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20955" windowHeight="10230"/>
  </bookViews>
  <sheets>
    <sheet name="USBug" sheetId="2" r:id="rId1"/>
  </sheets>
  <definedNames>
    <definedName name="_xlnm.Print_Area" localSheetId="0">USBug!$A$1:$Q$32</definedName>
  </definedNames>
  <calcPr calcId="125725"/>
</workbook>
</file>

<file path=xl/calcChain.xml><?xml version="1.0" encoding="utf-8"?>
<calcChain xmlns="http://schemas.openxmlformats.org/spreadsheetml/2006/main">
  <c r="S31" i="2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S19"/>
  <c r="R19"/>
  <c r="Q19"/>
  <c r="S18"/>
  <c r="R18"/>
  <c r="Q18"/>
  <c r="S17"/>
  <c r="R17"/>
  <c r="Q17"/>
  <c r="S16"/>
  <c r="R16"/>
  <c r="Q16"/>
  <c r="S15"/>
  <c r="R15"/>
  <c r="Q15"/>
  <c r="S14"/>
  <c r="R14"/>
  <c r="Q14"/>
  <c r="S13"/>
  <c r="R13"/>
  <c r="Q13"/>
  <c r="S12"/>
  <c r="R12"/>
  <c r="Q12"/>
  <c r="S11"/>
  <c r="R11"/>
  <c r="Q11"/>
  <c r="S10"/>
  <c r="R10"/>
  <c r="Q10"/>
  <c r="S9"/>
  <c r="R9"/>
  <c r="Q9"/>
  <c r="S8"/>
  <c r="R8"/>
  <c r="Q8"/>
  <c r="S7"/>
  <c r="R7"/>
  <c r="Q7"/>
  <c r="S6"/>
  <c r="R6"/>
  <c r="Q6"/>
  <c r="S5"/>
  <c r="R5"/>
  <c r="Q5"/>
  <c r="S4"/>
  <c r="R4"/>
  <c r="Q4"/>
  <c r="S3"/>
  <c r="R3"/>
  <c r="Q3"/>
  <c r="S2"/>
  <c r="R2"/>
  <c r="Q2"/>
  <c r="R32" l="1"/>
  <c r="S32"/>
  <c r="Q32"/>
</calcChain>
</file>

<file path=xl/sharedStrings.xml><?xml version="1.0" encoding="utf-8"?>
<sst xmlns="http://schemas.openxmlformats.org/spreadsheetml/2006/main" count="290" uniqueCount="207">
  <si>
    <t>Qty</t>
  </si>
  <si>
    <t>Value</t>
  </si>
  <si>
    <t>Device</t>
  </si>
  <si>
    <t>Parts</t>
  </si>
  <si>
    <t>Supplier</t>
  </si>
  <si>
    <t>Manufacturer Part Number</t>
  </si>
  <si>
    <t>Description</t>
  </si>
  <si>
    <t>Price/1</t>
  </si>
  <si>
    <t>Price/50</t>
  </si>
  <si>
    <t>Price/100</t>
  </si>
  <si>
    <t>Price/250</t>
  </si>
  <si>
    <t>Price/500</t>
  </si>
  <si>
    <t>Price/1000</t>
  </si>
  <si>
    <t>1M</t>
  </si>
  <si>
    <t>RES_0603</t>
  </si>
  <si>
    <t>R12</t>
  </si>
  <si>
    <t>DigiKey</t>
  </si>
  <si>
    <t>ERJ-3GEYJ105V</t>
  </si>
  <si>
    <t>RES 1.0M OHM 1/10W 5% 0603 SMD</t>
  </si>
  <si>
    <t>1k</t>
  </si>
  <si>
    <t>R4, R9</t>
  </si>
  <si>
    <t>ERJ-3GEYJ102V</t>
  </si>
  <si>
    <t>RES 1.0K OHM 1/10W 5% 0603 SMD</t>
  </si>
  <si>
    <t>1k5</t>
  </si>
  <si>
    <t>R7</t>
  </si>
  <si>
    <t>ERJ-3GEYJ152V</t>
  </si>
  <si>
    <t>RES 1.5K OHM 1/10W 5% 0603 SMD</t>
  </si>
  <si>
    <t>1u/16V</t>
  </si>
  <si>
    <t>CAP_0603</t>
  </si>
  <si>
    <t>C2</t>
  </si>
  <si>
    <t>EMK107B7105KA-T</t>
  </si>
  <si>
    <t>CAP CER 1UF 16V 10% X7R 0603</t>
  </si>
  <si>
    <t>2u2/10V</t>
  </si>
  <si>
    <t>C3</t>
  </si>
  <si>
    <t>LMK107B7225KA-T</t>
  </si>
  <si>
    <t>CAP CER 2.2UF 10V 10% X7R 0603</t>
  </si>
  <si>
    <t>10k</t>
  </si>
  <si>
    <t>R3</t>
  </si>
  <si>
    <t>ERJ-3GEYJ103V</t>
  </si>
  <si>
    <t>RES 10K OHM 1/10W 5% 0603 SMD</t>
  </si>
  <si>
    <t>10n</t>
  </si>
  <si>
    <t>C7, C10</t>
  </si>
  <si>
    <t>C1608X7R1C103K</t>
  </si>
  <si>
    <t>CAP CER 10000PF 16V 10% X7R 0603</t>
  </si>
  <si>
    <t>10n/500V</t>
  </si>
  <si>
    <t>CAP_1206</t>
  </si>
  <si>
    <t>C8</t>
  </si>
  <si>
    <t>501R18W103KV4E</t>
  </si>
  <si>
    <t>CAP CER 10000PF 500V X7R 1206</t>
  </si>
  <si>
    <t>12MHz</t>
  </si>
  <si>
    <t>CRYSTAL_50X32</t>
  </si>
  <si>
    <t>NX5032GA-12.000000MHZ-LN-CD-1</t>
  </si>
  <si>
    <t>CRYSTAL 12.000000 MHZ 8PF SMD</t>
  </si>
  <si>
    <t>18p</t>
  </si>
  <si>
    <t>C4, C5</t>
  </si>
  <si>
    <t>C1608C0G1H180J</t>
  </si>
  <si>
    <t>CAP CER 18PF 50V 5% NP0 0603</t>
  </si>
  <si>
    <t>20K</t>
  </si>
  <si>
    <t>R1, R2</t>
  </si>
  <si>
    <t>ERJ-3GEYJ203V</t>
  </si>
  <si>
    <t>RES 20K OHM 1/10W 5% 0603 SMD</t>
  </si>
  <si>
    <t>33R</t>
  </si>
  <si>
    <t>R10, R11</t>
  </si>
  <si>
    <t>ERJ-3GEYJ330V</t>
  </si>
  <si>
    <t>RES 33 OHM 1/10W 5% 0603 SMD</t>
  </si>
  <si>
    <t>100k</t>
  </si>
  <si>
    <t>R5</t>
  </si>
  <si>
    <t>ERJ-3GEYJ104V</t>
  </si>
  <si>
    <t>RES 100K OHM 1/10W 5% 0603 SMD</t>
  </si>
  <si>
    <t>100n</t>
  </si>
  <si>
    <t>C1, C6, C9</t>
  </si>
  <si>
    <t>0603YC104KAT2A</t>
  </si>
  <si>
    <t>CAP CER 0.1UF 16V 10% X7R 0603</t>
  </si>
  <si>
    <t>150R</t>
  </si>
  <si>
    <t>R6, R8</t>
  </si>
  <si>
    <t>ERJ-3GEYJ151V</t>
  </si>
  <si>
    <t>RES 150 OHM 1/10W 5% 0603 SMD</t>
  </si>
  <si>
    <t>BAT54C</t>
  </si>
  <si>
    <t>D1</t>
  </si>
  <si>
    <t>BAT54C-7-F</t>
  </si>
  <si>
    <t>DIODE SCHOTTKY DUAL 30V SOT23-3</t>
  </si>
  <si>
    <t>BLM18EG601SN1D</t>
  </si>
  <si>
    <t>FERRITE_BEAD0603</t>
  </si>
  <si>
    <t>L1</t>
  </si>
  <si>
    <t>FILTER CHIP 600 OHM 500MA 0603</t>
  </si>
  <si>
    <t>BSS84-7-F</t>
  </si>
  <si>
    <t>Q1</t>
  </si>
  <si>
    <t>MOSFET P-CH 50V 130MA SOT23-3</t>
  </si>
  <si>
    <t>FTSH-105-01-L-DH</t>
  </si>
  <si>
    <t>J1</t>
  </si>
  <si>
    <t>CONN HEADR 10POS DL .05" R/A SMD</t>
  </si>
  <si>
    <t>ISP</t>
  </si>
  <si>
    <t>SPST_SWITCH</t>
  </si>
  <si>
    <t>ADTSM32RVTR</t>
  </si>
  <si>
    <t>SWITCH TACTILE SPST-NO 0.05A 12V</t>
  </si>
  <si>
    <t>LEFT</t>
  </si>
  <si>
    <t>HEADER_1X20_LOCK</t>
  </si>
  <si>
    <t>22-28-4200</t>
  </si>
  <si>
    <t>CONN HEADER 20POS .100 VERT TIN</t>
  </si>
  <si>
    <t>MIC5225-3.3YM5</t>
  </si>
  <si>
    <t>U1</t>
  </si>
  <si>
    <t>MIC5225-3.3YM5 TR</t>
  </si>
  <si>
    <t>IC REG 3.3V SOT23-5</t>
  </si>
  <si>
    <t>MINI-B USB</t>
  </si>
  <si>
    <t>MINI-B_USBUX60-MB-5ST</t>
  </si>
  <si>
    <t>POWER</t>
  </si>
  <si>
    <t>LED_0805</t>
  </si>
  <si>
    <t>D2</t>
  </si>
  <si>
    <t>PRTR5V0U2X</t>
  </si>
  <si>
    <t>D5</t>
  </si>
  <si>
    <t>PRTR5V0U2X,215</t>
  </si>
  <si>
    <t>DIODE ESD PROTECTION SOT143B</t>
  </si>
  <si>
    <t>RESET</t>
  </si>
  <si>
    <t>RIGHT</t>
  </si>
  <si>
    <t>USB</t>
  </si>
  <si>
    <t>D3</t>
  </si>
  <si>
    <t>USER</t>
  </si>
  <si>
    <t>D4</t>
  </si>
  <si>
    <t>TOTAL</t>
  </si>
  <si>
    <t>P1.0MGCT-ND</t>
  </si>
  <si>
    <t>Panasonic - ECG</t>
  </si>
  <si>
    <t>Taiyo Yuden</t>
  </si>
  <si>
    <t>TDK Corporation</t>
  </si>
  <si>
    <t xml:space="preserve"> Johanson Dielectrics Inc</t>
  </si>
  <si>
    <t>NDK</t>
  </si>
  <si>
    <t>AVX Corporation</t>
  </si>
  <si>
    <t>P1.0KGCT-ND</t>
  </si>
  <si>
    <t>P1.5KGCT-ND</t>
  </si>
  <si>
    <t>587-1241-1-ND</t>
  </si>
  <si>
    <t>587-2983-1-ND</t>
  </si>
  <si>
    <t>P10KGCT-ND</t>
  </si>
  <si>
    <t>445-6855-1-ND</t>
  </si>
  <si>
    <t>709-1027-1-ND</t>
  </si>
  <si>
    <t>644-1034-1-ND</t>
  </si>
  <si>
    <t>445-1272-1-ND</t>
  </si>
  <si>
    <t>P20KGCT-ND</t>
  </si>
  <si>
    <t>P33GCT-ND</t>
  </si>
  <si>
    <t>P100KGCT-ND</t>
  </si>
  <si>
    <t>478-1239-1-ND</t>
  </si>
  <si>
    <t>P150GCT-ND</t>
  </si>
  <si>
    <t>BAT54C-FDICT-ND</t>
  </si>
  <si>
    <t>Diodes Inc</t>
  </si>
  <si>
    <t>490-3994-1-ND</t>
  </si>
  <si>
    <t>Murata Electronics North America</t>
  </si>
  <si>
    <t>BSS84-FDICT-ND</t>
  </si>
  <si>
    <t>SAM1160-05-ND</t>
  </si>
  <si>
    <t>Samtec Inc</t>
  </si>
  <si>
    <t>679-2307-1-ND</t>
  </si>
  <si>
    <t>APEM Components, LLC</t>
  </si>
  <si>
    <t>WM6420-ND</t>
  </si>
  <si>
    <t>Molex Connector Corporation</t>
  </si>
  <si>
    <t>NXP Semiconductors</t>
  </si>
  <si>
    <t>576-2980-1-ND</t>
  </si>
  <si>
    <t>Micrel Inc</t>
  </si>
  <si>
    <t>Supplier Part Number</t>
  </si>
  <si>
    <t>Manufacturer</t>
  </si>
  <si>
    <t>P1</t>
  </si>
  <si>
    <t>P2</t>
  </si>
  <si>
    <t>P3</t>
  </si>
  <si>
    <t>Y1</t>
  </si>
  <si>
    <t>S1</t>
  </si>
  <si>
    <t>S2</t>
  </si>
  <si>
    <t>Total/1</t>
  </si>
  <si>
    <t>Total/100</t>
  </si>
  <si>
    <t>Total/1000</t>
  </si>
  <si>
    <t>VR1</t>
  </si>
  <si>
    <t>568-4140-1-ND</t>
  </si>
  <si>
    <t>LPC1343FBD48</t>
  </si>
  <si>
    <t>568-4945-ND</t>
  </si>
  <si>
    <t>LPC1343FBD48,151</t>
  </si>
  <si>
    <t>IC MCU 32BIT 32KB FLASH 48LQFP</t>
  </si>
  <si>
    <t>350-2035-1-ND</t>
  </si>
  <si>
    <t>Dialight</t>
  </si>
  <si>
    <t>350-2032-1-ND</t>
  </si>
  <si>
    <t>350-2038-1-ND</t>
  </si>
  <si>
    <t>598-8110-107F</t>
  </si>
  <si>
    <t>LED ALINGAP RED CLEAR 0805 SMD</t>
  </si>
  <si>
    <t>478-1239-6-ND</t>
  </si>
  <si>
    <t>587-1241-6-ND</t>
  </si>
  <si>
    <t>587-2983-6-ND</t>
  </si>
  <si>
    <t>445-1272-6-ND</t>
  </si>
  <si>
    <t>445-6855-6-ND</t>
  </si>
  <si>
    <t>709-1027-6-ND</t>
  </si>
  <si>
    <t>BAT54C-FDIDKR-ND</t>
  </si>
  <si>
    <t>568-4140-6-ND</t>
  </si>
  <si>
    <t>490-3994-6-ND</t>
  </si>
  <si>
    <t>BSS84-FDIDKR-ND</t>
  </si>
  <si>
    <t>P20KGDKR-ND</t>
  </si>
  <si>
    <t>P33GDKR-ND</t>
  </si>
  <si>
    <t>P1.0MGDKR-ND</t>
  </si>
  <si>
    <t>P10KGDKR-ND</t>
  </si>
  <si>
    <t>P1.0KGDKR-ND</t>
  </si>
  <si>
    <t>P100KGDKR-ND</t>
  </si>
  <si>
    <t>P150GDKR-ND</t>
  </si>
  <si>
    <t>P1.5KGDKR-ND</t>
  </si>
  <si>
    <t>679-2307-6-ND</t>
  </si>
  <si>
    <t>576-2980-6-ND</t>
  </si>
  <si>
    <t>644-1034-6-ND</t>
  </si>
  <si>
    <t>H2959CT-ND</t>
  </si>
  <si>
    <t>H2959DKR-ND</t>
  </si>
  <si>
    <t>Hirose Electric Co Ltd</t>
  </si>
  <si>
    <t>UX60-MB-5ST</t>
  </si>
  <si>
    <t>CONN RECEPT MINI USB2.0 5POS</t>
  </si>
  <si>
    <t>598-8140-107F</t>
  </si>
  <si>
    <t>LED ALINGAP YLW CLEAR 0805 SMD</t>
  </si>
  <si>
    <t>598-8170-107F</t>
  </si>
  <si>
    <t>LED ALINGAP GREEN CLEAR 0805 SMD</t>
  </si>
</sst>
</file>

<file path=xl/styles.xml><?xml version="1.0" encoding="utf-8"?>
<styleSheet xmlns="http://schemas.openxmlformats.org/spreadsheetml/2006/main">
  <numFmts count="1">
    <numFmt numFmtId="164" formatCode="[$$-409]#,##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topLeftCell="C1" zoomScale="75" zoomScaleNormal="75" workbookViewId="0">
      <selection activeCell="C31" sqref="A31:XFD31"/>
    </sheetView>
  </sheetViews>
  <sheetFormatPr baseColWidth="10" defaultRowHeight="15"/>
  <cols>
    <col min="1" max="1" width="5.7109375" customWidth="1"/>
    <col min="2" max="2" width="20.7109375" customWidth="1"/>
    <col min="3" max="3" width="25.7109375" customWidth="1"/>
    <col min="4" max="5" width="10.7109375" customWidth="1"/>
    <col min="6" max="7" width="25.7109375" customWidth="1"/>
    <col min="8" max="10" width="40.7109375" customWidth="1"/>
    <col min="11" max="17" width="10.7109375" style="1" customWidth="1"/>
    <col min="18" max="19" width="10.7109375" customWidth="1"/>
  </cols>
  <sheetData>
    <row r="1" spans="1:19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154</v>
      </c>
      <c r="G1" s="4" t="s">
        <v>154</v>
      </c>
      <c r="H1" s="4" t="s">
        <v>155</v>
      </c>
      <c r="I1" s="4" t="s">
        <v>5</v>
      </c>
      <c r="J1" s="4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162</v>
      </c>
      <c r="R1" s="5" t="s">
        <v>163</v>
      </c>
      <c r="S1" s="5" t="s">
        <v>164</v>
      </c>
    </row>
    <row r="2" spans="1:19">
      <c r="A2" s="2">
        <v>3</v>
      </c>
      <c r="B2" s="2" t="s">
        <v>69</v>
      </c>
      <c r="C2" s="2" t="s">
        <v>28</v>
      </c>
      <c r="D2" s="2" t="s">
        <v>70</v>
      </c>
      <c r="E2" s="2" t="s">
        <v>16</v>
      </c>
      <c r="F2" s="2" t="s">
        <v>138</v>
      </c>
      <c r="G2" s="2" t="s">
        <v>177</v>
      </c>
      <c r="H2" s="2" t="s">
        <v>125</v>
      </c>
      <c r="I2" s="2" t="s">
        <v>71</v>
      </c>
      <c r="J2" s="2" t="s">
        <v>72</v>
      </c>
      <c r="K2" s="3">
        <v>0.1</v>
      </c>
      <c r="L2" s="3"/>
      <c r="M2" s="3">
        <v>9.4000000000000004E-3</v>
      </c>
      <c r="N2" s="3">
        <v>7.6400000000000001E-3</v>
      </c>
      <c r="O2" s="3">
        <v>6.5399999999999998E-3</v>
      </c>
      <c r="P2" s="3">
        <v>5.0000000000000001E-3</v>
      </c>
      <c r="Q2" s="3">
        <f t="shared" ref="Q2:Q31" si="0">A2*K2</f>
        <v>0.30000000000000004</v>
      </c>
      <c r="R2" s="3">
        <f t="shared" ref="R2:R31" si="1">A2*M2</f>
        <v>2.8200000000000003E-2</v>
      </c>
      <c r="S2" s="3">
        <f t="shared" ref="S2:S31" si="2">A2*P2</f>
        <v>1.4999999999999999E-2</v>
      </c>
    </row>
    <row r="3" spans="1:19">
      <c r="A3" s="2">
        <v>1</v>
      </c>
      <c r="B3" s="2" t="s">
        <v>27</v>
      </c>
      <c r="C3" s="2" t="s">
        <v>28</v>
      </c>
      <c r="D3" s="2" t="s">
        <v>29</v>
      </c>
      <c r="E3" s="2" t="s">
        <v>16</v>
      </c>
      <c r="F3" s="2" t="s">
        <v>128</v>
      </c>
      <c r="G3" s="2" t="s">
        <v>178</v>
      </c>
      <c r="H3" s="2" t="s">
        <v>121</v>
      </c>
      <c r="I3" s="2" t="s">
        <v>30</v>
      </c>
      <c r="J3" s="2" t="s">
        <v>31</v>
      </c>
      <c r="K3" s="3">
        <v>0.2</v>
      </c>
      <c r="L3" s="3">
        <v>0.06</v>
      </c>
      <c r="M3" s="3">
        <v>4.4999999999999998E-2</v>
      </c>
      <c r="N3" s="3">
        <v>3.252E-2</v>
      </c>
      <c r="O3" s="3">
        <v>2.4E-2</v>
      </c>
      <c r="P3" s="3">
        <v>1.6250000000000001E-2</v>
      </c>
      <c r="Q3" s="3">
        <f t="shared" si="0"/>
        <v>0.2</v>
      </c>
      <c r="R3" s="3">
        <f t="shared" si="1"/>
        <v>4.4999999999999998E-2</v>
      </c>
      <c r="S3" s="3">
        <f t="shared" si="2"/>
        <v>1.6250000000000001E-2</v>
      </c>
    </row>
    <row r="4" spans="1:19">
      <c r="A4" s="2">
        <v>1</v>
      </c>
      <c r="B4" s="2" t="s">
        <v>32</v>
      </c>
      <c r="C4" s="2" t="s">
        <v>28</v>
      </c>
      <c r="D4" s="2" t="s">
        <v>33</v>
      </c>
      <c r="E4" s="2" t="s">
        <v>16</v>
      </c>
      <c r="F4" s="2" t="s">
        <v>129</v>
      </c>
      <c r="G4" s="2" t="s">
        <v>179</v>
      </c>
      <c r="H4" s="2" t="s">
        <v>121</v>
      </c>
      <c r="I4" s="2" t="s">
        <v>34</v>
      </c>
      <c r="J4" s="2" t="s">
        <v>35</v>
      </c>
      <c r="K4" s="3">
        <v>0.32</v>
      </c>
      <c r="L4" s="3">
        <v>0.14000000000000001</v>
      </c>
      <c r="M4" s="3">
        <v>0.112</v>
      </c>
      <c r="N4" s="3">
        <v>0.08</v>
      </c>
      <c r="O4" s="3">
        <v>5.4399999999999997E-2</v>
      </c>
      <c r="P4" s="3">
        <v>4.3999999999999997E-2</v>
      </c>
      <c r="Q4" s="3">
        <f t="shared" si="0"/>
        <v>0.32</v>
      </c>
      <c r="R4" s="3">
        <f t="shared" si="1"/>
        <v>0.112</v>
      </c>
      <c r="S4" s="3">
        <f t="shared" si="2"/>
        <v>4.3999999999999997E-2</v>
      </c>
    </row>
    <row r="5" spans="1:19">
      <c r="A5" s="2">
        <v>2</v>
      </c>
      <c r="B5" s="2" t="s">
        <v>53</v>
      </c>
      <c r="C5" s="2" t="s">
        <v>28</v>
      </c>
      <c r="D5" s="2" t="s">
        <v>54</v>
      </c>
      <c r="E5" s="2" t="s">
        <v>16</v>
      </c>
      <c r="F5" s="2" t="s">
        <v>134</v>
      </c>
      <c r="G5" s="2" t="s">
        <v>180</v>
      </c>
      <c r="H5" s="2" t="s">
        <v>122</v>
      </c>
      <c r="I5" s="2" t="s">
        <v>55</v>
      </c>
      <c r="J5" s="2" t="s">
        <v>56</v>
      </c>
      <c r="K5" s="3">
        <v>0.3</v>
      </c>
      <c r="L5" s="3"/>
      <c r="M5" s="3">
        <v>1.38E-2</v>
      </c>
      <c r="N5" s="3">
        <v>1.124E-2</v>
      </c>
      <c r="O5" s="3">
        <v>9.6200000000000001E-3</v>
      </c>
      <c r="P5" s="3">
        <v>7.4999999999999997E-3</v>
      </c>
      <c r="Q5" s="3">
        <f t="shared" si="0"/>
        <v>0.6</v>
      </c>
      <c r="R5" s="3">
        <f t="shared" si="1"/>
        <v>2.76E-2</v>
      </c>
      <c r="S5" s="3">
        <f t="shared" si="2"/>
        <v>1.4999999999999999E-2</v>
      </c>
    </row>
    <row r="6" spans="1:19">
      <c r="A6" s="2">
        <v>2</v>
      </c>
      <c r="B6" s="2" t="s">
        <v>40</v>
      </c>
      <c r="C6" s="2" t="s">
        <v>28</v>
      </c>
      <c r="D6" s="2" t="s">
        <v>41</v>
      </c>
      <c r="E6" s="2" t="s">
        <v>16</v>
      </c>
      <c r="F6" s="2" t="s">
        <v>131</v>
      </c>
      <c r="G6" s="2" t="s">
        <v>181</v>
      </c>
      <c r="H6" s="2" t="s">
        <v>122</v>
      </c>
      <c r="I6" s="2" t="s">
        <v>42</v>
      </c>
      <c r="J6" s="2" t="s">
        <v>43</v>
      </c>
      <c r="K6" s="3">
        <v>0.24</v>
      </c>
      <c r="L6" s="3"/>
      <c r="M6" s="3">
        <v>1.0999999999999999E-2</v>
      </c>
      <c r="N6" s="3">
        <v>8.9999999999999993E-3</v>
      </c>
      <c r="O6" s="3">
        <v>7.7000000000000002E-3</v>
      </c>
      <c r="P6" s="3">
        <v>6.0000000000000001E-3</v>
      </c>
      <c r="Q6" s="3">
        <f t="shared" si="0"/>
        <v>0.48</v>
      </c>
      <c r="R6" s="3">
        <f t="shared" si="1"/>
        <v>2.1999999999999999E-2</v>
      </c>
      <c r="S6" s="3">
        <f t="shared" si="2"/>
        <v>1.2E-2</v>
      </c>
    </row>
    <row r="7" spans="1:19">
      <c r="A7" s="2">
        <v>1</v>
      </c>
      <c r="B7" s="2" t="s">
        <v>44</v>
      </c>
      <c r="C7" s="2" t="s">
        <v>45</v>
      </c>
      <c r="D7" s="2" t="s">
        <v>46</v>
      </c>
      <c r="E7" s="2" t="s">
        <v>16</v>
      </c>
      <c r="F7" s="2" t="s">
        <v>132</v>
      </c>
      <c r="G7" s="2" t="s">
        <v>182</v>
      </c>
      <c r="H7" s="2" t="s">
        <v>123</v>
      </c>
      <c r="I7" s="2" t="s">
        <v>47</v>
      </c>
      <c r="J7" s="2" t="s">
        <v>48</v>
      </c>
      <c r="K7" s="3">
        <v>0.32</v>
      </c>
      <c r="L7" s="3"/>
      <c r="M7" s="3">
        <v>0.11269999999999999</v>
      </c>
      <c r="N7" s="3">
        <v>8.0519999999999994E-2</v>
      </c>
      <c r="O7" s="3">
        <v>5.4739999999999997E-2</v>
      </c>
      <c r="P7" s="3">
        <v>4.428E-2</v>
      </c>
      <c r="Q7" s="3">
        <f t="shared" si="0"/>
        <v>0.32</v>
      </c>
      <c r="R7" s="3">
        <f t="shared" si="1"/>
        <v>0.11269999999999999</v>
      </c>
      <c r="S7" s="3">
        <f t="shared" si="2"/>
        <v>4.428E-2</v>
      </c>
    </row>
    <row r="8" spans="1:19">
      <c r="A8" s="2">
        <v>1</v>
      </c>
      <c r="B8" s="2" t="s">
        <v>77</v>
      </c>
      <c r="C8" s="2" t="s">
        <v>77</v>
      </c>
      <c r="D8" s="2" t="s">
        <v>78</v>
      </c>
      <c r="E8" s="2" t="s">
        <v>16</v>
      </c>
      <c r="F8" s="2" t="s">
        <v>140</v>
      </c>
      <c r="G8" s="2" t="s">
        <v>183</v>
      </c>
      <c r="H8" s="2" t="s">
        <v>141</v>
      </c>
      <c r="I8" s="2" t="s">
        <v>79</v>
      </c>
      <c r="J8" s="2" t="s">
        <v>80</v>
      </c>
      <c r="K8" s="3">
        <v>0.2</v>
      </c>
      <c r="L8" s="3"/>
      <c r="M8" s="3">
        <v>0.1205</v>
      </c>
      <c r="N8" s="3">
        <v>7.0999999999999994E-2</v>
      </c>
      <c r="O8" s="3">
        <v>5.8900000000000001E-2</v>
      </c>
      <c r="P8" s="3">
        <v>4.0169999999999997E-2</v>
      </c>
      <c r="Q8" s="3">
        <f t="shared" si="0"/>
        <v>0.2</v>
      </c>
      <c r="R8" s="3">
        <f t="shared" si="1"/>
        <v>0.1205</v>
      </c>
      <c r="S8" s="3">
        <f t="shared" si="2"/>
        <v>4.0169999999999997E-2</v>
      </c>
    </row>
    <row r="9" spans="1:19">
      <c r="A9" s="2">
        <v>1</v>
      </c>
      <c r="B9" s="2" t="s">
        <v>105</v>
      </c>
      <c r="C9" s="2" t="s">
        <v>106</v>
      </c>
      <c r="D9" s="2" t="s">
        <v>107</v>
      </c>
      <c r="E9" s="2" t="s">
        <v>16</v>
      </c>
      <c r="F9" s="2" t="s">
        <v>174</v>
      </c>
      <c r="G9" s="2" t="s">
        <v>174</v>
      </c>
      <c r="H9" s="2" t="s">
        <v>172</v>
      </c>
      <c r="I9" s="2" t="s">
        <v>175</v>
      </c>
      <c r="J9" s="2" t="s">
        <v>176</v>
      </c>
      <c r="K9" s="3">
        <v>0.39</v>
      </c>
      <c r="L9" s="3"/>
      <c r="M9" s="3">
        <v>0.1643</v>
      </c>
      <c r="N9" s="3">
        <v>0.11624</v>
      </c>
      <c r="O9" s="3">
        <v>9.9199999999999997E-2</v>
      </c>
      <c r="P9" s="3">
        <v>7.7499999999999999E-2</v>
      </c>
      <c r="Q9" s="3">
        <f t="shared" si="0"/>
        <v>0.39</v>
      </c>
      <c r="R9" s="3">
        <f t="shared" si="1"/>
        <v>0.1643</v>
      </c>
      <c r="S9" s="3">
        <f t="shared" si="2"/>
        <v>7.7499999999999999E-2</v>
      </c>
    </row>
    <row r="10" spans="1:19">
      <c r="A10" s="2">
        <v>1</v>
      </c>
      <c r="B10" s="2" t="s">
        <v>114</v>
      </c>
      <c r="C10" s="2" t="s">
        <v>106</v>
      </c>
      <c r="D10" s="2" t="s">
        <v>115</v>
      </c>
      <c r="E10" s="2" t="s">
        <v>16</v>
      </c>
      <c r="F10" s="2" t="s">
        <v>173</v>
      </c>
      <c r="G10" s="2" t="s">
        <v>173</v>
      </c>
      <c r="H10" s="2" t="s">
        <v>172</v>
      </c>
      <c r="I10" s="2" t="s">
        <v>203</v>
      </c>
      <c r="J10" s="2" t="s">
        <v>204</v>
      </c>
      <c r="K10" s="3">
        <v>0.46</v>
      </c>
      <c r="L10" s="3"/>
      <c r="M10" s="3">
        <v>0.1961</v>
      </c>
      <c r="N10" s="3">
        <v>0.13875999999999999</v>
      </c>
      <c r="O10" s="3">
        <v>0.11840000000000001</v>
      </c>
      <c r="P10" s="3">
        <v>9.2499999999999999E-2</v>
      </c>
      <c r="Q10" s="3">
        <f t="shared" si="0"/>
        <v>0.46</v>
      </c>
      <c r="R10" s="3">
        <f t="shared" si="1"/>
        <v>0.1961</v>
      </c>
      <c r="S10" s="3">
        <f t="shared" si="2"/>
        <v>9.2499999999999999E-2</v>
      </c>
    </row>
    <row r="11" spans="1:19">
      <c r="A11" s="2">
        <v>1</v>
      </c>
      <c r="B11" s="2" t="s">
        <v>116</v>
      </c>
      <c r="C11" s="2" t="s">
        <v>106</v>
      </c>
      <c r="D11" s="2" t="s">
        <v>117</v>
      </c>
      <c r="E11" s="2" t="s">
        <v>16</v>
      </c>
      <c r="F11" s="2" t="s">
        <v>171</v>
      </c>
      <c r="G11" s="2" t="s">
        <v>171</v>
      </c>
      <c r="H11" s="2" t="s">
        <v>172</v>
      </c>
      <c r="I11" s="2" t="s">
        <v>205</v>
      </c>
      <c r="J11" s="2" t="s">
        <v>206</v>
      </c>
      <c r="K11" s="3">
        <v>0.41</v>
      </c>
      <c r="L11" s="3"/>
      <c r="M11" s="3">
        <v>0.1749</v>
      </c>
      <c r="N11" s="3">
        <v>0.12376</v>
      </c>
      <c r="O11" s="3">
        <v>0.1056</v>
      </c>
      <c r="P11" s="3">
        <v>8.2500000000000004E-2</v>
      </c>
      <c r="Q11" s="3">
        <f t="shared" si="0"/>
        <v>0.41</v>
      </c>
      <c r="R11" s="3">
        <f t="shared" si="1"/>
        <v>0.1749</v>
      </c>
      <c r="S11" s="3">
        <f t="shared" si="2"/>
        <v>8.2500000000000004E-2</v>
      </c>
    </row>
    <row r="12" spans="1:19">
      <c r="A12" s="2">
        <v>1</v>
      </c>
      <c r="B12" s="2" t="s">
        <v>108</v>
      </c>
      <c r="C12" s="2" t="s">
        <v>108</v>
      </c>
      <c r="D12" s="2" t="s">
        <v>109</v>
      </c>
      <c r="E12" s="2" t="s">
        <v>16</v>
      </c>
      <c r="F12" s="2" t="s">
        <v>166</v>
      </c>
      <c r="G12" s="2" t="s">
        <v>184</v>
      </c>
      <c r="H12" s="2" t="s">
        <v>151</v>
      </c>
      <c r="I12" s="2" t="s">
        <v>110</v>
      </c>
      <c r="J12" s="2" t="s">
        <v>111</v>
      </c>
      <c r="K12" s="3">
        <v>0.56999999999999995</v>
      </c>
      <c r="L12" s="3"/>
      <c r="M12" s="3">
        <v>0.35780000000000001</v>
      </c>
      <c r="N12" s="3">
        <v>0.31036000000000002</v>
      </c>
      <c r="O12" s="3">
        <v>0.26285999999999998</v>
      </c>
      <c r="P12" s="3">
        <v>0.20265</v>
      </c>
      <c r="Q12" s="3">
        <f t="shared" si="0"/>
        <v>0.56999999999999995</v>
      </c>
      <c r="R12" s="3">
        <f t="shared" si="1"/>
        <v>0.35780000000000001</v>
      </c>
      <c r="S12" s="3">
        <f t="shared" si="2"/>
        <v>0.20265</v>
      </c>
    </row>
    <row r="13" spans="1:19">
      <c r="A13" s="2">
        <v>1</v>
      </c>
      <c r="B13" s="2" t="s">
        <v>103</v>
      </c>
      <c r="C13" s="2" t="s">
        <v>104</v>
      </c>
      <c r="D13" s="2" t="s">
        <v>89</v>
      </c>
      <c r="E13" s="2" t="s">
        <v>16</v>
      </c>
      <c r="F13" s="2" t="s">
        <v>198</v>
      </c>
      <c r="G13" s="2" t="s">
        <v>199</v>
      </c>
      <c r="H13" s="2" t="s">
        <v>200</v>
      </c>
      <c r="I13" s="2" t="s">
        <v>201</v>
      </c>
      <c r="J13" s="2" t="s">
        <v>202</v>
      </c>
      <c r="K13" s="3">
        <v>1.25</v>
      </c>
      <c r="L13" s="3">
        <v>0.82499999999999996</v>
      </c>
      <c r="M13" s="3">
        <v>0.74250000000000005</v>
      </c>
      <c r="N13" s="3">
        <v>0.627</v>
      </c>
      <c r="O13" s="3">
        <v>0.52800000000000002</v>
      </c>
      <c r="P13" s="3">
        <v>0.52800000000000002</v>
      </c>
      <c r="Q13" s="3">
        <f t="shared" si="0"/>
        <v>1.25</v>
      </c>
      <c r="R13" s="3">
        <f t="shared" si="1"/>
        <v>0.74250000000000005</v>
      </c>
      <c r="S13" s="3">
        <f t="shared" si="2"/>
        <v>0.52800000000000002</v>
      </c>
    </row>
    <row r="14" spans="1:19">
      <c r="A14" s="2">
        <v>1</v>
      </c>
      <c r="B14" s="2" t="s">
        <v>81</v>
      </c>
      <c r="C14" s="2" t="s">
        <v>82</v>
      </c>
      <c r="D14" s="2" t="s">
        <v>83</v>
      </c>
      <c r="E14" s="2" t="s">
        <v>16</v>
      </c>
      <c r="F14" s="2" t="s">
        <v>142</v>
      </c>
      <c r="G14" s="2" t="s">
        <v>185</v>
      </c>
      <c r="H14" s="2" t="s">
        <v>143</v>
      </c>
      <c r="I14" s="2" t="s">
        <v>81</v>
      </c>
      <c r="J14" s="2" t="s">
        <v>84</v>
      </c>
      <c r="K14" s="3">
        <v>0.38</v>
      </c>
      <c r="L14" s="3">
        <v>0.21840000000000001</v>
      </c>
      <c r="M14" s="3">
        <v>0.182</v>
      </c>
      <c r="N14" s="3">
        <v>0.13652</v>
      </c>
      <c r="O14" s="3">
        <v>0.11648</v>
      </c>
      <c r="P14" s="3">
        <v>9.0999999999999998E-2</v>
      </c>
      <c r="Q14" s="3">
        <f t="shared" si="0"/>
        <v>0.38</v>
      </c>
      <c r="R14" s="3">
        <f t="shared" si="1"/>
        <v>0.182</v>
      </c>
      <c r="S14" s="3">
        <f t="shared" si="2"/>
        <v>9.0999999999999998E-2</v>
      </c>
    </row>
    <row r="15" spans="1:19">
      <c r="A15" s="2">
        <v>1</v>
      </c>
      <c r="B15" s="2" t="s">
        <v>88</v>
      </c>
      <c r="C15" s="2" t="s">
        <v>88</v>
      </c>
      <c r="D15" s="2" t="s">
        <v>156</v>
      </c>
      <c r="E15" s="2" t="s">
        <v>16</v>
      </c>
      <c r="F15" s="2" t="s">
        <v>145</v>
      </c>
      <c r="G15" s="2" t="s">
        <v>145</v>
      </c>
      <c r="H15" s="2" t="s">
        <v>146</v>
      </c>
      <c r="I15" s="2" t="s">
        <v>88</v>
      </c>
      <c r="J15" s="2" t="s">
        <v>90</v>
      </c>
      <c r="K15" s="3">
        <v>3.84</v>
      </c>
      <c r="L15" s="3"/>
      <c r="M15" s="3">
        <v>2.8159999999999998</v>
      </c>
      <c r="N15" s="3"/>
      <c r="O15" s="3">
        <v>2.2400000000000002</v>
      </c>
      <c r="P15" s="3">
        <v>1.8240000000000001</v>
      </c>
      <c r="Q15" s="3">
        <f t="shared" si="0"/>
        <v>3.84</v>
      </c>
      <c r="R15" s="3">
        <f t="shared" si="1"/>
        <v>2.8159999999999998</v>
      </c>
      <c r="S15" s="3">
        <f t="shared" si="2"/>
        <v>1.8240000000000001</v>
      </c>
    </row>
    <row r="16" spans="1:19">
      <c r="A16" s="2">
        <v>1</v>
      </c>
      <c r="B16" s="2" t="s">
        <v>95</v>
      </c>
      <c r="C16" s="2" t="s">
        <v>96</v>
      </c>
      <c r="D16" s="2" t="s">
        <v>157</v>
      </c>
      <c r="E16" s="2" t="s">
        <v>16</v>
      </c>
      <c r="F16" s="2" t="s">
        <v>149</v>
      </c>
      <c r="G16" s="2" t="s">
        <v>149</v>
      </c>
      <c r="H16" s="2" t="s">
        <v>150</v>
      </c>
      <c r="I16" s="2" t="s">
        <v>97</v>
      </c>
      <c r="J16" s="2" t="s">
        <v>98</v>
      </c>
      <c r="K16" s="3">
        <v>0.64</v>
      </c>
      <c r="L16" s="3"/>
      <c r="M16" s="3">
        <v>0.47160000000000002</v>
      </c>
      <c r="N16" s="3"/>
      <c r="O16" s="3">
        <v>0.37275999999999998</v>
      </c>
      <c r="P16" s="3">
        <v>0.32</v>
      </c>
      <c r="Q16" s="3">
        <f t="shared" si="0"/>
        <v>0.64</v>
      </c>
      <c r="R16" s="3">
        <f t="shared" si="1"/>
        <v>0.47160000000000002</v>
      </c>
      <c r="S16" s="3">
        <f t="shared" si="2"/>
        <v>0.32</v>
      </c>
    </row>
    <row r="17" spans="1:19">
      <c r="A17" s="2">
        <v>1</v>
      </c>
      <c r="B17" s="2" t="s">
        <v>113</v>
      </c>
      <c r="C17" s="2" t="s">
        <v>96</v>
      </c>
      <c r="D17" s="2" t="s">
        <v>158</v>
      </c>
      <c r="E17" s="2" t="s">
        <v>16</v>
      </c>
      <c r="F17" s="2" t="s">
        <v>149</v>
      </c>
      <c r="G17" s="2" t="s">
        <v>149</v>
      </c>
      <c r="H17" s="2" t="s">
        <v>150</v>
      </c>
      <c r="I17" s="2" t="s">
        <v>97</v>
      </c>
      <c r="J17" s="2" t="s">
        <v>98</v>
      </c>
      <c r="K17" s="3">
        <v>0.64</v>
      </c>
      <c r="L17" s="3"/>
      <c r="M17" s="3">
        <v>0.47160000000000002</v>
      </c>
      <c r="N17" s="3"/>
      <c r="O17" s="3">
        <v>0.37275999999999998</v>
      </c>
      <c r="P17" s="3">
        <v>0.32</v>
      </c>
      <c r="Q17" s="3">
        <f t="shared" si="0"/>
        <v>0.64</v>
      </c>
      <c r="R17" s="3">
        <f t="shared" si="1"/>
        <v>0.47160000000000002</v>
      </c>
      <c r="S17" s="3">
        <f t="shared" si="2"/>
        <v>0.32</v>
      </c>
    </row>
    <row r="18" spans="1:19">
      <c r="A18" s="2">
        <v>1</v>
      </c>
      <c r="B18" s="2" t="s">
        <v>85</v>
      </c>
      <c r="C18" s="2" t="s">
        <v>85</v>
      </c>
      <c r="D18" s="2" t="s">
        <v>86</v>
      </c>
      <c r="E18" s="2" t="s">
        <v>16</v>
      </c>
      <c r="F18" s="2" t="s">
        <v>144</v>
      </c>
      <c r="G18" s="2" t="s">
        <v>186</v>
      </c>
      <c r="H18" s="2" t="s">
        <v>141</v>
      </c>
      <c r="I18" s="2" t="s">
        <v>85</v>
      </c>
      <c r="J18" s="2" t="s">
        <v>87</v>
      </c>
      <c r="K18" s="3">
        <v>0.39</v>
      </c>
      <c r="L18" s="3"/>
      <c r="M18" s="3">
        <v>0.1638</v>
      </c>
      <c r="N18" s="3">
        <v>0.1158</v>
      </c>
      <c r="O18" s="3">
        <v>9.2700000000000005E-2</v>
      </c>
      <c r="P18" s="3">
        <v>7.1099999999999997E-2</v>
      </c>
      <c r="Q18" s="3">
        <f t="shared" si="0"/>
        <v>0.39</v>
      </c>
      <c r="R18" s="3">
        <f t="shared" si="1"/>
        <v>0.1638</v>
      </c>
      <c r="S18" s="3">
        <f t="shared" si="2"/>
        <v>7.1099999999999997E-2</v>
      </c>
    </row>
    <row r="19" spans="1:19">
      <c r="A19" s="2">
        <v>2</v>
      </c>
      <c r="B19" s="2" t="s">
        <v>57</v>
      </c>
      <c r="C19" s="2" t="s">
        <v>14</v>
      </c>
      <c r="D19" s="2" t="s">
        <v>58</v>
      </c>
      <c r="E19" s="2" t="s">
        <v>16</v>
      </c>
      <c r="F19" s="2" t="s">
        <v>135</v>
      </c>
      <c r="G19" s="2" t="s">
        <v>187</v>
      </c>
      <c r="H19" s="2" t="s">
        <v>120</v>
      </c>
      <c r="I19" s="2" t="s">
        <v>59</v>
      </c>
      <c r="J19" s="2" t="s">
        <v>60</v>
      </c>
      <c r="K19" s="3">
        <v>0.1</v>
      </c>
      <c r="L19" s="3">
        <v>9.1999999999999998E-3</v>
      </c>
      <c r="M19" s="3">
        <v>7.0000000000000001E-3</v>
      </c>
      <c r="N19" s="3">
        <v>5.1999999999999998E-3</v>
      </c>
      <c r="O19" s="3">
        <v>3.8400000000000001E-3</v>
      </c>
      <c r="P19" s="3">
        <v>2.5600000000000002E-3</v>
      </c>
      <c r="Q19" s="3">
        <f t="shared" si="0"/>
        <v>0.2</v>
      </c>
      <c r="R19" s="3">
        <f t="shared" si="1"/>
        <v>1.4E-2</v>
      </c>
      <c r="S19" s="3">
        <f t="shared" si="2"/>
        <v>5.1200000000000004E-3</v>
      </c>
    </row>
    <row r="20" spans="1:19">
      <c r="A20" s="2">
        <v>2</v>
      </c>
      <c r="B20" s="2" t="s">
        <v>61</v>
      </c>
      <c r="C20" s="2" t="s">
        <v>14</v>
      </c>
      <c r="D20" s="2" t="s">
        <v>62</v>
      </c>
      <c r="E20" s="2" t="s">
        <v>16</v>
      </c>
      <c r="F20" s="2" t="s">
        <v>136</v>
      </c>
      <c r="G20" s="2" t="s">
        <v>188</v>
      </c>
      <c r="H20" s="2" t="s">
        <v>120</v>
      </c>
      <c r="I20" s="2" t="s">
        <v>63</v>
      </c>
      <c r="J20" s="2" t="s">
        <v>64</v>
      </c>
      <c r="K20" s="3">
        <v>0.1</v>
      </c>
      <c r="L20" s="3">
        <v>9.1999999999999998E-3</v>
      </c>
      <c r="M20" s="3">
        <v>7.0000000000000001E-3</v>
      </c>
      <c r="N20" s="3">
        <v>5.1999999999999998E-3</v>
      </c>
      <c r="O20" s="3">
        <v>3.8400000000000001E-3</v>
      </c>
      <c r="P20" s="3">
        <v>2.5600000000000002E-3</v>
      </c>
      <c r="Q20" s="3">
        <f t="shared" si="0"/>
        <v>0.2</v>
      </c>
      <c r="R20" s="3">
        <f t="shared" si="1"/>
        <v>1.4E-2</v>
      </c>
      <c r="S20" s="3">
        <f t="shared" si="2"/>
        <v>5.1200000000000004E-3</v>
      </c>
    </row>
    <row r="21" spans="1:19">
      <c r="A21" s="2">
        <v>1</v>
      </c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119</v>
      </c>
      <c r="G21" s="2" t="s">
        <v>189</v>
      </c>
      <c r="H21" s="2" t="s">
        <v>120</v>
      </c>
      <c r="I21" s="2" t="s">
        <v>17</v>
      </c>
      <c r="J21" s="2" t="s">
        <v>18</v>
      </c>
      <c r="K21" s="3">
        <v>0.1</v>
      </c>
      <c r="L21" s="3">
        <v>9.1999999999999998E-3</v>
      </c>
      <c r="M21" s="3">
        <v>7.0000000000000001E-3</v>
      </c>
      <c r="N21" s="3">
        <v>5.1999999999999998E-3</v>
      </c>
      <c r="O21" s="3">
        <v>3.8400000000000001E-3</v>
      </c>
      <c r="P21" s="3">
        <v>2.5600000000000002E-3</v>
      </c>
      <c r="Q21" s="3">
        <f t="shared" si="0"/>
        <v>0.1</v>
      </c>
      <c r="R21" s="3">
        <f t="shared" si="1"/>
        <v>7.0000000000000001E-3</v>
      </c>
      <c r="S21" s="3">
        <f t="shared" si="2"/>
        <v>2.5600000000000002E-3</v>
      </c>
    </row>
    <row r="22" spans="1:19">
      <c r="A22" s="2">
        <v>1</v>
      </c>
      <c r="B22" s="2" t="s">
        <v>36</v>
      </c>
      <c r="C22" s="2" t="s">
        <v>14</v>
      </c>
      <c r="D22" s="2" t="s">
        <v>37</v>
      </c>
      <c r="E22" s="2" t="s">
        <v>16</v>
      </c>
      <c r="F22" s="2" t="s">
        <v>130</v>
      </c>
      <c r="G22" s="2" t="s">
        <v>190</v>
      </c>
      <c r="H22" s="2" t="s">
        <v>120</v>
      </c>
      <c r="I22" s="2" t="s">
        <v>38</v>
      </c>
      <c r="J22" s="2" t="s">
        <v>39</v>
      </c>
      <c r="K22" s="3">
        <v>0.1</v>
      </c>
      <c r="L22" s="3">
        <v>9.1999999999999998E-3</v>
      </c>
      <c r="M22" s="3">
        <v>7.0000000000000001E-3</v>
      </c>
      <c r="N22" s="3">
        <v>5.1999999999999998E-3</v>
      </c>
      <c r="O22" s="3">
        <v>3.8400000000000001E-3</v>
      </c>
      <c r="P22" s="3">
        <v>2.5600000000000002E-3</v>
      </c>
      <c r="Q22" s="3">
        <f t="shared" si="0"/>
        <v>0.1</v>
      </c>
      <c r="R22" s="3">
        <f t="shared" si="1"/>
        <v>7.0000000000000001E-3</v>
      </c>
      <c r="S22" s="3">
        <f t="shared" si="2"/>
        <v>2.5600000000000002E-3</v>
      </c>
    </row>
    <row r="23" spans="1:19">
      <c r="A23" s="2">
        <v>2</v>
      </c>
      <c r="B23" s="2" t="s">
        <v>19</v>
      </c>
      <c r="C23" s="2" t="s">
        <v>14</v>
      </c>
      <c r="D23" s="2" t="s">
        <v>20</v>
      </c>
      <c r="E23" s="2" t="s">
        <v>16</v>
      </c>
      <c r="F23" s="2" t="s">
        <v>126</v>
      </c>
      <c r="G23" s="2" t="s">
        <v>191</v>
      </c>
      <c r="H23" s="2" t="s">
        <v>120</v>
      </c>
      <c r="I23" s="2" t="s">
        <v>21</v>
      </c>
      <c r="J23" s="2" t="s">
        <v>22</v>
      </c>
      <c r="K23" s="3">
        <v>0.1</v>
      </c>
      <c r="L23" s="3">
        <v>9.1999999999999998E-3</v>
      </c>
      <c r="M23" s="3">
        <v>7.0000000000000001E-3</v>
      </c>
      <c r="N23" s="3">
        <v>5.1999999999999998E-3</v>
      </c>
      <c r="O23" s="3">
        <v>3.8400000000000001E-3</v>
      </c>
      <c r="P23" s="3">
        <v>2.5600000000000002E-3</v>
      </c>
      <c r="Q23" s="3">
        <f t="shared" si="0"/>
        <v>0.2</v>
      </c>
      <c r="R23" s="3">
        <f t="shared" si="1"/>
        <v>1.4E-2</v>
      </c>
      <c r="S23" s="3">
        <f t="shared" si="2"/>
        <v>5.1200000000000004E-3</v>
      </c>
    </row>
    <row r="24" spans="1:19">
      <c r="A24" s="2">
        <v>1</v>
      </c>
      <c r="B24" s="2" t="s">
        <v>65</v>
      </c>
      <c r="C24" s="2" t="s">
        <v>14</v>
      </c>
      <c r="D24" s="2" t="s">
        <v>66</v>
      </c>
      <c r="E24" s="2" t="s">
        <v>16</v>
      </c>
      <c r="F24" s="2" t="s">
        <v>137</v>
      </c>
      <c r="G24" s="2" t="s">
        <v>192</v>
      </c>
      <c r="H24" s="2" t="s">
        <v>120</v>
      </c>
      <c r="I24" s="2" t="s">
        <v>67</v>
      </c>
      <c r="J24" s="2" t="s">
        <v>68</v>
      </c>
      <c r="K24" s="3">
        <v>0.1</v>
      </c>
      <c r="L24" s="3">
        <v>9.1999999999999998E-3</v>
      </c>
      <c r="M24" s="3">
        <v>7.0000000000000001E-3</v>
      </c>
      <c r="N24" s="3">
        <v>5.1999999999999998E-3</v>
      </c>
      <c r="O24" s="3">
        <v>3.8400000000000001E-3</v>
      </c>
      <c r="P24" s="3">
        <v>2.5600000000000002E-3</v>
      </c>
      <c r="Q24" s="3">
        <f t="shared" si="0"/>
        <v>0.1</v>
      </c>
      <c r="R24" s="3">
        <f t="shared" si="1"/>
        <v>7.0000000000000001E-3</v>
      </c>
      <c r="S24" s="3">
        <f t="shared" si="2"/>
        <v>2.5600000000000002E-3</v>
      </c>
    </row>
    <row r="25" spans="1:19">
      <c r="A25" s="2">
        <v>2</v>
      </c>
      <c r="B25" s="2" t="s">
        <v>73</v>
      </c>
      <c r="C25" s="2" t="s">
        <v>14</v>
      </c>
      <c r="D25" s="2" t="s">
        <v>74</v>
      </c>
      <c r="E25" s="2" t="s">
        <v>16</v>
      </c>
      <c r="F25" s="2" t="s">
        <v>139</v>
      </c>
      <c r="G25" s="2" t="s">
        <v>193</v>
      </c>
      <c r="H25" s="2" t="s">
        <v>120</v>
      </c>
      <c r="I25" s="2" t="s">
        <v>75</v>
      </c>
      <c r="J25" s="2" t="s">
        <v>76</v>
      </c>
      <c r="K25" s="3">
        <v>0.1</v>
      </c>
      <c r="L25" s="3">
        <v>9.1999999999999998E-3</v>
      </c>
      <c r="M25" s="3">
        <v>7.0000000000000001E-3</v>
      </c>
      <c r="N25" s="3">
        <v>5.1999999999999998E-3</v>
      </c>
      <c r="O25" s="3">
        <v>3.8400000000000001E-3</v>
      </c>
      <c r="P25" s="3">
        <v>2.5600000000000002E-3</v>
      </c>
      <c r="Q25" s="3">
        <f t="shared" si="0"/>
        <v>0.2</v>
      </c>
      <c r="R25" s="3">
        <f t="shared" si="1"/>
        <v>1.4E-2</v>
      </c>
      <c r="S25" s="3">
        <f t="shared" si="2"/>
        <v>5.1200000000000004E-3</v>
      </c>
    </row>
    <row r="26" spans="1:19">
      <c r="A26" s="2">
        <v>1</v>
      </c>
      <c r="B26" s="2" t="s">
        <v>23</v>
      </c>
      <c r="C26" s="2" t="s">
        <v>14</v>
      </c>
      <c r="D26" s="2" t="s">
        <v>24</v>
      </c>
      <c r="E26" s="2" t="s">
        <v>16</v>
      </c>
      <c r="F26" s="2" t="s">
        <v>127</v>
      </c>
      <c r="G26" s="2" t="s">
        <v>194</v>
      </c>
      <c r="H26" s="2" t="s">
        <v>120</v>
      </c>
      <c r="I26" s="2" t="s">
        <v>25</v>
      </c>
      <c r="J26" s="2" t="s">
        <v>26</v>
      </c>
      <c r="K26" s="3">
        <v>0.1</v>
      </c>
      <c r="L26" s="3">
        <v>9.1999999999999998E-3</v>
      </c>
      <c r="M26" s="3">
        <v>7.0000000000000001E-3</v>
      </c>
      <c r="N26" s="3">
        <v>5.1999999999999998E-3</v>
      </c>
      <c r="O26" s="3">
        <v>3.8400000000000001E-3</v>
      </c>
      <c r="P26" s="3">
        <v>2.5600000000000002E-3</v>
      </c>
      <c r="Q26" s="3">
        <f t="shared" si="0"/>
        <v>0.1</v>
      </c>
      <c r="R26" s="3">
        <f t="shared" si="1"/>
        <v>7.0000000000000001E-3</v>
      </c>
      <c r="S26" s="3">
        <f t="shared" si="2"/>
        <v>2.5600000000000002E-3</v>
      </c>
    </row>
    <row r="27" spans="1:19">
      <c r="A27" s="2">
        <v>1</v>
      </c>
      <c r="B27" s="2" t="s">
        <v>112</v>
      </c>
      <c r="C27" s="2" t="s">
        <v>92</v>
      </c>
      <c r="D27" s="2" t="s">
        <v>160</v>
      </c>
      <c r="E27" s="2" t="s">
        <v>16</v>
      </c>
      <c r="F27" s="2" t="s">
        <v>147</v>
      </c>
      <c r="G27" s="2" t="s">
        <v>195</v>
      </c>
      <c r="H27" s="2" t="s">
        <v>148</v>
      </c>
      <c r="I27" s="2" t="s">
        <v>93</v>
      </c>
      <c r="J27" s="2" t="s">
        <v>94</v>
      </c>
      <c r="K27" s="3">
        <v>0.86</v>
      </c>
      <c r="L27" s="3">
        <v>9.1999999999999998E-3</v>
      </c>
      <c r="M27" s="3">
        <v>7.0000000000000001E-3</v>
      </c>
      <c r="N27" s="3">
        <v>5.1999999999999998E-3</v>
      </c>
      <c r="O27" s="3">
        <v>3.8400000000000001E-3</v>
      </c>
      <c r="P27" s="3">
        <v>2.5600000000000002E-3</v>
      </c>
      <c r="Q27" s="3">
        <f t="shared" si="0"/>
        <v>0.86</v>
      </c>
      <c r="R27" s="3">
        <f t="shared" si="1"/>
        <v>7.0000000000000001E-3</v>
      </c>
      <c r="S27" s="3">
        <f t="shared" si="2"/>
        <v>2.5600000000000002E-3</v>
      </c>
    </row>
    <row r="28" spans="1:19">
      <c r="A28" s="2">
        <v>1</v>
      </c>
      <c r="B28" s="2" t="s">
        <v>91</v>
      </c>
      <c r="C28" s="2" t="s">
        <v>92</v>
      </c>
      <c r="D28" s="2" t="s">
        <v>161</v>
      </c>
      <c r="E28" s="2" t="s">
        <v>16</v>
      </c>
      <c r="F28" s="2" t="s">
        <v>147</v>
      </c>
      <c r="G28" s="2" t="s">
        <v>195</v>
      </c>
      <c r="H28" s="2" t="s">
        <v>148</v>
      </c>
      <c r="I28" s="2" t="s">
        <v>93</v>
      </c>
      <c r="J28" s="2" t="s">
        <v>94</v>
      </c>
      <c r="K28" s="3">
        <v>0.86</v>
      </c>
      <c r="L28" s="3">
        <v>0.70099999999999996</v>
      </c>
      <c r="M28" s="3">
        <v>0.61990000000000001</v>
      </c>
      <c r="N28" s="3">
        <v>0.56596000000000002</v>
      </c>
      <c r="O28" s="3">
        <v>0.53900000000000003</v>
      </c>
      <c r="P28" s="3">
        <v>0.53900000000000003</v>
      </c>
      <c r="Q28" s="3">
        <f t="shared" si="0"/>
        <v>0.86</v>
      </c>
      <c r="R28" s="3">
        <f t="shared" si="1"/>
        <v>0.61990000000000001</v>
      </c>
      <c r="S28" s="3">
        <f t="shared" si="2"/>
        <v>0.53900000000000003</v>
      </c>
    </row>
    <row r="29" spans="1:19">
      <c r="A29" s="2">
        <v>1</v>
      </c>
      <c r="B29" s="2" t="s">
        <v>167</v>
      </c>
      <c r="C29" s="2" t="s">
        <v>167</v>
      </c>
      <c r="D29" s="2" t="s">
        <v>100</v>
      </c>
      <c r="E29" s="2" t="s">
        <v>16</v>
      </c>
      <c r="F29" s="2" t="s">
        <v>168</v>
      </c>
      <c r="G29" s="2" t="s">
        <v>168</v>
      </c>
      <c r="H29" s="2" t="s">
        <v>151</v>
      </c>
      <c r="I29" s="2" t="s">
        <v>169</v>
      </c>
      <c r="J29" s="2" t="s">
        <v>170</v>
      </c>
      <c r="K29" s="3">
        <v>4.51</v>
      </c>
      <c r="L29" s="3"/>
      <c r="M29" s="3">
        <v>3.3005</v>
      </c>
      <c r="N29" s="3">
        <v>2.9785200000000001</v>
      </c>
      <c r="O29" s="3">
        <v>2.6726000000000001</v>
      </c>
      <c r="P29" s="3">
        <v>2.254</v>
      </c>
      <c r="Q29" s="3">
        <f t="shared" si="0"/>
        <v>4.51</v>
      </c>
      <c r="R29" s="3">
        <f t="shared" si="1"/>
        <v>3.3005</v>
      </c>
      <c r="S29" s="3">
        <f t="shared" si="2"/>
        <v>2.254</v>
      </c>
    </row>
    <row r="30" spans="1:19">
      <c r="A30" s="2">
        <v>1</v>
      </c>
      <c r="B30" s="2" t="s">
        <v>99</v>
      </c>
      <c r="C30" s="2" t="s">
        <v>99</v>
      </c>
      <c r="D30" s="2" t="s">
        <v>165</v>
      </c>
      <c r="E30" s="2" t="s">
        <v>16</v>
      </c>
      <c r="F30" s="2" t="s">
        <v>152</v>
      </c>
      <c r="G30" s="2" t="s">
        <v>196</v>
      </c>
      <c r="H30" s="2" t="s">
        <v>153</v>
      </c>
      <c r="I30" s="2" t="s">
        <v>101</v>
      </c>
      <c r="J30" s="2" t="s">
        <v>102</v>
      </c>
      <c r="K30" s="3">
        <v>0.75</v>
      </c>
      <c r="L30" s="3"/>
      <c r="M30" s="3">
        <v>0.5</v>
      </c>
      <c r="N30" s="3">
        <v>0.375</v>
      </c>
      <c r="O30" s="3">
        <v>0.35</v>
      </c>
      <c r="P30" s="3">
        <v>0.35</v>
      </c>
      <c r="Q30" s="3">
        <f t="shared" si="0"/>
        <v>0.75</v>
      </c>
      <c r="R30" s="3">
        <f t="shared" si="1"/>
        <v>0.5</v>
      </c>
      <c r="S30" s="3">
        <f t="shared" si="2"/>
        <v>0.35</v>
      </c>
    </row>
    <row r="31" spans="1:19">
      <c r="A31" s="2">
        <v>1</v>
      </c>
      <c r="B31" s="2" t="s">
        <v>49</v>
      </c>
      <c r="C31" s="2" t="s">
        <v>50</v>
      </c>
      <c r="D31" s="2" t="s">
        <v>159</v>
      </c>
      <c r="E31" s="2" t="s">
        <v>16</v>
      </c>
      <c r="F31" s="2" t="s">
        <v>133</v>
      </c>
      <c r="G31" s="2" t="s">
        <v>197</v>
      </c>
      <c r="H31" s="2" t="s">
        <v>124</v>
      </c>
      <c r="I31" s="2" t="s">
        <v>51</v>
      </c>
      <c r="J31" s="2" t="s">
        <v>52</v>
      </c>
      <c r="K31" s="3">
        <v>0.81</v>
      </c>
      <c r="L31" s="3">
        <v>0.61560000000000004</v>
      </c>
      <c r="M31" s="3">
        <v>0.48599999999999999</v>
      </c>
      <c r="N31" s="3"/>
      <c r="O31" s="3">
        <v>0.41039999999999999</v>
      </c>
      <c r="P31" s="3">
        <v>0.41039999999999999</v>
      </c>
      <c r="Q31" s="3">
        <f t="shared" si="0"/>
        <v>0.81</v>
      </c>
      <c r="R31" s="3">
        <f t="shared" si="1"/>
        <v>0.48599999999999999</v>
      </c>
      <c r="S31" s="3">
        <f t="shared" si="2"/>
        <v>0.41039999999999999</v>
      </c>
    </row>
    <row r="32" spans="1:19">
      <c r="A32" s="7" t="s">
        <v>118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3">
        <f>SUM(Q4:Q31)</f>
        <v>19.879999999999992</v>
      </c>
      <c r="R32" s="3">
        <f>SUM(R4:R31)+25*7/100</f>
        <v>12.882800000000001</v>
      </c>
      <c r="S32" s="3">
        <f>SUM(S4:S31)+25*7/1000</f>
        <v>7.5263799999999978</v>
      </c>
    </row>
  </sheetData>
  <mergeCells count="1">
    <mergeCell ref="A32:P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1" fitToHeight="0" orientation="landscape" r:id="rId1"/>
  <headerFooter>
    <oddHeader>&amp;C&amp;"-,Gras"&amp;24&amp;A</oddHeader>
    <oddFooter>&amp;LMichel Stempin&amp;CPage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USBug</vt:lpstr>
      <vt:lpstr>USBug!Zone_d_impression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 Stempin</cp:lastModifiedBy>
  <cp:lastPrinted>2012-02-07T07:03:27Z</cp:lastPrinted>
  <dcterms:created xsi:type="dcterms:W3CDTF">2012-01-27T20:36:42Z</dcterms:created>
  <dcterms:modified xsi:type="dcterms:W3CDTF">2012-05-15T21:03:40Z</dcterms:modified>
</cp:coreProperties>
</file>