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ml.chartshapes+xml"/>
  <Override PartName="/xl/pivotTables/pivotTable1.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ml.chartshapes+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Jobs\Sievo\Solution Consultant\assignment\01Submission\"/>
    </mc:Choice>
  </mc:AlternateContent>
  <xr:revisionPtr revIDLastSave="0" documentId="13_ncr:1_{BE1A5BDF-0D0C-49D6-B993-54A37AEA2FD3}" xr6:coauthVersionLast="47" xr6:coauthVersionMax="47" xr10:uidLastSave="{00000000-0000-0000-0000-000000000000}"/>
  <bookViews>
    <workbookView xWindow="-28920" yWindow="-9300" windowWidth="29040" windowHeight="15840" tabRatio="920" xr2:uid="{00000000-000D-0000-FFFF-FFFF00000000}"/>
  </bookViews>
  <sheets>
    <sheet name="Introduction" sheetId="5" r:id="rId1"/>
    <sheet name="Trend analysis" sheetId="18" r:id="rId2"/>
    <sheet name="Product Info" sheetId="17" r:id="rId3"/>
    <sheet name="GlobalvsLocal" sheetId="15" r:id="rId4"/>
    <sheet name="Pivot_table" sheetId="19" r:id="rId5"/>
    <sheet name="Aggregated Data" sheetId="1" r:id="rId6"/>
    <sheet name="ACME_US" sheetId="32" r:id="rId7"/>
    <sheet name="ACME_Beijing_compare" sheetId="24" r:id="rId8"/>
    <sheet name="Pivot_Beijing2021" sheetId="30" r:id="rId9"/>
    <sheet name="Pivot_Beijing2022" sheetId="31" r:id="rId10"/>
    <sheet name="ACME_Beijing2021" sheetId="22" r:id="rId11"/>
    <sheet name="ACME_Beijing2022" sheetId="26" r:id="rId12"/>
    <sheet name="Motor IP20" sheetId="20" r:id="rId13"/>
    <sheet name="IP20_PowerBI" sheetId="21" r:id="rId14"/>
    <sheet name="Purchase orders" sheetId="6" state="hidden" r:id="rId15"/>
    <sheet name="Vendor Master" sheetId="2" state="hidden" r:id="rId16"/>
    <sheet name="Company master" sheetId="4" state="hidden" r:id="rId17"/>
    <sheet name="Material master" sheetId="3" state="hidden" r:id="rId18"/>
    <sheet name="FX" sheetId="7" r:id="rId19"/>
  </sheets>
  <definedNames>
    <definedName name="_xlnm._FilterDatabase" localSheetId="10" hidden="1">ACME_Beijing2021!$A$1:$T$64</definedName>
    <definedName name="_xlnm._FilterDatabase" localSheetId="11" hidden="1">ACME_Beijing2022!$A$1:$T$79</definedName>
    <definedName name="_xlnm._FilterDatabase" localSheetId="5" hidden="1">'Aggregated Data'!$A$1:$T$638</definedName>
    <definedName name="_xlnm._FilterDatabase" localSheetId="14" hidden="1">'Purchase orders'!$A$1:$D$1269</definedName>
    <definedName name="_xlnm._FilterDatabase" localSheetId="1" hidden="1">'Trend analysis'!$A$78:$D$89</definedName>
    <definedName name="_xlchart.v1.0" hidden="1">'Product Info'!$A$48:$A$60</definedName>
    <definedName name="_xlchart.v1.1" hidden="1">'Product Info'!$C$47</definedName>
    <definedName name="_xlchart.v1.2" hidden="1">'Product Info'!$C$48:$C$60</definedName>
    <definedName name="_xlcn.WorksheetConnection_ACME_Beijing2021A1AL63" hidden="1">ACME_Beijing2021!$A$1:$AL$63</definedName>
    <definedName name="_xlcn.WorksheetConnection_ACME_Beijing2022A1AL78" hidden="1">ACME_Beijing2022!$A$1:$AL$78</definedName>
    <definedName name="_xlcn.WorksheetConnection_PurchaseinvoicesA1T638" hidden="1">'Aggregated Data'!$A$1:$T$638</definedName>
  </definedNames>
  <calcPr calcId="191029"/>
  <pivotCaches>
    <pivotCache cacheId="0" r:id="rId20"/>
    <pivotCache cacheId="1" r:id="rId21"/>
    <pivotCache cacheId="2" r:id="rId2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urchase invoices!$A$1:$T$638"/>
          <x15:modelTable id="Range 2" name="Range 2" connection="WorksheetConnection_ACME_Beijing2021!$A$1:$AL$63"/>
          <x15:modelTable id="Range 1" name="Range 1" connection="WorksheetConnection_ACME_Beijing2022!$A$1:$AL$7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0" i="15" l="1"/>
  <c r="AL80" i="26"/>
  <c r="AL3" i="26"/>
  <c r="AL4" i="26"/>
  <c r="AL5" i="26"/>
  <c r="AL6" i="26"/>
  <c r="AL7" i="26"/>
  <c r="AL8" i="26"/>
  <c r="AL9" i="26"/>
  <c r="AL10" i="26"/>
  <c r="AL11" i="26"/>
  <c r="AL12" i="26"/>
  <c r="AL13" i="26"/>
  <c r="AL14" i="26"/>
  <c r="AL15" i="26"/>
  <c r="AL16" i="26"/>
  <c r="AL17" i="26"/>
  <c r="AL18" i="26"/>
  <c r="AL19" i="26"/>
  <c r="AL20" i="26"/>
  <c r="AL21" i="26"/>
  <c r="AL22" i="26"/>
  <c r="AL23" i="26"/>
  <c r="AL24" i="26"/>
  <c r="AL25" i="26"/>
  <c r="AL26" i="26"/>
  <c r="AL27" i="26"/>
  <c r="AL28" i="26"/>
  <c r="AL29" i="26"/>
  <c r="AL30" i="26"/>
  <c r="AL31" i="26"/>
  <c r="AL32" i="26"/>
  <c r="AL33" i="26"/>
  <c r="AL34" i="26"/>
  <c r="AL35" i="26"/>
  <c r="AL36" i="26"/>
  <c r="AL37" i="26"/>
  <c r="AL38" i="26"/>
  <c r="AL39" i="26"/>
  <c r="AL40" i="26"/>
  <c r="AL41" i="26"/>
  <c r="AL42" i="26"/>
  <c r="AL43" i="26"/>
  <c r="AL44" i="26"/>
  <c r="AL45" i="26"/>
  <c r="AL46" i="26"/>
  <c r="AL47" i="26"/>
  <c r="AL48" i="26"/>
  <c r="AL49" i="26"/>
  <c r="AL50" i="26"/>
  <c r="AL51" i="26"/>
  <c r="AL52" i="26"/>
  <c r="AL53" i="26"/>
  <c r="AL54" i="26"/>
  <c r="AL55" i="26"/>
  <c r="AL56" i="26"/>
  <c r="AL57" i="26"/>
  <c r="AL58" i="26"/>
  <c r="AL59" i="26"/>
  <c r="AL60" i="26"/>
  <c r="AL61" i="26"/>
  <c r="AL62" i="26"/>
  <c r="AL63" i="26"/>
  <c r="AL64" i="26"/>
  <c r="AL65" i="26"/>
  <c r="AL66" i="26"/>
  <c r="AL67" i="26"/>
  <c r="AL68" i="26"/>
  <c r="AL69" i="26"/>
  <c r="AL70" i="26"/>
  <c r="AL71" i="26"/>
  <c r="AL72" i="26"/>
  <c r="AL73" i="26"/>
  <c r="AL74" i="26"/>
  <c r="AL75" i="26"/>
  <c r="AL76" i="26"/>
  <c r="AL77" i="26"/>
  <c r="AL78" i="26"/>
  <c r="AL2" i="26"/>
  <c r="AG15" i="26"/>
  <c r="AG16" i="26"/>
  <c r="AG17" i="26"/>
  <c r="AG18" i="26"/>
  <c r="AG31" i="26"/>
  <c r="AG32" i="26"/>
  <c r="AG33" i="26"/>
  <c r="AG34" i="26"/>
  <c r="AG47" i="26"/>
  <c r="AG48" i="26"/>
  <c r="AG49" i="26"/>
  <c r="AG50" i="26"/>
  <c r="AG63" i="26"/>
  <c r="AG64" i="26"/>
  <c r="AG65" i="26"/>
  <c r="AG66" i="26"/>
  <c r="AG2" i="26"/>
  <c r="AB3" i="26"/>
  <c r="AG3" i="26" s="1"/>
  <c r="AB4" i="26"/>
  <c r="AG4" i="26" s="1"/>
  <c r="AB5" i="26"/>
  <c r="AG5" i="26" s="1"/>
  <c r="AB6" i="26"/>
  <c r="AG6" i="26" s="1"/>
  <c r="AB7" i="26"/>
  <c r="AG7" i="26" s="1"/>
  <c r="AB8" i="26"/>
  <c r="AG8" i="26" s="1"/>
  <c r="AB9" i="26"/>
  <c r="AG9" i="26" s="1"/>
  <c r="AB10" i="26"/>
  <c r="AG10" i="26" s="1"/>
  <c r="AB11" i="26"/>
  <c r="AG11" i="26" s="1"/>
  <c r="AB12" i="26"/>
  <c r="AG12" i="26" s="1"/>
  <c r="AB13" i="26"/>
  <c r="AG13" i="26" s="1"/>
  <c r="AB14" i="26"/>
  <c r="AG14" i="26" s="1"/>
  <c r="AB15" i="26"/>
  <c r="AB16" i="26"/>
  <c r="AB17" i="26"/>
  <c r="AB18" i="26"/>
  <c r="AB19" i="26"/>
  <c r="AG19" i="26" s="1"/>
  <c r="AB20" i="26"/>
  <c r="AG20" i="26" s="1"/>
  <c r="AB21" i="26"/>
  <c r="AG21" i="26" s="1"/>
  <c r="AB22" i="26"/>
  <c r="AG22" i="26" s="1"/>
  <c r="AB23" i="26"/>
  <c r="AG23" i="26" s="1"/>
  <c r="AB24" i="26"/>
  <c r="AG24" i="26" s="1"/>
  <c r="AB25" i="26"/>
  <c r="AG25" i="26" s="1"/>
  <c r="AB26" i="26"/>
  <c r="AG26" i="26" s="1"/>
  <c r="AB27" i="26"/>
  <c r="AG27" i="26" s="1"/>
  <c r="AB28" i="26"/>
  <c r="AG28" i="26" s="1"/>
  <c r="AB29" i="26"/>
  <c r="AG29" i="26" s="1"/>
  <c r="AB30" i="26"/>
  <c r="AG30" i="26" s="1"/>
  <c r="AB31" i="26"/>
  <c r="AB32" i="26"/>
  <c r="AB33" i="26"/>
  <c r="AB34" i="26"/>
  <c r="AB35" i="26"/>
  <c r="AG35" i="26" s="1"/>
  <c r="AB36" i="26"/>
  <c r="AG36" i="26" s="1"/>
  <c r="AB37" i="26"/>
  <c r="AG37" i="26" s="1"/>
  <c r="AB38" i="26"/>
  <c r="AG38" i="26" s="1"/>
  <c r="AB39" i="26"/>
  <c r="AG39" i="26" s="1"/>
  <c r="AB40" i="26"/>
  <c r="AG40" i="26" s="1"/>
  <c r="AB41" i="26"/>
  <c r="AG41" i="26" s="1"/>
  <c r="AB42" i="26"/>
  <c r="AG42" i="26" s="1"/>
  <c r="AB43" i="26"/>
  <c r="AG43" i="26" s="1"/>
  <c r="AB44" i="26"/>
  <c r="AG44" i="26" s="1"/>
  <c r="AB45" i="26"/>
  <c r="AG45" i="26" s="1"/>
  <c r="AB46" i="26"/>
  <c r="AG46" i="26" s="1"/>
  <c r="AB47" i="26"/>
  <c r="AB48" i="26"/>
  <c r="AB49" i="26"/>
  <c r="AB50" i="26"/>
  <c r="AB51" i="26"/>
  <c r="AG51" i="26" s="1"/>
  <c r="AB52" i="26"/>
  <c r="AG52" i="26" s="1"/>
  <c r="AB53" i="26"/>
  <c r="AG53" i="26" s="1"/>
  <c r="AB54" i="26"/>
  <c r="AG54" i="26" s="1"/>
  <c r="AB55" i="26"/>
  <c r="AG55" i="26" s="1"/>
  <c r="AB56" i="26"/>
  <c r="AG56" i="26" s="1"/>
  <c r="AB57" i="26"/>
  <c r="AG57" i="26" s="1"/>
  <c r="AB58" i="26"/>
  <c r="AG58" i="26" s="1"/>
  <c r="AB59" i="26"/>
  <c r="AG59" i="26" s="1"/>
  <c r="AB60" i="26"/>
  <c r="AG60" i="26" s="1"/>
  <c r="AB61" i="26"/>
  <c r="AG61" i="26" s="1"/>
  <c r="AB62" i="26"/>
  <c r="AG62" i="26" s="1"/>
  <c r="AB63" i="26"/>
  <c r="AB64" i="26"/>
  <c r="AB65" i="26"/>
  <c r="AB66" i="26"/>
  <c r="AB67" i="26"/>
  <c r="AG67" i="26" s="1"/>
  <c r="AB68" i="26"/>
  <c r="AG68" i="26" s="1"/>
  <c r="AB69" i="26"/>
  <c r="AG69" i="26" s="1"/>
  <c r="AB70" i="26"/>
  <c r="AG70" i="26" s="1"/>
  <c r="AB71" i="26"/>
  <c r="AG71" i="26" s="1"/>
  <c r="AB72" i="26"/>
  <c r="AG72" i="26" s="1"/>
  <c r="AB73" i="26"/>
  <c r="AG73" i="26" s="1"/>
  <c r="AB74" i="26"/>
  <c r="AG74" i="26" s="1"/>
  <c r="AB75" i="26"/>
  <c r="AG75" i="26" s="1"/>
  <c r="AB76" i="26"/>
  <c r="AG76" i="26" s="1"/>
  <c r="AB77" i="26"/>
  <c r="AG77" i="26" s="1"/>
  <c r="AB78" i="26"/>
  <c r="AG78" i="26" s="1"/>
  <c r="AB2" i="26"/>
  <c r="AL65" i="22"/>
  <c r="AL3" i="22"/>
  <c r="AL4" i="22"/>
  <c r="AL5" i="22"/>
  <c r="AL6" i="22"/>
  <c r="AL7" i="22"/>
  <c r="AL8" i="22"/>
  <c r="AL9" i="22"/>
  <c r="AL10" i="22"/>
  <c r="AL11" i="22"/>
  <c r="AL12" i="22"/>
  <c r="AL13" i="22"/>
  <c r="AL14" i="22"/>
  <c r="AL15" i="22"/>
  <c r="AL16" i="22"/>
  <c r="AL17" i="22"/>
  <c r="AL18" i="22"/>
  <c r="AL19" i="22"/>
  <c r="AL20" i="22"/>
  <c r="AL21" i="22"/>
  <c r="AL22" i="22"/>
  <c r="AL23" i="22"/>
  <c r="AL24" i="22"/>
  <c r="AL25" i="22"/>
  <c r="AL26" i="22"/>
  <c r="AL27" i="22"/>
  <c r="AL28" i="22"/>
  <c r="AL29" i="22"/>
  <c r="AL30" i="22"/>
  <c r="AL31" i="22"/>
  <c r="AL32" i="22"/>
  <c r="AL33" i="22"/>
  <c r="AL34" i="22"/>
  <c r="AL35" i="22"/>
  <c r="AL36" i="22"/>
  <c r="AL37" i="22"/>
  <c r="AL38" i="22"/>
  <c r="AL39" i="22"/>
  <c r="AL40" i="22"/>
  <c r="AL41" i="22"/>
  <c r="AL42" i="22"/>
  <c r="AL43" i="22"/>
  <c r="AL44" i="22"/>
  <c r="AL45" i="22"/>
  <c r="AL46" i="22"/>
  <c r="AL47" i="22"/>
  <c r="AL48" i="22"/>
  <c r="AL49" i="22"/>
  <c r="AL50" i="22"/>
  <c r="AL51" i="22"/>
  <c r="AL52" i="22"/>
  <c r="AL53" i="22"/>
  <c r="AL54" i="22"/>
  <c r="AL55" i="22"/>
  <c r="AL56" i="22"/>
  <c r="AL57" i="22"/>
  <c r="AL58" i="22"/>
  <c r="AL59" i="22"/>
  <c r="AL60" i="22"/>
  <c r="AL61" i="22"/>
  <c r="AL62" i="22"/>
  <c r="AL63" i="22"/>
  <c r="AL2" i="22"/>
  <c r="AG15" i="22"/>
  <c r="AG16" i="22"/>
  <c r="AG18" i="22"/>
  <c r="AG31" i="22"/>
  <c r="AG32" i="22"/>
  <c r="AG33" i="22"/>
  <c r="AG34" i="22"/>
  <c r="AG47" i="22"/>
  <c r="AG48" i="22"/>
  <c r="AG49" i="22"/>
  <c r="AG50" i="22"/>
  <c r="AG63" i="22"/>
  <c r="AG2" i="22"/>
  <c r="AB3" i="22"/>
  <c r="AG3" i="22" s="1"/>
  <c r="AB4" i="22"/>
  <c r="AG4" i="22" s="1"/>
  <c r="AB5" i="22"/>
  <c r="AG5" i="22" s="1"/>
  <c r="AB6" i="22"/>
  <c r="AG6" i="22" s="1"/>
  <c r="AB7" i="22"/>
  <c r="AG7" i="22" s="1"/>
  <c r="AB8" i="22"/>
  <c r="AG8" i="22" s="1"/>
  <c r="AB9" i="22"/>
  <c r="AG9" i="22" s="1"/>
  <c r="AB10" i="22"/>
  <c r="AG10" i="22" s="1"/>
  <c r="AB11" i="22"/>
  <c r="AG11" i="22" s="1"/>
  <c r="AB12" i="22"/>
  <c r="AG12" i="22" s="1"/>
  <c r="AB13" i="22"/>
  <c r="AG13" i="22" s="1"/>
  <c r="AB14" i="22"/>
  <c r="AG14" i="22" s="1"/>
  <c r="AB15" i="22"/>
  <c r="AB16" i="22"/>
  <c r="AB17" i="22"/>
  <c r="AG17" i="22" s="1"/>
  <c r="AB18" i="22"/>
  <c r="AB19" i="22"/>
  <c r="AG19" i="22" s="1"/>
  <c r="AB20" i="22"/>
  <c r="AG20" i="22" s="1"/>
  <c r="AB21" i="22"/>
  <c r="AG21" i="22" s="1"/>
  <c r="AB22" i="22"/>
  <c r="AG22" i="22" s="1"/>
  <c r="AB23" i="22"/>
  <c r="AG23" i="22" s="1"/>
  <c r="AB24" i="22"/>
  <c r="AG24" i="22" s="1"/>
  <c r="AB25" i="22"/>
  <c r="AG25" i="22" s="1"/>
  <c r="AB26" i="22"/>
  <c r="AG26" i="22" s="1"/>
  <c r="AB27" i="22"/>
  <c r="AG27" i="22" s="1"/>
  <c r="AB28" i="22"/>
  <c r="AG28" i="22" s="1"/>
  <c r="AB29" i="22"/>
  <c r="AG29" i="22" s="1"/>
  <c r="AB30" i="22"/>
  <c r="AG30" i="22" s="1"/>
  <c r="AB31" i="22"/>
  <c r="AB32" i="22"/>
  <c r="AB33" i="22"/>
  <c r="AB34" i="22"/>
  <c r="AB35" i="22"/>
  <c r="AG35" i="22" s="1"/>
  <c r="AB36" i="22"/>
  <c r="AG36" i="22" s="1"/>
  <c r="AB37" i="22"/>
  <c r="AG37" i="22" s="1"/>
  <c r="AB38" i="22"/>
  <c r="AG38" i="22" s="1"/>
  <c r="AB39" i="22"/>
  <c r="AG39" i="22" s="1"/>
  <c r="AB40" i="22"/>
  <c r="AG40" i="22" s="1"/>
  <c r="AB41" i="22"/>
  <c r="AG41" i="22" s="1"/>
  <c r="AB42" i="22"/>
  <c r="AG42" i="22" s="1"/>
  <c r="AB43" i="22"/>
  <c r="AG43" i="22" s="1"/>
  <c r="AB44" i="22"/>
  <c r="AG44" i="22" s="1"/>
  <c r="AB45" i="22"/>
  <c r="AG45" i="22" s="1"/>
  <c r="AB46" i="22"/>
  <c r="AG46" i="22" s="1"/>
  <c r="AB47" i="22"/>
  <c r="AB48" i="22"/>
  <c r="AB49" i="22"/>
  <c r="AB50" i="22"/>
  <c r="AB51" i="22"/>
  <c r="AG51" i="22" s="1"/>
  <c r="AB52" i="22"/>
  <c r="AG52" i="22" s="1"/>
  <c r="AB53" i="22"/>
  <c r="AG53" i="22" s="1"/>
  <c r="AB54" i="22"/>
  <c r="AG54" i="22" s="1"/>
  <c r="AB55" i="22"/>
  <c r="AG55" i="22" s="1"/>
  <c r="AB56" i="22"/>
  <c r="AG56" i="22" s="1"/>
  <c r="AB57" i="22"/>
  <c r="AG57" i="22" s="1"/>
  <c r="AB58" i="22"/>
  <c r="AG58" i="22" s="1"/>
  <c r="AB59" i="22"/>
  <c r="AG59" i="22" s="1"/>
  <c r="AB60" i="22"/>
  <c r="AG60" i="22" s="1"/>
  <c r="AB61" i="22"/>
  <c r="AG61" i="22" s="1"/>
  <c r="AB62" i="22"/>
  <c r="AG62" i="22" s="1"/>
  <c r="AB63" i="22"/>
  <c r="AB2" i="22"/>
  <c r="R79" i="26"/>
  <c r="Q79" i="26"/>
  <c r="P79" i="26"/>
  <c r="O79" i="26"/>
  <c r="AA78" i="26"/>
  <c r="AF78" i="26" s="1"/>
  <c r="Z78" i="26"/>
  <c r="AE78" i="26" s="1"/>
  <c r="Y78" i="26"/>
  <c r="AD78" i="26" s="1"/>
  <c r="X78" i="26"/>
  <c r="AC78" i="26" s="1"/>
  <c r="AA77" i="26"/>
  <c r="AF77" i="26" s="1"/>
  <c r="Z77" i="26"/>
  <c r="AE77" i="26" s="1"/>
  <c r="Y77" i="26"/>
  <c r="AD77" i="26" s="1"/>
  <c r="X77" i="26"/>
  <c r="AC77" i="26" s="1"/>
  <c r="AA76" i="26"/>
  <c r="AK76" i="26" s="1"/>
  <c r="Z76" i="26"/>
  <c r="AE76" i="26" s="1"/>
  <c r="Y76" i="26"/>
  <c r="AI76" i="26" s="1"/>
  <c r="X76" i="26"/>
  <c r="AC76" i="26" s="1"/>
  <c r="AA75" i="26"/>
  <c r="AF75" i="26" s="1"/>
  <c r="Z75" i="26"/>
  <c r="AE75" i="26" s="1"/>
  <c r="Y75" i="26"/>
  <c r="AI75" i="26" s="1"/>
  <c r="X75" i="26"/>
  <c r="AC75" i="26" s="1"/>
  <c r="AA74" i="26"/>
  <c r="AK74" i="26" s="1"/>
  <c r="Z74" i="26"/>
  <c r="AE74" i="26" s="1"/>
  <c r="Y74" i="26"/>
  <c r="AI74" i="26" s="1"/>
  <c r="X74" i="26"/>
  <c r="AH74" i="26" s="1"/>
  <c r="AA73" i="26"/>
  <c r="AK73" i="26" s="1"/>
  <c r="Z73" i="26"/>
  <c r="AE73" i="26" s="1"/>
  <c r="Y73" i="26"/>
  <c r="AI73" i="26" s="1"/>
  <c r="X73" i="26"/>
  <c r="AC73" i="26" s="1"/>
  <c r="AA72" i="26"/>
  <c r="AK72" i="26" s="1"/>
  <c r="Z72" i="26"/>
  <c r="AE72" i="26" s="1"/>
  <c r="Y72" i="26"/>
  <c r="AI72" i="26" s="1"/>
  <c r="X72" i="26"/>
  <c r="AC72" i="26" s="1"/>
  <c r="AD71" i="26"/>
  <c r="AA71" i="26"/>
  <c r="AK71" i="26" s="1"/>
  <c r="Z71" i="26"/>
  <c r="AE71" i="26" s="1"/>
  <c r="Y71" i="26"/>
  <c r="AI71" i="26" s="1"/>
  <c r="X71" i="26"/>
  <c r="AC71" i="26" s="1"/>
  <c r="AA70" i="26"/>
  <c r="AK70" i="26" s="1"/>
  <c r="Z70" i="26"/>
  <c r="AE70" i="26" s="1"/>
  <c r="Y70" i="26"/>
  <c r="AD70" i="26" s="1"/>
  <c r="X70" i="26"/>
  <c r="AC70" i="26" s="1"/>
  <c r="AA69" i="26"/>
  <c r="AK69" i="26" s="1"/>
  <c r="Z69" i="26"/>
  <c r="AE69" i="26" s="1"/>
  <c r="Y69" i="26"/>
  <c r="AD69" i="26" s="1"/>
  <c r="X69" i="26"/>
  <c r="AC69" i="26" s="1"/>
  <c r="AA68" i="26"/>
  <c r="AK68" i="26" s="1"/>
  <c r="Z68" i="26"/>
  <c r="AJ68" i="26" s="1"/>
  <c r="Y68" i="26"/>
  <c r="AD68" i="26" s="1"/>
  <c r="X68" i="26"/>
  <c r="AH68" i="26" s="1"/>
  <c r="AA67" i="26"/>
  <c r="AK67" i="26" s="1"/>
  <c r="Z67" i="26"/>
  <c r="AE67" i="26" s="1"/>
  <c r="Y67" i="26"/>
  <c r="AD67" i="26" s="1"/>
  <c r="X67" i="26"/>
  <c r="AC67" i="26" s="1"/>
  <c r="AA66" i="26"/>
  <c r="AK66" i="26" s="1"/>
  <c r="Z66" i="26"/>
  <c r="AE66" i="26" s="1"/>
  <c r="Y66" i="26"/>
  <c r="AD66" i="26" s="1"/>
  <c r="X66" i="26"/>
  <c r="AC66" i="26" s="1"/>
  <c r="AA65" i="26"/>
  <c r="AF65" i="26" s="1"/>
  <c r="Z65" i="26"/>
  <c r="AE65" i="26" s="1"/>
  <c r="Y65" i="26"/>
  <c r="AI65" i="26" s="1"/>
  <c r="X65" i="26"/>
  <c r="AC65" i="26" s="1"/>
  <c r="AA64" i="26"/>
  <c r="AK64" i="26" s="1"/>
  <c r="Z64" i="26"/>
  <c r="AE64" i="26" s="1"/>
  <c r="Y64" i="26"/>
  <c r="AD64" i="26" s="1"/>
  <c r="X64" i="26"/>
  <c r="AH64" i="26" s="1"/>
  <c r="AA63" i="26"/>
  <c r="AF63" i="26" s="1"/>
  <c r="Z63" i="26"/>
  <c r="AJ63" i="26" s="1"/>
  <c r="Y63" i="26"/>
  <c r="AD63" i="26" s="1"/>
  <c r="X63" i="26"/>
  <c r="AC63" i="26" s="1"/>
  <c r="AA62" i="26"/>
  <c r="AK62" i="26" s="1"/>
  <c r="Z62" i="26"/>
  <c r="AE62" i="26" s="1"/>
  <c r="Y62" i="26"/>
  <c r="AD62" i="26" s="1"/>
  <c r="X62" i="26"/>
  <c r="AC62" i="26" s="1"/>
  <c r="AA61" i="26"/>
  <c r="AK61" i="26" s="1"/>
  <c r="Z61" i="26"/>
  <c r="AJ61" i="26" s="1"/>
  <c r="Y61" i="26"/>
  <c r="AD61" i="26" s="1"/>
  <c r="X61" i="26"/>
  <c r="AC61" i="26" s="1"/>
  <c r="AA60" i="26"/>
  <c r="AF60" i="26" s="1"/>
  <c r="Z60" i="26"/>
  <c r="AJ60" i="26" s="1"/>
  <c r="Y60" i="26"/>
  <c r="AD60" i="26" s="1"/>
  <c r="X60" i="26"/>
  <c r="AH60" i="26" s="1"/>
  <c r="AC59" i="26"/>
  <c r="AA59" i="26"/>
  <c r="AK59" i="26" s="1"/>
  <c r="Z59" i="26"/>
  <c r="AJ59" i="26" s="1"/>
  <c r="Y59" i="26"/>
  <c r="AD59" i="26" s="1"/>
  <c r="X59" i="26"/>
  <c r="AH59" i="26" s="1"/>
  <c r="AA58" i="26"/>
  <c r="AK58" i="26" s="1"/>
  <c r="Z58" i="26"/>
  <c r="AE58" i="26" s="1"/>
  <c r="Y58" i="26"/>
  <c r="AD58" i="26" s="1"/>
  <c r="X58" i="26"/>
  <c r="AH58" i="26" s="1"/>
  <c r="AA57" i="26"/>
  <c r="AK57" i="26" s="1"/>
  <c r="Z57" i="26"/>
  <c r="AJ57" i="26" s="1"/>
  <c r="Y57" i="26"/>
  <c r="AD57" i="26" s="1"/>
  <c r="X57" i="26"/>
  <c r="AH57" i="26" s="1"/>
  <c r="AA56" i="26"/>
  <c r="AK56" i="26" s="1"/>
  <c r="Z56" i="26"/>
  <c r="AE56" i="26" s="1"/>
  <c r="Y56" i="26"/>
  <c r="AD56" i="26" s="1"/>
  <c r="X56" i="26"/>
  <c r="AH56" i="26" s="1"/>
  <c r="AA55" i="26"/>
  <c r="AK55" i="26" s="1"/>
  <c r="Z55" i="26"/>
  <c r="AJ55" i="26" s="1"/>
  <c r="Y55" i="26"/>
  <c r="AD55" i="26" s="1"/>
  <c r="X55" i="26"/>
  <c r="AH55" i="26" s="1"/>
  <c r="AA54" i="26"/>
  <c r="AK54" i="26" s="1"/>
  <c r="Z54" i="26"/>
  <c r="AE54" i="26" s="1"/>
  <c r="Y54" i="26"/>
  <c r="AD54" i="26" s="1"/>
  <c r="X54" i="26"/>
  <c r="AH54" i="26" s="1"/>
  <c r="AA53" i="26"/>
  <c r="AK53" i="26" s="1"/>
  <c r="Z53" i="26"/>
  <c r="AJ53" i="26" s="1"/>
  <c r="Y53" i="26"/>
  <c r="AD53" i="26" s="1"/>
  <c r="X53" i="26"/>
  <c r="AH53" i="26" s="1"/>
  <c r="AA52" i="26"/>
  <c r="AK52" i="26" s="1"/>
  <c r="Z52" i="26"/>
  <c r="AJ52" i="26" s="1"/>
  <c r="Y52" i="26"/>
  <c r="AD52" i="26" s="1"/>
  <c r="X52" i="26"/>
  <c r="AC52" i="26" s="1"/>
  <c r="AA51" i="26"/>
  <c r="AK51" i="26" s="1"/>
  <c r="Z51" i="26"/>
  <c r="AJ51" i="26" s="1"/>
  <c r="Y51" i="26"/>
  <c r="AD51" i="26" s="1"/>
  <c r="X51" i="26"/>
  <c r="AH51" i="26" s="1"/>
  <c r="AA50" i="26"/>
  <c r="AK50" i="26" s="1"/>
  <c r="Z50" i="26"/>
  <c r="AJ50" i="26" s="1"/>
  <c r="Y50" i="26"/>
  <c r="AD50" i="26" s="1"/>
  <c r="X50" i="26"/>
  <c r="AH50" i="26" s="1"/>
  <c r="AA49" i="26"/>
  <c r="AF49" i="26" s="1"/>
  <c r="Z49" i="26"/>
  <c r="AJ49" i="26" s="1"/>
  <c r="Y49" i="26"/>
  <c r="AD49" i="26" s="1"/>
  <c r="X49" i="26"/>
  <c r="AH49" i="26" s="1"/>
  <c r="AA48" i="26"/>
  <c r="AF48" i="26" s="1"/>
  <c r="Z48" i="26"/>
  <c r="AE48" i="26" s="1"/>
  <c r="Y48" i="26"/>
  <c r="AI48" i="26" s="1"/>
  <c r="X48" i="26"/>
  <c r="AC48" i="26" s="1"/>
  <c r="AA47" i="26"/>
  <c r="AK47" i="26" s="1"/>
  <c r="Z47" i="26"/>
  <c r="AE47" i="26" s="1"/>
  <c r="Y47" i="26"/>
  <c r="AI47" i="26" s="1"/>
  <c r="X47" i="26"/>
  <c r="AC47" i="26" s="1"/>
  <c r="AA46" i="26"/>
  <c r="AK46" i="26" s="1"/>
  <c r="Z46" i="26"/>
  <c r="AE46" i="26" s="1"/>
  <c r="Y46" i="26"/>
  <c r="AI46" i="26" s="1"/>
  <c r="X46" i="26"/>
  <c r="AC46" i="26" s="1"/>
  <c r="AE45" i="26"/>
  <c r="AA45" i="26"/>
  <c r="AF45" i="26" s="1"/>
  <c r="Z45" i="26"/>
  <c r="AJ45" i="26" s="1"/>
  <c r="Y45" i="26"/>
  <c r="AD45" i="26" s="1"/>
  <c r="X45" i="26"/>
  <c r="AC45" i="26" s="1"/>
  <c r="AA44" i="26"/>
  <c r="AF44" i="26" s="1"/>
  <c r="Z44" i="26"/>
  <c r="AE44" i="26" s="1"/>
  <c r="Y44" i="26"/>
  <c r="AD44" i="26" s="1"/>
  <c r="X44" i="26"/>
  <c r="AC44" i="26" s="1"/>
  <c r="AE43" i="26"/>
  <c r="AA43" i="26"/>
  <c r="AF43" i="26" s="1"/>
  <c r="Z43" i="26"/>
  <c r="AJ43" i="26" s="1"/>
  <c r="Y43" i="26"/>
  <c r="AD43" i="26" s="1"/>
  <c r="X43" i="26"/>
  <c r="AC43" i="26" s="1"/>
  <c r="AA42" i="26"/>
  <c r="AF42" i="26" s="1"/>
  <c r="Z42" i="26"/>
  <c r="AE42" i="26" s="1"/>
  <c r="Y42" i="26"/>
  <c r="AI42" i="26" s="1"/>
  <c r="X42" i="26"/>
  <c r="AC42" i="26" s="1"/>
  <c r="AA41" i="26"/>
  <c r="AF41" i="26" s="1"/>
  <c r="Z41" i="26"/>
  <c r="AJ41" i="26" s="1"/>
  <c r="Y41" i="26"/>
  <c r="AD41" i="26" s="1"/>
  <c r="X41" i="26"/>
  <c r="AC41" i="26" s="1"/>
  <c r="AA40" i="26"/>
  <c r="AF40" i="26" s="1"/>
  <c r="Z40" i="26"/>
  <c r="AE40" i="26" s="1"/>
  <c r="Y40" i="26"/>
  <c r="AD40" i="26" s="1"/>
  <c r="X40" i="26"/>
  <c r="AH40" i="26" s="1"/>
  <c r="AA39" i="26"/>
  <c r="AK39" i="26" s="1"/>
  <c r="Z39" i="26"/>
  <c r="AE39" i="26" s="1"/>
  <c r="Y39" i="26"/>
  <c r="AI39" i="26" s="1"/>
  <c r="X39" i="26"/>
  <c r="AC39" i="26" s="1"/>
  <c r="AA38" i="26"/>
  <c r="AF38" i="26" s="1"/>
  <c r="Z38" i="26"/>
  <c r="AE38" i="26" s="1"/>
  <c r="Y38" i="26"/>
  <c r="AD38" i="26" s="1"/>
  <c r="X38" i="26"/>
  <c r="AC38" i="26" s="1"/>
  <c r="AA37" i="26"/>
  <c r="AF37" i="26" s="1"/>
  <c r="Z37" i="26"/>
  <c r="AJ37" i="26" s="1"/>
  <c r="Y37" i="26"/>
  <c r="AD37" i="26" s="1"/>
  <c r="X37" i="26"/>
  <c r="AH37" i="26" s="1"/>
  <c r="AA36" i="26"/>
  <c r="AF36" i="26" s="1"/>
  <c r="Z36" i="26"/>
  <c r="AE36" i="26" s="1"/>
  <c r="Y36" i="26"/>
  <c r="AI36" i="26" s="1"/>
  <c r="X36" i="26"/>
  <c r="AC36" i="26" s="1"/>
  <c r="AA35" i="26"/>
  <c r="AK35" i="26" s="1"/>
  <c r="Z35" i="26"/>
  <c r="AE35" i="26" s="1"/>
  <c r="Y35" i="26"/>
  <c r="AI35" i="26" s="1"/>
  <c r="X35" i="26"/>
  <c r="AC35" i="26" s="1"/>
  <c r="AA34" i="26"/>
  <c r="AK34" i="26" s="1"/>
  <c r="Z34" i="26"/>
  <c r="AE34" i="26" s="1"/>
  <c r="Y34" i="26"/>
  <c r="AD34" i="26" s="1"/>
  <c r="X34" i="26"/>
  <c r="AH34" i="26" s="1"/>
  <c r="AA33" i="26"/>
  <c r="AK33" i="26" s="1"/>
  <c r="Z33" i="26"/>
  <c r="AJ33" i="26" s="1"/>
  <c r="Y33" i="26"/>
  <c r="AD33" i="26" s="1"/>
  <c r="X33" i="26"/>
  <c r="AC33" i="26" s="1"/>
  <c r="AA32" i="26"/>
  <c r="AF32" i="26" s="1"/>
  <c r="Z32" i="26"/>
  <c r="AE32" i="26" s="1"/>
  <c r="Y32" i="26"/>
  <c r="AD32" i="26" s="1"/>
  <c r="X32" i="26"/>
  <c r="AC32" i="26" s="1"/>
  <c r="AA31" i="26"/>
  <c r="AF31" i="26" s="1"/>
  <c r="Z31" i="26"/>
  <c r="AJ31" i="26" s="1"/>
  <c r="Y31" i="26"/>
  <c r="AI31" i="26" s="1"/>
  <c r="X31" i="26"/>
  <c r="AC31" i="26" s="1"/>
  <c r="AA30" i="26"/>
  <c r="AF30" i="26" s="1"/>
  <c r="Z30" i="26"/>
  <c r="AE30" i="26" s="1"/>
  <c r="Y30" i="26"/>
  <c r="AD30" i="26" s="1"/>
  <c r="X30" i="26"/>
  <c r="AC30" i="26" s="1"/>
  <c r="AA29" i="26"/>
  <c r="AK29" i="26" s="1"/>
  <c r="Z29" i="26"/>
  <c r="AE29" i="26" s="1"/>
  <c r="Y29" i="26"/>
  <c r="AD29" i="26" s="1"/>
  <c r="X29" i="26"/>
  <c r="AH29" i="26" s="1"/>
  <c r="AA28" i="26"/>
  <c r="AF28" i="26" s="1"/>
  <c r="Z28" i="26"/>
  <c r="AE28" i="26" s="1"/>
  <c r="Y28" i="26"/>
  <c r="AI28" i="26" s="1"/>
  <c r="X28" i="26"/>
  <c r="AC28" i="26" s="1"/>
  <c r="AA27" i="26"/>
  <c r="AF27" i="26" s="1"/>
  <c r="Z27" i="26"/>
  <c r="AJ27" i="26" s="1"/>
  <c r="Y27" i="26"/>
  <c r="AD27" i="26" s="1"/>
  <c r="X27" i="26"/>
  <c r="AC27" i="26" s="1"/>
  <c r="AA26" i="26"/>
  <c r="AK26" i="26" s="1"/>
  <c r="Z26" i="26"/>
  <c r="AE26" i="26" s="1"/>
  <c r="Y26" i="26"/>
  <c r="AD26" i="26" s="1"/>
  <c r="X26" i="26"/>
  <c r="AH26" i="26" s="1"/>
  <c r="AA25" i="26"/>
  <c r="AF25" i="26" s="1"/>
  <c r="Z25" i="26"/>
  <c r="AE25" i="26" s="1"/>
  <c r="Y25" i="26"/>
  <c r="AI25" i="26" s="1"/>
  <c r="X25" i="26"/>
  <c r="AC25" i="26" s="1"/>
  <c r="AA24" i="26"/>
  <c r="AF24" i="26" s="1"/>
  <c r="Z24" i="26"/>
  <c r="AE24" i="26" s="1"/>
  <c r="Y24" i="26"/>
  <c r="AD24" i="26" s="1"/>
  <c r="X24" i="26"/>
  <c r="AC24" i="26" s="1"/>
  <c r="AA23" i="26"/>
  <c r="AK23" i="26" s="1"/>
  <c r="Z23" i="26"/>
  <c r="AE23" i="26" s="1"/>
  <c r="Y23" i="26"/>
  <c r="AD23" i="26" s="1"/>
  <c r="X23" i="26"/>
  <c r="AH23" i="26" s="1"/>
  <c r="AA22" i="26"/>
  <c r="AK22" i="26" s="1"/>
  <c r="Z22" i="26"/>
  <c r="AE22" i="26" s="1"/>
  <c r="Y22" i="26"/>
  <c r="AD22" i="26" s="1"/>
  <c r="X22" i="26"/>
  <c r="AH22" i="26" s="1"/>
  <c r="AA21" i="26"/>
  <c r="AF21" i="26" s="1"/>
  <c r="Z21" i="26"/>
  <c r="AJ21" i="26" s="1"/>
  <c r="Y21" i="26"/>
  <c r="AD21" i="26" s="1"/>
  <c r="X21" i="26"/>
  <c r="AC21" i="26" s="1"/>
  <c r="AD20" i="26"/>
  <c r="AA20" i="26"/>
  <c r="AF20" i="26" s="1"/>
  <c r="Z20" i="26"/>
  <c r="AE20" i="26" s="1"/>
  <c r="Y20" i="26"/>
  <c r="AI20" i="26" s="1"/>
  <c r="X20" i="26"/>
  <c r="AC20" i="26" s="1"/>
  <c r="AA19" i="26"/>
  <c r="AK19" i="26" s="1"/>
  <c r="Z19" i="26"/>
  <c r="AE19" i="26" s="1"/>
  <c r="Y19" i="26"/>
  <c r="AI19" i="26" s="1"/>
  <c r="X19" i="26"/>
  <c r="AC19" i="26" s="1"/>
  <c r="AA18" i="26"/>
  <c r="AK18" i="26" s="1"/>
  <c r="Z18" i="26"/>
  <c r="AE18" i="26" s="1"/>
  <c r="Y18" i="26"/>
  <c r="AD18" i="26" s="1"/>
  <c r="X18" i="26"/>
  <c r="AH18" i="26" s="1"/>
  <c r="AA17" i="26"/>
  <c r="AK17" i="26" s="1"/>
  <c r="Z17" i="26"/>
  <c r="AJ17" i="26" s="1"/>
  <c r="Y17" i="26"/>
  <c r="AD17" i="26" s="1"/>
  <c r="X17" i="26"/>
  <c r="AH17" i="26" s="1"/>
  <c r="AA16" i="26"/>
  <c r="AF16" i="26" s="1"/>
  <c r="Z16" i="26"/>
  <c r="AE16" i="26" s="1"/>
  <c r="Y16" i="26"/>
  <c r="AD16" i="26" s="1"/>
  <c r="X16" i="26"/>
  <c r="AC16" i="26" s="1"/>
  <c r="AA15" i="26"/>
  <c r="AK15" i="26" s="1"/>
  <c r="Z15" i="26"/>
  <c r="AE15" i="26" s="1"/>
  <c r="Y15" i="26"/>
  <c r="AI15" i="26" s="1"/>
  <c r="X15" i="26"/>
  <c r="AC15" i="26" s="1"/>
  <c r="AA14" i="26"/>
  <c r="AK14" i="26" s="1"/>
  <c r="Z14" i="26"/>
  <c r="AE14" i="26" s="1"/>
  <c r="Y14" i="26"/>
  <c r="AI14" i="26" s="1"/>
  <c r="X14" i="26"/>
  <c r="AH14" i="26" s="1"/>
  <c r="AA13" i="26"/>
  <c r="AF13" i="26" s="1"/>
  <c r="Z13" i="26"/>
  <c r="AJ13" i="26" s="1"/>
  <c r="Y13" i="26"/>
  <c r="AD13" i="26" s="1"/>
  <c r="X13" i="26"/>
  <c r="AH13" i="26" s="1"/>
  <c r="AA12" i="26"/>
  <c r="AF12" i="26" s="1"/>
  <c r="Z12" i="26"/>
  <c r="AE12" i="26" s="1"/>
  <c r="Y12" i="26"/>
  <c r="AD12" i="26" s="1"/>
  <c r="X12" i="26"/>
  <c r="AH12" i="26" s="1"/>
  <c r="AA11" i="26"/>
  <c r="AF11" i="26" s="1"/>
  <c r="Z11" i="26"/>
  <c r="AE11" i="26" s="1"/>
  <c r="Y11" i="26"/>
  <c r="AI11" i="26" s="1"/>
  <c r="X11" i="26"/>
  <c r="AC11" i="26" s="1"/>
  <c r="AA10" i="26"/>
  <c r="AF10" i="26" s="1"/>
  <c r="Z10" i="26"/>
  <c r="AE10" i="26" s="1"/>
  <c r="Y10" i="26"/>
  <c r="AI10" i="26" s="1"/>
  <c r="X10" i="26"/>
  <c r="AC10" i="26" s="1"/>
  <c r="AA9" i="26"/>
  <c r="AF9" i="26" s="1"/>
  <c r="Z9" i="26"/>
  <c r="AE9" i="26" s="1"/>
  <c r="Y9" i="26"/>
  <c r="AD9" i="26" s="1"/>
  <c r="X9" i="26"/>
  <c r="AH9" i="26" s="1"/>
  <c r="AA8" i="26"/>
  <c r="AF8" i="26" s="1"/>
  <c r="Z8" i="26"/>
  <c r="AE8" i="26" s="1"/>
  <c r="Y8" i="26"/>
  <c r="AD8" i="26" s="1"/>
  <c r="X8" i="26"/>
  <c r="AH8" i="26" s="1"/>
  <c r="AA7" i="26"/>
  <c r="AF7" i="26" s="1"/>
  <c r="Z7" i="26"/>
  <c r="AE7" i="26" s="1"/>
  <c r="Y7" i="26"/>
  <c r="AD7" i="26" s="1"/>
  <c r="X7" i="26"/>
  <c r="AC7" i="26" s="1"/>
  <c r="AA6" i="26"/>
  <c r="AF6" i="26" s="1"/>
  <c r="Z6" i="26"/>
  <c r="AE6" i="26" s="1"/>
  <c r="Y6" i="26"/>
  <c r="AD6" i="26" s="1"/>
  <c r="X6" i="26"/>
  <c r="AC6" i="26" s="1"/>
  <c r="AE5" i="26"/>
  <c r="AA5" i="26"/>
  <c r="AF5" i="26" s="1"/>
  <c r="Z5" i="26"/>
  <c r="AJ5" i="26" s="1"/>
  <c r="Y5" i="26"/>
  <c r="AD5" i="26" s="1"/>
  <c r="X5" i="26"/>
  <c r="AC5" i="26" s="1"/>
  <c r="AA4" i="26"/>
  <c r="AF4" i="26" s="1"/>
  <c r="Z4" i="26"/>
  <c r="AE4" i="26" s="1"/>
  <c r="Y4" i="26"/>
  <c r="AD4" i="26" s="1"/>
  <c r="X4" i="26"/>
  <c r="AC4" i="26" s="1"/>
  <c r="AA3" i="26"/>
  <c r="AK3" i="26" s="1"/>
  <c r="Z3" i="26"/>
  <c r="AE3" i="26" s="1"/>
  <c r="Y3" i="26"/>
  <c r="AI3" i="26" s="1"/>
  <c r="X3" i="26"/>
  <c r="AC3" i="26" s="1"/>
  <c r="AA2" i="26"/>
  <c r="AK2" i="26" s="1"/>
  <c r="Z2" i="26"/>
  <c r="AE2" i="26" s="1"/>
  <c r="Y2" i="26"/>
  <c r="AD2" i="26" s="1"/>
  <c r="X2" i="26"/>
  <c r="AH2" i="26" s="1"/>
  <c r="AA63" i="22"/>
  <c r="AF63" i="22" s="1"/>
  <c r="Z63" i="22"/>
  <c r="AE63" i="22" s="1"/>
  <c r="Y63" i="22"/>
  <c r="AD63" i="22" s="1"/>
  <c r="X63" i="22"/>
  <c r="AC63" i="22" s="1"/>
  <c r="AA62" i="22"/>
  <c r="AF62" i="22" s="1"/>
  <c r="Z62" i="22"/>
  <c r="AE62" i="22" s="1"/>
  <c r="Y62" i="22"/>
  <c r="AD62" i="22" s="1"/>
  <c r="X62" i="22"/>
  <c r="AC62" i="22" s="1"/>
  <c r="AA61" i="22"/>
  <c r="AF61" i="22" s="1"/>
  <c r="Z61" i="22"/>
  <c r="AE61" i="22" s="1"/>
  <c r="Y61" i="22"/>
  <c r="AD61" i="22" s="1"/>
  <c r="X61" i="22"/>
  <c r="AC61" i="22" s="1"/>
  <c r="AA60" i="22"/>
  <c r="AF60" i="22" s="1"/>
  <c r="Z60" i="22"/>
  <c r="AE60" i="22" s="1"/>
  <c r="Y60" i="22"/>
  <c r="AD60" i="22" s="1"/>
  <c r="X60" i="22"/>
  <c r="AC60" i="22" s="1"/>
  <c r="AA59" i="22"/>
  <c r="AF59" i="22" s="1"/>
  <c r="Z59" i="22"/>
  <c r="AE59" i="22" s="1"/>
  <c r="Y59" i="22"/>
  <c r="AD59" i="22" s="1"/>
  <c r="X59" i="22"/>
  <c r="AC59" i="22" s="1"/>
  <c r="AA58" i="22"/>
  <c r="AF58" i="22" s="1"/>
  <c r="Z58" i="22"/>
  <c r="AE58" i="22" s="1"/>
  <c r="Y58" i="22"/>
  <c r="AD58" i="22" s="1"/>
  <c r="X58" i="22"/>
  <c r="AC58" i="22" s="1"/>
  <c r="AA57" i="22"/>
  <c r="AF57" i="22" s="1"/>
  <c r="Z57" i="22"/>
  <c r="AE57" i="22" s="1"/>
  <c r="Y57" i="22"/>
  <c r="AD57" i="22" s="1"/>
  <c r="X57" i="22"/>
  <c r="AC57" i="22" s="1"/>
  <c r="AA56" i="22"/>
  <c r="AF56" i="22" s="1"/>
  <c r="Z56" i="22"/>
  <c r="AE56" i="22" s="1"/>
  <c r="Y56" i="22"/>
  <c r="AD56" i="22" s="1"/>
  <c r="X56" i="22"/>
  <c r="AC56" i="22" s="1"/>
  <c r="AA55" i="22"/>
  <c r="AF55" i="22" s="1"/>
  <c r="Z55" i="22"/>
  <c r="AE55" i="22" s="1"/>
  <c r="Y55" i="22"/>
  <c r="AD55" i="22" s="1"/>
  <c r="X55" i="22"/>
  <c r="AC55" i="22" s="1"/>
  <c r="AA54" i="22"/>
  <c r="AF54" i="22" s="1"/>
  <c r="Z54" i="22"/>
  <c r="AE54" i="22" s="1"/>
  <c r="Y54" i="22"/>
  <c r="AI54" i="22" s="1"/>
  <c r="X54" i="22"/>
  <c r="AC54" i="22" s="1"/>
  <c r="AA53" i="22"/>
  <c r="AF53" i="22" s="1"/>
  <c r="Z53" i="22"/>
  <c r="AE53" i="22" s="1"/>
  <c r="Y53" i="22"/>
  <c r="AD53" i="22" s="1"/>
  <c r="X53" i="22"/>
  <c r="AC53" i="22" s="1"/>
  <c r="AA52" i="22"/>
  <c r="AF52" i="22" s="1"/>
  <c r="Z52" i="22"/>
  <c r="AJ52" i="22" s="1"/>
  <c r="Y52" i="22"/>
  <c r="AD52" i="22" s="1"/>
  <c r="X52" i="22"/>
  <c r="AC52" i="22" s="1"/>
  <c r="AA51" i="22"/>
  <c r="AF51" i="22" s="1"/>
  <c r="Z51" i="22"/>
  <c r="AE51" i="22" s="1"/>
  <c r="Y51" i="22"/>
  <c r="AD51" i="22" s="1"/>
  <c r="X51" i="22"/>
  <c r="AC51" i="22" s="1"/>
  <c r="AA50" i="22"/>
  <c r="AF50" i="22" s="1"/>
  <c r="Z50" i="22"/>
  <c r="AE50" i="22" s="1"/>
  <c r="Y50" i="22"/>
  <c r="AD50" i="22" s="1"/>
  <c r="X50" i="22"/>
  <c r="AC50" i="22" s="1"/>
  <c r="AA49" i="22"/>
  <c r="AF49" i="22" s="1"/>
  <c r="Z49" i="22"/>
  <c r="AE49" i="22" s="1"/>
  <c r="Y49" i="22"/>
  <c r="AD49" i="22" s="1"/>
  <c r="X49" i="22"/>
  <c r="AC49" i="22" s="1"/>
  <c r="AA48" i="22"/>
  <c r="AF48" i="22" s="1"/>
  <c r="Z48" i="22"/>
  <c r="AE48" i="22" s="1"/>
  <c r="Y48" i="22"/>
  <c r="AD48" i="22" s="1"/>
  <c r="X48" i="22"/>
  <c r="AC48" i="22" s="1"/>
  <c r="AA47" i="22"/>
  <c r="AF47" i="22" s="1"/>
  <c r="Z47" i="22"/>
  <c r="AE47" i="22" s="1"/>
  <c r="Y47" i="22"/>
  <c r="AD47" i="22" s="1"/>
  <c r="X47" i="22"/>
  <c r="AC47" i="22" s="1"/>
  <c r="AA46" i="22"/>
  <c r="AF46" i="22" s="1"/>
  <c r="Z46" i="22"/>
  <c r="AE46" i="22" s="1"/>
  <c r="Y46" i="22"/>
  <c r="AD46" i="22" s="1"/>
  <c r="X46" i="22"/>
  <c r="AC46" i="22" s="1"/>
  <c r="AA45" i="22"/>
  <c r="AF45" i="22" s="1"/>
  <c r="Z45" i="22"/>
  <c r="AE45" i="22" s="1"/>
  <c r="Y45" i="22"/>
  <c r="AD45" i="22" s="1"/>
  <c r="X45" i="22"/>
  <c r="AC45" i="22" s="1"/>
  <c r="AA44" i="22"/>
  <c r="AF44" i="22" s="1"/>
  <c r="Z44" i="22"/>
  <c r="AE44" i="22" s="1"/>
  <c r="Y44" i="22"/>
  <c r="AD44" i="22" s="1"/>
  <c r="X44" i="22"/>
  <c r="AC44" i="22" s="1"/>
  <c r="AA43" i="22"/>
  <c r="AF43" i="22" s="1"/>
  <c r="Z43" i="22"/>
  <c r="AE43" i="22" s="1"/>
  <c r="Y43" i="22"/>
  <c r="AD43" i="22" s="1"/>
  <c r="X43" i="22"/>
  <c r="AC43" i="22" s="1"/>
  <c r="AA42" i="22"/>
  <c r="AF42" i="22" s="1"/>
  <c r="Z42" i="22"/>
  <c r="AE42" i="22" s="1"/>
  <c r="Y42" i="22"/>
  <c r="AD42" i="22" s="1"/>
  <c r="X42" i="22"/>
  <c r="AC42" i="22" s="1"/>
  <c r="AA41" i="22"/>
  <c r="AF41" i="22" s="1"/>
  <c r="Z41" i="22"/>
  <c r="AE41" i="22" s="1"/>
  <c r="Y41" i="22"/>
  <c r="AD41" i="22" s="1"/>
  <c r="X41" i="22"/>
  <c r="AC41" i="22" s="1"/>
  <c r="AA40" i="22"/>
  <c r="AF40" i="22" s="1"/>
  <c r="Z40" i="22"/>
  <c r="AE40" i="22" s="1"/>
  <c r="Y40" i="22"/>
  <c r="AD40" i="22" s="1"/>
  <c r="X40" i="22"/>
  <c r="AC40" i="22" s="1"/>
  <c r="AA39" i="22"/>
  <c r="AF39" i="22" s="1"/>
  <c r="Z39" i="22"/>
  <c r="AE39" i="22" s="1"/>
  <c r="Y39" i="22"/>
  <c r="AD39" i="22" s="1"/>
  <c r="X39" i="22"/>
  <c r="AC39" i="22" s="1"/>
  <c r="AA38" i="22"/>
  <c r="AF38" i="22" s="1"/>
  <c r="Z38" i="22"/>
  <c r="AE38" i="22" s="1"/>
  <c r="Y38" i="22"/>
  <c r="AI38" i="22" s="1"/>
  <c r="X38" i="22"/>
  <c r="AC38" i="22" s="1"/>
  <c r="AA37" i="22"/>
  <c r="AF37" i="22" s="1"/>
  <c r="Z37" i="22"/>
  <c r="AE37" i="22" s="1"/>
  <c r="Y37" i="22"/>
  <c r="AD37" i="22" s="1"/>
  <c r="X37" i="22"/>
  <c r="AC37" i="22" s="1"/>
  <c r="AA36" i="22"/>
  <c r="AF36" i="22" s="1"/>
  <c r="Z36" i="22"/>
  <c r="AE36" i="22" s="1"/>
  <c r="Y36" i="22"/>
  <c r="AD36" i="22" s="1"/>
  <c r="X36" i="22"/>
  <c r="AC36" i="22" s="1"/>
  <c r="AA35" i="22"/>
  <c r="AF35" i="22" s="1"/>
  <c r="Z35" i="22"/>
  <c r="AE35" i="22" s="1"/>
  <c r="Y35" i="22"/>
  <c r="AD35" i="22" s="1"/>
  <c r="X35" i="22"/>
  <c r="AC35" i="22" s="1"/>
  <c r="AA34" i="22"/>
  <c r="AF34" i="22" s="1"/>
  <c r="Z34" i="22"/>
  <c r="AE34" i="22" s="1"/>
  <c r="Y34" i="22"/>
  <c r="AD34" i="22" s="1"/>
  <c r="X34" i="22"/>
  <c r="AC34" i="22" s="1"/>
  <c r="AA33" i="22"/>
  <c r="AF33" i="22" s="1"/>
  <c r="Z33" i="22"/>
  <c r="AE33" i="22" s="1"/>
  <c r="Y33" i="22"/>
  <c r="AD33" i="22" s="1"/>
  <c r="X33" i="22"/>
  <c r="AC33" i="22" s="1"/>
  <c r="AA32" i="22"/>
  <c r="AF32" i="22" s="1"/>
  <c r="Z32" i="22"/>
  <c r="AE32" i="22" s="1"/>
  <c r="Y32" i="22"/>
  <c r="AD32" i="22" s="1"/>
  <c r="X32" i="22"/>
  <c r="AC32" i="22" s="1"/>
  <c r="AA31" i="22"/>
  <c r="AF31" i="22" s="1"/>
  <c r="Z31" i="22"/>
  <c r="AE31" i="22" s="1"/>
  <c r="Y31" i="22"/>
  <c r="AD31" i="22" s="1"/>
  <c r="X31" i="22"/>
  <c r="AC31" i="22" s="1"/>
  <c r="AA30" i="22"/>
  <c r="AF30" i="22" s="1"/>
  <c r="Z30" i="22"/>
  <c r="AE30" i="22" s="1"/>
  <c r="Y30" i="22"/>
  <c r="AD30" i="22" s="1"/>
  <c r="X30" i="22"/>
  <c r="AC30" i="22" s="1"/>
  <c r="AA29" i="22"/>
  <c r="AF29" i="22" s="1"/>
  <c r="Z29" i="22"/>
  <c r="AE29" i="22" s="1"/>
  <c r="Y29" i="22"/>
  <c r="AD29" i="22" s="1"/>
  <c r="X29" i="22"/>
  <c r="AC29" i="22" s="1"/>
  <c r="AA28" i="22"/>
  <c r="AF28" i="22" s="1"/>
  <c r="Z28" i="22"/>
  <c r="AE28" i="22" s="1"/>
  <c r="Y28" i="22"/>
  <c r="AD28" i="22" s="1"/>
  <c r="X28" i="22"/>
  <c r="AC28" i="22" s="1"/>
  <c r="AA27" i="22"/>
  <c r="AF27" i="22" s="1"/>
  <c r="Z27" i="22"/>
  <c r="AE27" i="22" s="1"/>
  <c r="Y27" i="22"/>
  <c r="AD27" i="22" s="1"/>
  <c r="X27" i="22"/>
  <c r="AC27" i="22" s="1"/>
  <c r="AA26" i="22"/>
  <c r="AF26" i="22" s="1"/>
  <c r="Z26" i="22"/>
  <c r="AE26" i="22" s="1"/>
  <c r="Y26" i="22"/>
  <c r="AD26" i="22" s="1"/>
  <c r="X26" i="22"/>
  <c r="AC26" i="22" s="1"/>
  <c r="AA25" i="22"/>
  <c r="AF25" i="22" s="1"/>
  <c r="Z25" i="22"/>
  <c r="AE25" i="22" s="1"/>
  <c r="Y25" i="22"/>
  <c r="AD25" i="22" s="1"/>
  <c r="X25" i="22"/>
  <c r="AC25" i="22" s="1"/>
  <c r="AA24" i="22"/>
  <c r="AF24" i="22" s="1"/>
  <c r="Z24" i="22"/>
  <c r="AE24" i="22" s="1"/>
  <c r="Y24" i="22"/>
  <c r="AD24" i="22" s="1"/>
  <c r="X24" i="22"/>
  <c r="AC24" i="22" s="1"/>
  <c r="AA23" i="22"/>
  <c r="AF23" i="22" s="1"/>
  <c r="Z23" i="22"/>
  <c r="AE23" i="22" s="1"/>
  <c r="Y23" i="22"/>
  <c r="AD23" i="22" s="1"/>
  <c r="X23" i="22"/>
  <c r="AC23" i="22" s="1"/>
  <c r="AA22" i="22"/>
  <c r="AF22" i="22" s="1"/>
  <c r="Z22" i="22"/>
  <c r="AE22" i="22" s="1"/>
  <c r="Y22" i="22"/>
  <c r="AI22" i="22" s="1"/>
  <c r="X22" i="22"/>
  <c r="AC22" i="22" s="1"/>
  <c r="AA21" i="22"/>
  <c r="AF21" i="22" s="1"/>
  <c r="Z21" i="22"/>
  <c r="AE21" i="22" s="1"/>
  <c r="Y21" i="22"/>
  <c r="AD21" i="22" s="1"/>
  <c r="X21" i="22"/>
  <c r="AC21" i="22" s="1"/>
  <c r="AA20" i="22"/>
  <c r="AF20" i="22" s="1"/>
  <c r="Z20" i="22"/>
  <c r="AJ20" i="22" s="1"/>
  <c r="Y20" i="22"/>
  <c r="AD20" i="22" s="1"/>
  <c r="X20" i="22"/>
  <c r="AC20" i="22" s="1"/>
  <c r="AA19" i="22"/>
  <c r="AF19" i="22" s="1"/>
  <c r="Z19" i="22"/>
  <c r="AE19" i="22" s="1"/>
  <c r="Y19" i="22"/>
  <c r="AD19" i="22" s="1"/>
  <c r="X19" i="22"/>
  <c r="AC19" i="22" s="1"/>
  <c r="AA18" i="22"/>
  <c r="AF18" i="22" s="1"/>
  <c r="Z18" i="22"/>
  <c r="AE18" i="22" s="1"/>
  <c r="Y18" i="22"/>
  <c r="AD18" i="22" s="1"/>
  <c r="X18" i="22"/>
  <c r="AC18" i="22" s="1"/>
  <c r="AA17" i="22"/>
  <c r="AF17" i="22" s="1"/>
  <c r="Z17" i="22"/>
  <c r="AE17" i="22" s="1"/>
  <c r="Y17" i="22"/>
  <c r="AD17" i="22" s="1"/>
  <c r="X17" i="22"/>
  <c r="AC17" i="22" s="1"/>
  <c r="AA16" i="22"/>
  <c r="AF16" i="22" s="1"/>
  <c r="Z16" i="22"/>
  <c r="AE16" i="22" s="1"/>
  <c r="Y16" i="22"/>
  <c r="AD16" i="22" s="1"/>
  <c r="X16" i="22"/>
  <c r="AC16" i="22" s="1"/>
  <c r="AA15" i="22"/>
  <c r="AF15" i="22" s="1"/>
  <c r="Z15" i="22"/>
  <c r="AE15" i="22" s="1"/>
  <c r="Y15" i="22"/>
  <c r="AD15" i="22" s="1"/>
  <c r="X15" i="22"/>
  <c r="AC15" i="22" s="1"/>
  <c r="AA14" i="22"/>
  <c r="AF14" i="22" s="1"/>
  <c r="Z14" i="22"/>
  <c r="AE14" i="22" s="1"/>
  <c r="Y14" i="22"/>
  <c r="AD14" i="22" s="1"/>
  <c r="X14" i="22"/>
  <c r="AC14" i="22" s="1"/>
  <c r="AA13" i="22"/>
  <c r="AF13" i="22" s="1"/>
  <c r="Z13" i="22"/>
  <c r="AE13" i="22" s="1"/>
  <c r="Y13" i="22"/>
  <c r="AD13" i="22" s="1"/>
  <c r="X13" i="22"/>
  <c r="AC13" i="22" s="1"/>
  <c r="AA12" i="22"/>
  <c r="AF12" i="22" s="1"/>
  <c r="Z12" i="22"/>
  <c r="AE12" i="22" s="1"/>
  <c r="Y12" i="22"/>
  <c r="AD12" i="22" s="1"/>
  <c r="X12" i="22"/>
  <c r="AC12" i="22" s="1"/>
  <c r="AA11" i="22"/>
  <c r="AF11" i="22" s="1"/>
  <c r="Z11" i="22"/>
  <c r="AE11" i="22" s="1"/>
  <c r="Y11" i="22"/>
  <c r="AD11" i="22" s="1"/>
  <c r="X11" i="22"/>
  <c r="AC11" i="22" s="1"/>
  <c r="AA10" i="22"/>
  <c r="AF10" i="22" s="1"/>
  <c r="Z10" i="22"/>
  <c r="AE10" i="22" s="1"/>
  <c r="Y10" i="22"/>
  <c r="AD10" i="22" s="1"/>
  <c r="X10" i="22"/>
  <c r="AC10" i="22" s="1"/>
  <c r="AA9" i="22"/>
  <c r="AF9" i="22" s="1"/>
  <c r="Z9" i="22"/>
  <c r="AE9" i="22" s="1"/>
  <c r="Y9" i="22"/>
  <c r="AD9" i="22" s="1"/>
  <c r="X9" i="22"/>
  <c r="AC9" i="22" s="1"/>
  <c r="AA8" i="22"/>
  <c r="AF8" i="22" s="1"/>
  <c r="Z8" i="22"/>
  <c r="AE8" i="22" s="1"/>
  <c r="Y8" i="22"/>
  <c r="AD8" i="22" s="1"/>
  <c r="X8" i="22"/>
  <c r="AH8" i="22" s="1"/>
  <c r="AA7" i="22"/>
  <c r="AF7" i="22" s="1"/>
  <c r="Z7" i="22"/>
  <c r="AE7" i="22" s="1"/>
  <c r="Y7" i="22"/>
  <c r="AD7" i="22" s="1"/>
  <c r="X7" i="22"/>
  <c r="AC7" i="22" s="1"/>
  <c r="AA6" i="22"/>
  <c r="AF6" i="22" s="1"/>
  <c r="Z6" i="22"/>
  <c r="AE6" i="22" s="1"/>
  <c r="Y6" i="22"/>
  <c r="AI6" i="22" s="1"/>
  <c r="X6" i="22"/>
  <c r="AC6" i="22" s="1"/>
  <c r="AA5" i="22"/>
  <c r="AF5" i="22" s="1"/>
  <c r="Z5" i="22"/>
  <c r="AE5" i="22" s="1"/>
  <c r="Y5" i="22"/>
  <c r="AD5" i="22" s="1"/>
  <c r="X5" i="22"/>
  <c r="AC5" i="22" s="1"/>
  <c r="AA4" i="22"/>
  <c r="AF4" i="22" s="1"/>
  <c r="Z4" i="22"/>
  <c r="AE4" i="22" s="1"/>
  <c r="Y4" i="22"/>
  <c r="AD4" i="22" s="1"/>
  <c r="X4" i="22"/>
  <c r="AC4" i="22" s="1"/>
  <c r="AA3" i="22"/>
  <c r="AF3" i="22" s="1"/>
  <c r="Z3" i="22"/>
  <c r="AE3" i="22" s="1"/>
  <c r="Y3" i="22"/>
  <c r="AD3" i="22" s="1"/>
  <c r="X3" i="22"/>
  <c r="AC3" i="22" s="1"/>
  <c r="AA2" i="22"/>
  <c r="AF2" i="22" s="1"/>
  <c r="Z2" i="22"/>
  <c r="AE2" i="22" s="1"/>
  <c r="Y2" i="22"/>
  <c r="AD2" i="22" s="1"/>
  <c r="X2" i="22"/>
  <c r="AC2" i="22" s="1"/>
  <c r="O64" i="22"/>
  <c r="P64" i="22"/>
  <c r="Q64" i="22"/>
  <c r="R64" i="22"/>
  <c r="E40" i="18"/>
  <c r="D97" i="18" s="1"/>
  <c r="E34" i="18"/>
  <c r="D101" i="18" s="1"/>
  <c r="E33" i="18"/>
  <c r="D94" i="18" s="1"/>
  <c r="E41" i="18"/>
  <c r="D111" i="18" s="1"/>
  <c r="E38" i="18"/>
  <c r="D107" i="18" s="1"/>
  <c r="E39" i="18"/>
  <c r="D103" i="18" s="1"/>
  <c r="E31" i="18"/>
  <c r="D100" i="18" s="1"/>
  <c r="E42" i="18"/>
  <c r="D98" i="18" s="1"/>
  <c r="E37" i="18"/>
  <c r="D109" i="18" s="1"/>
  <c r="E36" i="18"/>
  <c r="D102" i="18" s="1"/>
  <c r="D36" i="17"/>
  <c r="C35" i="17"/>
  <c r="C34" i="17"/>
  <c r="C33" i="17"/>
  <c r="C32" i="17"/>
  <c r="C31" i="17"/>
  <c r="B35" i="17"/>
  <c r="B34" i="17"/>
  <c r="B33" i="17"/>
  <c r="B32" i="17"/>
  <c r="B31" i="17"/>
  <c r="C61" i="18"/>
  <c r="C60" i="18"/>
  <c r="C59" i="18"/>
  <c r="B61" i="18"/>
  <c r="B60" i="18"/>
  <c r="B59" i="18"/>
  <c r="U5" i="18"/>
  <c r="U4" i="18"/>
  <c r="U3" i="18"/>
  <c r="U2" i="18"/>
  <c r="T5" i="18"/>
  <c r="T4" i="18"/>
  <c r="T3" i="18"/>
  <c r="T2" i="18"/>
  <c r="E32" i="18"/>
  <c r="D99" i="18" s="1"/>
  <c r="E43" i="18"/>
  <c r="D104" i="18" s="1"/>
  <c r="E35" i="18"/>
  <c r="D96" i="18" s="1"/>
  <c r="E13" i="18"/>
  <c r="D13" i="18"/>
  <c r="C13" i="18"/>
  <c r="D15" i="17"/>
  <c r="C15" i="17"/>
  <c r="B15" i="17"/>
  <c r="B60" i="17"/>
  <c r="B59" i="17"/>
  <c r="B58" i="17"/>
  <c r="B57" i="17"/>
  <c r="B56" i="17"/>
  <c r="B55" i="17"/>
  <c r="B54" i="17"/>
  <c r="B53" i="17"/>
  <c r="B52" i="17"/>
  <c r="B51" i="17"/>
  <c r="B50" i="17"/>
  <c r="B49" i="17"/>
  <c r="B48" i="17"/>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2" i="1"/>
  <c r="D105" i="18" l="1"/>
  <c r="AC58" i="26"/>
  <c r="AE17" i="26"/>
  <c r="AE60" i="26"/>
  <c r="AF35" i="26"/>
  <c r="AD28" i="26"/>
  <c r="AE68" i="26"/>
  <c r="AH47" i="26"/>
  <c r="AJ14" i="26"/>
  <c r="AD25" i="26"/>
  <c r="AD72" i="26"/>
  <c r="AK44" i="26"/>
  <c r="AC54" i="26"/>
  <c r="AK28" i="26"/>
  <c r="AD3" i="26"/>
  <c r="AD36" i="26"/>
  <c r="AC29" i="26"/>
  <c r="AE33" i="26"/>
  <c r="AF51" i="26"/>
  <c r="AD19" i="26"/>
  <c r="AC26" i="26"/>
  <c r="AF23" i="26"/>
  <c r="AC37" i="26"/>
  <c r="AD48" i="26"/>
  <c r="AE41" i="26"/>
  <c r="AE63" i="26"/>
  <c r="AF74" i="26"/>
  <c r="AC13" i="26"/>
  <c r="AF54" i="26"/>
  <c r="AC57" i="26"/>
  <c r="AF72" i="26"/>
  <c r="AK12" i="26"/>
  <c r="AE13" i="26"/>
  <c r="AD42" i="26"/>
  <c r="AF57" i="26"/>
  <c r="AH72" i="26"/>
  <c r="AD10" i="26"/>
  <c r="AC23" i="26"/>
  <c r="AF26" i="26"/>
  <c r="AD39" i="26"/>
  <c r="AC60" i="26"/>
  <c r="AF66" i="26"/>
  <c r="AH63" i="26"/>
  <c r="AI70" i="26"/>
  <c r="AF33" i="26"/>
  <c r="AD46" i="26"/>
  <c r="AC49" i="26"/>
  <c r="AE52" i="26"/>
  <c r="AH15" i="26"/>
  <c r="AF46" i="26"/>
  <c r="AE49" i="26"/>
  <c r="AF52" i="26"/>
  <c r="AF55" i="26"/>
  <c r="AF70" i="26"/>
  <c r="AF73" i="26"/>
  <c r="AD76" i="26"/>
  <c r="AI64" i="26"/>
  <c r="AD14" i="26"/>
  <c r="AE27" i="26"/>
  <c r="AC40" i="26"/>
  <c r="AF58" i="26"/>
  <c r="AI32" i="26"/>
  <c r="AE21" i="26"/>
  <c r="AE61" i="26"/>
  <c r="AC64" i="26"/>
  <c r="AI16" i="26"/>
  <c r="AF18" i="26"/>
  <c r="AF34" i="26"/>
  <c r="AE37" i="26"/>
  <c r="AF61" i="26"/>
  <c r="AJ62" i="26"/>
  <c r="AD31" i="26"/>
  <c r="AD47" i="26"/>
  <c r="AE50" i="26"/>
  <c r="AF53" i="26"/>
  <c r="AC56" i="26"/>
  <c r="AC74" i="26"/>
  <c r="AJ46" i="26"/>
  <c r="AC12" i="26"/>
  <c r="AD15" i="26"/>
  <c r="AF56" i="26"/>
  <c r="AC68" i="26"/>
  <c r="AD74" i="26"/>
  <c r="AJ30" i="26"/>
  <c r="AC2" i="26"/>
  <c r="AC9" i="26"/>
  <c r="AC22" i="26"/>
  <c r="AF59" i="26"/>
  <c r="AD65" i="26"/>
  <c r="AK60" i="26"/>
  <c r="AF2" i="26"/>
  <c r="AH31" i="26"/>
  <c r="AC8" i="26"/>
  <c r="AD11" i="26"/>
  <c r="AC14" i="26"/>
  <c r="AF19" i="26"/>
  <c r="AF22" i="26"/>
  <c r="AF47" i="26"/>
  <c r="AC50" i="26"/>
  <c r="AE59" i="26"/>
  <c r="AF71" i="26"/>
  <c r="AF76" i="26"/>
  <c r="AH62" i="26"/>
  <c r="AH46" i="26"/>
  <c r="AH30" i="26"/>
  <c r="AI63" i="26"/>
  <c r="AJ29" i="26"/>
  <c r="AK43" i="26"/>
  <c r="AK27" i="26"/>
  <c r="AK11" i="26"/>
  <c r="AH71" i="26"/>
  <c r="AI69" i="26"/>
  <c r="AJ67" i="26"/>
  <c r="AK65" i="26"/>
  <c r="AF39" i="26"/>
  <c r="AH61" i="26"/>
  <c r="AH45" i="26"/>
  <c r="AI62" i="26"/>
  <c r="AI30" i="26"/>
  <c r="AJ44" i="26"/>
  <c r="AJ28" i="26"/>
  <c r="AJ12" i="26"/>
  <c r="AK42" i="26"/>
  <c r="AK10" i="26"/>
  <c r="AH70" i="26"/>
  <c r="AI68" i="26"/>
  <c r="AJ66" i="26"/>
  <c r="AF14" i="26"/>
  <c r="AC17" i="26"/>
  <c r="AF50" i="26"/>
  <c r="AE57" i="26"/>
  <c r="AF64" i="26"/>
  <c r="AH44" i="26"/>
  <c r="AH28" i="26"/>
  <c r="AI61" i="26"/>
  <c r="AI45" i="26"/>
  <c r="AI29" i="26"/>
  <c r="AI13" i="26"/>
  <c r="AJ11" i="26"/>
  <c r="AK41" i="26"/>
  <c r="AK25" i="26"/>
  <c r="AK9" i="26"/>
  <c r="AH69" i="26"/>
  <c r="AI67" i="26"/>
  <c r="AJ65" i="26"/>
  <c r="AC55" i="26"/>
  <c r="AF69" i="26"/>
  <c r="AH43" i="26"/>
  <c r="AH27" i="26"/>
  <c r="AH11" i="26"/>
  <c r="AI60" i="26"/>
  <c r="AI44" i="26"/>
  <c r="AI12" i="26"/>
  <c r="AJ58" i="26"/>
  <c r="AJ42" i="26"/>
  <c r="AJ26" i="26"/>
  <c r="AJ10" i="26"/>
  <c r="AK40" i="26"/>
  <c r="AK24" i="26"/>
  <c r="AK8" i="26"/>
  <c r="AI66" i="26"/>
  <c r="AK78" i="26"/>
  <c r="AF17" i="26"/>
  <c r="AE31" i="26"/>
  <c r="AE55" i="26"/>
  <c r="AH42" i="26"/>
  <c r="AH10" i="26"/>
  <c r="AI59" i="26"/>
  <c r="AI43" i="26"/>
  <c r="AI27" i="26"/>
  <c r="AJ25" i="26"/>
  <c r="AJ9" i="26"/>
  <c r="AK7" i="26"/>
  <c r="AH67" i="26"/>
  <c r="AK77" i="26"/>
  <c r="AC34" i="26"/>
  <c r="AC53" i="26"/>
  <c r="AF67" i="26"/>
  <c r="AH41" i="26"/>
  <c r="AH25" i="26"/>
  <c r="AI58" i="26"/>
  <c r="AI26" i="26"/>
  <c r="AJ56" i="26"/>
  <c r="AJ40" i="26"/>
  <c r="AJ24" i="26"/>
  <c r="AJ8" i="26"/>
  <c r="AK38" i="26"/>
  <c r="AK6" i="26"/>
  <c r="AH66" i="26"/>
  <c r="AJ78" i="26"/>
  <c r="AE53" i="26"/>
  <c r="AF62" i="26"/>
  <c r="AH24" i="26"/>
  <c r="AI57" i="26"/>
  <c r="AI41" i="26"/>
  <c r="AI9" i="26"/>
  <c r="AJ39" i="26"/>
  <c r="AJ23" i="26"/>
  <c r="AJ7" i="26"/>
  <c r="AK37" i="26"/>
  <c r="AK21" i="26"/>
  <c r="AK5" i="26"/>
  <c r="AH65" i="26"/>
  <c r="AJ77" i="26"/>
  <c r="AK75" i="26"/>
  <c r="AC51" i="26"/>
  <c r="AH39" i="26"/>
  <c r="AH7" i="26"/>
  <c r="AI56" i="26"/>
  <c r="AI40" i="26"/>
  <c r="AI24" i="26"/>
  <c r="AI8" i="26"/>
  <c r="AJ54" i="26"/>
  <c r="AJ38" i="26"/>
  <c r="AJ22" i="26"/>
  <c r="AJ6" i="26"/>
  <c r="AK36" i="26"/>
  <c r="AK20" i="26"/>
  <c r="AK4" i="26"/>
  <c r="AI78" i="26"/>
  <c r="AJ76" i="26"/>
  <c r="AF3" i="26"/>
  <c r="AF15" i="26"/>
  <c r="AF29" i="26"/>
  <c r="AE51" i="26"/>
  <c r="AD75" i="26"/>
  <c r="AH38" i="26"/>
  <c r="AH6" i="26"/>
  <c r="AI55" i="26"/>
  <c r="AI23" i="26"/>
  <c r="AI7" i="26"/>
  <c r="AI77" i="26"/>
  <c r="AJ75" i="26"/>
  <c r="AC18" i="26"/>
  <c r="AH21" i="26"/>
  <c r="AH5" i="26"/>
  <c r="AI54" i="26"/>
  <c r="AI38" i="26"/>
  <c r="AI22" i="26"/>
  <c r="AI6" i="26"/>
  <c r="AJ36" i="26"/>
  <c r="AJ20" i="26"/>
  <c r="AJ4" i="26"/>
  <c r="AH78" i="26"/>
  <c r="AJ74" i="26"/>
  <c r="AH52" i="26"/>
  <c r="AH36" i="26"/>
  <c r="AH20" i="26"/>
  <c r="AH4" i="26"/>
  <c r="AI53" i="26"/>
  <c r="AI37" i="26"/>
  <c r="AI21" i="26"/>
  <c r="AI5" i="26"/>
  <c r="AJ35" i="26"/>
  <c r="AJ19" i="26"/>
  <c r="AJ3" i="26"/>
  <c r="AK49" i="26"/>
  <c r="AH77" i="26"/>
  <c r="AJ73" i="26"/>
  <c r="AD35" i="26"/>
  <c r="AD73" i="26"/>
  <c r="AH35" i="26"/>
  <c r="AH19" i="26"/>
  <c r="AH3" i="26"/>
  <c r="AI52" i="26"/>
  <c r="AI4" i="26"/>
  <c r="AJ34" i="26"/>
  <c r="AJ18" i="26"/>
  <c r="AK48" i="26"/>
  <c r="AK32" i="26"/>
  <c r="AK16" i="26"/>
  <c r="AH76" i="26"/>
  <c r="AJ72" i="26"/>
  <c r="AI2" i="26"/>
  <c r="AI51" i="26"/>
  <c r="AK63" i="26"/>
  <c r="AK31" i="26"/>
  <c r="AH75" i="26"/>
  <c r="AJ71" i="26"/>
  <c r="AF68" i="26"/>
  <c r="AH33" i="26"/>
  <c r="AJ2" i="26"/>
  <c r="AI50" i="26"/>
  <c r="AI34" i="26"/>
  <c r="AI18" i="26"/>
  <c r="AJ64" i="26"/>
  <c r="AJ48" i="26"/>
  <c r="AJ32" i="26"/>
  <c r="AJ16" i="26"/>
  <c r="AK30" i="26"/>
  <c r="AJ70" i="26"/>
  <c r="AH48" i="26"/>
  <c r="AH32" i="26"/>
  <c r="AH16" i="26"/>
  <c r="AI49" i="26"/>
  <c r="AI33" i="26"/>
  <c r="AI17" i="26"/>
  <c r="AJ47" i="26"/>
  <c r="AJ15" i="26"/>
  <c r="AK45" i="26"/>
  <c r="AK13" i="26"/>
  <c r="AH73" i="26"/>
  <c r="AJ69" i="26"/>
  <c r="AH44" i="22"/>
  <c r="AH43" i="22"/>
  <c r="AI19" i="22"/>
  <c r="AI9" i="22"/>
  <c r="AK36" i="22"/>
  <c r="AH42" i="22"/>
  <c r="AI8" i="22"/>
  <c r="AK31" i="22"/>
  <c r="AH27" i="22"/>
  <c r="AI3" i="22"/>
  <c r="AK21" i="22"/>
  <c r="AH26" i="22"/>
  <c r="AJ56" i="22"/>
  <c r="AK20" i="22"/>
  <c r="AH11" i="22"/>
  <c r="AJ55" i="22"/>
  <c r="AK15" i="22"/>
  <c r="AH10" i="22"/>
  <c r="AJ40" i="22"/>
  <c r="AK5" i="22"/>
  <c r="AI58" i="22"/>
  <c r="AJ39" i="22"/>
  <c r="AK4" i="22"/>
  <c r="AI57" i="22"/>
  <c r="AJ24" i="22"/>
  <c r="AD54" i="22"/>
  <c r="AI56" i="22"/>
  <c r="AJ23" i="22"/>
  <c r="AD38" i="22"/>
  <c r="AI51" i="22"/>
  <c r="AJ8" i="22"/>
  <c r="AK37" i="22"/>
  <c r="AE20" i="22"/>
  <c r="AI41" i="22"/>
  <c r="AJ7" i="22"/>
  <c r="AH60" i="22"/>
  <c r="AI40" i="22"/>
  <c r="AK63" i="22"/>
  <c r="AH59" i="22"/>
  <c r="AI35" i="22"/>
  <c r="AK53" i="22"/>
  <c r="AH58" i="22"/>
  <c r="AI25" i="22"/>
  <c r="AK52" i="22"/>
  <c r="AH56" i="22"/>
  <c r="AI24" i="22"/>
  <c r="AK47" i="22"/>
  <c r="AC8" i="22"/>
  <c r="AH28" i="22"/>
  <c r="AH12" i="22"/>
  <c r="AI42" i="22"/>
  <c r="AI26" i="22"/>
  <c r="AI10" i="22"/>
  <c r="AJ57" i="22"/>
  <c r="AJ41" i="22"/>
  <c r="AJ25" i="22"/>
  <c r="AJ9" i="22"/>
  <c r="AK54" i="22"/>
  <c r="AK38" i="22"/>
  <c r="AK22" i="22"/>
  <c r="AK6" i="22"/>
  <c r="AD22" i="22"/>
  <c r="AH57" i="22"/>
  <c r="AH41" i="22"/>
  <c r="AH25" i="22"/>
  <c r="AH9" i="22"/>
  <c r="AI55" i="22"/>
  <c r="AI39" i="22"/>
  <c r="AI23" i="22"/>
  <c r="AI7" i="22"/>
  <c r="AJ54" i="22"/>
  <c r="AJ38" i="22"/>
  <c r="AJ22" i="22"/>
  <c r="AJ6" i="22"/>
  <c r="AK51" i="22"/>
  <c r="AK35" i="22"/>
  <c r="AK19" i="22"/>
  <c r="AK3" i="22"/>
  <c r="AD6" i="22"/>
  <c r="AH40" i="22"/>
  <c r="AH24" i="22"/>
  <c r="AJ53" i="22"/>
  <c r="AJ37" i="22"/>
  <c r="AJ21" i="22"/>
  <c r="AJ5" i="22"/>
  <c r="AK50" i="22"/>
  <c r="AK34" i="22"/>
  <c r="AK18" i="22"/>
  <c r="AE52" i="22"/>
  <c r="AH55" i="22"/>
  <c r="AH39" i="22"/>
  <c r="AH23" i="22"/>
  <c r="AH7" i="22"/>
  <c r="AI53" i="22"/>
  <c r="AI37" i="22"/>
  <c r="AI21" i="22"/>
  <c r="AI5" i="22"/>
  <c r="AJ36" i="22"/>
  <c r="AJ4" i="22"/>
  <c r="AK49" i="22"/>
  <c r="AK33" i="22"/>
  <c r="AK17" i="22"/>
  <c r="AH54" i="22"/>
  <c r="AH38" i="22"/>
  <c r="AH22" i="22"/>
  <c r="AH6" i="22"/>
  <c r="AI52" i="22"/>
  <c r="AI36" i="22"/>
  <c r="AI20" i="22"/>
  <c r="AI4" i="22"/>
  <c r="AJ51" i="22"/>
  <c r="AJ35" i="22"/>
  <c r="AJ19" i="22"/>
  <c r="AJ3" i="22"/>
  <c r="AK48" i="22"/>
  <c r="AK32" i="22"/>
  <c r="AK16" i="22"/>
  <c r="AH53" i="22"/>
  <c r="AJ50" i="22"/>
  <c r="AH52" i="22"/>
  <c r="AH36" i="22"/>
  <c r="AH20" i="22"/>
  <c r="AH4" i="22"/>
  <c r="AI50" i="22"/>
  <c r="AI34" i="22"/>
  <c r="AI18" i="22"/>
  <c r="AJ2" i="22"/>
  <c r="AJ49" i="22"/>
  <c r="AJ33" i="22"/>
  <c r="AJ17" i="22"/>
  <c r="AK62" i="22"/>
  <c r="AK46" i="22"/>
  <c r="AK30" i="22"/>
  <c r="AK14" i="22"/>
  <c r="AH51" i="22"/>
  <c r="AH35" i="22"/>
  <c r="AH19" i="22"/>
  <c r="AH3" i="22"/>
  <c r="AI49" i="22"/>
  <c r="AI33" i="22"/>
  <c r="AI17" i="22"/>
  <c r="AK2" i="22"/>
  <c r="AJ48" i="22"/>
  <c r="AJ32" i="22"/>
  <c r="AJ16" i="22"/>
  <c r="AK61" i="22"/>
  <c r="AK45" i="22"/>
  <c r="AK29" i="22"/>
  <c r="AK13" i="22"/>
  <c r="AH21" i="22"/>
  <c r="AJ18" i="22"/>
  <c r="AH50" i="22"/>
  <c r="AH34" i="22"/>
  <c r="AH18" i="22"/>
  <c r="AI2" i="22"/>
  <c r="AI48" i="22"/>
  <c r="AI32" i="22"/>
  <c r="AI16" i="22"/>
  <c r="AJ63" i="22"/>
  <c r="AJ47" i="22"/>
  <c r="AJ31" i="22"/>
  <c r="AJ15" i="22"/>
  <c r="AK60" i="22"/>
  <c r="AK44" i="22"/>
  <c r="AK28" i="22"/>
  <c r="AK12" i="22"/>
  <c r="AH37" i="22"/>
  <c r="AJ34" i="22"/>
  <c r="AH49" i="22"/>
  <c r="AH33" i="22"/>
  <c r="AH17" i="22"/>
  <c r="AI63" i="22"/>
  <c r="AI47" i="22"/>
  <c r="AI31" i="22"/>
  <c r="AI15" i="22"/>
  <c r="AJ62" i="22"/>
  <c r="AJ46" i="22"/>
  <c r="AJ30" i="22"/>
  <c r="AJ14" i="22"/>
  <c r="AK59" i="22"/>
  <c r="AK43" i="22"/>
  <c r="AK27" i="22"/>
  <c r="AK11" i="22"/>
  <c r="AH2" i="22"/>
  <c r="AH48" i="22"/>
  <c r="AH32" i="22"/>
  <c r="AH16" i="22"/>
  <c r="AI62" i="22"/>
  <c r="AI46" i="22"/>
  <c r="AI30" i="22"/>
  <c r="AI14" i="22"/>
  <c r="AJ61" i="22"/>
  <c r="AJ45" i="22"/>
  <c r="AJ29" i="22"/>
  <c r="AJ13" i="22"/>
  <c r="AK58" i="22"/>
  <c r="AK42" i="22"/>
  <c r="AK26" i="22"/>
  <c r="AK10" i="22"/>
  <c r="AH63" i="22"/>
  <c r="AH47" i="22"/>
  <c r="AH31" i="22"/>
  <c r="AH15" i="22"/>
  <c r="AI61" i="22"/>
  <c r="AI45" i="22"/>
  <c r="AI29" i="22"/>
  <c r="AI13" i="22"/>
  <c r="AJ60" i="22"/>
  <c r="AJ44" i="22"/>
  <c r="AJ28" i="22"/>
  <c r="AJ12" i="22"/>
  <c r="AK57" i="22"/>
  <c r="AK41" i="22"/>
  <c r="AK25" i="22"/>
  <c r="AK9" i="22"/>
  <c r="AH62" i="22"/>
  <c r="AH46" i="22"/>
  <c r="AH30" i="22"/>
  <c r="AH14" i="22"/>
  <c r="AI60" i="22"/>
  <c r="AI44" i="22"/>
  <c r="AI28" i="22"/>
  <c r="AI12" i="22"/>
  <c r="AJ59" i="22"/>
  <c r="AJ43" i="22"/>
  <c r="AJ27" i="22"/>
  <c r="AJ11" i="22"/>
  <c r="AK56" i="22"/>
  <c r="AK40" i="22"/>
  <c r="AK24" i="22"/>
  <c r="AK8" i="22"/>
  <c r="AH5" i="22"/>
  <c r="AH61" i="22"/>
  <c r="AH45" i="22"/>
  <c r="AH29" i="22"/>
  <c r="AH13" i="22"/>
  <c r="AI59" i="22"/>
  <c r="AI43" i="22"/>
  <c r="AI27" i="22"/>
  <c r="AI11" i="22"/>
  <c r="AJ58" i="22"/>
  <c r="AJ42" i="22"/>
  <c r="AJ26" i="22"/>
  <c r="AJ10" i="22"/>
  <c r="AK55" i="22"/>
  <c r="AK39" i="22"/>
  <c r="AK23" i="22"/>
  <c r="AK7" i="22"/>
  <c r="B36" i="17"/>
  <c r="C36" i="17"/>
  <c r="T6" i="18"/>
  <c r="U6" i="18"/>
  <c r="AK80" i="26" l="1"/>
  <c r="AH80" i="26"/>
  <c r="AI80" i="26"/>
  <c r="AJ80" i="26"/>
  <c r="AJ65" i="22"/>
  <c r="AK65" i="22"/>
  <c r="AI65" i="22"/>
  <c r="AH65" i="2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EDD2A3-3C19-4637-8659-17EE1FBBD2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3C2E802-07BB-4940-83DB-9ED2EA864E82}" name="WorksheetConnection_ACME_Beijing2021!$A$1:$AL$63" type="102" refreshedVersion="8" minRefreshableVersion="5">
    <extLst>
      <ext xmlns:x15="http://schemas.microsoft.com/office/spreadsheetml/2010/11/main" uri="{DE250136-89BD-433C-8126-D09CA5730AF9}">
        <x15:connection id="Range 2" autoDelete="1">
          <x15:rangePr sourceName="_xlcn.WorksheetConnection_ACME_Beijing2021A1AL63"/>
        </x15:connection>
      </ext>
    </extLst>
  </connection>
  <connection id="3" xr16:uid="{A18D9545-9424-413A-9674-D99E44F9F679}" name="WorksheetConnection_ACME_Beijing2022!$A$1:$AL$78" type="102" refreshedVersion="8" minRefreshableVersion="5">
    <extLst>
      <ext xmlns:x15="http://schemas.microsoft.com/office/spreadsheetml/2010/11/main" uri="{DE250136-89BD-433C-8126-D09CA5730AF9}">
        <x15:connection id="Range 1" autoDelete="1">
          <x15:rangePr sourceName="_xlcn.WorksheetConnection_ACME_Beijing2022A1AL78"/>
        </x15:connection>
      </ext>
    </extLst>
  </connection>
  <connection id="4" xr16:uid="{FFDF1A9D-E7B8-4D3C-9262-0315B6C97ADD}" name="WorksheetConnection_Purchase invoices!$A$1:$T$638" type="102" refreshedVersion="8" minRefreshableVersion="5">
    <extLst>
      <ext xmlns:x15="http://schemas.microsoft.com/office/spreadsheetml/2010/11/main" uri="{DE250136-89BD-433C-8126-D09CA5730AF9}">
        <x15:connection id="Range" autoDelete="1">
          <x15:rangePr sourceName="_xlcn.WorksheetConnection_PurchaseinvoicesA1T638"/>
        </x15:connection>
      </ext>
    </extLst>
  </connection>
</connections>
</file>

<file path=xl/sharedStrings.xml><?xml version="1.0" encoding="utf-8"?>
<sst xmlns="http://schemas.openxmlformats.org/spreadsheetml/2006/main" count="9737" uniqueCount="223">
  <si>
    <t>PONumber</t>
  </si>
  <si>
    <t>POLineNumber</t>
  </si>
  <si>
    <t>VendorNo</t>
  </si>
  <si>
    <t>CompanyCode</t>
  </si>
  <si>
    <t>Month</t>
  </si>
  <si>
    <t>MaterialNo</t>
  </si>
  <si>
    <t>Quantity</t>
  </si>
  <si>
    <t>BJ001</t>
  </si>
  <si>
    <t>PA001</t>
  </si>
  <si>
    <t>OE001</t>
  </si>
  <si>
    <t>GF001</t>
  </si>
  <si>
    <t>MH001</t>
  </si>
  <si>
    <t>PC001</t>
  </si>
  <si>
    <t>WP001</t>
  </si>
  <si>
    <t>MU001</t>
  </si>
  <si>
    <t>SI001</t>
  </si>
  <si>
    <t>BW001</t>
  </si>
  <si>
    <t>CC001</t>
  </si>
  <si>
    <t>VendorDesc</t>
  </si>
  <si>
    <t>VendorCountry</t>
  </si>
  <si>
    <t>Metal bros GmbH</t>
  </si>
  <si>
    <t>DE</t>
  </si>
  <si>
    <t>Metal Bros INDUSTRIES PTE</t>
  </si>
  <si>
    <t>SG</t>
  </si>
  <si>
    <t>INSANE TECH A/S</t>
  </si>
  <si>
    <t>DK</t>
  </si>
  <si>
    <t>Italian steel co</t>
  </si>
  <si>
    <t>IT</t>
  </si>
  <si>
    <t>Metal Bros (London) Ltd,</t>
  </si>
  <si>
    <t>GB</t>
  </si>
  <si>
    <t>Fabulous IndustriTeknik A/S</t>
  </si>
  <si>
    <t>Steel &amp; all Danmark A/S</t>
  </si>
  <si>
    <t>Cheney industrials</t>
  </si>
  <si>
    <t>US</t>
  </si>
  <si>
    <t>HH Metal Kft.</t>
  </si>
  <si>
    <t>HU</t>
  </si>
  <si>
    <t>Metal Bros(Shanghai)Automatic Cont. Co</t>
  </si>
  <si>
    <t>CN</t>
  </si>
  <si>
    <t>Metal Bros SARL</t>
  </si>
  <si>
    <t>FR</t>
  </si>
  <si>
    <t>Frankfurter industri GmbH</t>
  </si>
  <si>
    <t>Metal Bros (AUSTRALIA) PTY LTD</t>
  </si>
  <si>
    <t>AU</t>
  </si>
  <si>
    <t>MaterialDesc</t>
  </si>
  <si>
    <t>Transmission motor X334 0,5mm</t>
  </si>
  <si>
    <t>Motor IP55 3kW</t>
  </si>
  <si>
    <t>Motor IP20 5.5kW</t>
  </si>
  <si>
    <t>Sensor cables 20mt</t>
  </si>
  <si>
    <t>Alarm system bulbs 140W</t>
  </si>
  <si>
    <t>CompanyCodeDesc</t>
  </si>
  <si>
    <t>CompanyCodeCountry</t>
  </si>
  <si>
    <t>UOM</t>
  </si>
  <si>
    <t>EUR</t>
  </si>
  <si>
    <t>USD</t>
  </si>
  <si>
    <t>CNY</t>
  </si>
  <si>
    <t>Transaction currency</t>
  </si>
  <si>
    <t>Amount (in vendor transaction currency)</t>
  </si>
  <si>
    <t>each</t>
  </si>
  <si>
    <t>ACME Man. Hungary</t>
  </si>
  <si>
    <t>ACME Beijing Ltd</t>
  </si>
  <si>
    <t>ACME A/S</t>
  </si>
  <si>
    <t>ACME Manu. Ltd</t>
  </si>
  <si>
    <t>ACME Pty. Ltd.</t>
  </si>
  <si>
    <t>ACME (S'pore) Pte Ltd</t>
  </si>
  <si>
    <t>ACME France</t>
  </si>
  <si>
    <t>ACME Operations A/S</t>
  </si>
  <si>
    <t>ACME Industrifabrik</t>
  </si>
  <si>
    <t>ACME Chicago LLC</t>
  </si>
  <si>
    <t>ACME Manufacturing US</t>
  </si>
  <si>
    <t>2021-01</t>
  </si>
  <si>
    <t>2021-03</t>
  </si>
  <si>
    <t>2021-05</t>
  </si>
  <si>
    <t>2021-06</t>
  </si>
  <si>
    <t>2021-07</t>
  </si>
  <si>
    <t>2021-08</t>
  </si>
  <si>
    <t>2021-09</t>
  </si>
  <si>
    <t>2021-10</t>
  </si>
  <si>
    <t>2021-11</t>
  </si>
  <si>
    <t>2021-12</t>
  </si>
  <si>
    <t>2021-02</t>
  </si>
  <si>
    <t>2021-04</t>
  </si>
  <si>
    <t>2022-01</t>
  </si>
  <si>
    <t>2022-02</t>
  </si>
  <si>
    <t>2022-03</t>
  </si>
  <si>
    <t>2022-04</t>
  </si>
  <si>
    <t>2022-05</t>
  </si>
  <si>
    <t>2022-06</t>
  </si>
  <si>
    <t>2022-07</t>
  </si>
  <si>
    <t>2022-08</t>
  </si>
  <si>
    <t>2022-09</t>
  </si>
  <si>
    <t>2022-10</t>
  </si>
  <si>
    <t>2022-11</t>
  </si>
  <si>
    <t>2022-12</t>
  </si>
  <si>
    <t>Column Labels</t>
  </si>
  <si>
    <t>Grand Total</t>
  </si>
  <si>
    <t>Row Labels</t>
  </si>
  <si>
    <t>VendorName</t>
  </si>
  <si>
    <t>Currency</t>
  </si>
  <si>
    <t>Amount(EUR)</t>
  </si>
  <si>
    <t>Amount(USD)</t>
  </si>
  <si>
    <t>Year-Month</t>
  </si>
  <si>
    <t>Year</t>
  </si>
  <si>
    <t>Jan</t>
  </si>
  <si>
    <t>Feb</t>
  </si>
  <si>
    <t>Mar</t>
  </si>
  <si>
    <t>Apr</t>
  </si>
  <si>
    <t>May</t>
  </si>
  <si>
    <t>Jun</t>
  </si>
  <si>
    <t>Jul</t>
  </si>
  <si>
    <t>Aug</t>
  </si>
  <si>
    <t>Sep</t>
  </si>
  <si>
    <t>Oct</t>
  </si>
  <si>
    <t>Nov</t>
  </si>
  <si>
    <t>Dec</t>
  </si>
  <si>
    <t>Month_no</t>
  </si>
  <si>
    <t>Sum of Amount(EUR)</t>
  </si>
  <si>
    <t>Companyname</t>
  </si>
  <si>
    <t>CompanyCountry</t>
  </si>
  <si>
    <t>Local</t>
  </si>
  <si>
    <t>Global</t>
  </si>
  <si>
    <t>Total</t>
  </si>
  <si>
    <t>Subsidiaries</t>
  </si>
  <si>
    <t>Purchasing type</t>
  </si>
  <si>
    <t>Amount</t>
  </si>
  <si>
    <t>ProductName</t>
  </si>
  <si>
    <t>Vendor Name</t>
  </si>
  <si>
    <t>Percentage</t>
  </si>
  <si>
    <t>Material's origin</t>
  </si>
  <si>
    <t>Supplier's name</t>
  </si>
  <si>
    <t>Country's code</t>
  </si>
  <si>
    <t>Quarters</t>
  </si>
  <si>
    <t>Q1</t>
  </si>
  <si>
    <t>Q2</t>
  </si>
  <si>
    <t>Q3</t>
  </si>
  <si>
    <t>Q4</t>
  </si>
  <si>
    <t>Australia</t>
  </si>
  <si>
    <t>China</t>
  </si>
  <si>
    <t>Germany</t>
  </si>
  <si>
    <t>Denmark</t>
  </si>
  <si>
    <t>France</t>
  </si>
  <si>
    <t>Great Britain</t>
  </si>
  <si>
    <t>Hungary</t>
  </si>
  <si>
    <t>Italia</t>
  </si>
  <si>
    <t>Singapore</t>
  </si>
  <si>
    <t>Region</t>
  </si>
  <si>
    <t>Asia</t>
  </si>
  <si>
    <t>Europe</t>
  </si>
  <si>
    <t>America</t>
  </si>
  <si>
    <t>Material Names</t>
  </si>
  <si>
    <t>Metal Bros(Shanghai)</t>
  </si>
  <si>
    <t>Subsidiaries' Names</t>
  </si>
  <si>
    <t>PricePerUnit</t>
  </si>
  <si>
    <t>Country code</t>
  </si>
  <si>
    <t>Average Price Per Unit</t>
  </si>
  <si>
    <t>USA</t>
  </si>
  <si>
    <t>United Kingdom</t>
  </si>
  <si>
    <t>Average</t>
  </si>
  <si>
    <t>Countries</t>
  </si>
  <si>
    <t>Vendor Names</t>
  </si>
  <si>
    <t>SG PPU</t>
  </si>
  <si>
    <t>AU PPU</t>
  </si>
  <si>
    <t>DK PPU</t>
  </si>
  <si>
    <t>DE PPU</t>
  </si>
  <si>
    <t>AmountEUR (SG)</t>
  </si>
  <si>
    <t>AmountEUR (AU)</t>
  </si>
  <si>
    <t>AmountEUR (DK)</t>
  </si>
  <si>
    <t>AmountEUR (DE)</t>
  </si>
  <si>
    <t>Diff (SG)</t>
  </si>
  <si>
    <t>Diff (AU)</t>
  </si>
  <si>
    <t>Diff (DK)</t>
  </si>
  <si>
    <t>Diff (DE)</t>
  </si>
  <si>
    <t>Average of Diff (SG)</t>
  </si>
  <si>
    <t>Average of Diff (AU)</t>
  </si>
  <si>
    <t>Average of Diff (DK)</t>
  </si>
  <si>
    <t>Average of Diff (DE)</t>
  </si>
  <si>
    <t>Monthno</t>
  </si>
  <si>
    <t>Diff amount SG</t>
  </si>
  <si>
    <t>Diff amount AU</t>
  </si>
  <si>
    <t>Diff amount DK</t>
  </si>
  <si>
    <t>Diff amount DE</t>
  </si>
  <si>
    <t>Total saved</t>
  </si>
  <si>
    <t>HU PPU</t>
  </si>
  <si>
    <t>AmountEUR (HU)</t>
  </si>
  <si>
    <t>Diff (HU)</t>
  </si>
  <si>
    <t>Diff amount HU</t>
  </si>
  <si>
    <t>Average of Diff (HU)</t>
  </si>
  <si>
    <t>Vendors' Names</t>
  </si>
  <si>
    <t>Code</t>
  </si>
  <si>
    <t>Sum of Quantity</t>
  </si>
  <si>
    <t>Note</t>
  </si>
  <si>
    <t>Plan to liquidate their IP20 product line by 2024</t>
  </si>
  <si>
    <t>Small scale vendor</t>
  </si>
  <si>
    <t>Sheets that has data and charts for presentation</t>
  </si>
  <si>
    <t>Sheets that has pivoted table for aggregating data</t>
  </si>
  <si>
    <t>Sheet that aggregated data from other sheets</t>
  </si>
  <si>
    <t>Non-using sheets/info sheets</t>
  </si>
  <si>
    <t>Description</t>
  </si>
  <si>
    <t>Welcome to dataset to support my presentation. Explanation of the tabs are as follow:</t>
  </si>
  <si>
    <t>Trend analysis</t>
  </si>
  <si>
    <t>Consists different trend analytical procedures, mostly between two Fiscal Years (2021 - 2022) and graphs that represent corresponding data</t>
  </si>
  <si>
    <t>Product Info</t>
  </si>
  <si>
    <t>Consists different data and chart that analyse spending by materials, vendors and subsidiaries</t>
  </si>
  <si>
    <t>GLobalvsLocal</t>
  </si>
  <si>
    <t>Drafts the choices of local or global vendor by each subsidiary in ACME Group</t>
  </si>
  <si>
    <t>Pivot_table</t>
  </si>
  <si>
    <t xml:space="preserve">A dynamically pivoted table whose data sourced from Aggregated Data Sheet </t>
  </si>
  <si>
    <t>Aggregated Data</t>
  </si>
  <si>
    <t>ACME_US</t>
  </si>
  <si>
    <t>A closer look into ACME Manufacturing US's "anomalies"</t>
  </si>
  <si>
    <t>ACME_Beijing_compare</t>
  </si>
  <si>
    <t>A summarized look into estimated save by % and by EUR with ACME Beijing adopting different Price Per Unit</t>
  </si>
  <si>
    <t>Aggregated data from ACME Beijing in 2021 with different PPU. Sourced from ACME_Beijing2021 Sheet</t>
  </si>
  <si>
    <t>Aggregated data from ACME Beijing in 2022 with different PPU. Sourced from ACME_Beijing2022 Sheet</t>
  </si>
  <si>
    <t>Motor IP20</t>
  </si>
  <si>
    <t>IP20_PowerBI</t>
  </si>
  <si>
    <t>Different data set to Extract, Transform and Load with Power BI for more visual charts</t>
  </si>
  <si>
    <t>Different data set to Extract, Transform and Load with Power BI for more visual charts, contains world map of current distribution channels</t>
  </si>
  <si>
    <t>FX</t>
  </si>
  <si>
    <t>Foreign Exchange relationship between EUR, USD and CNY</t>
  </si>
  <si>
    <t>A sheet that joined all related data in one master data sheet, including PO Number, Vendor information, Company(subsidiaries) information, 
Transaction price translated in EUR, USD based on given Foreign Exchange rate. This sheet also has calculated Price Per Unit that serves in presentation</t>
  </si>
  <si>
    <t>Tab Color</t>
  </si>
  <si>
    <t>Pivot_Beijing2021</t>
  </si>
  <si>
    <t>Pivot_Beijing2022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</si>
</sst>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00\ _€_-;\-* #,##0.00\ _€_-;_-* &quot;-&quot;??\ _€_-;_-@_-"/>
    <numFmt numFmtId="166" formatCode="_(* #,##0_);_(* \(#,##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
      <sz val="11"/>
      <color theme="0"/>
      <name val="Calibri"/>
      <family val="2"/>
      <scheme val="minor"/>
    </font>
    <font>
      <u/>
      <sz val="11"/>
      <color theme="10"/>
      <name val="Calibri"/>
      <family val="2"/>
      <scheme val="minor"/>
    </font>
    <font>
      <u/>
      <sz val="11"/>
      <color theme="0"/>
      <name val="Calibri"/>
      <family val="2"/>
      <scheme val="minor"/>
    </font>
  </fonts>
  <fills count="12">
    <fill>
      <patternFill patternType="none"/>
    </fill>
    <fill>
      <patternFill patternType="gray125"/>
    </fill>
    <fill>
      <patternFill patternType="solid">
        <fgColor theme="4" tint="0.59999389629810485"/>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59999389629810485"/>
        <bgColor indexed="64"/>
      </patternFill>
    </fill>
    <fill>
      <patternFill patternType="solid">
        <fgColor theme="7"/>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3"/>
        <bgColor indexed="64"/>
      </patternFill>
    </fill>
    <fill>
      <patternFill patternType="solid">
        <fgColor theme="5"/>
        <bgColor indexed="64"/>
      </patternFill>
    </fill>
    <fill>
      <patternFill patternType="solid">
        <fgColor theme="9"/>
        <bgColor indexed="64"/>
      </patternFill>
    </fill>
  </fills>
  <borders count="21">
    <border>
      <left/>
      <right/>
      <top/>
      <bottom/>
      <diagonal/>
    </border>
    <border>
      <left/>
      <right/>
      <top/>
      <bottom style="thin">
        <color theme="4" tint="0.39997558519241921"/>
      </bottom>
      <diagonal/>
    </border>
    <border>
      <left/>
      <right/>
      <top style="thin">
        <color theme="4" tint="0.3999755851924192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theme="4" tint="0.39997558519241921"/>
      </bottom>
      <diagonal/>
    </border>
    <border>
      <left/>
      <right/>
      <top style="thin">
        <color auto="1"/>
      </top>
      <bottom style="thin">
        <color theme="4" tint="0.39997558519241921"/>
      </bottom>
      <diagonal/>
    </border>
    <border>
      <left/>
      <right style="thin">
        <color auto="1"/>
      </right>
      <top style="thin">
        <color auto="1"/>
      </top>
      <bottom style="thin">
        <color theme="4" tint="0.3999755851924192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4" tint="0.39994506668294322"/>
      </right>
      <top style="thin">
        <color auto="1"/>
      </top>
      <bottom/>
      <diagonal/>
    </border>
    <border>
      <left style="thin">
        <color theme="4" tint="0.39994506668294322"/>
      </left>
      <right style="thin">
        <color theme="4" tint="0.39994506668294322"/>
      </right>
      <top style="thin">
        <color auto="1"/>
      </top>
      <bottom style="thin">
        <color theme="4" tint="0.39994506668294322"/>
      </bottom>
      <diagonal/>
    </border>
    <border>
      <left style="thin">
        <color theme="4" tint="0.39994506668294322"/>
      </left>
      <right style="thin">
        <color auto="1"/>
      </right>
      <top style="thin">
        <color auto="1"/>
      </top>
      <bottom style="thin">
        <color theme="4" tint="0.39994506668294322"/>
      </bottom>
      <diagonal/>
    </border>
    <border>
      <left style="thin">
        <color auto="1"/>
      </left>
      <right style="thin">
        <color theme="4" tint="0.39994506668294322"/>
      </right>
      <top/>
      <bottom style="thin">
        <color theme="4" tint="0.39997558519241921"/>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auto="1"/>
      </right>
      <top style="thin">
        <color theme="4" tint="0.39994506668294322"/>
      </top>
      <bottom style="thin">
        <color theme="4" tint="0.39994506668294322"/>
      </bottom>
      <diagonal/>
    </border>
  </borders>
  <cellStyleXfs count="4">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applyNumberFormat="0" applyFill="0" applyBorder="0" applyAlignment="0" applyProtection="0"/>
  </cellStyleXfs>
  <cellXfs count="84">
    <xf numFmtId="0" fontId="0" fillId="0" borderId="0" xfId="0"/>
    <xf numFmtId="0" fontId="0" fillId="2" borderId="0" xfId="0" applyFill="1"/>
    <xf numFmtId="164" fontId="0" fillId="0" borderId="0" xfId="1" applyFont="1"/>
    <xf numFmtId="0" fontId="1" fillId="3" borderId="1" xfId="0" applyFont="1" applyFill="1" applyBorder="1"/>
    <xf numFmtId="0" fontId="1" fillId="3" borderId="0" xfId="0" applyFont="1" applyFill="1"/>
    <xf numFmtId="0" fontId="0" fillId="0" borderId="0" xfId="0" applyAlignment="1">
      <alignment horizontal="left"/>
    </xf>
    <xf numFmtId="164" fontId="0" fillId="0" borderId="0" xfId="0" applyNumberFormat="1"/>
    <xf numFmtId="164" fontId="0" fillId="2" borderId="0" xfId="1" applyFont="1" applyFill="1"/>
    <xf numFmtId="165" fontId="0" fillId="0" borderId="0" xfId="0" applyNumberFormat="1"/>
    <xf numFmtId="164" fontId="1" fillId="3" borderId="2" xfId="0" applyNumberFormat="1" applyFont="1" applyFill="1" applyBorder="1"/>
    <xf numFmtId="0" fontId="1" fillId="0" borderId="0" xfId="0" applyFont="1"/>
    <xf numFmtId="0" fontId="1" fillId="3" borderId="2" xfId="0" applyFont="1" applyFill="1" applyBorder="1" applyAlignment="1">
      <alignment horizontal="left"/>
    </xf>
    <xf numFmtId="0" fontId="0" fillId="0" borderId="0" xfId="0" pivotButton="1"/>
    <xf numFmtId="0" fontId="0" fillId="0" borderId="0" xfId="0" applyAlignment="1">
      <alignment horizontal="left" indent="1"/>
    </xf>
    <xf numFmtId="9" fontId="0" fillId="0" borderId="0" xfId="2" applyFont="1"/>
    <xf numFmtId="10" fontId="0" fillId="0" borderId="0" xfId="2" applyNumberFormat="1" applyFont="1"/>
    <xf numFmtId="166" fontId="0" fillId="0" borderId="0" xfId="0" applyNumberFormat="1"/>
    <xf numFmtId="9" fontId="1" fillId="3" borderId="2" xfId="2" applyFont="1" applyFill="1" applyBorder="1"/>
    <xf numFmtId="0" fontId="1" fillId="0" borderId="1" xfId="0" applyFont="1" applyBorder="1" applyAlignment="1">
      <alignment horizontal="left"/>
    </xf>
    <xf numFmtId="164" fontId="1" fillId="0" borderId="1" xfId="0" applyNumberFormat="1" applyFont="1" applyBorder="1"/>
    <xf numFmtId="0" fontId="1" fillId="3" borderId="1" xfId="0" applyFont="1" applyFill="1" applyBorder="1" applyAlignment="1">
      <alignment horizontal="center"/>
    </xf>
    <xf numFmtId="0" fontId="0" fillId="4" borderId="0" xfId="0" applyFill="1" applyAlignment="1">
      <alignment horizontal="left" indent="1"/>
    </xf>
    <xf numFmtId="164" fontId="0" fillId="4" borderId="0" xfId="0" applyNumberFormat="1" applyFill="1"/>
    <xf numFmtId="0" fontId="0" fillId="5" borderId="0" xfId="0" applyFill="1" applyAlignment="1">
      <alignment horizontal="left" indent="1"/>
    </xf>
    <xf numFmtId="164" fontId="0" fillId="5" borderId="0" xfId="0" applyNumberFormat="1" applyFill="1"/>
    <xf numFmtId="0" fontId="0" fillId="6" borderId="0" xfId="0" applyFill="1"/>
    <xf numFmtId="164" fontId="0" fillId="6" borderId="0" xfId="1" applyFont="1" applyFill="1"/>
    <xf numFmtId="0" fontId="0" fillId="5" borderId="0" xfId="0" applyFill="1"/>
    <xf numFmtId="164" fontId="0" fillId="5" borderId="0" xfId="1" applyFont="1" applyFill="1"/>
    <xf numFmtId="10" fontId="0" fillId="5" borderId="0" xfId="2" applyNumberFormat="1" applyFont="1" applyFill="1"/>
    <xf numFmtId="165" fontId="0" fillId="5" borderId="0" xfId="0" applyNumberFormat="1" applyFill="1"/>
    <xf numFmtId="0" fontId="0" fillId="7" borderId="0" xfId="0" applyFill="1"/>
    <xf numFmtId="164" fontId="0" fillId="7" borderId="0" xfId="1" applyFont="1" applyFill="1"/>
    <xf numFmtId="164" fontId="0" fillId="7" borderId="0" xfId="0" applyNumberFormat="1" applyFill="1"/>
    <xf numFmtId="165" fontId="0" fillId="7" borderId="0" xfId="0" applyNumberFormat="1" applyFill="1"/>
    <xf numFmtId="10" fontId="0" fillId="7" borderId="0" xfId="2" applyNumberFormat="1" applyFont="1" applyFill="1"/>
    <xf numFmtId="0" fontId="1" fillId="3" borderId="4" xfId="0" applyFont="1" applyFill="1" applyBorder="1"/>
    <xf numFmtId="0" fontId="1" fillId="3" borderId="5" xfId="0" applyFont="1" applyFill="1" applyBorder="1" applyAlignment="1">
      <alignment horizontal="center"/>
    </xf>
    <xf numFmtId="0" fontId="1" fillId="3" borderId="6" xfId="0" applyFont="1" applyFill="1" applyBorder="1"/>
    <xf numFmtId="0" fontId="0" fillId="0" borderId="7" xfId="0" applyBorder="1" applyAlignment="1">
      <alignment horizontal="left"/>
    </xf>
    <xf numFmtId="166" fontId="0" fillId="0" borderId="8" xfId="0" applyNumberFormat="1" applyBorder="1"/>
    <xf numFmtId="0" fontId="0" fillId="0" borderId="9" xfId="0" applyBorder="1" applyAlignment="1">
      <alignment horizontal="left"/>
    </xf>
    <xf numFmtId="166" fontId="0" fillId="0" borderId="10" xfId="0" applyNumberFormat="1" applyBorder="1"/>
    <xf numFmtId="166" fontId="0" fillId="0" borderId="11" xfId="0" applyNumberFormat="1" applyBorder="1"/>
    <xf numFmtId="0" fontId="0" fillId="0" borderId="0" xfId="0" applyAlignment="1">
      <alignment horizontal="center"/>
    </xf>
    <xf numFmtId="0" fontId="1" fillId="3" borderId="5" xfId="0" applyFont="1" applyFill="1" applyBorder="1"/>
    <xf numFmtId="0" fontId="1" fillId="3" borderId="6" xfId="0" applyFont="1" applyFill="1" applyBorder="1" applyAlignment="1">
      <alignment horizontal="center"/>
    </xf>
    <xf numFmtId="0" fontId="0" fillId="0" borderId="7" xfId="0" applyBorder="1"/>
    <xf numFmtId="164" fontId="0" fillId="0" borderId="8" xfId="1" applyFont="1" applyBorder="1"/>
    <xf numFmtId="0" fontId="1" fillId="0" borderId="12" xfId="0" applyFont="1" applyBorder="1"/>
    <xf numFmtId="0" fontId="1" fillId="0" borderId="13" xfId="0" applyFont="1" applyBorder="1"/>
    <xf numFmtId="164" fontId="1" fillId="0" borderId="14" xfId="1" applyFont="1" applyBorder="1"/>
    <xf numFmtId="0" fontId="1" fillId="3" borderId="19" xfId="0" applyFont="1" applyFill="1" applyBorder="1" applyAlignment="1">
      <alignment horizontal="center"/>
    </xf>
    <xf numFmtId="0" fontId="4" fillId="8" borderId="7" xfId="0" applyFont="1" applyFill="1" applyBorder="1" applyAlignment="1">
      <alignment horizontal="left" indent="1"/>
    </xf>
    <xf numFmtId="164" fontId="4" fillId="8" borderId="0" xfId="0" applyNumberFormat="1" applyFont="1" applyFill="1"/>
    <xf numFmtId="0" fontId="4" fillId="8" borderId="0" xfId="0" applyFont="1" applyFill="1"/>
    <xf numFmtId="0" fontId="4" fillId="8" borderId="8" xfId="0" applyFont="1" applyFill="1" applyBorder="1"/>
    <xf numFmtId="0" fontId="0" fillId="0" borderId="7" xfId="0" applyBorder="1" applyAlignment="1">
      <alignment horizontal="left" indent="1"/>
    </xf>
    <xf numFmtId="0" fontId="0" fillId="0" borderId="8" xfId="0" applyBorder="1"/>
    <xf numFmtId="0" fontId="4" fillId="9" borderId="7" xfId="0" applyFont="1" applyFill="1" applyBorder="1" applyAlignment="1">
      <alignment horizontal="left" indent="1"/>
    </xf>
    <xf numFmtId="164" fontId="4" fillId="9" borderId="0" xfId="0" applyNumberFormat="1" applyFont="1" applyFill="1"/>
    <xf numFmtId="166" fontId="4" fillId="9" borderId="0" xfId="0" applyNumberFormat="1" applyFont="1" applyFill="1"/>
    <xf numFmtId="0" fontId="4" fillId="9" borderId="8" xfId="0" applyFont="1" applyFill="1" applyBorder="1"/>
    <xf numFmtId="0" fontId="0" fillId="0" borderId="9" xfId="0" applyBorder="1" applyAlignment="1">
      <alignment horizontal="left" indent="1"/>
    </xf>
    <xf numFmtId="164" fontId="0" fillId="0" borderId="10" xfId="0" applyNumberFormat="1" applyBorder="1"/>
    <xf numFmtId="0" fontId="0" fillId="0" borderId="11" xfId="0" applyBorder="1"/>
    <xf numFmtId="0" fontId="4" fillId="8" borderId="0" xfId="0" applyFont="1" applyFill="1" applyAlignment="1">
      <alignment horizontal="center"/>
    </xf>
    <xf numFmtId="0" fontId="4" fillId="9" borderId="0" xfId="0" applyFont="1" applyFill="1" applyAlignment="1">
      <alignment horizontal="center"/>
    </xf>
    <xf numFmtId="0" fontId="0" fillId="0" borderId="10" xfId="0" applyBorder="1" applyAlignment="1">
      <alignment horizontal="center"/>
    </xf>
    <xf numFmtId="0" fontId="0" fillId="10" borderId="3" xfId="0" applyFill="1" applyBorder="1"/>
    <xf numFmtId="0" fontId="0" fillId="9" borderId="3" xfId="0" applyFill="1" applyBorder="1"/>
    <xf numFmtId="0" fontId="0" fillId="11" borderId="3" xfId="0" applyFill="1" applyBorder="1"/>
    <xf numFmtId="0" fontId="0" fillId="0" borderId="3" xfId="0" applyBorder="1"/>
    <xf numFmtId="0" fontId="0" fillId="0" borderId="3" xfId="0" applyBorder="1" applyAlignment="1">
      <alignment wrapText="1"/>
    </xf>
    <xf numFmtId="0" fontId="1" fillId="3" borderId="16" xfId="0" applyFont="1" applyFill="1" applyBorder="1" applyAlignment="1">
      <alignment horizontal="center"/>
    </xf>
    <xf numFmtId="0" fontId="1" fillId="3" borderId="17"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1" xfId="0" applyFont="1" applyFill="1" applyBorder="1" applyAlignment="1">
      <alignment horizontal="center"/>
    </xf>
    <xf numFmtId="0" fontId="1" fillId="3" borderId="15" xfId="0" applyFont="1" applyFill="1" applyBorder="1" applyAlignment="1">
      <alignment horizontal="center" vertical="center"/>
    </xf>
    <xf numFmtId="0" fontId="1" fillId="3" borderId="18" xfId="0" applyFont="1" applyFill="1" applyBorder="1" applyAlignment="1">
      <alignment horizontal="center" vertical="center"/>
    </xf>
    <xf numFmtId="0" fontId="5" fillId="0" borderId="3" xfId="3" applyBorder="1" applyAlignment="1">
      <alignment horizontal="center" vertical="center"/>
    </xf>
    <xf numFmtId="0" fontId="6" fillId="9" borderId="3" xfId="3" applyFont="1" applyFill="1" applyBorder="1" applyAlignment="1">
      <alignment horizontal="center" vertical="center"/>
    </xf>
    <xf numFmtId="0" fontId="6" fillId="10" borderId="3" xfId="3" applyFont="1" applyFill="1" applyBorder="1" applyAlignment="1">
      <alignment horizontal="center" vertical="center"/>
    </xf>
    <xf numFmtId="0" fontId="6" fillId="11" borderId="3" xfId="3" applyFont="1" applyFill="1" applyBorder="1" applyAlignment="1">
      <alignment horizontal="center" vertical="center"/>
    </xf>
  </cellXfs>
  <cellStyles count="4">
    <cellStyle name="Comma" xfId="1" builtinId="3"/>
    <cellStyle name="Hyperlink" xfId="3" builtinId="8"/>
    <cellStyle name="Normal" xfId="0" builtinId="0"/>
    <cellStyle name="Percent" xfId="2" builtinId="5"/>
  </cellStyles>
  <dxfs count="1">
    <dxf>
      <numFmt numFmtId="164"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owerPivotData" Target="model/item.data"/><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Spend by Quarters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'Trend analysis'!$T$1</c:f>
              <c:strCache>
                <c:ptCount val="1"/>
                <c:pt idx="0">
                  <c:v>2021</c:v>
                </c:pt>
              </c:strCache>
            </c:strRef>
          </c:tx>
          <c:spPr>
            <a:ln w="28575" cap="rnd">
              <a:solidFill>
                <a:schemeClr val="accent1"/>
              </a:solidFill>
              <a:round/>
            </a:ln>
            <a:effectLst/>
          </c:spPr>
          <c:marker>
            <c:symbol val="circle"/>
            <c:size val="5"/>
            <c:spPr>
              <a:solidFill>
                <a:schemeClr val="bg1"/>
              </a:solidFill>
              <a:ln w="9525">
                <a:solidFill>
                  <a:schemeClr val="accent1"/>
                </a:solidFill>
              </a:ln>
              <a:effectLst/>
            </c:spPr>
          </c:marker>
          <c:cat>
            <c:strRef>
              <c:f>'Trend analysis'!$S$2:$S$5</c:f>
              <c:strCache>
                <c:ptCount val="4"/>
                <c:pt idx="0">
                  <c:v>Q1</c:v>
                </c:pt>
                <c:pt idx="1">
                  <c:v>Q2</c:v>
                </c:pt>
                <c:pt idx="2">
                  <c:v>Q3</c:v>
                </c:pt>
                <c:pt idx="3">
                  <c:v>Q4</c:v>
                </c:pt>
              </c:strCache>
            </c:strRef>
          </c:cat>
          <c:val>
            <c:numRef>
              <c:f>'Trend analysis'!$T$2:$T$5</c:f>
              <c:numCache>
                <c:formatCode>_(* #\ ##0.00_);_(* \(#\ ##0.00\);_(* "-"??_);_(@_)</c:formatCode>
                <c:ptCount val="4"/>
                <c:pt idx="0">
                  <c:v>63188.458160000009</c:v>
                </c:pt>
                <c:pt idx="1">
                  <c:v>70948.256875000006</c:v>
                </c:pt>
                <c:pt idx="2">
                  <c:v>64351.416243000014</c:v>
                </c:pt>
                <c:pt idx="3">
                  <c:v>68690.953490999993</c:v>
                </c:pt>
              </c:numCache>
            </c:numRef>
          </c:val>
          <c:smooth val="1"/>
          <c:extLst>
            <c:ext xmlns:c16="http://schemas.microsoft.com/office/drawing/2014/chart" uri="{C3380CC4-5D6E-409C-BE32-E72D297353CC}">
              <c16:uniqueId val="{00000000-235F-4F20-9B07-286B9353A890}"/>
            </c:ext>
          </c:extLst>
        </c:ser>
        <c:ser>
          <c:idx val="1"/>
          <c:order val="1"/>
          <c:tx>
            <c:strRef>
              <c:f>'Trend analysis'!$U$1</c:f>
              <c:strCache>
                <c:ptCount val="1"/>
                <c:pt idx="0">
                  <c:v>2022</c:v>
                </c:pt>
              </c:strCache>
            </c:strRef>
          </c:tx>
          <c:spPr>
            <a:ln w="28575" cap="rnd">
              <a:solidFill>
                <a:schemeClr val="tx2"/>
              </a:solidFill>
              <a:round/>
            </a:ln>
            <a:effectLst/>
          </c:spPr>
          <c:marker>
            <c:symbol val="circle"/>
            <c:size val="5"/>
            <c:spPr>
              <a:solidFill>
                <a:schemeClr val="bg1"/>
              </a:solidFill>
              <a:ln w="9525">
                <a:solidFill>
                  <a:schemeClr val="tx2"/>
                </a:solidFill>
              </a:ln>
              <a:effectLst/>
            </c:spPr>
          </c:marker>
          <c:cat>
            <c:strRef>
              <c:f>'Trend analysis'!$S$2:$S$5</c:f>
              <c:strCache>
                <c:ptCount val="4"/>
                <c:pt idx="0">
                  <c:v>Q1</c:v>
                </c:pt>
                <c:pt idx="1">
                  <c:v>Q2</c:v>
                </c:pt>
                <c:pt idx="2">
                  <c:v>Q3</c:v>
                </c:pt>
                <c:pt idx="3">
                  <c:v>Q4</c:v>
                </c:pt>
              </c:strCache>
            </c:strRef>
          </c:cat>
          <c:val>
            <c:numRef>
              <c:f>'Trend analysis'!$U$2:$U$5</c:f>
              <c:numCache>
                <c:formatCode>_(* #\ ##0.00_);_(* \(#\ ##0.00\);_(* "-"??_);_(@_)</c:formatCode>
                <c:ptCount val="4"/>
                <c:pt idx="0">
                  <c:v>86510.284424000012</c:v>
                </c:pt>
                <c:pt idx="1">
                  <c:v>92714.169849000027</c:v>
                </c:pt>
                <c:pt idx="2">
                  <c:v>62058.650899000007</c:v>
                </c:pt>
                <c:pt idx="3">
                  <c:v>73118.38431400001</c:v>
                </c:pt>
              </c:numCache>
            </c:numRef>
          </c:val>
          <c:smooth val="1"/>
          <c:extLst>
            <c:ext xmlns:c16="http://schemas.microsoft.com/office/drawing/2014/chart" uri="{C3380CC4-5D6E-409C-BE32-E72D297353CC}">
              <c16:uniqueId val="{00000001-235F-4F20-9B07-286B9353A890}"/>
            </c:ext>
          </c:extLst>
        </c:ser>
        <c:dLbls>
          <c:showLegendKey val="0"/>
          <c:showVal val="0"/>
          <c:showCatName val="0"/>
          <c:showSerName val="0"/>
          <c:showPercent val="0"/>
          <c:showBubbleSize val="0"/>
        </c:dLbls>
        <c:marker val="1"/>
        <c:smooth val="0"/>
        <c:axId val="625930591"/>
        <c:axId val="625932511"/>
      </c:lineChart>
      <c:catAx>
        <c:axId val="62593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32511"/>
        <c:crosses val="autoZero"/>
        <c:auto val="1"/>
        <c:lblAlgn val="ctr"/>
        <c:lblOffset val="100"/>
        <c:noMultiLvlLbl val="0"/>
      </c:catAx>
      <c:valAx>
        <c:axId val="625932511"/>
        <c:scaling>
          <c:orientation val="minMax"/>
          <c:min val="50000"/>
        </c:scaling>
        <c:delete val="0"/>
        <c:axPos val="l"/>
        <c:numFmt formatCode="_(* #\ ##0.00_);_(* \(#\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30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Motor IP20 5.5kW Coverage</a:t>
            </a:r>
            <a:r>
              <a:rPr lang="en-US" baseline="0"/>
              <a:t> by Vendors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920465515574025"/>
          <c:y val="0.17297132794844508"/>
          <c:w val="0.47777611887121213"/>
          <c:h val="0.62384841453725992"/>
        </c:manualLayout>
      </c:layout>
      <c:doughnutChart>
        <c:varyColors val="1"/>
        <c:ser>
          <c:idx val="0"/>
          <c:order val="0"/>
          <c:tx>
            <c:strRef>
              <c:f>'Product Info'!$B$47</c:f>
              <c:strCache>
                <c:ptCount val="1"/>
                <c:pt idx="0">
                  <c:v>Percentage</c:v>
                </c:pt>
              </c:strCache>
            </c:strRef>
          </c:tx>
          <c:spPr>
            <a:solidFill>
              <a:schemeClr val="accent1">
                <a:lumMod val="40000"/>
                <a:lumOff val="60000"/>
              </a:schemeClr>
            </a:solidFill>
          </c:spPr>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2A30-4B45-8AB6-C7520C25D479}"/>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2A30-4B45-8AB6-C7520C25D479}"/>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2A30-4B45-8AB6-C7520C25D479}"/>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E-574D-4C68-BC6B-CEF4392299D7}"/>
              </c:ext>
            </c:extLst>
          </c:dPt>
          <c:dPt>
            <c:idx val="4"/>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9-2A30-4B45-8AB6-C7520C25D479}"/>
              </c:ext>
            </c:extLst>
          </c:dPt>
          <c:dPt>
            <c:idx val="5"/>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B-2A30-4B45-8AB6-C7520C25D479}"/>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2A30-4B45-8AB6-C7520C25D479}"/>
              </c:ext>
            </c:extLst>
          </c:dPt>
          <c:dPt>
            <c:idx val="7"/>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F-2A30-4B45-8AB6-C7520C25D479}"/>
              </c:ext>
            </c:extLst>
          </c:dPt>
          <c:dPt>
            <c:idx val="8"/>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11-2A30-4B45-8AB6-C7520C25D479}"/>
              </c:ext>
            </c:extLst>
          </c:dPt>
          <c:dPt>
            <c:idx val="9"/>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13-2A30-4B45-8AB6-C7520C25D479}"/>
              </c:ext>
            </c:extLst>
          </c:dPt>
          <c:dPt>
            <c:idx val="1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15-2A30-4B45-8AB6-C7520C25D479}"/>
              </c:ext>
            </c:extLst>
          </c:dPt>
          <c:dPt>
            <c:idx val="11"/>
            <c:bubble3D val="0"/>
            <c:spPr>
              <a:solidFill>
                <a:schemeClr val="tx2"/>
              </a:solidFill>
              <a:ln w="28575">
                <a:solidFill>
                  <a:schemeClr val="lt1"/>
                </a:solidFill>
              </a:ln>
              <a:effectLst/>
            </c:spPr>
            <c:extLst>
              <c:ext xmlns:c16="http://schemas.microsoft.com/office/drawing/2014/chart" uri="{C3380CC4-5D6E-409C-BE32-E72D297353CC}">
                <c16:uniqueId val="{00000001-574D-4C68-BC6B-CEF4392299D7}"/>
              </c:ext>
            </c:extLst>
          </c:dPt>
          <c:dPt>
            <c:idx val="1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19-2A30-4B45-8AB6-C7520C25D479}"/>
              </c:ext>
            </c:extLst>
          </c:dPt>
          <c:cat>
            <c:strRef>
              <c:f>'Product Info'!$A$48:$A$60</c:f>
              <c:strCache>
                <c:ptCount val="13"/>
                <c:pt idx="0">
                  <c:v>Cheney industrials</c:v>
                </c:pt>
                <c:pt idx="1">
                  <c:v>Fabulous IndustriTeknik A/S</c:v>
                </c:pt>
                <c:pt idx="2">
                  <c:v>Frankfurter industri GmbH</c:v>
                </c:pt>
                <c:pt idx="3">
                  <c:v>HH Metal Kft.</c:v>
                </c:pt>
                <c:pt idx="4">
                  <c:v>INSANE TECH A/S</c:v>
                </c:pt>
                <c:pt idx="5">
                  <c:v>Italian steel co</c:v>
                </c:pt>
                <c:pt idx="6">
                  <c:v>Metal Bros (AUSTRALIA) PTY LTD</c:v>
                </c:pt>
                <c:pt idx="7">
                  <c:v>Metal Bros (London) Ltd,</c:v>
                </c:pt>
                <c:pt idx="8">
                  <c:v>Metal bros GmbH</c:v>
                </c:pt>
                <c:pt idx="9">
                  <c:v>Metal Bros INDUSTRIES PTE</c:v>
                </c:pt>
                <c:pt idx="10">
                  <c:v>Metal Bros SARL</c:v>
                </c:pt>
                <c:pt idx="11">
                  <c:v>Metal Bros(Shanghai)</c:v>
                </c:pt>
                <c:pt idx="12">
                  <c:v>Steel &amp; all Danmark A/S</c:v>
                </c:pt>
              </c:strCache>
            </c:strRef>
          </c:cat>
          <c:val>
            <c:numRef>
              <c:f>'Product Info'!$B$48:$B$60</c:f>
              <c:numCache>
                <c:formatCode>0.00%</c:formatCode>
                <c:ptCount val="13"/>
                <c:pt idx="0">
                  <c:v>4.4261151251575231E-2</c:v>
                </c:pt>
                <c:pt idx="1">
                  <c:v>0</c:v>
                </c:pt>
                <c:pt idx="2">
                  <c:v>9.1803159508774684E-2</c:v>
                </c:pt>
                <c:pt idx="3">
                  <c:v>0.15960595817791648</c:v>
                </c:pt>
                <c:pt idx="4">
                  <c:v>0</c:v>
                </c:pt>
                <c:pt idx="5">
                  <c:v>0</c:v>
                </c:pt>
                <c:pt idx="6">
                  <c:v>1.5938005522097839E-2</c:v>
                </c:pt>
                <c:pt idx="7">
                  <c:v>1.0422908501261974E-2</c:v>
                </c:pt>
                <c:pt idx="8">
                  <c:v>3.7867645682337456E-2</c:v>
                </c:pt>
                <c:pt idx="9">
                  <c:v>6.8035350666701841E-2</c:v>
                </c:pt>
                <c:pt idx="10">
                  <c:v>8.9132413005822794E-2</c:v>
                </c:pt>
                <c:pt idx="11">
                  <c:v>0.44269816801631751</c:v>
                </c:pt>
                <c:pt idx="12">
                  <c:v>4.0235239667194299E-2</c:v>
                </c:pt>
              </c:numCache>
            </c:numRef>
          </c:val>
          <c:extLst>
            <c:ext xmlns:c16="http://schemas.microsoft.com/office/drawing/2014/chart" uri="{C3380CC4-5D6E-409C-BE32-E72D297353CC}">
              <c16:uniqueId val="{00000000-574D-4C68-BC6B-CEF4392299D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Saved by Different PPU</a:t>
            </a:r>
            <a:r>
              <a:rPr lang="en-GB" baseline="0"/>
              <a:t> in 2021</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ACME_Beijing_compare!$C$2</c:f>
              <c:strCache>
                <c:ptCount val="1"/>
                <c:pt idx="0">
                  <c:v>SG</c:v>
                </c:pt>
              </c:strCache>
            </c:strRef>
          </c:tx>
          <c:spPr>
            <a:ln w="28575" cap="rnd">
              <a:solidFill>
                <a:schemeClr val="tx2">
                  <a:lumMod val="40000"/>
                  <a:lumOff val="60000"/>
                </a:schemeClr>
              </a:solidFill>
              <a:round/>
            </a:ln>
            <a:effectLst/>
          </c:spPr>
          <c:marker>
            <c:symbol val="none"/>
          </c:marker>
          <c:cat>
            <c:strRef>
              <c:f>ACME_Beijing_compare!$B$3:$B$14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ACME_Beijing_compare!$C$3:$C$14</c:f>
              <c:numCache>
                <c:formatCode>0.00%</c:formatCode>
                <c:ptCount val="12"/>
                <c:pt idx="0">
                  <c:v>-2.2155055044043623E-2</c:v>
                </c:pt>
                <c:pt idx="1">
                  <c:v>-1.2062762962319092E-2</c:v>
                </c:pt>
                <c:pt idx="2">
                  <c:v>-2.8790346865551614E-2</c:v>
                </c:pt>
                <c:pt idx="3">
                  <c:v>-5.1148521286110339E-2</c:v>
                </c:pt>
                <c:pt idx="4">
                  <c:v>-8.5918427954217474E-2</c:v>
                </c:pt>
                <c:pt idx="5">
                  <c:v>-6.3576493385220839E-2</c:v>
                </c:pt>
                <c:pt idx="6">
                  <c:v>-6.1257529950222697E-2</c:v>
                </c:pt>
                <c:pt idx="7">
                  <c:v>-3.9456520437317691E-2</c:v>
                </c:pt>
                <c:pt idx="8">
                  <c:v>-1.4165796333977125E-2</c:v>
                </c:pt>
                <c:pt idx="9">
                  <c:v>2.2385422499771112E-2</c:v>
                </c:pt>
                <c:pt idx="10">
                  <c:v>2.559465797469529E-2</c:v>
                </c:pt>
                <c:pt idx="11">
                  <c:v>4.0376170746169622E-2</c:v>
                </c:pt>
              </c:numCache>
            </c:numRef>
          </c:val>
          <c:smooth val="0"/>
          <c:extLst>
            <c:ext xmlns:c16="http://schemas.microsoft.com/office/drawing/2014/chart" uri="{C3380CC4-5D6E-409C-BE32-E72D297353CC}">
              <c16:uniqueId val="{00000000-1DE9-4BF0-93D5-ED5209A33F26}"/>
            </c:ext>
          </c:extLst>
        </c:ser>
        <c:ser>
          <c:idx val="1"/>
          <c:order val="1"/>
          <c:tx>
            <c:strRef>
              <c:f>ACME_Beijing_compare!$D$2</c:f>
              <c:strCache>
                <c:ptCount val="1"/>
                <c:pt idx="0">
                  <c:v>AU</c:v>
                </c:pt>
              </c:strCache>
            </c:strRef>
          </c:tx>
          <c:spPr>
            <a:ln w="28575" cap="rnd">
              <a:solidFill>
                <a:schemeClr val="tx2">
                  <a:lumMod val="40000"/>
                  <a:lumOff val="60000"/>
                </a:schemeClr>
              </a:solidFill>
              <a:round/>
            </a:ln>
            <a:effectLst/>
          </c:spPr>
          <c:marker>
            <c:symbol val="none"/>
          </c:marker>
          <c:cat>
            <c:strRef>
              <c:f>ACME_Beijing_compare!$B$3:$B$14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ACME_Beijing_compare!$D$3:$D$14</c:f>
              <c:numCache>
                <c:formatCode>0.00%</c:formatCode>
                <c:ptCount val="12"/>
                <c:pt idx="0">
                  <c:v>-7.8092433762742719E-2</c:v>
                </c:pt>
                <c:pt idx="1">
                  <c:v>-6.744784155636549E-2</c:v>
                </c:pt>
                <c:pt idx="2">
                  <c:v>-8.5090841561320102E-2</c:v>
                </c:pt>
                <c:pt idx="3">
                  <c:v>-0.10867256583749994</c:v>
                </c:pt>
                <c:pt idx="4">
                  <c:v>-0.14534525372036505</c:v>
                </c:pt>
                <c:pt idx="5">
                  <c:v>-0.12178065802072374</c:v>
                </c:pt>
                <c:pt idx="6">
                  <c:v>-0.11933478944030937</c:v>
                </c:pt>
                <c:pt idx="7">
                  <c:v>-9.6340720890465206E-2</c:v>
                </c:pt>
                <c:pt idx="8">
                  <c:v>-6.9665963312694743E-2</c:v>
                </c:pt>
                <c:pt idx="9">
                  <c:v>-3.1114481054680308E-2</c:v>
                </c:pt>
                <c:pt idx="10">
                  <c:v>-2.7729620346311851E-2</c:v>
                </c:pt>
                <c:pt idx="11">
                  <c:v>-1.2139190107910158E-2</c:v>
                </c:pt>
              </c:numCache>
            </c:numRef>
          </c:val>
          <c:smooth val="0"/>
          <c:extLst>
            <c:ext xmlns:c16="http://schemas.microsoft.com/office/drawing/2014/chart" uri="{C3380CC4-5D6E-409C-BE32-E72D297353CC}">
              <c16:uniqueId val="{00000001-1DE9-4BF0-93D5-ED5209A33F26}"/>
            </c:ext>
          </c:extLst>
        </c:ser>
        <c:ser>
          <c:idx val="2"/>
          <c:order val="2"/>
          <c:tx>
            <c:strRef>
              <c:f>ACME_Beijing_compare!$E$2</c:f>
              <c:strCache>
                <c:ptCount val="1"/>
                <c:pt idx="0">
                  <c:v>DK</c:v>
                </c:pt>
              </c:strCache>
            </c:strRef>
          </c:tx>
          <c:spPr>
            <a:ln w="28575" cap="rnd">
              <a:solidFill>
                <a:schemeClr val="tx2"/>
              </a:solidFill>
              <a:round/>
            </a:ln>
            <a:effectLst/>
          </c:spPr>
          <c:marker>
            <c:symbol val="none"/>
          </c:marker>
          <c:cat>
            <c:strRef>
              <c:f>ACME_Beijing_compare!$B$3:$B$14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ACME_Beijing_compare!$E$3:$E$14</c:f>
              <c:numCache>
                <c:formatCode>0.00%</c:formatCode>
                <c:ptCount val="12"/>
                <c:pt idx="0">
                  <c:v>5.2354995824393222E-2</c:v>
                </c:pt>
                <c:pt idx="1">
                  <c:v>6.1711609700861668E-2</c:v>
                </c:pt>
                <c:pt idx="2">
                  <c:v>4.6203383977570012E-2</c:v>
                </c:pt>
                <c:pt idx="3">
                  <c:v>2.5475009952930106E-2</c:v>
                </c:pt>
                <c:pt idx="4">
                  <c:v>-6.7603423912052426E-3</c:v>
                </c:pt>
                <c:pt idx="5">
                  <c:v>1.3952975586775662E-2</c:v>
                </c:pt>
                <c:pt idx="6">
                  <c:v>1.6102898050297808E-2</c:v>
                </c:pt>
                <c:pt idx="7">
                  <c:v>3.6314721734913916E-2</c:v>
                </c:pt>
                <c:pt idx="8">
                  <c:v>5.9761877066432191E-2</c:v>
                </c:pt>
                <c:pt idx="9">
                  <c:v>9.3648692724589172E-2</c:v>
                </c:pt>
                <c:pt idx="10">
                  <c:v>9.6623990797056372E-2</c:v>
                </c:pt>
                <c:pt idx="11">
                  <c:v>0.11032800435441432</c:v>
                </c:pt>
              </c:numCache>
            </c:numRef>
          </c:val>
          <c:smooth val="0"/>
          <c:extLst>
            <c:ext xmlns:c16="http://schemas.microsoft.com/office/drawing/2014/chart" uri="{C3380CC4-5D6E-409C-BE32-E72D297353CC}">
              <c16:uniqueId val="{00000002-1DE9-4BF0-93D5-ED5209A33F26}"/>
            </c:ext>
          </c:extLst>
        </c:ser>
        <c:ser>
          <c:idx val="3"/>
          <c:order val="3"/>
          <c:tx>
            <c:strRef>
              <c:f>ACME_Beijing_compare!$F$2</c:f>
              <c:strCache>
                <c:ptCount val="1"/>
                <c:pt idx="0">
                  <c:v>DE</c:v>
                </c:pt>
              </c:strCache>
            </c:strRef>
          </c:tx>
          <c:spPr>
            <a:ln w="28575" cap="rnd">
              <a:solidFill>
                <a:schemeClr val="accent1">
                  <a:lumMod val="75000"/>
                </a:schemeClr>
              </a:solidFill>
              <a:round/>
            </a:ln>
            <a:effectLst/>
          </c:spPr>
          <c:marker>
            <c:symbol val="none"/>
          </c:marker>
          <c:cat>
            <c:strRef>
              <c:f>ACME_Beijing_compare!$B$3:$B$14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ACME_Beijing_compare!$F$3:$F$14</c:f>
              <c:numCache>
                <c:formatCode>0.00%</c:formatCode>
                <c:ptCount val="12"/>
                <c:pt idx="0">
                  <c:v>4.9430165564591927E-2</c:v>
                </c:pt>
                <c:pt idx="1">
                  <c:v>5.8815657878950683E-2</c:v>
                </c:pt>
                <c:pt idx="2">
                  <c:v>4.3259567261451345E-2</c:v>
                </c:pt>
                <c:pt idx="3">
                  <c:v>2.2467216773772471E-2</c:v>
                </c:pt>
                <c:pt idx="4">
                  <c:v>-9.867627398585592E-3</c:v>
                </c:pt>
                <c:pt idx="5">
                  <c:v>1.0909620573154531E-2</c:v>
                </c:pt>
                <c:pt idx="6">
                  <c:v>1.306617859983575E-2</c:v>
                </c:pt>
                <c:pt idx="7">
                  <c:v>3.3340384456317873E-2</c:v>
                </c:pt>
                <c:pt idx="8">
                  <c:v>5.685990755120509E-2</c:v>
                </c:pt>
                <c:pt idx="9">
                  <c:v>9.08513121465786E-2</c:v>
                </c:pt>
                <c:pt idx="10">
                  <c:v>9.3835793237787943E-2</c:v>
                </c:pt>
                <c:pt idx="11">
                  <c:v>0.10758210313328598</c:v>
                </c:pt>
              </c:numCache>
            </c:numRef>
          </c:val>
          <c:smooth val="0"/>
          <c:extLst>
            <c:ext xmlns:c16="http://schemas.microsoft.com/office/drawing/2014/chart" uri="{C3380CC4-5D6E-409C-BE32-E72D297353CC}">
              <c16:uniqueId val="{00000003-1DE9-4BF0-93D5-ED5209A33F26}"/>
            </c:ext>
          </c:extLst>
        </c:ser>
        <c:ser>
          <c:idx val="4"/>
          <c:order val="4"/>
          <c:tx>
            <c:strRef>
              <c:f>ACME_Beijing_compare!$G$2</c:f>
              <c:strCache>
                <c:ptCount val="1"/>
                <c:pt idx="0">
                  <c:v>HU</c:v>
                </c:pt>
              </c:strCache>
            </c:strRef>
          </c:tx>
          <c:spPr>
            <a:ln w="28575" cap="rnd">
              <a:solidFill>
                <a:schemeClr val="accent3">
                  <a:lumMod val="60000"/>
                </a:schemeClr>
              </a:solidFill>
              <a:round/>
            </a:ln>
            <a:effectLst/>
          </c:spPr>
          <c:marker>
            <c:symbol val="none"/>
          </c:marker>
          <c:cat>
            <c:strRef>
              <c:f>ACME_Beijing_compare!$B$3:$B$14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ACME_Beijing_compare!$G$3:$G$14</c:f>
              <c:numCache>
                <c:formatCode>0.00%</c:formatCode>
                <c:ptCount val="12"/>
                <c:pt idx="0">
                  <c:v>4.2118089915088926E-2</c:v>
                </c:pt>
                <c:pt idx="1">
                  <c:v>5.1575778324173371E-2</c:v>
                </c:pt>
                <c:pt idx="2">
                  <c:v>3.5900025471154839E-2</c:v>
                </c:pt>
                <c:pt idx="3">
                  <c:v>1.4947733825878426E-2</c:v>
                </c:pt>
                <c:pt idx="4">
                  <c:v>-1.7635839917036225E-2</c:v>
                </c:pt>
                <c:pt idx="5">
                  <c:v>3.3012330391019615E-3</c:v>
                </c:pt>
                <c:pt idx="6">
                  <c:v>5.4743799736806896E-3</c:v>
                </c:pt>
                <c:pt idx="7">
                  <c:v>2.5904541259828131E-2</c:v>
                </c:pt>
                <c:pt idx="8">
                  <c:v>4.960498376313751E-2</c:v>
                </c:pt>
                <c:pt idx="9">
                  <c:v>8.3857860701552406E-2</c:v>
                </c:pt>
                <c:pt idx="10">
                  <c:v>8.6865299339617105E-2</c:v>
                </c:pt>
                <c:pt idx="11">
                  <c:v>0.10071735008046512</c:v>
                </c:pt>
              </c:numCache>
            </c:numRef>
          </c:val>
          <c:smooth val="0"/>
          <c:extLst>
            <c:ext xmlns:c16="http://schemas.microsoft.com/office/drawing/2014/chart" uri="{C3380CC4-5D6E-409C-BE32-E72D297353CC}">
              <c16:uniqueId val="{00000004-1DE9-4BF0-93D5-ED5209A33F26}"/>
            </c:ext>
          </c:extLst>
        </c:ser>
        <c:dLbls>
          <c:showLegendKey val="0"/>
          <c:showVal val="0"/>
          <c:showCatName val="0"/>
          <c:showSerName val="0"/>
          <c:showPercent val="0"/>
          <c:showBubbleSize val="0"/>
        </c:dLbls>
        <c:smooth val="0"/>
        <c:axId val="962109200"/>
        <c:axId val="962103440"/>
      </c:lineChart>
      <c:catAx>
        <c:axId val="96210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03440"/>
        <c:crosses val="autoZero"/>
        <c:auto val="1"/>
        <c:lblAlgn val="ctr"/>
        <c:lblOffset val="100"/>
        <c:noMultiLvlLbl val="0"/>
      </c:catAx>
      <c:valAx>
        <c:axId val="96210344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09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Saved by Different PPU in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ACME_Beijing_compare!$C$33</c:f>
              <c:strCache>
                <c:ptCount val="1"/>
                <c:pt idx="0">
                  <c:v>SG</c:v>
                </c:pt>
              </c:strCache>
            </c:strRef>
          </c:tx>
          <c:spPr>
            <a:ln w="28575" cap="rnd">
              <a:solidFill>
                <a:schemeClr val="tx2">
                  <a:lumMod val="40000"/>
                  <a:lumOff val="60000"/>
                </a:schemeClr>
              </a:solidFill>
              <a:round/>
            </a:ln>
            <a:effectLst/>
          </c:spPr>
          <c:marker>
            <c:symbol val="none"/>
          </c:marker>
          <c:cat>
            <c:strRef>
              <c:f>ACME_Beijing_compare!$B$34:$B$45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ACME_Beijing_compare!$C$34:$C$45</c:f>
              <c:numCache>
                <c:formatCode>0.00%</c:formatCode>
                <c:ptCount val="12"/>
                <c:pt idx="0">
                  <c:v>4.202523903878861E-2</c:v>
                </c:pt>
                <c:pt idx="1">
                  <c:v>0.11312425293523103</c:v>
                </c:pt>
                <c:pt idx="2">
                  <c:v>0.1093390337310832</c:v>
                </c:pt>
                <c:pt idx="3">
                  <c:v>0.15860573439388947</c:v>
                </c:pt>
                <c:pt idx="4">
                  <c:v>0.15326535775896311</c:v>
                </c:pt>
                <c:pt idx="5">
                  <c:v>0.10432556782285252</c:v>
                </c:pt>
                <c:pt idx="6">
                  <c:v>2.7531124393549357E-2</c:v>
                </c:pt>
                <c:pt idx="7">
                  <c:v>1.0862524235096371E-2</c:v>
                </c:pt>
                <c:pt idx="8">
                  <c:v>-4.7560854712827075E-2</c:v>
                </c:pt>
                <c:pt idx="9">
                  <c:v>-2.7103648617180481E-2</c:v>
                </c:pt>
                <c:pt idx="10">
                  <c:v>-1.4336123083277495E-2</c:v>
                </c:pt>
                <c:pt idx="11">
                  <c:v>2.3946242404209596E-2</c:v>
                </c:pt>
              </c:numCache>
            </c:numRef>
          </c:val>
          <c:smooth val="0"/>
          <c:extLst>
            <c:ext xmlns:c16="http://schemas.microsoft.com/office/drawing/2014/chart" uri="{C3380CC4-5D6E-409C-BE32-E72D297353CC}">
              <c16:uniqueId val="{00000000-D40D-4593-9F7B-EFA955A9FF94}"/>
            </c:ext>
          </c:extLst>
        </c:ser>
        <c:ser>
          <c:idx val="1"/>
          <c:order val="1"/>
          <c:tx>
            <c:strRef>
              <c:f>ACME_Beijing_compare!$D$33</c:f>
              <c:strCache>
                <c:ptCount val="1"/>
                <c:pt idx="0">
                  <c:v>AU</c:v>
                </c:pt>
              </c:strCache>
            </c:strRef>
          </c:tx>
          <c:spPr>
            <a:ln w="28575" cap="rnd">
              <a:solidFill>
                <a:schemeClr val="tx2">
                  <a:lumMod val="40000"/>
                  <a:lumOff val="60000"/>
                </a:schemeClr>
              </a:solidFill>
              <a:round/>
            </a:ln>
            <a:effectLst/>
          </c:spPr>
          <c:marker>
            <c:symbol val="none"/>
          </c:marker>
          <c:cat>
            <c:strRef>
              <c:f>ACME_Beijing_compare!$B$34:$B$45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ACME_Beijing_compare!$D$34:$D$45</c:f>
              <c:numCache>
                <c:formatCode>0.00%</c:formatCode>
                <c:ptCount val="12"/>
                <c:pt idx="0">
                  <c:v>-1.0399876644402443E-2</c:v>
                </c:pt>
                <c:pt idx="1">
                  <c:v>6.4590026845771892E-2</c:v>
                </c:pt>
                <c:pt idx="2">
                  <c:v>6.0597661730530807E-2</c:v>
                </c:pt>
                <c:pt idx="3">
                  <c:v>0.11256047985574831</c:v>
                </c:pt>
                <c:pt idx="4">
                  <c:v>0.10692785140554775</c:v>
                </c:pt>
                <c:pt idx="5">
                  <c:v>5.5309834178420218E-2</c:v>
                </c:pt>
                <c:pt idx="6">
                  <c:v>-2.5687180910044276E-2</c:v>
                </c:pt>
                <c:pt idx="7">
                  <c:v>-4.3267969288056395E-2</c:v>
                </c:pt>
                <c:pt idx="8">
                  <c:v>-0.10488856440989511</c:v>
                </c:pt>
                <c:pt idx="9">
                  <c:v>-8.3311838844817937E-2</c:v>
                </c:pt>
                <c:pt idx="10">
                  <c:v>-6.9845611183907558E-2</c:v>
                </c:pt>
                <c:pt idx="11">
                  <c:v>-2.9468245367503719E-2</c:v>
                </c:pt>
              </c:numCache>
            </c:numRef>
          </c:val>
          <c:smooth val="0"/>
          <c:extLst>
            <c:ext xmlns:c16="http://schemas.microsoft.com/office/drawing/2014/chart" uri="{C3380CC4-5D6E-409C-BE32-E72D297353CC}">
              <c16:uniqueId val="{00000001-D40D-4593-9F7B-EFA955A9FF94}"/>
            </c:ext>
          </c:extLst>
        </c:ser>
        <c:ser>
          <c:idx val="2"/>
          <c:order val="2"/>
          <c:tx>
            <c:strRef>
              <c:f>ACME_Beijing_compare!$E$33</c:f>
              <c:strCache>
                <c:ptCount val="1"/>
                <c:pt idx="0">
                  <c:v>DK</c:v>
                </c:pt>
              </c:strCache>
            </c:strRef>
          </c:tx>
          <c:spPr>
            <a:ln w="28575" cap="rnd">
              <a:solidFill>
                <a:schemeClr val="tx2"/>
              </a:solidFill>
              <a:round/>
            </a:ln>
            <a:effectLst/>
          </c:spPr>
          <c:marker>
            <c:symbol val="none"/>
          </c:marker>
          <c:cat>
            <c:strRef>
              <c:f>ACME_Beijing_compare!$B$34:$B$45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ACME_Beijing_compare!$E$34:$E$45</c:f>
              <c:numCache>
                <c:formatCode>0.00%</c:formatCode>
                <c:ptCount val="12"/>
                <c:pt idx="0">
                  <c:v>0.11185686372005867</c:v>
                </c:pt>
                <c:pt idx="1">
                  <c:v>0.17777311095504639</c:v>
                </c:pt>
                <c:pt idx="2">
                  <c:v>0.17426381552005418</c:v>
                </c:pt>
                <c:pt idx="3">
                  <c:v>0.21993921723619764</c:v>
                </c:pt>
                <c:pt idx="4">
                  <c:v>0.214988127659787</c:v>
                </c:pt>
                <c:pt idx="5">
                  <c:v>0.16961580649432492</c:v>
                </c:pt>
                <c:pt idx="6">
                  <c:v>9.8419298386179285E-2</c:v>
                </c:pt>
                <c:pt idx="7">
                  <c:v>8.2965756784236872E-2</c:v>
                </c:pt>
                <c:pt idx="8">
                  <c:v>2.8801153367319594E-2</c:v>
                </c:pt>
                <c:pt idx="9">
                  <c:v>4.7767130261201829E-2</c:v>
                </c:pt>
                <c:pt idx="10">
                  <c:v>5.960396629520881E-2</c:v>
                </c:pt>
                <c:pt idx="11">
                  <c:v>9.5095736573328232E-2</c:v>
                </c:pt>
              </c:numCache>
            </c:numRef>
          </c:val>
          <c:smooth val="0"/>
          <c:extLst>
            <c:ext xmlns:c16="http://schemas.microsoft.com/office/drawing/2014/chart" uri="{C3380CC4-5D6E-409C-BE32-E72D297353CC}">
              <c16:uniqueId val="{00000002-D40D-4593-9F7B-EFA955A9FF94}"/>
            </c:ext>
          </c:extLst>
        </c:ser>
        <c:ser>
          <c:idx val="3"/>
          <c:order val="3"/>
          <c:tx>
            <c:strRef>
              <c:f>ACME_Beijing_compare!$F$33</c:f>
              <c:strCache>
                <c:ptCount val="1"/>
                <c:pt idx="0">
                  <c:v>DE</c:v>
                </c:pt>
              </c:strCache>
            </c:strRef>
          </c:tx>
          <c:spPr>
            <a:ln w="28575" cap="rnd">
              <a:solidFill>
                <a:schemeClr val="accent1">
                  <a:lumMod val="75000"/>
                </a:schemeClr>
              </a:solidFill>
              <a:round/>
            </a:ln>
            <a:effectLst/>
          </c:spPr>
          <c:marker>
            <c:symbol val="none"/>
          </c:marker>
          <c:cat>
            <c:strRef>
              <c:f>ACME_Beijing_compare!$B$34:$B$45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ACME_Beijing_compare!$F$34:$F$45</c:f>
              <c:numCache>
                <c:formatCode>0.00%</c:formatCode>
                <c:ptCount val="12"/>
                <c:pt idx="0">
                  <c:v>0.10911568120067605</c:v>
                </c:pt>
                <c:pt idx="1">
                  <c:v>0.17523537364317918</c:v>
                </c:pt>
                <c:pt idx="2">
                  <c:v>0.17171524704943705</c:v>
                </c:pt>
                <c:pt idx="3">
                  <c:v>0.21753162222766736</c:v>
                </c:pt>
                <c:pt idx="4">
                  <c:v>0.21256525151058875</c:v>
                </c:pt>
                <c:pt idx="5">
                  <c:v>0.16705289231683818</c:v>
                </c:pt>
                <c:pt idx="6">
                  <c:v>9.5636641899716796E-2</c:v>
                </c:pt>
                <c:pt idx="7">
                  <c:v>8.0135404181719064E-2</c:v>
                </c:pt>
                <c:pt idx="8">
                  <c:v>2.5803626062897687E-2</c:v>
                </c:pt>
                <c:pt idx="9">
                  <c:v>4.4828139922501765E-2</c:v>
                </c:pt>
                <c:pt idx="10">
                  <c:v>5.6701509401058135E-2</c:v>
                </c:pt>
                <c:pt idx="11">
                  <c:v>9.2302822180035979E-2</c:v>
                </c:pt>
              </c:numCache>
            </c:numRef>
          </c:val>
          <c:smooth val="0"/>
          <c:extLst>
            <c:ext xmlns:c16="http://schemas.microsoft.com/office/drawing/2014/chart" uri="{C3380CC4-5D6E-409C-BE32-E72D297353CC}">
              <c16:uniqueId val="{00000003-D40D-4593-9F7B-EFA955A9FF94}"/>
            </c:ext>
          </c:extLst>
        </c:ser>
        <c:ser>
          <c:idx val="4"/>
          <c:order val="4"/>
          <c:tx>
            <c:strRef>
              <c:f>ACME_Beijing_compare!$G$33</c:f>
              <c:strCache>
                <c:ptCount val="1"/>
                <c:pt idx="0">
                  <c:v>HU</c:v>
                </c:pt>
              </c:strCache>
            </c:strRef>
          </c:tx>
          <c:spPr>
            <a:ln w="28575" cap="rnd">
              <a:solidFill>
                <a:schemeClr val="accent3">
                  <a:lumMod val="60000"/>
                </a:schemeClr>
              </a:solidFill>
              <a:round/>
            </a:ln>
            <a:effectLst/>
          </c:spPr>
          <c:marker>
            <c:symbol val="none"/>
          </c:marker>
          <c:cat>
            <c:strRef>
              <c:f>ACME_Beijing_compare!$B$34:$B$45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ACME_Beijing_compare!$G$34:$G$45</c:f>
              <c:numCache>
                <c:formatCode>0.00%</c:formatCode>
                <c:ptCount val="12"/>
                <c:pt idx="0">
                  <c:v>0.69265572527041142</c:v>
                </c:pt>
                <c:pt idx="1">
                  <c:v>0.76323448804902627</c:v>
                </c:pt>
                <c:pt idx="2">
                  <c:v>0.63232299821130666</c:v>
                </c:pt>
                <c:pt idx="3">
                  <c:v>0.58076557607691526</c:v>
                </c:pt>
                <c:pt idx="4">
                  <c:v>1.3191150829645555</c:v>
                </c:pt>
                <c:pt idx="5">
                  <c:v>1.1548197591797358</c:v>
                </c:pt>
                <c:pt idx="6">
                  <c:v>0.50662896698963533</c:v>
                </c:pt>
                <c:pt idx="7">
                  <c:v>0.2730121372713411</c:v>
                </c:pt>
                <c:pt idx="8">
                  <c:v>0.1641656791727803</c:v>
                </c:pt>
                <c:pt idx="9">
                  <c:v>0.23349390768281689</c:v>
                </c:pt>
                <c:pt idx="10">
                  <c:v>0.48433398520840981</c:v>
                </c:pt>
                <c:pt idx="11">
                  <c:v>0.67854044378017875</c:v>
                </c:pt>
              </c:numCache>
            </c:numRef>
          </c:val>
          <c:smooth val="0"/>
          <c:extLst>
            <c:ext xmlns:c16="http://schemas.microsoft.com/office/drawing/2014/chart" uri="{C3380CC4-5D6E-409C-BE32-E72D297353CC}">
              <c16:uniqueId val="{00000004-D40D-4593-9F7B-EFA955A9FF94}"/>
            </c:ext>
          </c:extLst>
        </c:ser>
        <c:dLbls>
          <c:showLegendKey val="0"/>
          <c:showVal val="0"/>
          <c:showCatName val="0"/>
          <c:showSerName val="0"/>
          <c:showPercent val="0"/>
          <c:showBubbleSize val="0"/>
        </c:dLbls>
        <c:smooth val="0"/>
        <c:axId val="966437296"/>
        <c:axId val="966437776"/>
      </c:lineChart>
      <c:catAx>
        <c:axId val="96643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437776"/>
        <c:crosses val="autoZero"/>
        <c:auto val="1"/>
        <c:lblAlgn val="ctr"/>
        <c:lblOffset val="100"/>
        <c:noMultiLvlLbl val="0"/>
      </c:catAx>
      <c:valAx>
        <c:axId val="96643777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437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Estimated total saved by Different</a:t>
            </a:r>
            <a:r>
              <a:rPr lang="en-GB" baseline="0"/>
              <a:t> PPU</a:t>
            </a:r>
            <a:r>
              <a:rPr lang="en-GB" sz="1400" b="0" i="0" u="none" strike="noStrike" baseline="0">
                <a:effectLst/>
              </a:rPr>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ACME_Beijing_compare!$Z$53</c:f>
              <c:strCache>
                <c:ptCount val="1"/>
                <c:pt idx="0">
                  <c:v>2021</c:v>
                </c:pt>
              </c:strCache>
            </c:strRef>
          </c:tx>
          <c:spPr>
            <a:solidFill>
              <a:schemeClr val="accent1"/>
            </a:solidFill>
            <a:ln>
              <a:noFill/>
            </a:ln>
            <a:effectLst/>
          </c:spPr>
          <c:invertIfNegative val="0"/>
          <c:cat>
            <c:strRef>
              <c:f>ACME_Beijing_compare!$X$54:$X$58</c:f>
              <c:strCache>
                <c:ptCount val="5"/>
                <c:pt idx="0">
                  <c:v>SG</c:v>
                </c:pt>
                <c:pt idx="1">
                  <c:v>AU</c:v>
                </c:pt>
                <c:pt idx="2">
                  <c:v>DK</c:v>
                </c:pt>
                <c:pt idx="3">
                  <c:v>DE</c:v>
                </c:pt>
                <c:pt idx="4">
                  <c:v>HU</c:v>
                </c:pt>
              </c:strCache>
            </c:strRef>
          </c:cat>
          <c:val>
            <c:numRef>
              <c:f>ACME_Beijing_compare!$Z$54:$Z$58</c:f>
              <c:numCache>
                <c:formatCode>_(* #\ ##0.00_);_(* \(#\ ##0.00\);_(* "-"??_);_(@_)</c:formatCode>
                <c:ptCount val="5"/>
                <c:pt idx="0">
                  <c:v>-1304.139563999951</c:v>
                </c:pt>
                <c:pt idx="1">
                  <c:v>-6248.3345639999552</c:v>
                </c:pt>
                <c:pt idx="2">
                  <c:v>5281.6574360000459</c:v>
                </c:pt>
                <c:pt idx="3">
                  <c:v>5023.1374360000418</c:v>
                </c:pt>
                <c:pt idx="4">
                  <c:v>4376.8374360000444</c:v>
                </c:pt>
              </c:numCache>
            </c:numRef>
          </c:val>
          <c:extLst>
            <c:ext xmlns:c16="http://schemas.microsoft.com/office/drawing/2014/chart" uri="{C3380CC4-5D6E-409C-BE32-E72D297353CC}">
              <c16:uniqueId val="{00000000-932B-4367-B5BA-1C751EA16BDB}"/>
            </c:ext>
          </c:extLst>
        </c:ser>
        <c:ser>
          <c:idx val="1"/>
          <c:order val="1"/>
          <c:tx>
            <c:strRef>
              <c:f>ACME_Beijing_compare!$AA$53</c:f>
              <c:strCache>
                <c:ptCount val="1"/>
                <c:pt idx="0">
                  <c:v>2022</c:v>
                </c:pt>
              </c:strCache>
            </c:strRef>
          </c:tx>
          <c:spPr>
            <a:solidFill>
              <a:schemeClr val="tx2"/>
            </a:solidFill>
            <a:ln>
              <a:solidFill>
                <a:schemeClr val="accent1">
                  <a:lumMod val="75000"/>
                </a:schemeClr>
              </a:solidFill>
            </a:ln>
            <a:effectLst/>
          </c:spPr>
          <c:invertIfNegative val="0"/>
          <c:cat>
            <c:strRef>
              <c:f>ACME_Beijing_compare!$X$54:$X$58</c:f>
              <c:strCache>
                <c:ptCount val="5"/>
                <c:pt idx="0">
                  <c:v>SG</c:v>
                </c:pt>
                <c:pt idx="1">
                  <c:v>AU</c:v>
                </c:pt>
                <c:pt idx="2">
                  <c:v>DK</c:v>
                </c:pt>
                <c:pt idx="3">
                  <c:v>DE</c:v>
                </c:pt>
                <c:pt idx="4">
                  <c:v>HU</c:v>
                </c:pt>
              </c:strCache>
            </c:strRef>
          </c:cat>
          <c:val>
            <c:numRef>
              <c:f>ACME_Beijing_compare!$AA$54:$AA$58</c:f>
              <c:numCache>
                <c:formatCode>_(* #\ ##0.00_);_(* \(#\ ##0.00\);_(* "-"??_);_(@_)</c:formatCode>
                <c:ptCount val="5"/>
                <c:pt idx="0">
                  <c:v>8471.8117930000662</c:v>
                </c:pt>
                <c:pt idx="1">
                  <c:v>2507.1067930000604</c:v>
                </c:pt>
                <c:pt idx="2">
                  <c:v>16416.954793000059</c:v>
                </c:pt>
                <c:pt idx="3">
                  <c:v>16105.074793000043</c:v>
                </c:pt>
                <c:pt idx="4">
                  <c:v>18018.978393000059</c:v>
                </c:pt>
              </c:numCache>
            </c:numRef>
          </c:val>
          <c:extLst>
            <c:ext xmlns:c16="http://schemas.microsoft.com/office/drawing/2014/chart" uri="{C3380CC4-5D6E-409C-BE32-E72D297353CC}">
              <c16:uniqueId val="{00000001-932B-4367-B5BA-1C751EA16BDB}"/>
            </c:ext>
          </c:extLst>
        </c:ser>
        <c:dLbls>
          <c:showLegendKey val="0"/>
          <c:showVal val="0"/>
          <c:showCatName val="0"/>
          <c:showSerName val="0"/>
          <c:showPercent val="0"/>
          <c:showBubbleSize val="0"/>
        </c:dLbls>
        <c:gapWidth val="219"/>
        <c:overlap val="-27"/>
        <c:axId val="1652009808"/>
        <c:axId val="1652003088"/>
      </c:barChart>
      <c:catAx>
        <c:axId val="165200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003088"/>
        <c:crosses val="autoZero"/>
        <c:auto val="1"/>
        <c:lblAlgn val="ctr"/>
        <c:lblOffset val="100"/>
        <c:noMultiLvlLbl val="0"/>
      </c:catAx>
      <c:valAx>
        <c:axId val="1652003088"/>
        <c:scaling>
          <c:orientation val="minMax"/>
          <c:min val="-7000"/>
        </c:scaling>
        <c:delete val="0"/>
        <c:axPos val="l"/>
        <c:numFmt formatCode="_(* #\ ##0.00_);_(* \(#\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009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Estimated</a:t>
            </a:r>
            <a:r>
              <a:rPr lang="en-GB" baseline="0"/>
              <a:t> s</a:t>
            </a:r>
            <a:r>
              <a:rPr lang="en-GB"/>
              <a:t>aved by Different PPU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249761276466645E-2"/>
          <c:y val="8.5633469849589736E-2"/>
          <c:w val="0.91821884420603372"/>
          <c:h val="0.83615558635574316"/>
        </c:manualLayout>
      </c:layout>
      <c:lineChart>
        <c:grouping val="standard"/>
        <c:varyColors val="0"/>
        <c:ser>
          <c:idx val="0"/>
          <c:order val="0"/>
          <c:tx>
            <c:strRef>
              <c:f>ACME_Beijing_compare!$C$65</c:f>
              <c:strCache>
                <c:ptCount val="1"/>
                <c:pt idx="0">
                  <c:v>SG</c:v>
                </c:pt>
              </c:strCache>
            </c:strRef>
          </c:tx>
          <c:spPr>
            <a:ln w="28575" cap="rnd">
              <a:solidFill>
                <a:schemeClr val="accent1"/>
              </a:solidFill>
              <a:round/>
            </a:ln>
            <a:effectLst/>
          </c:spPr>
          <c:marker>
            <c:symbol val="none"/>
          </c:marker>
          <c:cat>
            <c:strRef>
              <c:f>ACME_Beijing_compare!$B$66:$B$89</c:f>
              <c:strCache>
                <c:ptCount val="24"/>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strCache>
            </c:strRef>
          </c:cat>
          <c:val>
            <c:numRef>
              <c:f>ACME_Beijing_compare!$C$66:$C$89</c:f>
              <c:numCache>
                <c:formatCode>0.00%</c:formatCode>
                <c:ptCount val="24"/>
                <c:pt idx="0">
                  <c:v>-2.2155055044043623E-2</c:v>
                </c:pt>
                <c:pt idx="1">
                  <c:v>-1.2062762962319092E-2</c:v>
                </c:pt>
                <c:pt idx="2">
                  <c:v>-2.8790346865551614E-2</c:v>
                </c:pt>
                <c:pt idx="3">
                  <c:v>-5.1148521286110339E-2</c:v>
                </c:pt>
                <c:pt idx="4">
                  <c:v>-8.5918427954217474E-2</c:v>
                </c:pt>
                <c:pt idx="5">
                  <c:v>-6.3576493385220839E-2</c:v>
                </c:pt>
                <c:pt idx="6">
                  <c:v>-6.1257529950222697E-2</c:v>
                </c:pt>
                <c:pt idx="7">
                  <c:v>-3.9456520437317691E-2</c:v>
                </c:pt>
                <c:pt idx="8">
                  <c:v>-1.4165796333977125E-2</c:v>
                </c:pt>
                <c:pt idx="9">
                  <c:v>2.2385422499771112E-2</c:v>
                </c:pt>
                <c:pt idx="10">
                  <c:v>2.559465797469529E-2</c:v>
                </c:pt>
                <c:pt idx="11">
                  <c:v>4.0376170746169622E-2</c:v>
                </c:pt>
                <c:pt idx="12">
                  <c:v>4.202523903878861E-2</c:v>
                </c:pt>
                <c:pt idx="13">
                  <c:v>0.11312425293523103</c:v>
                </c:pt>
                <c:pt idx="14">
                  <c:v>0.1093390337310832</c:v>
                </c:pt>
                <c:pt idx="15">
                  <c:v>0.15860573439388947</c:v>
                </c:pt>
                <c:pt idx="16">
                  <c:v>0.15326535775896311</c:v>
                </c:pt>
                <c:pt idx="17">
                  <c:v>0.10432556782285252</c:v>
                </c:pt>
                <c:pt idx="18">
                  <c:v>2.7531124393549357E-2</c:v>
                </c:pt>
                <c:pt idx="19">
                  <c:v>1.0862524235096371E-2</c:v>
                </c:pt>
                <c:pt idx="20">
                  <c:v>-4.7560854712827075E-2</c:v>
                </c:pt>
                <c:pt idx="21">
                  <c:v>-2.7103648617180481E-2</c:v>
                </c:pt>
                <c:pt idx="22">
                  <c:v>-1.4336123083277495E-2</c:v>
                </c:pt>
                <c:pt idx="23">
                  <c:v>2.3946242404209596E-2</c:v>
                </c:pt>
              </c:numCache>
            </c:numRef>
          </c:val>
          <c:smooth val="0"/>
          <c:extLst>
            <c:ext xmlns:c16="http://schemas.microsoft.com/office/drawing/2014/chart" uri="{C3380CC4-5D6E-409C-BE32-E72D297353CC}">
              <c16:uniqueId val="{00000000-BBA8-48D8-9EB1-0EC195A4DFBD}"/>
            </c:ext>
          </c:extLst>
        </c:ser>
        <c:ser>
          <c:idx val="1"/>
          <c:order val="1"/>
          <c:tx>
            <c:strRef>
              <c:f>ACME_Beijing_compare!$D$65</c:f>
              <c:strCache>
                <c:ptCount val="1"/>
                <c:pt idx="0">
                  <c:v>AU</c:v>
                </c:pt>
              </c:strCache>
            </c:strRef>
          </c:tx>
          <c:spPr>
            <a:ln w="28575" cap="rnd">
              <a:solidFill>
                <a:schemeClr val="accent3"/>
              </a:solidFill>
              <a:round/>
            </a:ln>
            <a:effectLst/>
          </c:spPr>
          <c:marker>
            <c:symbol val="none"/>
          </c:marker>
          <c:cat>
            <c:strRef>
              <c:f>ACME_Beijing_compare!$B$66:$B$89</c:f>
              <c:strCache>
                <c:ptCount val="24"/>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strCache>
            </c:strRef>
          </c:cat>
          <c:val>
            <c:numRef>
              <c:f>ACME_Beijing_compare!$D$66:$D$89</c:f>
              <c:numCache>
                <c:formatCode>0.00%</c:formatCode>
                <c:ptCount val="24"/>
                <c:pt idx="0">
                  <c:v>-7.8092433762742719E-2</c:v>
                </c:pt>
                <c:pt idx="1">
                  <c:v>-6.744784155636549E-2</c:v>
                </c:pt>
                <c:pt idx="2">
                  <c:v>-8.5090841561320102E-2</c:v>
                </c:pt>
                <c:pt idx="3">
                  <c:v>-0.10867256583749994</c:v>
                </c:pt>
                <c:pt idx="4">
                  <c:v>-0.14534525372036505</c:v>
                </c:pt>
                <c:pt idx="5">
                  <c:v>-0.12178065802072374</c:v>
                </c:pt>
                <c:pt idx="6">
                  <c:v>-0.11933478944030937</c:v>
                </c:pt>
                <c:pt idx="7">
                  <c:v>-9.6340720890465206E-2</c:v>
                </c:pt>
                <c:pt idx="8">
                  <c:v>-6.9665963312694743E-2</c:v>
                </c:pt>
                <c:pt idx="9">
                  <c:v>-3.1114481054680308E-2</c:v>
                </c:pt>
                <c:pt idx="10">
                  <c:v>-2.7729620346311851E-2</c:v>
                </c:pt>
                <c:pt idx="11">
                  <c:v>-1.2139190107910158E-2</c:v>
                </c:pt>
                <c:pt idx="12">
                  <c:v>-1.0399876644402443E-2</c:v>
                </c:pt>
                <c:pt idx="13">
                  <c:v>6.4590026845771892E-2</c:v>
                </c:pt>
                <c:pt idx="14">
                  <c:v>6.0597661730530807E-2</c:v>
                </c:pt>
                <c:pt idx="15">
                  <c:v>0.11256047985574831</c:v>
                </c:pt>
                <c:pt idx="16">
                  <c:v>0.10692785140554775</c:v>
                </c:pt>
                <c:pt idx="17">
                  <c:v>5.5309834178420218E-2</c:v>
                </c:pt>
                <c:pt idx="18">
                  <c:v>-2.5687180910044276E-2</c:v>
                </c:pt>
                <c:pt idx="19">
                  <c:v>-4.3267969288056395E-2</c:v>
                </c:pt>
                <c:pt idx="20">
                  <c:v>-0.10488856440989511</c:v>
                </c:pt>
                <c:pt idx="21">
                  <c:v>-8.3311838844817937E-2</c:v>
                </c:pt>
                <c:pt idx="22">
                  <c:v>-6.9845611183907558E-2</c:v>
                </c:pt>
                <c:pt idx="23">
                  <c:v>-2.9468245367503719E-2</c:v>
                </c:pt>
              </c:numCache>
            </c:numRef>
          </c:val>
          <c:smooth val="0"/>
          <c:extLst>
            <c:ext xmlns:c16="http://schemas.microsoft.com/office/drawing/2014/chart" uri="{C3380CC4-5D6E-409C-BE32-E72D297353CC}">
              <c16:uniqueId val="{00000001-BBA8-48D8-9EB1-0EC195A4DFBD}"/>
            </c:ext>
          </c:extLst>
        </c:ser>
        <c:ser>
          <c:idx val="2"/>
          <c:order val="2"/>
          <c:tx>
            <c:strRef>
              <c:f>ACME_Beijing_compare!$E$65</c:f>
              <c:strCache>
                <c:ptCount val="1"/>
                <c:pt idx="0">
                  <c:v>DK</c:v>
                </c:pt>
              </c:strCache>
            </c:strRef>
          </c:tx>
          <c:spPr>
            <a:ln w="28575" cap="rnd">
              <a:solidFill>
                <a:schemeClr val="accent5"/>
              </a:solidFill>
              <a:round/>
            </a:ln>
            <a:effectLst/>
          </c:spPr>
          <c:marker>
            <c:symbol val="none"/>
          </c:marker>
          <c:cat>
            <c:strRef>
              <c:f>ACME_Beijing_compare!$B$66:$B$89</c:f>
              <c:strCache>
                <c:ptCount val="24"/>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strCache>
            </c:strRef>
          </c:cat>
          <c:val>
            <c:numRef>
              <c:f>ACME_Beijing_compare!$E$66:$E$89</c:f>
              <c:numCache>
                <c:formatCode>0.00%</c:formatCode>
                <c:ptCount val="24"/>
                <c:pt idx="0">
                  <c:v>5.2354995824393222E-2</c:v>
                </c:pt>
                <c:pt idx="1">
                  <c:v>6.1711609700861668E-2</c:v>
                </c:pt>
                <c:pt idx="2">
                  <c:v>4.6203383977570012E-2</c:v>
                </c:pt>
                <c:pt idx="3">
                  <c:v>2.5475009952930106E-2</c:v>
                </c:pt>
                <c:pt idx="4">
                  <c:v>-6.7603423912052426E-3</c:v>
                </c:pt>
                <c:pt idx="5">
                  <c:v>1.3952975586775662E-2</c:v>
                </c:pt>
                <c:pt idx="6">
                  <c:v>1.6102898050297808E-2</c:v>
                </c:pt>
                <c:pt idx="7">
                  <c:v>3.6314721734913916E-2</c:v>
                </c:pt>
                <c:pt idx="8">
                  <c:v>5.9761877066432191E-2</c:v>
                </c:pt>
                <c:pt idx="9">
                  <c:v>9.3648692724589172E-2</c:v>
                </c:pt>
                <c:pt idx="10">
                  <c:v>9.6623990797056372E-2</c:v>
                </c:pt>
                <c:pt idx="11">
                  <c:v>0.11032800435441432</c:v>
                </c:pt>
                <c:pt idx="12">
                  <c:v>0.11185686372005867</c:v>
                </c:pt>
                <c:pt idx="13">
                  <c:v>0.17777311095504639</c:v>
                </c:pt>
                <c:pt idx="14">
                  <c:v>0.17426381552005418</c:v>
                </c:pt>
                <c:pt idx="15">
                  <c:v>0.21993921723619764</c:v>
                </c:pt>
                <c:pt idx="16">
                  <c:v>0.214988127659787</c:v>
                </c:pt>
                <c:pt idx="17">
                  <c:v>0.16961580649432492</c:v>
                </c:pt>
                <c:pt idx="18">
                  <c:v>9.8419298386179285E-2</c:v>
                </c:pt>
                <c:pt idx="19">
                  <c:v>8.2965756784236872E-2</c:v>
                </c:pt>
                <c:pt idx="20">
                  <c:v>2.8801153367319594E-2</c:v>
                </c:pt>
                <c:pt idx="21">
                  <c:v>4.7767130261201829E-2</c:v>
                </c:pt>
                <c:pt idx="22">
                  <c:v>5.960396629520881E-2</c:v>
                </c:pt>
                <c:pt idx="23">
                  <c:v>9.5095736573328232E-2</c:v>
                </c:pt>
              </c:numCache>
            </c:numRef>
          </c:val>
          <c:smooth val="0"/>
          <c:extLst>
            <c:ext xmlns:c16="http://schemas.microsoft.com/office/drawing/2014/chart" uri="{C3380CC4-5D6E-409C-BE32-E72D297353CC}">
              <c16:uniqueId val="{00000002-BBA8-48D8-9EB1-0EC195A4DFBD}"/>
            </c:ext>
          </c:extLst>
        </c:ser>
        <c:ser>
          <c:idx val="3"/>
          <c:order val="3"/>
          <c:tx>
            <c:strRef>
              <c:f>ACME_Beijing_compare!$F$65</c:f>
              <c:strCache>
                <c:ptCount val="1"/>
                <c:pt idx="0">
                  <c:v>DE</c:v>
                </c:pt>
              </c:strCache>
            </c:strRef>
          </c:tx>
          <c:spPr>
            <a:ln w="28575" cap="rnd">
              <a:solidFill>
                <a:schemeClr val="accent1">
                  <a:lumMod val="60000"/>
                </a:schemeClr>
              </a:solidFill>
              <a:round/>
            </a:ln>
            <a:effectLst/>
          </c:spPr>
          <c:marker>
            <c:symbol val="none"/>
          </c:marker>
          <c:cat>
            <c:strRef>
              <c:f>ACME_Beijing_compare!$B$66:$B$89</c:f>
              <c:strCache>
                <c:ptCount val="24"/>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strCache>
            </c:strRef>
          </c:cat>
          <c:val>
            <c:numRef>
              <c:f>ACME_Beijing_compare!$F$66:$F$89</c:f>
              <c:numCache>
                <c:formatCode>0.00%</c:formatCode>
                <c:ptCount val="24"/>
                <c:pt idx="0">
                  <c:v>4.9430165564591927E-2</c:v>
                </c:pt>
                <c:pt idx="1">
                  <c:v>5.8815657878950683E-2</c:v>
                </c:pt>
                <c:pt idx="2">
                  <c:v>4.3259567261451345E-2</c:v>
                </c:pt>
                <c:pt idx="3">
                  <c:v>2.2467216773772471E-2</c:v>
                </c:pt>
                <c:pt idx="4">
                  <c:v>-9.867627398585592E-3</c:v>
                </c:pt>
                <c:pt idx="5">
                  <c:v>1.0909620573154531E-2</c:v>
                </c:pt>
                <c:pt idx="6">
                  <c:v>1.306617859983575E-2</c:v>
                </c:pt>
                <c:pt idx="7">
                  <c:v>3.3340384456317873E-2</c:v>
                </c:pt>
                <c:pt idx="8">
                  <c:v>5.685990755120509E-2</c:v>
                </c:pt>
                <c:pt idx="9">
                  <c:v>9.08513121465786E-2</c:v>
                </c:pt>
                <c:pt idx="10">
                  <c:v>9.3835793237787943E-2</c:v>
                </c:pt>
                <c:pt idx="11">
                  <c:v>0.10758210313328598</c:v>
                </c:pt>
                <c:pt idx="12">
                  <c:v>0.10911568120067605</c:v>
                </c:pt>
                <c:pt idx="13">
                  <c:v>0.17523537364317918</c:v>
                </c:pt>
                <c:pt idx="14">
                  <c:v>0.17171524704943705</c:v>
                </c:pt>
                <c:pt idx="15">
                  <c:v>0.21753162222766736</c:v>
                </c:pt>
                <c:pt idx="16">
                  <c:v>0.21256525151058875</c:v>
                </c:pt>
                <c:pt idx="17">
                  <c:v>0.16705289231683818</c:v>
                </c:pt>
                <c:pt idx="18">
                  <c:v>9.5636641899716796E-2</c:v>
                </c:pt>
                <c:pt idx="19">
                  <c:v>8.0135404181719064E-2</c:v>
                </c:pt>
                <c:pt idx="20">
                  <c:v>2.5803626062897687E-2</c:v>
                </c:pt>
                <c:pt idx="21">
                  <c:v>4.4828139922501765E-2</c:v>
                </c:pt>
                <c:pt idx="22">
                  <c:v>5.6701509401058135E-2</c:v>
                </c:pt>
                <c:pt idx="23">
                  <c:v>9.2302822180035979E-2</c:v>
                </c:pt>
              </c:numCache>
            </c:numRef>
          </c:val>
          <c:smooth val="0"/>
          <c:extLst>
            <c:ext xmlns:c16="http://schemas.microsoft.com/office/drawing/2014/chart" uri="{C3380CC4-5D6E-409C-BE32-E72D297353CC}">
              <c16:uniqueId val="{00000003-BBA8-48D8-9EB1-0EC195A4DFBD}"/>
            </c:ext>
          </c:extLst>
        </c:ser>
        <c:ser>
          <c:idx val="4"/>
          <c:order val="4"/>
          <c:tx>
            <c:strRef>
              <c:f>ACME_Beijing_compare!$G$65</c:f>
              <c:strCache>
                <c:ptCount val="1"/>
                <c:pt idx="0">
                  <c:v>HU</c:v>
                </c:pt>
              </c:strCache>
            </c:strRef>
          </c:tx>
          <c:spPr>
            <a:ln w="28575" cap="rnd">
              <a:solidFill>
                <a:schemeClr val="accent3">
                  <a:lumMod val="60000"/>
                </a:schemeClr>
              </a:solidFill>
              <a:round/>
            </a:ln>
            <a:effectLst/>
          </c:spPr>
          <c:marker>
            <c:symbol val="none"/>
          </c:marker>
          <c:cat>
            <c:strRef>
              <c:f>ACME_Beijing_compare!$B$66:$B$89</c:f>
              <c:strCache>
                <c:ptCount val="24"/>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strCache>
            </c:strRef>
          </c:cat>
          <c:val>
            <c:numRef>
              <c:f>ACME_Beijing_compare!$G$66:$G$89</c:f>
              <c:numCache>
                <c:formatCode>0.00%</c:formatCode>
                <c:ptCount val="24"/>
                <c:pt idx="0">
                  <c:v>4.2118089915088926E-2</c:v>
                </c:pt>
                <c:pt idx="1">
                  <c:v>5.1575778324173371E-2</c:v>
                </c:pt>
                <c:pt idx="2">
                  <c:v>3.5900025471154839E-2</c:v>
                </c:pt>
                <c:pt idx="3">
                  <c:v>1.4947733825878426E-2</c:v>
                </c:pt>
                <c:pt idx="4">
                  <c:v>-1.7635839917036225E-2</c:v>
                </c:pt>
                <c:pt idx="5">
                  <c:v>3.3012330391019615E-3</c:v>
                </c:pt>
                <c:pt idx="6">
                  <c:v>5.4743799736806896E-3</c:v>
                </c:pt>
                <c:pt idx="7">
                  <c:v>2.5904541259828131E-2</c:v>
                </c:pt>
                <c:pt idx="8">
                  <c:v>4.960498376313751E-2</c:v>
                </c:pt>
                <c:pt idx="9">
                  <c:v>8.3857860701552406E-2</c:v>
                </c:pt>
                <c:pt idx="10">
                  <c:v>8.6865299339617105E-2</c:v>
                </c:pt>
                <c:pt idx="11">
                  <c:v>0.10071735008046512</c:v>
                </c:pt>
                <c:pt idx="12">
                  <c:v>0.69265572527041142</c:v>
                </c:pt>
                <c:pt idx="13">
                  <c:v>0.76323448804902627</c:v>
                </c:pt>
                <c:pt idx="14">
                  <c:v>0.63232299821130666</c:v>
                </c:pt>
                <c:pt idx="15">
                  <c:v>0.58076557607691526</c:v>
                </c:pt>
                <c:pt idx="16">
                  <c:v>1.3191150829645555</c:v>
                </c:pt>
                <c:pt idx="17">
                  <c:v>1.1548197591797358</c:v>
                </c:pt>
                <c:pt idx="18">
                  <c:v>0.50662896698963533</c:v>
                </c:pt>
                <c:pt idx="19">
                  <c:v>0.2730121372713411</c:v>
                </c:pt>
                <c:pt idx="20">
                  <c:v>0.1641656791727803</c:v>
                </c:pt>
                <c:pt idx="21">
                  <c:v>0.23349390768281689</c:v>
                </c:pt>
                <c:pt idx="22">
                  <c:v>0.48433398520840981</c:v>
                </c:pt>
                <c:pt idx="23">
                  <c:v>0.67854044378017875</c:v>
                </c:pt>
              </c:numCache>
            </c:numRef>
          </c:val>
          <c:smooth val="0"/>
          <c:extLst>
            <c:ext xmlns:c16="http://schemas.microsoft.com/office/drawing/2014/chart" uri="{C3380CC4-5D6E-409C-BE32-E72D297353CC}">
              <c16:uniqueId val="{00000004-BBA8-48D8-9EB1-0EC195A4DFBD}"/>
            </c:ext>
          </c:extLst>
        </c:ser>
        <c:dLbls>
          <c:showLegendKey val="0"/>
          <c:showVal val="0"/>
          <c:showCatName val="0"/>
          <c:showSerName val="0"/>
          <c:showPercent val="0"/>
          <c:showBubbleSize val="0"/>
        </c:dLbls>
        <c:smooth val="0"/>
        <c:axId val="1723102000"/>
        <c:axId val="1723083760"/>
      </c:lineChart>
      <c:catAx>
        <c:axId val="172310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083760"/>
        <c:crosses val="autoZero"/>
        <c:auto val="1"/>
        <c:lblAlgn val="ctr"/>
        <c:lblOffset val="100"/>
        <c:noMultiLvlLbl val="0"/>
      </c:catAx>
      <c:valAx>
        <c:axId val="172308376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102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Spend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'Trend analysis'!$O$1</c:f>
              <c:strCache>
                <c:ptCount val="1"/>
                <c:pt idx="0">
                  <c:v>2021</c:v>
                </c:pt>
              </c:strCache>
            </c:strRef>
          </c:tx>
          <c:spPr>
            <a:ln w="28575" cap="rnd">
              <a:solidFill>
                <a:schemeClr val="accent1"/>
              </a:solidFill>
              <a:round/>
            </a:ln>
            <a:effectLst/>
          </c:spPr>
          <c:marker>
            <c:symbol val="none"/>
          </c:marker>
          <c:cat>
            <c:strRef>
              <c:f>'Trend analysis'!$N$2:$N$13</c:f>
              <c:strCache>
                <c:ptCount val="12"/>
                <c:pt idx="0">
                  <c:v>Jan</c:v>
                </c:pt>
                <c:pt idx="1">
                  <c:v>Feb</c:v>
                </c:pt>
                <c:pt idx="2">
                  <c:v>Mar</c:v>
                </c:pt>
                <c:pt idx="3">
                  <c:v>Apr</c:v>
                </c:pt>
                <c:pt idx="4">
                  <c:v>May</c:v>
                </c:pt>
                <c:pt idx="5">
                  <c:v>Jul</c:v>
                </c:pt>
                <c:pt idx="6">
                  <c:v>Jun</c:v>
                </c:pt>
                <c:pt idx="7">
                  <c:v>Aug</c:v>
                </c:pt>
                <c:pt idx="8">
                  <c:v>Sep</c:v>
                </c:pt>
                <c:pt idx="9">
                  <c:v>Oct</c:v>
                </c:pt>
                <c:pt idx="10">
                  <c:v>Nov</c:v>
                </c:pt>
                <c:pt idx="11">
                  <c:v>Dec</c:v>
                </c:pt>
              </c:strCache>
            </c:strRef>
          </c:cat>
          <c:val>
            <c:numRef>
              <c:f>'Trend analysis'!$O$2:$O$13</c:f>
              <c:numCache>
                <c:formatCode>_(* #\ ##0.00_);_(* \(#\ ##0.00\);_(* "-"??_);_(@_)</c:formatCode>
                <c:ptCount val="12"/>
                <c:pt idx="0">
                  <c:v>22612.523204000005</c:v>
                </c:pt>
                <c:pt idx="1">
                  <c:v>18786.681856000007</c:v>
                </c:pt>
                <c:pt idx="2">
                  <c:v>21789.253099999998</c:v>
                </c:pt>
                <c:pt idx="3">
                  <c:v>24789.252965000003</c:v>
                </c:pt>
                <c:pt idx="4">
                  <c:v>21186.179788000001</c:v>
                </c:pt>
                <c:pt idx="5">
                  <c:v>24972.824122000005</c:v>
                </c:pt>
                <c:pt idx="6">
                  <c:v>16240.532912000002</c:v>
                </c:pt>
                <c:pt idx="7">
                  <c:v>14492.226691</c:v>
                </c:pt>
                <c:pt idx="8">
                  <c:v>33618.656640000008</c:v>
                </c:pt>
                <c:pt idx="9">
                  <c:v>11587.12967</c:v>
                </c:pt>
                <c:pt idx="10">
                  <c:v>32369.634148000001</c:v>
                </c:pt>
                <c:pt idx="11">
                  <c:v>24734.189673000001</c:v>
                </c:pt>
              </c:numCache>
            </c:numRef>
          </c:val>
          <c:smooth val="1"/>
          <c:extLst>
            <c:ext xmlns:c16="http://schemas.microsoft.com/office/drawing/2014/chart" uri="{C3380CC4-5D6E-409C-BE32-E72D297353CC}">
              <c16:uniqueId val="{00000000-CAEA-4655-8E71-774A25A0D6D8}"/>
            </c:ext>
          </c:extLst>
        </c:ser>
        <c:ser>
          <c:idx val="1"/>
          <c:order val="1"/>
          <c:tx>
            <c:strRef>
              <c:f>'Trend analysis'!$P$1</c:f>
              <c:strCache>
                <c:ptCount val="1"/>
                <c:pt idx="0">
                  <c:v>2022</c:v>
                </c:pt>
              </c:strCache>
            </c:strRef>
          </c:tx>
          <c:spPr>
            <a:ln w="28575" cap="rnd">
              <a:solidFill>
                <a:schemeClr val="tx2"/>
              </a:solidFill>
              <a:round/>
            </a:ln>
            <a:effectLst/>
          </c:spPr>
          <c:marker>
            <c:symbol val="none"/>
          </c:marker>
          <c:cat>
            <c:strRef>
              <c:f>'Trend analysis'!$N$2:$N$13</c:f>
              <c:strCache>
                <c:ptCount val="12"/>
                <c:pt idx="0">
                  <c:v>Jan</c:v>
                </c:pt>
                <c:pt idx="1">
                  <c:v>Feb</c:v>
                </c:pt>
                <c:pt idx="2">
                  <c:v>Mar</c:v>
                </c:pt>
                <c:pt idx="3">
                  <c:v>Apr</c:v>
                </c:pt>
                <c:pt idx="4">
                  <c:v>May</c:v>
                </c:pt>
                <c:pt idx="5">
                  <c:v>Jul</c:v>
                </c:pt>
                <c:pt idx="6">
                  <c:v>Jun</c:v>
                </c:pt>
                <c:pt idx="7">
                  <c:v>Aug</c:v>
                </c:pt>
                <c:pt idx="8">
                  <c:v>Sep</c:v>
                </c:pt>
                <c:pt idx="9">
                  <c:v>Oct</c:v>
                </c:pt>
                <c:pt idx="10">
                  <c:v>Nov</c:v>
                </c:pt>
                <c:pt idx="11">
                  <c:v>Dec</c:v>
                </c:pt>
              </c:strCache>
            </c:strRef>
          </c:cat>
          <c:val>
            <c:numRef>
              <c:f>'Trend analysis'!$P$2:$P$13</c:f>
              <c:numCache>
                <c:formatCode>_(* #\ ##0.00_);_(* \(#\ ##0.00\);_(* "-"??_);_(@_)</c:formatCode>
                <c:ptCount val="12"/>
                <c:pt idx="0">
                  <c:v>24126.628858999997</c:v>
                </c:pt>
                <c:pt idx="1">
                  <c:v>28364.893617000002</c:v>
                </c:pt>
                <c:pt idx="2">
                  <c:v>34018.761948000007</c:v>
                </c:pt>
                <c:pt idx="3">
                  <c:v>20645.759458000008</c:v>
                </c:pt>
                <c:pt idx="4">
                  <c:v>32500.052290000011</c:v>
                </c:pt>
                <c:pt idx="5">
                  <c:v>39568.358100999998</c:v>
                </c:pt>
                <c:pt idx="6">
                  <c:v>29540.731909000006</c:v>
                </c:pt>
                <c:pt idx="7">
                  <c:v>13298.177454000001</c:v>
                </c:pt>
                <c:pt idx="8">
                  <c:v>19219.741536000001</c:v>
                </c:pt>
                <c:pt idx="9">
                  <c:v>25991.492817000002</c:v>
                </c:pt>
                <c:pt idx="10">
                  <c:v>16302.02089</c:v>
                </c:pt>
                <c:pt idx="11">
                  <c:v>30824.870607000001</c:v>
                </c:pt>
              </c:numCache>
            </c:numRef>
          </c:val>
          <c:smooth val="1"/>
          <c:extLst>
            <c:ext xmlns:c16="http://schemas.microsoft.com/office/drawing/2014/chart" uri="{C3380CC4-5D6E-409C-BE32-E72D297353CC}">
              <c16:uniqueId val="{00000001-CAEA-4655-8E71-774A25A0D6D8}"/>
            </c:ext>
          </c:extLst>
        </c:ser>
        <c:dLbls>
          <c:showLegendKey val="0"/>
          <c:showVal val="0"/>
          <c:showCatName val="0"/>
          <c:showSerName val="0"/>
          <c:showPercent val="0"/>
          <c:showBubbleSize val="0"/>
        </c:dLbls>
        <c:smooth val="0"/>
        <c:axId val="625949311"/>
        <c:axId val="625934911"/>
      </c:lineChart>
      <c:catAx>
        <c:axId val="62594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34911"/>
        <c:crosses val="autoZero"/>
        <c:auto val="1"/>
        <c:lblAlgn val="ctr"/>
        <c:lblOffset val="100"/>
        <c:noMultiLvlLbl val="0"/>
      </c:catAx>
      <c:valAx>
        <c:axId val="625934911"/>
        <c:scaling>
          <c:orientation val="minMax"/>
          <c:min val="10000"/>
        </c:scaling>
        <c:delete val="0"/>
        <c:axPos val="l"/>
        <c:numFmt formatCode="_(* #\ ##0.00_);_(* \(#\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9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Spend by organisation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'Trend analysis'!$B$58</c:f>
              <c:strCache>
                <c:ptCount val="1"/>
                <c:pt idx="0">
                  <c:v>2021</c:v>
                </c:pt>
              </c:strCache>
            </c:strRef>
          </c:tx>
          <c:spPr>
            <a:solidFill>
              <a:schemeClr val="accent1"/>
            </a:solidFill>
            <a:ln>
              <a:noFill/>
            </a:ln>
            <a:effectLst/>
          </c:spPr>
          <c:invertIfNegative val="0"/>
          <c:cat>
            <c:strRef>
              <c:f>'Trend analysis'!$A$59:$A$61</c:f>
              <c:strCache>
                <c:ptCount val="3"/>
                <c:pt idx="0">
                  <c:v>Asia</c:v>
                </c:pt>
                <c:pt idx="1">
                  <c:v>Europe</c:v>
                </c:pt>
                <c:pt idx="2">
                  <c:v>America</c:v>
                </c:pt>
              </c:strCache>
            </c:strRef>
          </c:cat>
          <c:val>
            <c:numRef>
              <c:f>'Trend analysis'!$B$59:$B$61</c:f>
              <c:numCache>
                <c:formatCode>_(* #\ ##0_);_(* \(#\ ##0\);_(* "-"??_);_(@_)</c:formatCode>
                <c:ptCount val="3"/>
                <c:pt idx="0">
                  <c:v>105663.46966300001</c:v>
                </c:pt>
                <c:pt idx="1">
                  <c:v>154133.89977699996</c:v>
                </c:pt>
                <c:pt idx="2">
                  <c:v>7381.7153289999987</c:v>
                </c:pt>
              </c:numCache>
            </c:numRef>
          </c:val>
          <c:extLst>
            <c:ext xmlns:c16="http://schemas.microsoft.com/office/drawing/2014/chart" uri="{C3380CC4-5D6E-409C-BE32-E72D297353CC}">
              <c16:uniqueId val="{00000000-49D1-4C87-A489-6DCB77398340}"/>
            </c:ext>
          </c:extLst>
        </c:ser>
        <c:ser>
          <c:idx val="1"/>
          <c:order val="1"/>
          <c:tx>
            <c:strRef>
              <c:f>'Trend analysis'!$C$58</c:f>
              <c:strCache>
                <c:ptCount val="1"/>
                <c:pt idx="0">
                  <c:v>2022</c:v>
                </c:pt>
              </c:strCache>
            </c:strRef>
          </c:tx>
          <c:spPr>
            <a:solidFill>
              <a:schemeClr val="tx2"/>
            </a:solidFill>
            <a:ln>
              <a:noFill/>
            </a:ln>
            <a:effectLst/>
          </c:spPr>
          <c:invertIfNegative val="0"/>
          <c:cat>
            <c:strRef>
              <c:f>'Trend analysis'!$A$59:$A$61</c:f>
              <c:strCache>
                <c:ptCount val="3"/>
                <c:pt idx="0">
                  <c:v>Asia</c:v>
                </c:pt>
                <c:pt idx="1">
                  <c:v>Europe</c:v>
                </c:pt>
                <c:pt idx="2">
                  <c:v>America</c:v>
                </c:pt>
              </c:strCache>
            </c:strRef>
          </c:cat>
          <c:val>
            <c:numRef>
              <c:f>'Trend analysis'!$C$59:$C$61</c:f>
              <c:numCache>
                <c:formatCode>_(* #\ ##0_);_(* \(#\ ##0\);_(* "-"??_);_(@_)</c:formatCode>
                <c:ptCount val="3"/>
                <c:pt idx="0">
                  <c:v>140016.32472800009</c:v>
                </c:pt>
                <c:pt idx="1">
                  <c:v>161120.101138</c:v>
                </c:pt>
                <c:pt idx="2">
                  <c:v>13265.063620000001</c:v>
                </c:pt>
              </c:numCache>
            </c:numRef>
          </c:val>
          <c:extLst>
            <c:ext xmlns:c16="http://schemas.microsoft.com/office/drawing/2014/chart" uri="{C3380CC4-5D6E-409C-BE32-E72D297353CC}">
              <c16:uniqueId val="{00000001-49D1-4C87-A489-6DCB77398340}"/>
            </c:ext>
          </c:extLst>
        </c:ser>
        <c:dLbls>
          <c:showLegendKey val="0"/>
          <c:showVal val="0"/>
          <c:showCatName val="0"/>
          <c:showSerName val="0"/>
          <c:showPercent val="0"/>
          <c:showBubbleSize val="0"/>
        </c:dLbls>
        <c:gapWidth val="150"/>
        <c:overlap val="100"/>
        <c:axId val="625940191"/>
        <c:axId val="625949791"/>
      </c:barChart>
      <c:catAx>
        <c:axId val="62594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9791"/>
        <c:crosses val="autoZero"/>
        <c:auto val="1"/>
        <c:lblAlgn val="ctr"/>
        <c:lblOffset val="100"/>
        <c:noMultiLvlLbl val="0"/>
      </c:catAx>
      <c:valAx>
        <c:axId val="625949791"/>
        <c:scaling>
          <c:orientation val="minMax"/>
        </c:scaling>
        <c:delete val="0"/>
        <c:axPos val="l"/>
        <c:numFmt formatCode="_(* #\ ##0_);_(* \(#\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0191"/>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Spend by Suppliers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2021</c:v>
          </c:tx>
          <c:spPr>
            <a:solidFill>
              <a:schemeClr val="accent1"/>
            </a:solidFill>
            <a:ln>
              <a:noFill/>
            </a:ln>
            <a:effectLst/>
          </c:spPr>
          <c:invertIfNegative val="0"/>
          <c:cat>
            <c:strRef>
              <c:f>'Trend analysis'!$A$30:$A$43</c:f>
              <c:strCache>
                <c:ptCount val="14"/>
                <c:pt idx="0">
                  <c:v>Supplier's name</c:v>
                </c:pt>
                <c:pt idx="1">
                  <c:v>Metal Bros (London) Ltd,</c:v>
                </c:pt>
                <c:pt idx="2">
                  <c:v>Metal Bros (AUSTRALIA) PTY LTD</c:v>
                </c:pt>
                <c:pt idx="3">
                  <c:v>Fabulous IndustriTeknik A/S</c:v>
                </c:pt>
                <c:pt idx="4">
                  <c:v>Metal bros GmbH</c:v>
                </c:pt>
                <c:pt idx="5">
                  <c:v>Cheney industrials</c:v>
                </c:pt>
                <c:pt idx="6">
                  <c:v>Metal Bros INDUSTRIES PTE</c:v>
                </c:pt>
                <c:pt idx="7">
                  <c:v>Italian steel co</c:v>
                </c:pt>
                <c:pt idx="8">
                  <c:v>Steel &amp; all Danmark A/S</c:v>
                </c:pt>
                <c:pt idx="9">
                  <c:v>Metal Bros SARL</c:v>
                </c:pt>
                <c:pt idx="10">
                  <c:v>Frankfurter industri GmbH</c:v>
                </c:pt>
                <c:pt idx="11">
                  <c:v>INSANE TECH A/S</c:v>
                </c:pt>
                <c:pt idx="12">
                  <c:v>HH Metal Kft.</c:v>
                </c:pt>
                <c:pt idx="13">
                  <c:v>Metal Bros(Shanghai)Automatic Cont. Co</c:v>
                </c:pt>
              </c:strCache>
            </c:strRef>
          </c:cat>
          <c:val>
            <c:numRef>
              <c:f>'Trend analysis'!$B$30:$B$43</c:f>
              <c:numCache>
                <c:formatCode>_(* #\ ##0.00_);_(* \(#\ ##0.00\);_(* "-"??_);_(@_)</c:formatCode>
                <c:ptCount val="14"/>
                <c:pt idx="0" formatCode="General">
                  <c:v>2021</c:v>
                </c:pt>
                <c:pt idx="1">
                  <c:v>2096</c:v>
                </c:pt>
                <c:pt idx="2">
                  <c:v>3322.212227</c:v>
                </c:pt>
                <c:pt idx="3">
                  <c:v>7163.959769000001</c:v>
                </c:pt>
                <c:pt idx="4">
                  <c:v>0</c:v>
                </c:pt>
                <c:pt idx="5">
                  <c:v>7381.7153289999987</c:v>
                </c:pt>
                <c:pt idx="6">
                  <c:v>13299.119999999999</c:v>
                </c:pt>
                <c:pt idx="7">
                  <c:v>19470</c:v>
                </c:pt>
                <c:pt idx="8">
                  <c:v>22280.693381000001</c:v>
                </c:pt>
                <c:pt idx="9">
                  <c:v>16768</c:v>
                </c:pt>
                <c:pt idx="10">
                  <c:v>33536</c:v>
                </c:pt>
                <c:pt idx="11">
                  <c:v>19021.246627000004</c:v>
                </c:pt>
                <c:pt idx="12">
                  <c:v>33798</c:v>
                </c:pt>
                <c:pt idx="13">
                  <c:v>89042.137436000019</c:v>
                </c:pt>
              </c:numCache>
            </c:numRef>
          </c:val>
          <c:extLst>
            <c:ext xmlns:c16="http://schemas.microsoft.com/office/drawing/2014/chart" uri="{C3380CC4-5D6E-409C-BE32-E72D297353CC}">
              <c16:uniqueId val="{00000000-35AA-45E1-8EAA-3A7E9B11F937}"/>
            </c:ext>
          </c:extLst>
        </c:ser>
        <c:ser>
          <c:idx val="1"/>
          <c:order val="1"/>
          <c:tx>
            <c:v>2022</c:v>
          </c:tx>
          <c:spPr>
            <a:solidFill>
              <a:schemeClr val="tx2"/>
            </a:solidFill>
            <a:ln>
              <a:noFill/>
            </a:ln>
            <a:effectLst/>
          </c:spPr>
          <c:invertIfNegative val="0"/>
          <c:cat>
            <c:strRef>
              <c:f>'Trend analysis'!$A$30:$A$43</c:f>
              <c:strCache>
                <c:ptCount val="14"/>
                <c:pt idx="0">
                  <c:v>Supplier's name</c:v>
                </c:pt>
                <c:pt idx="1">
                  <c:v>Metal Bros (London) Ltd,</c:v>
                </c:pt>
                <c:pt idx="2">
                  <c:v>Metal Bros (AUSTRALIA) PTY LTD</c:v>
                </c:pt>
                <c:pt idx="3">
                  <c:v>Fabulous IndustriTeknik A/S</c:v>
                </c:pt>
                <c:pt idx="4">
                  <c:v>Metal bros GmbH</c:v>
                </c:pt>
                <c:pt idx="5">
                  <c:v>Cheney industrials</c:v>
                </c:pt>
                <c:pt idx="6">
                  <c:v>Metal Bros INDUSTRIES PTE</c:v>
                </c:pt>
                <c:pt idx="7">
                  <c:v>Italian steel co</c:v>
                </c:pt>
                <c:pt idx="8">
                  <c:v>Steel &amp; all Danmark A/S</c:v>
                </c:pt>
                <c:pt idx="9">
                  <c:v>Metal Bros SARL</c:v>
                </c:pt>
                <c:pt idx="10">
                  <c:v>Frankfurter industri GmbH</c:v>
                </c:pt>
                <c:pt idx="11">
                  <c:v>INSANE TECH A/S</c:v>
                </c:pt>
                <c:pt idx="12">
                  <c:v>HH Metal Kft.</c:v>
                </c:pt>
                <c:pt idx="13">
                  <c:v>Metal Bros(Shanghai)Automatic Cont. Co</c:v>
                </c:pt>
              </c:strCache>
            </c:strRef>
          </c:cat>
          <c:val>
            <c:numRef>
              <c:f>'Trend analysis'!$C$30:$C$43</c:f>
              <c:numCache>
                <c:formatCode>_(* #\ ##0.00_);_(* \(#\ ##0.00\);_(* "-"??_);_(@_)</c:formatCode>
                <c:ptCount val="14"/>
                <c:pt idx="0" formatCode="General">
                  <c:v>2022</c:v>
                </c:pt>
                <c:pt idx="1">
                  <c:v>2766.04</c:v>
                </c:pt>
                <c:pt idx="2">
                  <c:v>4112.4899350000005</c:v>
                </c:pt>
                <c:pt idx="3">
                  <c:v>4988.7904490000001</c:v>
                </c:pt>
                <c:pt idx="4">
                  <c:v>17664.36</c:v>
                </c:pt>
                <c:pt idx="5">
                  <c:v>13265.063620000001</c:v>
                </c:pt>
                <c:pt idx="6">
                  <c:v>18437.759999999998</c:v>
                </c:pt>
                <c:pt idx="7">
                  <c:v>15279</c:v>
                </c:pt>
                <c:pt idx="8">
                  <c:v>18422.440000000002</c:v>
                </c:pt>
                <c:pt idx="9">
                  <c:v>24810.16</c:v>
                </c:pt>
                <c:pt idx="10">
                  <c:v>9288</c:v>
                </c:pt>
                <c:pt idx="11">
                  <c:v>27246.910688999997</c:v>
                </c:pt>
                <c:pt idx="12">
                  <c:v>40654.400000000001</c:v>
                </c:pt>
                <c:pt idx="13">
                  <c:v>117466.07479300008</c:v>
                </c:pt>
              </c:numCache>
            </c:numRef>
          </c:val>
          <c:extLst>
            <c:ext xmlns:c16="http://schemas.microsoft.com/office/drawing/2014/chart" uri="{C3380CC4-5D6E-409C-BE32-E72D297353CC}">
              <c16:uniqueId val="{00000001-35AA-45E1-8EAA-3A7E9B11F937}"/>
            </c:ext>
          </c:extLst>
        </c:ser>
        <c:dLbls>
          <c:showLegendKey val="0"/>
          <c:showVal val="0"/>
          <c:showCatName val="0"/>
          <c:showSerName val="0"/>
          <c:showPercent val="0"/>
          <c:showBubbleSize val="0"/>
        </c:dLbls>
        <c:gapWidth val="150"/>
        <c:overlap val="100"/>
        <c:axId val="591551247"/>
        <c:axId val="591543567"/>
      </c:barChart>
      <c:catAx>
        <c:axId val="59155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43567"/>
        <c:crosses val="autoZero"/>
        <c:auto val="1"/>
        <c:lblAlgn val="ctr"/>
        <c:lblOffset val="100"/>
        <c:noMultiLvlLbl val="0"/>
      </c:catAx>
      <c:valAx>
        <c:axId val="591543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51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Materials</a:t>
            </a:r>
            <a:r>
              <a:rPr lang="en-GB" baseline="0"/>
              <a:t> by Quantity Obtained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'Trend analysis'!$B$64</c:f>
              <c:strCache>
                <c:ptCount val="1"/>
                <c:pt idx="0">
                  <c:v>2021</c:v>
                </c:pt>
              </c:strCache>
            </c:strRef>
          </c:tx>
          <c:spPr>
            <a:solidFill>
              <a:schemeClr val="accent1"/>
            </a:solidFill>
            <a:ln>
              <a:noFill/>
            </a:ln>
            <a:effectLst/>
          </c:spPr>
          <c:invertIfNegative val="0"/>
          <c:cat>
            <c:strRef>
              <c:f>'Trend analysis'!$A$65:$A$75</c:f>
              <c:strCache>
                <c:ptCount val="11"/>
                <c:pt idx="0">
                  <c:v>ACME Manufacturing US</c:v>
                </c:pt>
                <c:pt idx="1">
                  <c:v>ACME A/S</c:v>
                </c:pt>
                <c:pt idx="2">
                  <c:v>ACME Beijing Ltd</c:v>
                </c:pt>
                <c:pt idx="3">
                  <c:v>ACME Operations A/S</c:v>
                </c:pt>
                <c:pt idx="4">
                  <c:v>ACME Pty. Ltd.</c:v>
                </c:pt>
                <c:pt idx="5">
                  <c:v>ACME Man. Hungary</c:v>
                </c:pt>
                <c:pt idx="6">
                  <c:v>ACME Industrifabrik</c:v>
                </c:pt>
                <c:pt idx="7">
                  <c:v>ACME (S'pore) Pte Ltd</c:v>
                </c:pt>
                <c:pt idx="8">
                  <c:v>ACME France</c:v>
                </c:pt>
                <c:pt idx="9">
                  <c:v>ACME Manu. Ltd</c:v>
                </c:pt>
                <c:pt idx="10">
                  <c:v>ACME Chicago LLC</c:v>
                </c:pt>
              </c:strCache>
            </c:strRef>
          </c:cat>
          <c:val>
            <c:numRef>
              <c:f>'Trend analysis'!$B$65:$B$75</c:f>
              <c:numCache>
                <c:formatCode>_(* #\ ##0_);_(* \(#\ ##0\);_(* "-"??_);_(@_)</c:formatCode>
                <c:ptCount val="11"/>
                <c:pt idx="0">
                  <c:v>26</c:v>
                </c:pt>
                <c:pt idx="1">
                  <c:v>571</c:v>
                </c:pt>
                <c:pt idx="2">
                  <c:v>281</c:v>
                </c:pt>
                <c:pt idx="3">
                  <c:v>0</c:v>
                </c:pt>
                <c:pt idx="4">
                  <c:v>281</c:v>
                </c:pt>
                <c:pt idx="5">
                  <c:v>129</c:v>
                </c:pt>
                <c:pt idx="6">
                  <c:v>128</c:v>
                </c:pt>
                <c:pt idx="7">
                  <c:v>47</c:v>
                </c:pt>
                <c:pt idx="8">
                  <c:v>64</c:v>
                </c:pt>
                <c:pt idx="9">
                  <c:v>8</c:v>
                </c:pt>
                <c:pt idx="10">
                  <c:v>0</c:v>
                </c:pt>
              </c:numCache>
            </c:numRef>
          </c:val>
          <c:extLst>
            <c:ext xmlns:c16="http://schemas.microsoft.com/office/drawing/2014/chart" uri="{C3380CC4-5D6E-409C-BE32-E72D297353CC}">
              <c16:uniqueId val="{00000000-8F13-4BF1-9946-ED15C2B378F9}"/>
            </c:ext>
          </c:extLst>
        </c:ser>
        <c:ser>
          <c:idx val="1"/>
          <c:order val="1"/>
          <c:tx>
            <c:strRef>
              <c:f>'Trend analysis'!$C$64</c:f>
              <c:strCache>
                <c:ptCount val="1"/>
                <c:pt idx="0">
                  <c:v>2022</c:v>
                </c:pt>
              </c:strCache>
            </c:strRef>
          </c:tx>
          <c:spPr>
            <a:solidFill>
              <a:schemeClr val="tx2"/>
            </a:solidFill>
            <a:ln>
              <a:noFill/>
            </a:ln>
            <a:effectLst/>
          </c:spPr>
          <c:invertIfNegative val="0"/>
          <c:cat>
            <c:strRef>
              <c:f>'Trend analysis'!$A$65:$A$75</c:f>
              <c:strCache>
                <c:ptCount val="11"/>
                <c:pt idx="0">
                  <c:v>ACME Manufacturing US</c:v>
                </c:pt>
                <c:pt idx="1">
                  <c:v>ACME A/S</c:v>
                </c:pt>
                <c:pt idx="2">
                  <c:v>ACME Beijing Ltd</c:v>
                </c:pt>
                <c:pt idx="3">
                  <c:v>ACME Operations A/S</c:v>
                </c:pt>
                <c:pt idx="4">
                  <c:v>ACME Pty. Ltd.</c:v>
                </c:pt>
                <c:pt idx="5">
                  <c:v>ACME Man. Hungary</c:v>
                </c:pt>
                <c:pt idx="6">
                  <c:v>ACME Industrifabrik</c:v>
                </c:pt>
                <c:pt idx="7">
                  <c:v>ACME (S'pore) Pte Ltd</c:v>
                </c:pt>
                <c:pt idx="8">
                  <c:v>ACME France</c:v>
                </c:pt>
                <c:pt idx="9">
                  <c:v>ACME Manu. Ltd</c:v>
                </c:pt>
                <c:pt idx="10">
                  <c:v>ACME Chicago LLC</c:v>
                </c:pt>
              </c:strCache>
            </c:strRef>
          </c:cat>
          <c:val>
            <c:numRef>
              <c:f>'Trend analysis'!$C$65:$C$75</c:f>
              <c:numCache>
                <c:formatCode>_(* #\ ##0_);_(* \(#\ ##0\);_(* "-"??_);_(@_)</c:formatCode>
                <c:ptCount val="11"/>
                <c:pt idx="0">
                  <c:v>1024</c:v>
                </c:pt>
                <c:pt idx="1">
                  <c:v>147</c:v>
                </c:pt>
                <c:pt idx="2">
                  <c:v>339</c:v>
                </c:pt>
                <c:pt idx="3">
                  <c:v>591</c:v>
                </c:pt>
                <c:pt idx="4">
                  <c:v>214</c:v>
                </c:pt>
                <c:pt idx="5">
                  <c:v>44</c:v>
                </c:pt>
                <c:pt idx="6">
                  <c:v>22</c:v>
                </c:pt>
                <c:pt idx="7">
                  <c:v>67</c:v>
                </c:pt>
                <c:pt idx="8">
                  <c:v>40</c:v>
                </c:pt>
                <c:pt idx="9">
                  <c:v>3</c:v>
                </c:pt>
                <c:pt idx="10">
                  <c:v>7</c:v>
                </c:pt>
              </c:numCache>
            </c:numRef>
          </c:val>
          <c:extLst>
            <c:ext xmlns:c16="http://schemas.microsoft.com/office/drawing/2014/chart" uri="{C3380CC4-5D6E-409C-BE32-E72D297353CC}">
              <c16:uniqueId val="{00000001-8F13-4BF1-9946-ED15C2B378F9}"/>
            </c:ext>
          </c:extLst>
        </c:ser>
        <c:dLbls>
          <c:showLegendKey val="0"/>
          <c:showVal val="0"/>
          <c:showCatName val="0"/>
          <c:showSerName val="0"/>
          <c:showPercent val="0"/>
          <c:showBubbleSize val="0"/>
        </c:dLbls>
        <c:gapWidth val="150"/>
        <c:overlap val="100"/>
        <c:axId val="600841887"/>
        <c:axId val="600840927"/>
      </c:barChart>
      <c:catAx>
        <c:axId val="60084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840927"/>
        <c:crosses val="autoZero"/>
        <c:auto val="1"/>
        <c:lblAlgn val="ctr"/>
        <c:lblOffset val="100"/>
        <c:noMultiLvlLbl val="0"/>
      </c:catAx>
      <c:valAx>
        <c:axId val="600840927"/>
        <c:scaling>
          <c:orientation val="minMax"/>
        </c:scaling>
        <c:delete val="0"/>
        <c:axPos val="l"/>
        <c:numFmt formatCode="_(* #\ ##0_);_(* \(#\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841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Spend by Subsidiaries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'Trend analysis'!$B$78</c:f>
              <c:strCache>
                <c:ptCount val="1"/>
                <c:pt idx="0">
                  <c:v>2021</c:v>
                </c:pt>
              </c:strCache>
            </c:strRef>
          </c:tx>
          <c:spPr>
            <a:solidFill>
              <a:schemeClr val="accent1"/>
            </a:solidFill>
            <a:ln>
              <a:noFill/>
            </a:ln>
            <a:effectLst/>
          </c:spPr>
          <c:invertIfNegative val="0"/>
          <c:cat>
            <c:strRef>
              <c:f>'Trend analysis'!$A$79:$A$89</c:f>
              <c:strCache>
                <c:ptCount val="11"/>
                <c:pt idx="0">
                  <c:v>ACME Beijing Ltd</c:v>
                </c:pt>
                <c:pt idx="1">
                  <c:v>ACME Operations A/S</c:v>
                </c:pt>
                <c:pt idx="2">
                  <c:v>ACME A/S</c:v>
                </c:pt>
                <c:pt idx="3">
                  <c:v>ACME Man. Hungary</c:v>
                </c:pt>
                <c:pt idx="4">
                  <c:v>ACME Industrifabrik</c:v>
                </c:pt>
                <c:pt idx="5">
                  <c:v>ACME (S'pore) Pte Ltd</c:v>
                </c:pt>
                <c:pt idx="6">
                  <c:v>ACME France</c:v>
                </c:pt>
                <c:pt idx="7">
                  <c:v>ACME Pty. Ltd.</c:v>
                </c:pt>
                <c:pt idx="8">
                  <c:v>ACME Manufacturing US</c:v>
                </c:pt>
                <c:pt idx="9">
                  <c:v>ACME Manu. Ltd</c:v>
                </c:pt>
                <c:pt idx="10">
                  <c:v>ACME Chicago LLC</c:v>
                </c:pt>
              </c:strCache>
            </c:strRef>
          </c:cat>
          <c:val>
            <c:numRef>
              <c:f>'Trend analysis'!$B$79:$B$89</c:f>
              <c:numCache>
                <c:formatCode>_(* #\ ##0.00_);_(* \(#\ ##0.00\);_(* "-"??_);_(@_)</c:formatCode>
                <c:ptCount val="11"/>
                <c:pt idx="0">
                  <c:v>89042.137436000019</c:v>
                </c:pt>
                <c:pt idx="1">
                  <c:v>0</c:v>
                </c:pt>
                <c:pt idx="2">
                  <c:v>59025.899776999962</c:v>
                </c:pt>
                <c:pt idx="3">
                  <c:v>33798</c:v>
                </c:pt>
                <c:pt idx="4">
                  <c:v>33536</c:v>
                </c:pt>
                <c:pt idx="5">
                  <c:v>13299.119999999999</c:v>
                </c:pt>
                <c:pt idx="6">
                  <c:v>16768</c:v>
                </c:pt>
                <c:pt idx="7">
                  <c:v>12232.212226999998</c:v>
                </c:pt>
                <c:pt idx="8">
                  <c:v>7381.7153289999987</c:v>
                </c:pt>
                <c:pt idx="9">
                  <c:v>0</c:v>
                </c:pt>
                <c:pt idx="10">
                  <c:v>0</c:v>
                </c:pt>
              </c:numCache>
            </c:numRef>
          </c:val>
          <c:extLst>
            <c:ext xmlns:c16="http://schemas.microsoft.com/office/drawing/2014/chart" uri="{C3380CC4-5D6E-409C-BE32-E72D297353CC}">
              <c16:uniqueId val="{00000000-7A2C-445F-8351-99C6D728DFE9}"/>
            </c:ext>
          </c:extLst>
        </c:ser>
        <c:ser>
          <c:idx val="1"/>
          <c:order val="1"/>
          <c:tx>
            <c:strRef>
              <c:f>'Trend analysis'!$C$78</c:f>
              <c:strCache>
                <c:ptCount val="1"/>
                <c:pt idx="0">
                  <c:v>2022</c:v>
                </c:pt>
              </c:strCache>
            </c:strRef>
          </c:tx>
          <c:spPr>
            <a:solidFill>
              <a:schemeClr val="tx2"/>
            </a:solidFill>
            <a:ln>
              <a:noFill/>
            </a:ln>
            <a:effectLst/>
          </c:spPr>
          <c:invertIfNegative val="0"/>
          <c:cat>
            <c:strRef>
              <c:f>'Trend analysis'!$A$79:$A$89</c:f>
              <c:strCache>
                <c:ptCount val="11"/>
                <c:pt idx="0">
                  <c:v>ACME Beijing Ltd</c:v>
                </c:pt>
                <c:pt idx="1">
                  <c:v>ACME Operations A/S</c:v>
                </c:pt>
                <c:pt idx="2">
                  <c:v>ACME A/S</c:v>
                </c:pt>
                <c:pt idx="3">
                  <c:v>ACME Man. Hungary</c:v>
                </c:pt>
                <c:pt idx="4">
                  <c:v>ACME Industrifabrik</c:v>
                </c:pt>
                <c:pt idx="5">
                  <c:v>ACME (S'pore) Pte Ltd</c:v>
                </c:pt>
                <c:pt idx="6">
                  <c:v>ACME France</c:v>
                </c:pt>
                <c:pt idx="7">
                  <c:v>ACME Pty. Ltd.</c:v>
                </c:pt>
                <c:pt idx="8">
                  <c:v>ACME Manufacturing US</c:v>
                </c:pt>
                <c:pt idx="9">
                  <c:v>ACME Manu. Ltd</c:v>
                </c:pt>
                <c:pt idx="10">
                  <c:v>ACME Chicago LLC</c:v>
                </c:pt>
              </c:strCache>
            </c:strRef>
          </c:cat>
          <c:val>
            <c:numRef>
              <c:f>'Trend analysis'!$C$79:$C$89</c:f>
              <c:numCache>
                <c:formatCode>_(* #\ ##0.00_);_(* \(#\ ##0.00\);_(* "-"??_);_(@_)</c:formatCode>
                <c:ptCount val="11"/>
                <c:pt idx="0">
                  <c:v>117466.07479300008</c:v>
                </c:pt>
                <c:pt idx="1">
                  <c:v>108338.15453700004</c:v>
                </c:pt>
                <c:pt idx="2">
                  <c:v>18055.946600999996</c:v>
                </c:pt>
                <c:pt idx="3">
                  <c:v>11356</c:v>
                </c:pt>
                <c:pt idx="4">
                  <c:v>5676</c:v>
                </c:pt>
                <c:pt idx="5">
                  <c:v>18437.759999999998</c:v>
                </c:pt>
                <c:pt idx="6">
                  <c:v>10320</c:v>
                </c:pt>
                <c:pt idx="7">
                  <c:v>10712.489935000001</c:v>
                </c:pt>
                <c:pt idx="8">
                  <c:v>11120.353445999999</c:v>
                </c:pt>
                <c:pt idx="9">
                  <c:v>774</c:v>
                </c:pt>
                <c:pt idx="10">
                  <c:v>2144.7101739999998</c:v>
                </c:pt>
              </c:numCache>
            </c:numRef>
          </c:val>
          <c:extLst>
            <c:ext xmlns:c16="http://schemas.microsoft.com/office/drawing/2014/chart" uri="{C3380CC4-5D6E-409C-BE32-E72D297353CC}">
              <c16:uniqueId val="{00000001-7A2C-445F-8351-99C6D728DFE9}"/>
            </c:ext>
          </c:extLst>
        </c:ser>
        <c:dLbls>
          <c:showLegendKey val="0"/>
          <c:showVal val="0"/>
          <c:showCatName val="0"/>
          <c:showSerName val="0"/>
          <c:showPercent val="0"/>
          <c:showBubbleSize val="0"/>
        </c:dLbls>
        <c:gapWidth val="219"/>
        <c:overlap val="-27"/>
        <c:axId val="556523839"/>
        <c:axId val="556513759"/>
      </c:barChart>
      <c:catAx>
        <c:axId val="55652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513759"/>
        <c:crosses val="autoZero"/>
        <c:auto val="1"/>
        <c:lblAlgn val="ctr"/>
        <c:lblOffset val="100"/>
        <c:noMultiLvlLbl val="0"/>
      </c:catAx>
      <c:valAx>
        <c:axId val="556513759"/>
        <c:scaling>
          <c:orientation val="minMax"/>
          <c:max val="120000"/>
        </c:scaling>
        <c:delete val="0"/>
        <c:axPos val="l"/>
        <c:numFmt formatCode="_(* #\ ##0.00_);_(* \(#\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523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Motor IP20 Price Per Unit By Suppliers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2022</c:v>
          </c:tx>
          <c:spPr>
            <a:solidFill>
              <a:schemeClr val="accent1"/>
            </a:solidFill>
            <a:ln>
              <a:noFill/>
            </a:ln>
            <a:effectLst/>
          </c:spPr>
          <c:invertIfNegative val="0"/>
          <c:cat>
            <c:strRef>
              <c:f>'Trend analysis'!$A$96:$A$105</c:f>
              <c:strCache>
                <c:ptCount val="10"/>
                <c:pt idx="0">
                  <c:v>Cheney industrials</c:v>
                </c:pt>
                <c:pt idx="1">
                  <c:v>Frankfurter industri GmbH</c:v>
                </c:pt>
                <c:pt idx="2">
                  <c:v>HH Metal Kft.</c:v>
                </c:pt>
                <c:pt idx="3">
                  <c:v>Metal Bros (AUSTRALIA) PTY LTD</c:v>
                </c:pt>
                <c:pt idx="4">
                  <c:v>Metal Bros (London) Ltd,</c:v>
                </c:pt>
                <c:pt idx="5">
                  <c:v>Metal bros GmbH</c:v>
                </c:pt>
                <c:pt idx="6">
                  <c:v>Metal Bros INDUSTRIES PTE</c:v>
                </c:pt>
                <c:pt idx="7">
                  <c:v>Metal Bros SARL</c:v>
                </c:pt>
                <c:pt idx="8">
                  <c:v>Metal Bros(Shanghai)Automatic Cont. Co</c:v>
                </c:pt>
                <c:pt idx="9">
                  <c:v>Steel &amp; all Danmark A/S</c:v>
                </c:pt>
              </c:strCache>
            </c:strRef>
          </c:cat>
          <c:val>
            <c:numRef>
              <c:f>'Trend analysis'!$B$96:$B$105</c:f>
              <c:numCache>
                <c:formatCode>_(* #\ ##0.00_);_(* \(#\ ##0.00\);_(* "-"??_);_(@_)</c:formatCode>
                <c:ptCount val="10"/>
                <c:pt idx="0">
                  <c:v>283.10428250833326</c:v>
                </c:pt>
                <c:pt idx="1">
                  <c:v>262</c:v>
                </c:pt>
                <c:pt idx="2">
                  <c:v>262</c:v>
                </c:pt>
                <c:pt idx="3">
                  <c:v>301.49599405000004</c:v>
                </c:pt>
                <c:pt idx="4">
                  <c:v>262</c:v>
                </c:pt>
                <c:pt idx="5">
                  <c:v>0</c:v>
                </c:pt>
                <c:pt idx="6">
                  <c:v>282.95999999999998</c:v>
                </c:pt>
                <c:pt idx="7">
                  <c:v>262</c:v>
                </c:pt>
                <c:pt idx="8">
                  <c:v>315.16319505657947</c:v>
                </c:pt>
                <c:pt idx="9">
                  <c:v>261.89887741666666</c:v>
                </c:pt>
              </c:numCache>
            </c:numRef>
          </c:val>
          <c:extLst>
            <c:ext xmlns:c16="http://schemas.microsoft.com/office/drawing/2014/chart" uri="{C3380CC4-5D6E-409C-BE32-E72D297353CC}">
              <c16:uniqueId val="{00000000-7602-44A7-ABAA-2B7738AA58D3}"/>
            </c:ext>
          </c:extLst>
        </c:ser>
        <c:ser>
          <c:idx val="1"/>
          <c:order val="1"/>
          <c:tx>
            <c:v>2021</c:v>
          </c:tx>
          <c:spPr>
            <a:solidFill>
              <a:schemeClr val="tx1">
                <a:lumMod val="65000"/>
                <a:lumOff val="35000"/>
              </a:schemeClr>
            </a:solidFill>
            <a:ln>
              <a:noFill/>
            </a:ln>
            <a:effectLst/>
          </c:spPr>
          <c:invertIfNegative val="0"/>
          <c:cat>
            <c:strRef>
              <c:f>'Trend analysis'!$A$96:$A$105</c:f>
              <c:strCache>
                <c:ptCount val="10"/>
                <c:pt idx="0">
                  <c:v>Cheney industrials</c:v>
                </c:pt>
                <c:pt idx="1">
                  <c:v>Frankfurter industri GmbH</c:v>
                </c:pt>
                <c:pt idx="2">
                  <c:v>HH Metal Kft.</c:v>
                </c:pt>
                <c:pt idx="3">
                  <c:v>Metal Bros (AUSTRALIA) PTY LTD</c:v>
                </c:pt>
                <c:pt idx="4">
                  <c:v>Metal Bros (London) Ltd,</c:v>
                </c:pt>
                <c:pt idx="5">
                  <c:v>Metal bros GmbH</c:v>
                </c:pt>
                <c:pt idx="6">
                  <c:v>Metal Bros INDUSTRIES PTE</c:v>
                </c:pt>
                <c:pt idx="7">
                  <c:v>Metal Bros SARL</c:v>
                </c:pt>
                <c:pt idx="8">
                  <c:v>Metal Bros(Shanghai)Automatic Cont. Co</c:v>
                </c:pt>
                <c:pt idx="9">
                  <c:v>Steel &amp; all Danmark A/S</c:v>
                </c:pt>
              </c:strCache>
            </c:strRef>
          </c:cat>
          <c:val>
            <c:numRef>
              <c:f>'Trend analysis'!$C$96:$C$105</c:f>
              <c:numCache>
                <c:formatCode>_(* #\ ##0.00_);_(* \(#\ ##0.00\);_(* "-"??_);_(@_)</c:formatCode>
                <c:ptCount val="10"/>
                <c:pt idx="0">
                  <c:v>297.97807059647056</c:v>
                </c:pt>
                <c:pt idx="1">
                  <c:v>258</c:v>
                </c:pt>
                <c:pt idx="2">
                  <c:v>255.09066666666666</c:v>
                </c:pt>
                <c:pt idx="3">
                  <c:v>288.26903923749995</c:v>
                </c:pt>
                <c:pt idx="4">
                  <c:v>250.50666666666666</c:v>
                </c:pt>
                <c:pt idx="5">
                  <c:v>252.12153846153845</c:v>
                </c:pt>
                <c:pt idx="6">
                  <c:v>276.19826086956522</c:v>
                </c:pt>
                <c:pt idx="7">
                  <c:v>256.07285714285712</c:v>
                </c:pt>
                <c:pt idx="8">
                  <c:v>345.70832054568564</c:v>
                </c:pt>
                <c:pt idx="9">
                  <c:v>256.5</c:v>
                </c:pt>
              </c:numCache>
            </c:numRef>
          </c:val>
          <c:extLst>
            <c:ext xmlns:c16="http://schemas.microsoft.com/office/drawing/2014/chart" uri="{C3380CC4-5D6E-409C-BE32-E72D297353CC}">
              <c16:uniqueId val="{00000001-7602-44A7-ABAA-2B7738AA58D3}"/>
            </c:ext>
          </c:extLst>
        </c:ser>
        <c:dLbls>
          <c:showLegendKey val="0"/>
          <c:showVal val="0"/>
          <c:showCatName val="0"/>
          <c:showSerName val="0"/>
          <c:showPercent val="0"/>
          <c:showBubbleSize val="0"/>
        </c:dLbls>
        <c:gapWidth val="182"/>
        <c:axId val="600826527"/>
        <c:axId val="600817887"/>
      </c:barChart>
      <c:catAx>
        <c:axId val="600826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817887"/>
        <c:crosses val="autoZero"/>
        <c:auto val="1"/>
        <c:lblAlgn val="ctr"/>
        <c:lblOffset val="100"/>
        <c:noMultiLvlLbl val="0"/>
      </c:catAx>
      <c:valAx>
        <c:axId val="600817887"/>
        <c:scaling>
          <c:orientation val="minMax"/>
          <c:max val="360"/>
          <c:min val="220"/>
        </c:scaling>
        <c:delete val="0"/>
        <c:axPos val="b"/>
        <c:numFmt formatCode="_(* #\ ##0.00_);_(* \(#\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826527"/>
        <c:crosses val="autoZero"/>
        <c:crossBetween val="between"/>
        <c:majorUnit val="20"/>
        <c:minorUnit val="4"/>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Spend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'Product Info'!$B$30</c:f>
              <c:strCache>
                <c:ptCount val="1"/>
                <c:pt idx="0">
                  <c:v>2021</c:v>
                </c:pt>
              </c:strCache>
            </c:strRef>
          </c:tx>
          <c:spPr>
            <a:solidFill>
              <a:schemeClr val="accent1"/>
            </a:solidFill>
            <a:ln>
              <a:noFill/>
            </a:ln>
            <a:effectLst/>
          </c:spPr>
          <c:invertIfNegative val="0"/>
          <c:cat>
            <c:strRef>
              <c:f>'Product Info'!$A$31:$A$35</c:f>
              <c:strCache>
                <c:ptCount val="5"/>
                <c:pt idx="0">
                  <c:v>Alarm system bulbs 140W</c:v>
                </c:pt>
                <c:pt idx="1">
                  <c:v>Motor IP20 5.5kW</c:v>
                </c:pt>
                <c:pt idx="2">
                  <c:v>Motor IP55 3kW</c:v>
                </c:pt>
                <c:pt idx="3">
                  <c:v>Sensor cables 20mt</c:v>
                </c:pt>
                <c:pt idx="4">
                  <c:v>Transmission motor X334 0,5mm</c:v>
                </c:pt>
              </c:strCache>
            </c:strRef>
          </c:cat>
          <c:val>
            <c:numRef>
              <c:f>'Product Info'!$B$31:$B$35</c:f>
              <c:numCache>
                <c:formatCode>0%</c:formatCode>
                <c:ptCount val="5"/>
                <c:pt idx="0">
                  <c:v>2.6813325508596136E-2</c:v>
                </c:pt>
                <c:pt idx="1">
                  <c:v>0.7976970641443285</c:v>
                </c:pt>
                <c:pt idx="2">
                  <c:v>3.1424266833083143E-2</c:v>
                </c:pt>
                <c:pt idx="3">
                  <c:v>7.2872470600883796E-2</c:v>
                </c:pt>
                <c:pt idx="4">
                  <c:v>7.119287291310826E-2</c:v>
                </c:pt>
              </c:numCache>
            </c:numRef>
          </c:val>
          <c:extLst>
            <c:ext xmlns:c16="http://schemas.microsoft.com/office/drawing/2014/chart" uri="{C3380CC4-5D6E-409C-BE32-E72D297353CC}">
              <c16:uniqueId val="{00000000-20E4-4B54-B349-132581EE273E}"/>
            </c:ext>
          </c:extLst>
        </c:ser>
        <c:ser>
          <c:idx val="1"/>
          <c:order val="1"/>
          <c:tx>
            <c:strRef>
              <c:f>'Product Info'!$C$30</c:f>
              <c:strCache>
                <c:ptCount val="1"/>
                <c:pt idx="0">
                  <c:v>2022</c:v>
                </c:pt>
              </c:strCache>
            </c:strRef>
          </c:tx>
          <c:spPr>
            <a:solidFill>
              <a:schemeClr val="tx2"/>
            </a:solidFill>
            <a:ln>
              <a:noFill/>
            </a:ln>
            <a:effectLst/>
          </c:spPr>
          <c:invertIfNegative val="0"/>
          <c:cat>
            <c:strRef>
              <c:f>'Product Info'!$A$31:$A$35</c:f>
              <c:strCache>
                <c:ptCount val="5"/>
                <c:pt idx="0">
                  <c:v>Alarm system bulbs 140W</c:v>
                </c:pt>
                <c:pt idx="1">
                  <c:v>Motor IP20 5.5kW</c:v>
                </c:pt>
                <c:pt idx="2">
                  <c:v>Motor IP55 3kW</c:v>
                </c:pt>
                <c:pt idx="3">
                  <c:v>Sensor cables 20mt</c:v>
                </c:pt>
                <c:pt idx="4">
                  <c:v>Transmission motor X334 0,5mm</c:v>
                </c:pt>
              </c:strCache>
            </c:strRef>
          </c:cat>
          <c:val>
            <c:numRef>
              <c:f>'Product Info'!$C$31:$C$35</c:f>
              <c:numCache>
                <c:formatCode>0%</c:formatCode>
                <c:ptCount val="5"/>
                <c:pt idx="0">
                  <c:v>1.5867578926410095E-2</c:v>
                </c:pt>
                <c:pt idx="1">
                  <c:v>0.80581153976778908</c:v>
                </c:pt>
                <c:pt idx="2">
                  <c:v>4.3060991925112528E-2</c:v>
                </c:pt>
                <c:pt idx="3">
                  <c:v>4.8597098013049823E-2</c:v>
                </c:pt>
                <c:pt idx="4">
                  <c:v>8.6662791367638436E-2</c:v>
                </c:pt>
              </c:numCache>
            </c:numRef>
          </c:val>
          <c:extLst>
            <c:ext xmlns:c16="http://schemas.microsoft.com/office/drawing/2014/chart" uri="{C3380CC4-5D6E-409C-BE32-E72D297353CC}">
              <c16:uniqueId val="{00000001-20E4-4B54-B349-132581EE273E}"/>
            </c:ext>
          </c:extLst>
        </c:ser>
        <c:dLbls>
          <c:showLegendKey val="0"/>
          <c:showVal val="0"/>
          <c:showCatName val="0"/>
          <c:showSerName val="0"/>
          <c:showPercent val="0"/>
          <c:showBubbleSize val="0"/>
        </c:dLbls>
        <c:gapWidth val="182"/>
        <c:axId val="591556527"/>
        <c:axId val="591557007"/>
      </c:barChart>
      <c:catAx>
        <c:axId val="591556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57007"/>
        <c:crosses val="autoZero"/>
        <c:auto val="1"/>
        <c:lblAlgn val="ctr"/>
        <c:lblOffset val="100"/>
        <c:noMultiLvlLbl val="0"/>
      </c:catAx>
      <c:valAx>
        <c:axId val="591557007"/>
        <c:scaling>
          <c:orientation val="minMax"/>
          <c:max val="0.85000000000000009"/>
          <c:min val="0"/>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56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Spend by vendors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'Product Info'!$B$1</c:f>
              <c:strCache>
                <c:ptCount val="1"/>
                <c:pt idx="0">
                  <c:v>2021</c:v>
                </c:pt>
              </c:strCache>
            </c:strRef>
          </c:tx>
          <c:spPr>
            <a:solidFill>
              <a:schemeClr val="accent1"/>
            </a:solidFill>
            <a:ln>
              <a:noFill/>
            </a:ln>
            <a:effectLst/>
          </c:spPr>
          <c:invertIfNegative val="0"/>
          <c:cat>
            <c:strRef>
              <c:f>'Product Info'!$A$2:$A$14</c:f>
              <c:strCache>
                <c:ptCount val="13"/>
                <c:pt idx="0">
                  <c:v>Cheney industrials</c:v>
                </c:pt>
                <c:pt idx="1">
                  <c:v>Fabulous IndustriTeknik A/S</c:v>
                </c:pt>
                <c:pt idx="2">
                  <c:v>Frankfurter industri GmbH</c:v>
                </c:pt>
                <c:pt idx="3">
                  <c:v>HH Metal Kft.</c:v>
                </c:pt>
                <c:pt idx="4">
                  <c:v>INSANE TECH A/S</c:v>
                </c:pt>
                <c:pt idx="5">
                  <c:v>Italian steel co</c:v>
                </c:pt>
                <c:pt idx="6">
                  <c:v>Metal Bros (AUSTRALIA) PTY LTD</c:v>
                </c:pt>
                <c:pt idx="7">
                  <c:v>Metal Bros (London) Ltd,</c:v>
                </c:pt>
                <c:pt idx="8">
                  <c:v>Metal bros GmbH</c:v>
                </c:pt>
                <c:pt idx="9">
                  <c:v>Metal Bros INDUSTRIES PTE</c:v>
                </c:pt>
                <c:pt idx="10">
                  <c:v>Metal Bros SARL</c:v>
                </c:pt>
                <c:pt idx="11">
                  <c:v>Metal Bros(Shanghai)Automatic Cont. Co</c:v>
                </c:pt>
                <c:pt idx="12">
                  <c:v>Steel &amp; all Danmark A/S</c:v>
                </c:pt>
              </c:strCache>
            </c:strRef>
          </c:cat>
          <c:val>
            <c:numRef>
              <c:f>'Product Info'!$B$2:$B$14</c:f>
              <c:numCache>
                <c:formatCode>_(* #\ ##0.00_);_(* \(#\ ##0.00\);_(* "-"??_);_(@_)</c:formatCode>
                <c:ptCount val="13"/>
                <c:pt idx="0">
                  <c:v>7381.7153289999987</c:v>
                </c:pt>
                <c:pt idx="1">
                  <c:v>7163.959769000001</c:v>
                </c:pt>
                <c:pt idx="2">
                  <c:v>33536</c:v>
                </c:pt>
                <c:pt idx="3">
                  <c:v>33798</c:v>
                </c:pt>
                <c:pt idx="4">
                  <c:v>19021.246627000004</c:v>
                </c:pt>
                <c:pt idx="5">
                  <c:v>19470</c:v>
                </c:pt>
                <c:pt idx="6">
                  <c:v>3322.212227</c:v>
                </c:pt>
                <c:pt idx="7">
                  <c:v>2096</c:v>
                </c:pt>
                <c:pt idx="8">
                  <c:v>0</c:v>
                </c:pt>
                <c:pt idx="9">
                  <c:v>13299.119999999999</c:v>
                </c:pt>
                <c:pt idx="10">
                  <c:v>16768</c:v>
                </c:pt>
                <c:pt idx="11">
                  <c:v>89042.137436000019</c:v>
                </c:pt>
                <c:pt idx="12">
                  <c:v>22280.693381000001</c:v>
                </c:pt>
              </c:numCache>
            </c:numRef>
          </c:val>
          <c:extLst>
            <c:ext xmlns:c16="http://schemas.microsoft.com/office/drawing/2014/chart" uri="{C3380CC4-5D6E-409C-BE32-E72D297353CC}">
              <c16:uniqueId val="{00000000-911E-4340-8A44-5FF420D11CA0}"/>
            </c:ext>
          </c:extLst>
        </c:ser>
        <c:ser>
          <c:idx val="1"/>
          <c:order val="1"/>
          <c:tx>
            <c:strRef>
              <c:f>'Product Info'!$C$1</c:f>
              <c:strCache>
                <c:ptCount val="1"/>
                <c:pt idx="0">
                  <c:v>2022</c:v>
                </c:pt>
              </c:strCache>
            </c:strRef>
          </c:tx>
          <c:spPr>
            <a:solidFill>
              <a:schemeClr val="tx2"/>
            </a:solidFill>
            <a:ln>
              <a:noFill/>
            </a:ln>
            <a:effectLst/>
          </c:spPr>
          <c:invertIfNegative val="0"/>
          <c:cat>
            <c:strRef>
              <c:f>'Product Info'!$A$2:$A$14</c:f>
              <c:strCache>
                <c:ptCount val="13"/>
                <c:pt idx="0">
                  <c:v>Cheney industrials</c:v>
                </c:pt>
                <c:pt idx="1">
                  <c:v>Fabulous IndustriTeknik A/S</c:v>
                </c:pt>
                <c:pt idx="2">
                  <c:v>Frankfurter industri GmbH</c:v>
                </c:pt>
                <c:pt idx="3">
                  <c:v>HH Metal Kft.</c:v>
                </c:pt>
                <c:pt idx="4">
                  <c:v>INSANE TECH A/S</c:v>
                </c:pt>
                <c:pt idx="5">
                  <c:v>Italian steel co</c:v>
                </c:pt>
                <c:pt idx="6">
                  <c:v>Metal Bros (AUSTRALIA) PTY LTD</c:v>
                </c:pt>
                <c:pt idx="7">
                  <c:v>Metal Bros (London) Ltd,</c:v>
                </c:pt>
                <c:pt idx="8">
                  <c:v>Metal bros GmbH</c:v>
                </c:pt>
                <c:pt idx="9">
                  <c:v>Metal Bros INDUSTRIES PTE</c:v>
                </c:pt>
                <c:pt idx="10">
                  <c:v>Metal Bros SARL</c:v>
                </c:pt>
                <c:pt idx="11">
                  <c:v>Metal Bros(Shanghai)Automatic Cont. Co</c:v>
                </c:pt>
                <c:pt idx="12">
                  <c:v>Steel &amp; all Danmark A/S</c:v>
                </c:pt>
              </c:strCache>
            </c:strRef>
          </c:cat>
          <c:val>
            <c:numRef>
              <c:f>'Product Info'!$C$2:$C$14</c:f>
              <c:numCache>
                <c:formatCode>_(* #\ ##0.00_);_(* \(#\ ##0.00\);_(* "-"??_);_(@_)</c:formatCode>
                <c:ptCount val="13"/>
                <c:pt idx="0">
                  <c:v>13265.063620000001</c:v>
                </c:pt>
                <c:pt idx="1">
                  <c:v>4988.7904490000001</c:v>
                </c:pt>
                <c:pt idx="2">
                  <c:v>9288</c:v>
                </c:pt>
                <c:pt idx="3">
                  <c:v>40654.400000000001</c:v>
                </c:pt>
                <c:pt idx="4">
                  <c:v>27246.910688999997</c:v>
                </c:pt>
                <c:pt idx="5">
                  <c:v>15279</c:v>
                </c:pt>
                <c:pt idx="6">
                  <c:v>4112.4899350000005</c:v>
                </c:pt>
                <c:pt idx="7">
                  <c:v>2766.04</c:v>
                </c:pt>
                <c:pt idx="8">
                  <c:v>17664.36</c:v>
                </c:pt>
                <c:pt idx="9">
                  <c:v>18437.759999999998</c:v>
                </c:pt>
                <c:pt idx="10">
                  <c:v>24810.16</c:v>
                </c:pt>
                <c:pt idx="11">
                  <c:v>117466.07479300008</c:v>
                </c:pt>
                <c:pt idx="12">
                  <c:v>18422.440000000002</c:v>
                </c:pt>
              </c:numCache>
            </c:numRef>
          </c:val>
          <c:extLst>
            <c:ext xmlns:c16="http://schemas.microsoft.com/office/drawing/2014/chart" uri="{C3380CC4-5D6E-409C-BE32-E72D297353CC}">
              <c16:uniqueId val="{00000001-911E-4340-8A44-5FF420D11CA0}"/>
            </c:ext>
          </c:extLst>
        </c:ser>
        <c:dLbls>
          <c:showLegendKey val="0"/>
          <c:showVal val="0"/>
          <c:showCatName val="0"/>
          <c:showSerName val="0"/>
          <c:showPercent val="0"/>
          <c:showBubbleSize val="0"/>
        </c:dLbls>
        <c:gapWidth val="182"/>
        <c:axId val="962114960"/>
        <c:axId val="962100560"/>
      </c:barChart>
      <c:catAx>
        <c:axId val="962114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00560"/>
        <c:crosses val="autoZero"/>
        <c:auto val="1"/>
        <c:lblAlgn val="ctr"/>
        <c:lblOffset val="100"/>
        <c:noMultiLvlLbl val="0"/>
      </c:catAx>
      <c:valAx>
        <c:axId val="962100560"/>
        <c:scaling>
          <c:orientation val="minMax"/>
          <c:max val="120000"/>
        </c:scaling>
        <c:delete val="0"/>
        <c:axPos val="b"/>
        <c:numFmt formatCode="_(* #\ ##0.00_);_(* \(#\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14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Motor IP20 5.5kW Coverage by Supplier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Motor IP20 5.5kW Coverage by Supplier</a:t>
          </a:r>
        </a:p>
      </cx:txPr>
    </cx:title>
    <cx:plotArea>
      <cx:plotAreaRegion>
        <cx:series layoutId="sunburst" uniqueId="{D09A8155-D388-4B44-9D16-01229F86A39E}">
          <cx:tx>
            <cx:txData>
              <cx:f>_xlchart.v1.1</cx:f>
              <cx:v>Motor IP20 5.5kW</cx:v>
            </cx:txData>
          </cx:tx>
          <cx:dataPt idx="11">
            <cx:spPr>
              <a:solidFill>
                <a:srgbClr val="44546A"/>
              </a:solidFill>
            </cx:spPr>
          </cx:dataPt>
          <cx:dataLabels pos="ctr">
            <cx:visibility seriesName="0" categoryName="1" value="0"/>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microsoft.com/office/2014/relationships/chartEx" Target="../charts/chartEx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17</xdr:col>
      <xdr:colOff>105120</xdr:colOff>
      <xdr:row>6</xdr:row>
      <xdr:rowOff>9546</xdr:rowOff>
    </xdr:from>
    <xdr:to>
      <xdr:col>26</xdr:col>
      <xdr:colOff>132229</xdr:colOff>
      <xdr:row>27</xdr:row>
      <xdr:rowOff>33359</xdr:rowOff>
    </xdr:to>
    <xdr:graphicFrame macro="">
      <xdr:nvGraphicFramePr>
        <xdr:cNvPr id="2" name="Chart 1">
          <a:extLst>
            <a:ext uri="{FF2B5EF4-FFF2-40B4-BE49-F238E27FC236}">
              <a16:creationId xmlns:a16="http://schemas.microsoft.com/office/drawing/2014/main" id="{AA0EB302-06BA-66F8-358F-28A9F8DBD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813145</xdr:colOff>
      <xdr:row>0</xdr:row>
      <xdr:rowOff>99391</xdr:rowOff>
    </xdr:from>
    <xdr:to>
      <xdr:col>12</xdr:col>
      <xdr:colOff>483395</xdr:colOff>
      <xdr:row>20</xdr:row>
      <xdr:rowOff>150121</xdr:rowOff>
    </xdr:to>
    <xdr:graphicFrame macro="">
      <xdr:nvGraphicFramePr>
        <xdr:cNvPr id="3" name="Chart 2">
          <a:extLst>
            <a:ext uri="{FF2B5EF4-FFF2-40B4-BE49-F238E27FC236}">
              <a16:creationId xmlns:a16="http://schemas.microsoft.com/office/drawing/2014/main" id="{BDBAEE12-D73B-F0B3-CFD1-7E1473603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61291</xdr:colOff>
      <xdr:row>43</xdr:row>
      <xdr:rowOff>0</xdr:rowOff>
    </xdr:from>
    <xdr:to>
      <xdr:col>16</xdr:col>
      <xdr:colOff>33959</xdr:colOff>
      <xdr:row>61</xdr:row>
      <xdr:rowOff>51767</xdr:rowOff>
    </xdr:to>
    <xdr:graphicFrame macro="">
      <xdr:nvGraphicFramePr>
        <xdr:cNvPr id="4" name="Chart 3">
          <a:extLst>
            <a:ext uri="{FF2B5EF4-FFF2-40B4-BE49-F238E27FC236}">
              <a16:creationId xmlns:a16="http://schemas.microsoft.com/office/drawing/2014/main" id="{0DC2A61C-E3F2-1EEA-529E-0ED1257A7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4968</xdr:colOff>
      <xdr:row>21</xdr:row>
      <xdr:rowOff>166480</xdr:rowOff>
    </xdr:from>
    <xdr:to>
      <xdr:col>16</xdr:col>
      <xdr:colOff>274154</xdr:colOff>
      <xdr:row>42</xdr:row>
      <xdr:rowOff>0</xdr:rowOff>
    </xdr:to>
    <xdr:graphicFrame macro="">
      <xdr:nvGraphicFramePr>
        <xdr:cNvPr id="6" name="Chart 5">
          <a:extLst>
            <a:ext uri="{FF2B5EF4-FFF2-40B4-BE49-F238E27FC236}">
              <a16:creationId xmlns:a16="http://schemas.microsoft.com/office/drawing/2014/main" id="{5C506FB4-2F33-2F94-FF4E-2379A3915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143994</xdr:colOff>
      <xdr:row>62</xdr:row>
      <xdr:rowOff>11484</xdr:rowOff>
    </xdr:from>
    <xdr:to>
      <xdr:col>15</xdr:col>
      <xdr:colOff>704849</xdr:colOff>
      <xdr:row>85</xdr:row>
      <xdr:rowOff>116259</xdr:rowOff>
    </xdr:to>
    <xdr:graphicFrame macro="">
      <xdr:nvGraphicFramePr>
        <xdr:cNvPr id="7" name="Chart 6">
          <a:extLst>
            <a:ext uri="{FF2B5EF4-FFF2-40B4-BE49-F238E27FC236}">
              <a16:creationId xmlns:a16="http://schemas.microsoft.com/office/drawing/2014/main" id="{D66BF54F-9ADD-19EC-80EF-D736AE3AE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132229</xdr:colOff>
      <xdr:row>62</xdr:row>
      <xdr:rowOff>280</xdr:rowOff>
    </xdr:from>
    <xdr:to>
      <xdr:col>26</xdr:col>
      <xdr:colOff>379972</xdr:colOff>
      <xdr:row>85</xdr:row>
      <xdr:rowOff>98387</xdr:rowOff>
    </xdr:to>
    <xdr:graphicFrame macro="">
      <xdr:nvGraphicFramePr>
        <xdr:cNvPr id="8" name="Chart 7">
          <a:extLst>
            <a:ext uri="{FF2B5EF4-FFF2-40B4-BE49-F238E27FC236}">
              <a16:creationId xmlns:a16="http://schemas.microsoft.com/office/drawing/2014/main" id="{F2CB3E74-A7BC-3A48-08C5-8CF4A9210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171169</xdr:colOff>
      <xdr:row>88</xdr:row>
      <xdr:rowOff>173130</xdr:rowOff>
    </xdr:from>
    <xdr:to>
      <xdr:col>16</xdr:col>
      <xdr:colOff>471673</xdr:colOff>
      <xdr:row>113</xdr:row>
      <xdr:rowOff>106455</xdr:rowOff>
    </xdr:to>
    <xdr:graphicFrame macro="">
      <xdr:nvGraphicFramePr>
        <xdr:cNvPr id="10" name="Chart 9">
          <a:extLst>
            <a:ext uri="{FF2B5EF4-FFF2-40B4-BE49-F238E27FC236}">
              <a16:creationId xmlns:a16="http://schemas.microsoft.com/office/drawing/2014/main" id="{6853E20D-8EEB-6AF2-5143-E5ECAB021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811073</xdr:colOff>
      <xdr:row>44</xdr:row>
      <xdr:rowOff>167929</xdr:rowOff>
    </xdr:from>
    <xdr:to>
      <xdr:col>8</xdr:col>
      <xdr:colOff>120098</xdr:colOff>
      <xdr:row>67</xdr:row>
      <xdr:rowOff>99392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19907E3-B9BE-C794-2CA6-A115F93DEE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63973" y="8549929"/>
              <a:ext cx="6490875" cy="431296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82825</xdr:colOff>
      <xdr:row>25</xdr:row>
      <xdr:rowOff>33130</xdr:rowOff>
    </xdr:from>
    <xdr:to>
      <xdr:col>7</xdr:col>
      <xdr:colOff>2004391</xdr:colOff>
      <xdr:row>44</xdr:row>
      <xdr:rowOff>74542</xdr:rowOff>
    </xdr:to>
    <xdr:graphicFrame macro="">
      <xdr:nvGraphicFramePr>
        <xdr:cNvPr id="7" name="Chart 6">
          <a:extLst>
            <a:ext uri="{FF2B5EF4-FFF2-40B4-BE49-F238E27FC236}">
              <a16:creationId xmlns:a16="http://schemas.microsoft.com/office/drawing/2014/main" id="{A89E2E67-A47E-8675-2168-5B6BF282D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202923</xdr:colOff>
      <xdr:row>0</xdr:row>
      <xdr:rowOff>0</xdr:rowOff>
    </xdr:from>
    <xdr:to>
      <xdr:col>8</xdr:col>
      <xdr:colOff>1108491</xdr:colOff>
      <xdr:row>22</xdr:row>
      <xdr:rowOff>173934</xdr:rowOff>
    </xdr:to>
    <xdr:graphicFrame macro="">
      <xdr:nvGraphicFramePr>
        <xdr:cNvPr id="2" name="Chart 1">
          <a:extLst>
            <a:ext uri="{FF2B5EF4-FFF2-40B4-BE49-F238E27FC236}">
              <a16:creationId xmlns:a16="http://schemas.microsoft.com/office/drawing/2014/main" id="{5C5941C1-1862-05C0-57CC-4BB31A251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265044</xdr:colOff>
      <xdr:row>64</xdr:row>
      <xdr:rowOff>24847</xdr:rowOff>
    </xdr:from>
    <xdr:to>
      <xdr:col>4</xdr:col>
      <xdr:colOff>2484</xdr:colOff>
      <xdr:row>83</xdr:row>
      <xdr:rowOff>16564</xdr:rowOff>
    </xdr:to>
    <xdr:graphicFrame macro="">
      <xdr:nvGraphicFramePr>
        <xdr:cNvPr id="4" name="Chart 3">
          <a:extLst>
            <a:ext uri="{FF2B5EF4-FFF2-40B4-BE49-F238E27FC236}">
              <a16:creationId xmlns:a16="http://schemas.microsoft.com/office/drawing/2014/main" id="{3D482330-2D6A-6EAB-BE5E-A29E7BA2E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0.00546</cdr:x>
      <cdr:y>0.36697</cdr:y>
    </cdr:from>
    <cdr:to>
      <cdr:x>0.32847</cdr:x>
      <cdr:y>0.75229</cdr:y>
    </cdr:to>
    <cdr:sp macro="" textlink="">
      <cdr:nvSpPr>
        <cdr:cNvPr id="2" name="TextBox 1">
          <a:extLst xmlns:a="http://schemas.openxmlformats.org/drawingml/2006/main">
            <a:ext uri="{FF2B5EF4-FFF2-40B4-BE49-F238E27FC236}">
              <a16:creationId xmlns:a16="http://schemas.microsoft.com/office/drawing/2014/main" id="{43DF28C7-0960-BD39-F4F2-3D11E1A6DBD5}"/>
            </a:ext>
          </a:extLst>
        </cdr:cNvPr>
        <cdr:cNvSpPr txBox="1"/>
      </cdr:nvSpPr>
      <cdr:spPr>
        <a:xfrm xmlns:a="http://schemas.openxmlformats.org/drawingml/2006/main">
          <a:off x="25767" y="1325216"/>
          <a:ext cx="1523079" cy="139147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600" b="1">
              <a:solidFill>
                <a:schemeClr val="tx2"/>
              </a:solidFill>
            </a:rPr>
            <a:t>Metal Bros(Shanghai)</a:t>
          </a:r>
        </a:p>
        <a:p xmlns:a="http://schemas.openxmlformats.org/drawingml/2006/main">
          <a:pPr algn="ctr"/>
          <a:r>
            <a:rPr lang="en-GB" sz="1600" b="1">
              <a:solidFill>
                <a:schemeClr val="tx2"/>
              </a:solidFill>
            </a:rPr>
            <a:t>44,27%</a:t>
          </a:r>
        </a:p>
      </cdr:txBody>
    </cdr:sp>
  </cdr:relSizeAnchor>
  <cdr:relSizeAnchor xmlns:cdr="http://schemas.openxmlformats.org/drawingml/2006/chartDrawing">
    <cdr:from>
      <cdr:x>0.75684</cdr:x>
      <cdr:y>0.25917</cdr:y>
    </cdr:from>
    <cdr:to>
      <cdr:x>1</cdr:x>
      <cdr:y>0.46132</cdr:y>
    </cdr:to>
    <cdr:sp macro="" textlink="">
      <cdr:nvSpPr>
        <cdr:cNvPr id="3" name="TextBox 1">
          <a:extLst xmlns:a="http://schemas.openxmlformats.org/drawingml/2006/main">
            <a:ext uri="{FF2B5EF4-FFF2-40B4-BE49-F238E27FC236}">
              <a16:creationId xmlns:a16="http://schemas.microsoft.com/office/drawing/2014/main" id="{5D3EDDF2-9F9A-B466-4E51-6646A12578F2}"/>
            </a:ext>
          </a:extLst>
        </cdr:cNvPr>
        <cdr:cNvSpPr txBox="1"/>
      </cdr:nvSpPr>
      <cdr:spPr>
        <a:xfrm xmlns:a="http://schemas.openxmlformats.org/drawingml/2006/main">
          <a:off x="4272052" y="935935"/>
          <a:ext cx="1372547" cy="72997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a:solidFill>
                <a:schemeClr val="tx2"/>
              </a:solidFill>
            </a:rPr>
            <a:t>HH Metal Kft.</a:t>
          </a:r>
        </a:p>
        <a:p xmlns:a="http://schemas.openxmlformats.org/drawingml/2006/main">
          <a:pPr algn="ctr"/>
          <a:r>
            <a:rPr lang="en-GB" sz="1600" b="1">
              <a:solidFill>
                <a:schemeClr val="tx2"/>
              </a:solidFill>
            </a:rPr>
            <a:t>15.96%</a:t>
          </a:r>
        </a:p>
      </cdr:txBody>
    </cdr:sp>
  </cdr:relSizeAnchor>
</c:userShapes>
</file>

<file path=xl/drawings/drawing4.xml><?xml version="1.0" encoding="utf-8"?>
<xdr:wsDr xmlns:xdr="http://schemas.openxmlformats.org/drawingml/2006/spreadsheetDrawing" xmlns:a="http://schemas.openxmlformats.org/drawingml/2006/main">
  <xdr:twoCellAnchor>
    <xdr:from>
      <xdr:col>8</xdr:col>
      <xdr:colOff>282575</xdr:colOff>
      <xdr:row>1</xdr:row>
      <xdr:rowOff>76200</xdr:rowOff>
    </xdr:from>
    <xdr:to>
      <xdr:col>23</xdr:col>
      <xdr:colOff>100012</xdr:colOff>
      <xdr:row>29</xdr:row>
      <xdr:rowOff>119062</xdr:rowOff>
    </xdr:to>
    <xdr:graphicFrame macro="">
      <xdr:nvGraphicFramePr>
        <xdr:cNvPr id="3" name="Chart 2">
          <a:extLst>
            <a:ext uri="{FF2B5EF4-FFF2-40B4-BE49-F238E27FC236}">
              <a16:creationId xmlns:a16="http://schemas.microsoft.com/office/drawing/2014/main" id="{2997BF94-37BC-6134-32B9-FF6E198FF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65018</xdr:colOff>
      <xdr:row>30</xdr:row>
      <xdr:rowOff>80754</xdr:rowOff>
    </xdr:from>
    <xdr:to>
      <xdr:col>21</xdr:col>
      <xdr:colOff>496541</xdr:colOff>
      <xdr:row>58</xdr:row>
      <xdr:rowOff>156125</xdr:rowOff>
    </xdr:to>
    <xdr:graphicFrame macro="">
      <xdr:nvGraphicFramePr>
        <xdr:cNvPr id="4" name="Chart 3">
          <a:extLst>
            <a:ext uri="{FF2B5EF4-FFF2-40B4-BE49-F238E27FC236}">
              <a16:creationId xmlns:a16="http://schemas.microsoft.com/office/drawing/2014/main" id="{BCE13304-6872-610E-E50D-60E4C5F88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559254</xdr:colOff>
      <xdr:row>59</xdr:row>
      <xdr:rowOff>53748</xdr:rowOff>
    </xdr:from>
    <xdr:to>
      <xdr:col>34</xdr:col>
      <xdr:colOff>483053</xdr:colOff>
      <xdr:row>84</xdr:row>
      <xdr:rowOff>46128</xdr:rowOff>
    </xdr:to>
    <xdr:graphicFrame macro="">
      <xdr:nvGraphicFramePr>
        <xdr:cNvPr id="5" name="Chart 4">
          <a:extLst>
            <a:ext uri="{FF2B5EF4-FFF2-40B4-BE49-F238E27FC236}">
              <a16:creationId xmlns:a16="http://schemas.microsoft.com/office/drawing/2014/main" id="{8FBEDAF8-EE1E-F9DA-FDD2-023A43FE2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247155</xdr:colOff>
      <xdr:row>60</xdr:row>
      <xdr:rowOff>11002</xdr:rowOff>
    </xdr:from>
    <xdr:to>
      <xdr:col>22</xdr:col>
      <xdr:colOff>272282</xdr:colOff>
      <xdr:row>88</xdr:row>
      <xdr:rowOff>177690</xdr:rowOff>
    </xdr:to>
    <xdr:graphicFrame macro="">
      <xdr:nvGraphicFramePr>
        <xdr:cNvPr id="6" name="Chart 5">
          <a:extLst>
            <a:ext uri="{FF2B5EF4-FFF2-40B4-BE49-F238E27FC236}">
              <a16:creationId xmlns:a16="http://schemas.microsoft.com/office/drawing/2014/main" id="{8D68BF4F-B143-E75E-3B33-2F39C51A05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0.525</cdr:x>
      <cdr:y>0.09437</cdr:y>
    </cdr:from>
    <cdr:to>
      <cdr:x>0.525</cdr:x>
      <cdr:y>0.8303</cdr:y>
    </cdr:to>
    <cdr:cxnSp macro="">
      <cdr:nvCxnSpPr>
        <cdr:cNvPr id="3" name="Straight Connector 2">
          <a:extLst xmlns:a="http://schemas.openxmlformats.org/drawingml/2006/main">
            <a:ext uri="{FF2B5EF4-FFF2-40B4-BE49-F238E27FC236}">
              <a16:creationId xmlns:a16="http://schemas.microsoft.com/office/drawing/2014/main" id="{F0E448FF-CA42-99B4-8F67-C7C8A1F6BFD4}"/>
            </a:ext>
          </a:extLst>
        </cdr:cNvPr>
        <cdr:cNvCxnSpPr/>
      </cdr:nvCxnSpPr>
      <cdr:spPr>
        <a:xfrm xmlns:a="http://schemas.openxmlformats.org/drawingml/2006/main" flipV="1">
          <a:off x="4839871" y="519113"/>
          <a:ext cx="0" cy="4048125"/>
        </a:xfrm>
        <a:prstGeom xmlns:a="http://schemas.openxmlformats.org/drawingml/2006/main" prst="line">
          <a:avLst/>
        </a:prstGeom>
        <a:ln xmlns:a="http://schemas.openxmlformats.org/drawingml/2006/main">
          <a:solidFill>
            <a:schemeClr val="accent1">
              <a:lumMod val="60000"/>
              <a:lumOff val="4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0.42112</cdr:x>
      <cdr:y>0.07801</cdr:y>
    </cdr:from>
    <cdr:to>
      <cdr:x>0.52063</cdr:x>
      <cdr:y>0.13438</cdr:y>
    </cdr:to>
    <cdr:sp macro="" textlink="">
      <cdr:nvSpPr>
        <cdr:cNvPr id="4" name="TextBox 3">
          <a:extLst xmlns:a="http://schemas.openxmlformats.org/drawingml/2006/main">
            <a:ext uri="{FF2B5EF4-FFF2-40B4-BE49-F238E27FC236}">
              <a16:creationId xmlns:a16="http://schemas.microsoft.com/office/drawing/2014/main" id="{C647A831-E3DC-DB7C-3727-34BB0FDD3C6E}"/>
            </a:ext>
          </a:extLst>
        </cdr:cNvPr>
        <cdr:cNvSpPr txBox="1"/>
      </cdr:nvSpPr>
      <cdr:spPr>
        <a:xfrm xmlns:a="http://schemas.openxmlformats.org/drawingml/2006/main">
          <a:off x="3861294" y="429117"/>
          <a:ext cx="912439" cy="310055"/>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r>
            <a:rPr lang="en-GB" sz="1100">
              <a:solidFill>
                <a:schemeClr val="tx2"/>
              </a:solidFill>
            </a:rPr>
            <a:t>2021</a:t>
          </a:r>
        </a:p>
      </cdr:txBody>
    </cdr:sp>
  </cdr:relSizeAnchor>
  <cdr:relSizeAnchor xmlns:cdr="http://schemas.openxmlformats.org/drawingml/2006/chartDrawing">
    <cdr:from>
      <cdr:x>0.53097</cdr:x>
      <cdr:y>0.0785</cdr:y>
    </cdr:from>
    <cdr:to>
      <cdr:x>0.63048</cdr:x>
      <cdr:y>0.13487</cdr:y>
    </cdr:to>
    <cdr:sp macro="" textlink="">
      <cdr:nvSpPr>
        <cdr:cNvPr id="5" name="TextBox 1">
          <a:extLst xmlns:a="http://schemas.openxmlformats.org/drawingml/2006/main">
            <a:ext uri="{FF2B5EF4-FFF2-40B4-BE49-F238E27FC236}">
              <a16:creationId xmlns:a16="http://schemas.microsoft.com/office/drawing/2014/main" id="{E62E392C-55A9-BDD9-00E8-814799AB626C}"/>
            </a:ext>
          </a:extLst>
        </cdr:cNvPr>
        <cdr:cNvSpPr txBox="1"/>
      </cdr:nvSpPr>
      <cdr:spPr>
        <a:xfrm xmlns:a="http://schemas.openxmlformats.org/drawingml/2006/main">
          <a:off x="4878993" y="431800"/>
          <a:ext cx="914400" cy="310055"/>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solidFill>
                <a:schemeClr val="tx2"/>
              </a:solidFill>
            </a:rPr>
            <a:t>2022</a:t>
          </a:r>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24</xdr:col>
      <xdr:colOff>198400</xdr:colOff>
      <xdr:row>40</xdr:row>
      <xdr:rowOff>65762</xdr:rowOff>
    </xdr:to>
    <xdr:pic>
      <xdr:nvPicPr>
        <xdr:cNvPr id="2" name="Picture 1">
          <a:extLst>
            <a:ext uri="{FF2B5EF4-FFF2-40B4-BE49-F238E27FC236}">
              <a16:creationId xmlns:a16="http://schemas.microsoft.com/office/drawing/2014/main" id="{922C05AE-D95F-7AF1-FBB9-6842283AEA1B}"/>
            </a:ext>
          </a:extLst>
        </xdr:cNvPr>
        <xdr:cNvPicPr>
          <a:picLocks noChangeAspect="1"/>
        </xdr:cNvPicPr>
      </xdr:nvPicPr>
      <xdr:blipFill>
        <a:blip xmlns:r="http://schemas.openxmlformats.org/officeDocument/2006/relationships" r:embed="rId1"/>
        <a:stretch>
          <a:fillRect/>
        </a:stretch>
      </xdr:blipFill>
      <xdr:spPr>
        <a:xfrm>
          <a:off x="2333625" y="381000"/>
          <a:ext cx="13000000" cy="730476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 Tran" refreshedDate="45092.349340162036" backgroundQuery="1" createdVersion="8" refreshedVersion="8" minRefreshableVersion="3" recordCount="0" supportSubquery="1" supportAdvancedDrill="1" xr:uid="{729FD125-0164-4F12-A9A4-C6B126586AAF}">
  <cacheSource type="external" connectionId="1"/>
  <cacheFields count="6">
    <cacheField name="[Range 2].[Month].[Month]" caption="Month" numFmtId="0" hierarchy="67" level="1">
      <sharedItems count="12">
        <s v="Apr"/>
        <s v="Aug"/>
        <s v="Dec"/>
        <s v="Feb"/>
        <s v="Jan"/>
        <s v="Jul"/>
        <s v="Jun"/>
        <s v="Mar"/>
        <s v="May"/>
        <s v="Nov"/>
        <s v="Oct"/>
        <s v="Sep"/>
      </sharedItems>
    </cacheField>
    <cacheField name="[Measures].[Average of Diff (SG)]" caption="Average of Diff (SG)" numFmtId="0" hierarchy="108" level="32767"/>
    <cacheField name="[Measures].[Average of Diff (AU)]" caption="Average of Diff (AU)" numFmtId="0" hierarchy="109" level="32767"/>
    <cacheField name="[Measures].[Average of Diff (HU)]" caption="Average of Diff (HU)" numFmtId="0" hierarchy="110" level="32767"/>
    <cacheField name="[Measures].[Average of Diff (DE)]" caption="Average of Diff (DE)" numFmtId="0" hierarchy="111" level="32767"/>
    <cacheField name="[Measures].[Average of Diff (DK)]" caption="Average of Diff (DK)" numFmtId="0" hierarchy="112" level="32767"/>
  </cacheFields>
  <cacheHierarchies count="124">
    <cacheHierarchy uniqueName="[Range].[PONumber]" caption="PONumber" attribute="1" defaultMemberUniqueName="[Range].[PONumber].[All]" allUniqueName="[Range].[PONumber].[All]" dimensionUniqueName="[Range]" displayFolder="" count="0" memberValueDatatype="20" unbalanced="0"/>
    <cacheHierarchy uniqueName="[Range].[POLineNumber]" caption="POLineNumber" attribute="1" defaultMemberUniqueName="[Range].[POLineNumber].[All]" allUniqueName="[Range].[POLineNumber].[All]" dimensionUniqueName="[Range]" displayFolder="" count="0" memberValueDatatype="20" unbalanced="0"/>
    <cacheHierarchy uniqueName="[Range].[ProductName]" caption="ProductName" attribute="1" defaultMemberUniqueName="[Range].[ProductName].[All]" allUniqueName="[Range].[ProductName].[All]" dimensionUniqueName="[Range]" displayFolder="" count="0" memberValueDatatype="130" unbalanced="0"/>
    <cacheHierarchy uniqueName="[Range].[VendorNo]" caption="VendorNo" attribute="1" defaultMemberUniqueName="[Range].[VendorNo].[All]" allUniqueName="[Range].[VendorNo].[All]" dimensionUniqueName="[Range]" displayFolder="" count="0" memberValueDatatype="20" unbalanced="0"/>
    <cacheHierarchy uniqueName="[Range].[VendorName]" caption="VendorName" attribute="1" defaultMemberUniqueName="[Range].[VendorName].[All]" allUniqueName="[Range].[VendorName].[All]" dimensionUniqueName="[Range]" displayFolder="" count="0" memberValueDatatype="130" unbalanced="0"/>
    <cacheHierarchy uniqueName="[Range].[VendorCountry]" caption="VendorCountry" attribute="1" defaultMemberUniqueName="[Range].[VendorCountry].[All]" allUniqueName="[Range].[VendorCountry].[All]" dimensionUniqueName="[Range]" displayFolder="" count="0" memberValueDatatype="130" unbalanced="0"/>
    <cacheHierarchy uniqueName="[Range].[CompanyCode]" caption="CompanyCode" attribute="1" defaultMemberUniqueName="[Range].[CompanyCode].[All]" allUniqueName="[Range].[CompanyCode].[All]" dimensionUniqueName="[Range]" displayFolder="" count="0" memberValueDatatype="130" unbalanced="0"/>
    <cacheHierarchy uniqueName="[Range].[Companyname]" caption="Companyname" attribute="1" defaultMemberUniqueName="[Range].[Companyname].[All]" allUniqueName="[Range].[Companyname].[All]" dimensionUniqueName="[Range]" displayFolder="" count="0" memberValueDatatype="130" unbalanced="0"/>
    <cacheHierarchy uniqueName="[Range].[CompanyCountry]" caption="CompanyCountry" attribute="1" defaultMemberUniqueName="[Range].[CompanyCountry].[All]" allUniqueName="[Range].[CompanyCountry].[All]" dimensionUniqueName="[Range]" displayFolder="" count="0" memberValueDatatype="130" unbalanced="0"/>
    <cacheHierarchy uniqueName="[Range].[Year-Month]" caption="Year-Month" attribute="1" defaultMemberUniqueName="[Range].[Year-Month].[All]" allUniqueName="[Range].[Year-Month].[All]" dimensionUniqueName="[Range]" displayFolder="" count="0" memberValueDatatype="130" unbalanced="0"/>
    <cacheHierarchy uniqueName="[Range].[Month_no]" caption="Month_no" attribute="1" defaultMemberUniqueName="[Range].[Month_no].[All]" allUniqueName="[Range].[Month_no].[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20" unbalanced="0"/>
    <cacheHierarchy uniqueName="[Range].[UOM]" caption="UOM" attribute="1" defaultMemberUniqueName="[Range].[UOM].[All]" allUniqueName="[Range].[UOM].[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Amount(EUR)]" caption="Amount(EUR)" attribute="1" defaultMemberUniqueName="[Range].[Amount(EUR)].[All]" allUniqueName="[Range].[Amount(EUR)].[All]" dimensionUniqueName="[Range]" displayFolder="" count="0" memberValueDatatype="5" unbalanced="0"/>
    <cacheHierarchy uniqueName="[Range].[PricePerUnit]" caption="PricePerUnit" attribute="1" defaultMemberUniqueName="[Range].[PricePerUnit].[All]" allUniqueName="[Range].[PricePerUnit].[All]" dimensionUniqueName="[Range]" displayFolder="" count="0" memberValueDatatype="5" unbalanced="0"/>
    <cacheHierarchy uniqueName="[Range].[Amount(USD)]" caption="Amount(USD)" attribute="1" defaultMemberUniqueName="[Range].[Amount(USD)].[All]" allUniqueName="[Range].[Amount(USD)].[All]" dimensionUniqueName="[Range]" displayFolder="" count="0" memberValueDatatype="5" unbalanced="0"/>
    <cacheHierarchy uniqueName="[Range].[Amount (in vendor transaction currency)]" caption="Amount (in vendor transaction currency)" attribute="1" defaultMemberUniqueName="[Range].[Amount (in vendor transaction currency)].[All]" allUniqueName="[Range].[Amount (in vendor transaction currency)].[All]" dimensionUniqueName="[Range]" displayFolder="" count="0" memberValueDatatype="5" unbalanced="0"/>
    <cacheHierarchy uniqueName="[Range 1].[PONumber]" caption="PONumber" attribute="1" defaultMemberUniqueName="[Range 1].[PONumber].[All]" allUniqueName="[Range 1].[PONumber].[All]" dimensionUniqueName="[Range 1]" displayFolder="" count="0" memberValueDatatype="20" unbalanced="0"/>
    <cacheHierarchy uniqueName="[Range 1].[POLineNumber]" caption="POLineNumber" attribute="1" defaultMemberUniqueName="[Range 1].[POLineNumber].[All]" allUniqueName="[Range 1].[POLineNumber].[All]" dimensionUniqueName="[Range 1]" displayFolder="" count="0" memberValueDatatype="20" unbalanced="0"/>
    <cacheHierarchy uniqueName="[Range 1].[ProductName]" caption="ProductName" attribute="1" defaultMemberUniqueName="[Range 1].[ProductName].[All]" allUniqueName="[Range 1].[ProductName].[All]" dimensionUniqueName="[Range 1]" displayFolder="" count="0" memberValueDatatype="130" unbalanced="0"/>
    <cacheHierarchy uniqueName="[Range 1].[VendorNo]" caption="VendorNo" attribute="1" defaultMemberUniqueName="[Range 1].[VendorNo].[All]" allUniqueName="[Range 1].[VendorNo].[All]" dimensionUniqueName="[Range 1]" displayFolder="" count="0" memberValueDatatype="20" unbalanced="0"/>
    <cacheHierarchy uniqueName="[Range 1].[VendorName]" caption="VendorName" attribute="1" defaultMemberUniqueName="[Range 1].[VendorName].[All]" allUniqueName="[Range 1].[VendorName].[All]" dimensionUniqueName="[Range 1]" displayFolder="" count="0" memberValueDatatype="130" unbalanced="0"/>
    <cacheHierarchy uniqueName="[Range 1].[VendorCountry]" caption="VendorCountry" attribute="1" defaultMemberUniqueName="[Range 1].[VendorCountry].[All]" allUniqueName="[Range 1].[VendorCountry].[All]" dimensionUniqueName="[Range 1]" displayFolder="" count="0" memberValueDatatype="130" unbalanced="0"/>
    <cacheHierarchy uniqueName="[Range 1].[CompanyCode]" caption="CompanyCode" attribute="1" defaultMemberUniqueName="[Range 1].[CompanyCode].[All]" allUniqueName="[Range 1].[CompanyCode].[All]" dimensionUniqueName="[Range 1]" displayFolder="" count="0" memberValueDatatype="130" unbalanced="0"/>
    <cacheHierarchy uniqueName="[Range 1].[Companyname]" caption="Companyname" attribute="1" defaultMemberUniqueName="[Range 1].[Companyname].[All]" allUniqueName="[Range 1].[Companyname].[All]" dimensionUniqueName="[Range 1]" displayFolder="" count="0" memberValueDatatype="130" unbalanced="0"/>
    <cacheHierarchy uniqueName="[Range 1].[CompanyCountry]" caption="CompanyCountry" attribute="1" defaultMemberUniqueName="[Range 1].[CompanyCountry].[All]" allUniqueName="[Range 1].[CompanyCountry].[All]" dimensionUniqueName="[Range 1]" displayFolder="" count="0" memberValueDatatype="130" unbalanced="0"/>
    <cacheHierarchy uniqueName="[Range 1].[Month]" caption="Month" attribute="1" defaultMemberUniqueName="[Range 1].[Month].[All]" allUniqueName="[Range 1].[Month].[All]" dimensionUniqueName="[Range 1]"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Quantity]" caption="Quantity" attribute="1" defaultMemberUniqueName="[Range 1].[Quantity].[All]" allUniqueName="[Range 1].[Quantity].[All]" dimensionUniqueName="[Range 1]" displayFolder="" count="0" memberValueDatatype="20" unbalanced="0"/>
    <cacheHierarchy uniqueName="[Range 1].[UOM]" caption="UOM" attribute="1" defaultMemberUniqueName="[Range 1].[UOM].[All]" allUniqueName="[Range 1].[UOM].[All]" dimensionUniqueName="[Range 1]" displayFolder="" count="0" memberValueDatatype="130" unbalanced="0"/>
    <cacheHierarchy uniqueName="[Range 1].[Currency]" caption="Currency" attribute="1" defaultMemberUniqueName="[Range 1].[Currency].[All]" allUniqueName="[Range 1].[Currency].[All]" dimensionUniqueName="[Range 1]" displayFolder="" count="0" memberValueDatatype="130" unbalanced="0"/>
    <cacheHierarchy uniqueName="[Range 1].[Amount(EUR)]" caption="Amount(EUR)" attribute="1" defaultMemberUniqueName="[Range 1].[Amount(EUR)].[All]" allUniqueName="[Range 1].[Amount(EUR)].[All]" dimensionUniqueName="[Range 1]" displayFolder="" count="0" memberValueDatatype="5" unbalanced="0"/>
    <cacheHierarchy uniqueName="[Range 1].[PricePerUnit]" caption="PricePerUnit" attribute="1" defaultMemberUniqueName="[Range 1].[PricePerUnit].[All]" allUniqueName="[Range 1].[PricePerUnit].[All]" dimensionUniqueName="[Range 1]" displayFolder="" count="0" memberValueDatatype="5" unbalanced="0"/>
    <cacheHierarchy uniqueName="[Range 1].[Amount(USD)]" caption="Amount(USD)" attribute="1" defaultMemberUniqueName="[Range 1].[Amount(USD)].[All]" allUniqueName="[Range 1].[Amount(USD)].[All]" dimensionUniqueName="[Range 1]" displayFolder="" count="0" memberValueDatatype="5" unbalanced="0"/>
    <cacheHierarchy uniqueName="[Range 1].[Amount (in vendor transaction currency)]" caption="Amount (in vendor transaction currency)" attribute="1" defaultMemberUniqueName="[Range 1].[Amount (in vendor transaction currency)].[All]" allUniqueName="[Range 1].[Amount (in vendor transaction currency)].[All]" dimensionUniqueName="[Range 1]" displayFolder="" count="0" memberValueDatatype="5" unbalanced="0"/>
    <cacheHierarchy uniqueName="[Range 1].[SG PPU]" caption="SG PPU" attribute="1" defaultMemberUniqueName="[Range 1].[SG PPU].[All]" allUniqueName="[Range 1].[SG PPU].[All]" dimensionUniqueName="[Range 1]" displayFolder="" count="0" memberValueDatatype="5" unbalanced="0"/>
    <cacheHierarchy uniqueName="[Range 1].[AU PPU]" caption="AU PPU" attribute="1" defaultMemberUniqueName="[Range 1].[AU PPU].[All]" allUniqueName="[Range 1].[AU PPU].[All]" dimensionUniqueName="[Range 1]" displayFolder="" count="0" memberValueDatatype="5" unbalanced="0"/>
    <cacheHierarchy uniqueName="[Range 1].[DK PPU]" caption="DK PPU" attribute="1" defaultMemberUniqueName="[Range 1].[DK PPU].[All]" allUniqueName="[Range 1].[DK PPU].[All]" dimensionUniqueName="[Range 1]" displayFolder="" count="0" memberValueDatatype="5" unbalanced="0"/>
    <cacheHierarchy uniqueName="[Range 1].[DE PPU]" caption="DE PPU" attribute="1" defaultMemberUniqueName="[Range 1].[DE PPU].[All]" allUniqueName="[Range 1].[DE PPU].[All]" dimensionUniqueName="[Range 1]" displayFolder="" count="0" memberValueDatatype="20" unbalanced="0"/>
    <cacheHierarchy uniqueName="[Range 1].[HU PPU]" caption="HU PPU" attribute="1" defaultMemberUniqueName="[Range 1].[HU PPU].[All]" allUniqueName="[Range 1].[HU PPU].[All]" dimensionUniqueName="[Range 1]" displayFolder="" count="0" memberValueDatatype="5" unbalanced="0"/>
    <cacheHierarchy uniqueName="[Range 1].[AmountEUR (SG)]" caption="AmountEUR (SG)" attribute="1" defaultMemberUniqueName="[Range 1].[AmountEUR (SG)].[All]" allUniqueName="[Range 1].[AmountEUR (SG)].[All]" dimensionUniqueName="[Range 1]" displayFolder="" count="0" memberValueDatatype="5" unbalanced="0"/>
    <cacheHierarchy uniqueName="[Range 1].[AmountEUR (AU)]" caption="AmountEUR (AU)" attribute="1" defaultMemberUniqueName="[Range 1].[AmountEUR (AU)].[All]" allUniqueName="[Range 1].[AmountEUR (AU)].[All]" dimensionUniqueName="[Range 1]" displayFolder="" count="0" memberValueDatatype="5" unbalanced="0"/>
    <cacheHierarchy uniqueName="[Range 1].[AmountEUR (DK)]" caption="AmountEUR (DK)" attribute="1" defaultMemberUniqueName="[Range 1].[AmountEUR (DK)].[All]" allUniqueName="[Range 1].[AmountEUR (DK)].[All]" dimensionUniqueName="[Range 1]" displayFolder="" count="0" memberValueDatatype="5" unbalanced="0"/>
    <cacheHierarchy uniqueName="[Range 1].[AmountEUR (DE)]" caption="AmountEUR (DE)" attribute="1" defaultMemberUniqueName="[Range 1].[AmountEUR (DE)].[All]" allUniqueName="[Range 1].[AmountEUR (DE)].[All]" dimensionUniqueName="[Range 1]" displayFolder="" count="0" memberValueDatatype="5" unbalanced="0"/>
    <cacheHierarchy uniqueName="[Range 1].[AmountEUR (HU)]" caption="AmountEUR (HU)" attribute="1" defaultMemberUniqueName="[Range 1].[AmountEUR (HU)].[All]" allUniqueName="[Range 1].[AmountEUR (HU)].[All]" dimensionUniqueName="[Range 1]" displayFolder="" count="0" memberValueDatatype="5" unbalanced="0"/>
    <cacheHierarchy uniqueName="[Range 1].[Diff (SG)]" caption="Diff (SG)" attribute="1" defaultMemberUniqueName="[Range 1].[Diff (SG)].[All]" allUniqueName="[Range 1].[Diff (SG)].[All]" dimensionUniqueName="[Range 1]" displayFolder="" count="0" memberValueDatatype="5" unbalanced="0"/>
    <cacheHierarchy uniqueName="[Range 1].[Diff (AU)]" caption="Diff (AU)" attribute="1" defaultMemberUniqueName="[Range 1].[Diff (AU)].[All]" allUniqueName="[Range 1].[Diff (AU)].[All]" dimensionUniqueName="[Range 1]" displayFolder="" count="0" memberValueDatatype="5" unbalanced="0"/>
    <cacheHierarchy uniqueName="[Range 1].[Diff (DK)]" caption="Diff (DK)" attribute="1" defaultMemberUniqueName="[Range 1].[Diff (DK)].[All]" allUniqueName="[Range 1].[Diff (DK)].[All]" dimensionUniqueName="[Range 1]" displayFolder="" count="0" memberValueDatatype="5" unbalanced="0"/>
    <cacheHierarchy uniqueName="[Range 1].[Diff (DE)]" caption="Diff (DE)" attribute="1" defaultMemberUniqueName="[Range 1].[Diff (DE)].[All]" allUniqueName="[Range 1].[Diff (DE)].[All]" dimensionUniqueName="[Range 1]" displayFolder="" count="0" memberValueDatatype="5" unbalanced="0"/>
    <cacheHierarchy uniqueName="[Range 1].[Diff (HU)]" caption="Diff (HU)" attribute="1" defaultMemberUniqueName="[Range 1].[Diff (HU)].[All]" allUniqueName="[Range 1].[Diff (HU)].[All]" dimensionUniqueName="[Range 1]" displayFolder="" count="0" memberValueDatatype="5" unbalanced="0"/>
    <cacheHierarchy uniqueName="[Range 1].[Diff amount SG]" caption="Diff amount SG" attribute="1" defaultMemberUniqueName="[Range 1].[Diff amount SG].[All]" allUniqueName="[Range 1].[Diff amount SG].[All]" dimensionUniqueName="[Range 1]" displayFolder="" count="0" memberValueDatatype="5" unbalanced="0"/>
    <cacheHierarchy uniqueName="[Range 1].[Diff amount AU]" caption="Diff amount AU" attribute="1" defaultMemberUniqueName="[Range 1].[Diff amount AU].[All]" allUniqueName="[Range 1].[Diff amount AU].[All]" dimensionUniqueName="[Range 1]" displayFolder="" count="0" memberValueDatatype="5" unbalanced="0"/>
    <cacheHierarchy uniqueName="[Range 1].[Diff amount DK]" caption="Diff amount DK" attribute="1" defaultMemberUniqueName="[Range 1].[Diff amount DK].[All]" allUniqueName="[Range 1].[Diff amount DK].[All]" dimensionUniqueName="[Range 1]" displayFolder="" count="0" memberValueDatatype="5" unbalanced="0"/>
    <cacheHierarchy uniqueName="[Range 1].[Diff amount DE]" caption="Diff amount DE" attribute="1" defaultMemberUniqueName="[Range 1].[Diff amount DE].[All]" allUniqueName="[Range 1].[Diff amount DE].[All]" dimensionUniqueName="[Range 1]" displayFolder="" count="0" memberValueDatatype="5" unbalanced="0"/>
    <cacheHierarchy uniqueName="[Range 1].[Diff amount HU]" caption="Diff amount HU" attribute="1" defaultMemberUniqueName="[Range 1].[Diff amount HU].[All]" allUniqueName="[Range 1].[Diff amount HU].[All]" dimensionUniqueName="[Range 1]" displayFolder="" count="0" memberValueDatatype="5" unbalanced="0"/>
    <cacheHierarchy uniqueName="[Range 2].[PONumber]" caption="PONumber" attribute="1" defaultMemberUniqueName="[Range 2].[PONumber].[All]" allUniqueName="[Range 2].[PONumber].[All]" dimensionUniqueName="[Range 2]" displayFolder="" count="0" memberValueDatatype="20" unbalanced="0"/>
    <cacheHierarchy uniqueName="[Range 2].[POLineNumber]" caption="POLineNumber" attribute="1" defaultMemberUniqueName="[Range 2].[POLineNumber].[All]" allUniqueName="[Range 2].[POLineNumber].[All]" dimensionUniqueName="[Range 2]" displayFolder="" count="0" memberValueDatatype="20" unbalanced="0"/>
    <cacheHierarchy uniqueName="[Range 2].[ProductName]" caption="ProductName" attribute="1" defaultMemberUniqueName="[Range 2].[ProductName].[All]" allUniqueName="[Range 2].[ProductName].[All]" dimensionUniqueName="[Range 2]" displayFolder="" count="0" memberValueDatatype="130" unbalanced="0"/>
    <cacheHierarchy uniqueName="[Range 2].[VendorNo]" caption="VendorNo" attribute="1" defaultMemberUniqueName="[Range 2].[VendorNo].[All]" allUniqueName="[Range 2].[VendorNo].[All]" dimensionUniqueName="[Range 2]" displayFolder="" count="0" memberValueDatatype="20" unbalanced="0"/>
    <cacheHierarchy uniqueName="[Range 2].[VendorName]" caption="VendorName" attribute="1" defaultMemberUniqueName="[Range 2].[VendorName].[All]" allUniqueName="[Range 2].[VendorName].[All]" dimensionUniqueName="[Range 2]" displayFolder="" count="0" memberValueDatatype="130" unbalanced="0"/>
    <cacheHierarchy uniqueName="[Range 2].[VendorCountry]" caption="VendorCountry" attribute="1" defaultMemberUniqueName="[Range 2].[VendorCountry].[All]" allUniqueName="[Range 2].[VendorCountry].[All]" dimensionUniqueName="[Range 2]" displayFolder="" count="0" memberValueDatatype="130" unbalanced="0"/>
    <cacheHierarchy uniqueName="[Range 2].[CompanyCode]" caption="CompanyCode" attribute="1" defaultMemberUniqueName="[Range 2].[CompanyCode].[All]" allUniqueName="[Range 2].[CompanyCode].[All]" dimensionUniqueName="[Range 2]" displayFolder="" count="0" memberValueDatatype="130" unbalanced="0"/>
    <cacheHierarchy uniqueName="[Range 2].[Companyname]" caption="Companyname" attribute="1" defaultMemberUniqueName="[Range 2].[Companyname].[All]" allUniqueName="[Range 2].[Companyname].[All]" dimensionUniqueName="[Range 2]" displayFolder="" count="0" memberValueDatatype="130" unbalanced="0"/>
    <cacheHierarchy uniqueName="[Range 2].[CompanyCountry]" caption="CompanyCountry" attribute="1" defaultMemberUniqueName="[Range 2].[CompanyCountry].[All]" allUniqueName="[Range 2].[CompanyCountry].[All]" dimensionUniqueName="[Range 2]" displayFolder="" count="0" memberValueDatatype="130" unbalanced="0"/>
    <cacheHierarchy uniqueName="[Range 2].[Month]" caption="Month" attribute="1" defaultMemberUniqueName="[Range 2].[Month].[All]" allUniqueName="[Range 2].[Month].[All]" dimensionUniqueName="[Range 2]" displayFolder="" count="2" memberValueDatatype="130" unbalanced="0">
      <fieldsUsage count="2">
        <fieldUsage x="-1"/>
        <fieldUsage x="0"/>
      </fieldsUsage>
    </cacheHierarchy>
    <cacheHierarchy uniqueName="[Range 2].[Year]" caption="Year" attribute="1" defaultMemberUniqueName="[Range 2].[Year].[All]" allUniqueName="[Range 2].[Year].[All]" dimensionUniqueName="[Range 2]" displayFolder="" count="0" memberValueDatatype="20" unbalanced="0"/>
    <cacheHierarchy uniqueName="[Range 2].[Quantity]" caption="Quantity" attribute="1" defaultMemberUniqueName="[Range 2].[Quantity].[All]" allUniqueName="[Range 2].[Quantity].[All]" dimensionUniqueName="[Range 2]" displayFolder="" count="0" memberValueDatatype="20" unbalanced="0"/>
    <cacheHierarchy uniqueName="[Range 2].[UOM]" caption="UOM" attribute="1" defaultMemberUniqueName="[Range 2].[UOM].[All]" allUniqueName="[Range 2].[UOM].[All]" dimensionUniqueName="[Range 2]" displayFolder="" count="0" memberValueDatatype="130" unbalanced="0"/>
    <cacheHierarchy uniqueName="[Range 2].[Currency]" caption="Currency" attribute="1" defaultMemberUniqueName="[Range 2].[Currency].[All]" allUniqueName="[Range 2].[Currency].[All]" dimensionUniqueName="[Range 2]" displayFolder="" count="0" memberValueDatatype="130" unbalanced="0"/>
    <cacheHierarchy uniqueName="[Range 2].[Amount(EUR)]" caption="Amount(EUR)" attribute="1" defaultMemberUniqueName="[Range 2].[Amount(EUR)].[All]" allUniqueName="[Range 2].[Amount(EUR)].[All]" dimensionUniqueName="[Range 2]" displayFolder="" count="0" memberValueDatatype="5" unbalanced="0"/>
    <cacheHierarchy uniqueName="[Range 2].[PricePerUnit]" caption="PricePerUnit" attribute="1" defaultMemberUniqueName="[Range 2].[PricePerUnit].[All]" allUniqueName="[Range 2].[PricePerUnit].[All]" dimensionUniqueName="[Range 2]" displayFolder="" count="0" memberValueDatatype="5" unbalanced="0"/>
    <cacheHierarchy uniqueName="[Range 2].[Amount(USD)]" caption="Amount(USD)" attribute="1" defaultMemberUniqueName="[Range 2].[Amount(USD)].[All]" allUniqueName="[Range 2].[Amount(USD)].[All]" dimensionUniqueName="[Range 2]" displayFolder="" count="0" memberValueDatatype="5" unbalanced="0"/>
    <cacheHierarchy uniqueName="[Range 2].[Amount (in vendor transaction currency)]" caption="Amount (in vendor transaction currency)" attribute="1" defaultMemberUniqueName="[Range 2].[Amount (in vendor transaction currency)].[All]" allUniqueName="[Range 2].[Amount (in vendor transaction currency)].[All]" dimensionUniqueName="[Range 2]" displayFolder="" count="0" memberValueDatatype="5" unbalanced="0"/>
    <cacheHierarchy uniqueName="[Range 2].[SG PPU]" caption="SG PPU" attribute="1" defaultMemberUniqueName="[Range 2].[SG PPU].[All]" allUniqueName="[Range 2].[SG PPU].[All]" dimensionUniqueName="[Range 2]" displayFolder="" count="0" memberValueDatatype="5" unbalanced="0"/>
    <cacheHierarchy uniqueName="[Range 2].[AU PPU]" caption="AU PPU" attribute="1" defaultMemberUniqueName="[Range 2].[AU PPU].[All]" allUniqueName="[Range 2].[AU PPU].[All]" dimensionUniqueName="[Range 2]" displayFolder="" count="0" memberValueDatatype="5" unbalanced="0"/>
    <cacheHierarchy uniqueName="[Range 2].[DK PPU]" caption="DK PPU" attribute="1" defaultMemberUniqueName="[Range 2].[DK PPU].[All]" allUniqueName="[Range 2].[DK PPU].[All]" dimensionUniqueName="[Range 2]" displayFolder="" count="0" memberValueDatatype="5" unbalanced="0"/>
    <cacheHierarchy uniqueName="[Range 2].[DE PPU]" caption="DE PPU" attribute="1" defaultMemberUniqueName="[Range 2].[DE PPU].[All]" allUniqueName="[Range 2].[DE PPU].[All]" dimensionUniqueName="[Range 2]" displayFolder="" count="0" memberValueDatatype="20" unbalanced="0"/>
    <cacheHierarchy uniqueName="[Range 2].[HU PPU]" caption="HU PPU" attribute="1" defaultMemberUniqueName="[Range 2].[HU PPU].[All]" allUniqueName="[Range 2].[HU PPU].[All]" dimensionUniqueName="[Range 2]" displayFolder="" count="0" memberValueDatatype="20" unbalanced="0"/>
    <cacheHierarchy uniqueName="[Range 2].[AmountEUR (SG)]" caption="AmountEUR (SG)" attribute="1" defaultMemberUniqueName="[Range 2].[AmountEUR (SG)].[All]" allUniqueName="[Range 2].[AmountEUR (SG)].[All]" dimensionUniqueName="[Range 2]" displayFolder="" count="0" memberValueDatatype="5" unbalanced="0"/>
    <cacheHierarchy uniqueName="[Range 2].[AmountEUR (AU)]" caption="AmountEUR (AU)" attribute="1" defaultMemberUniqueName="[Range 2].[AmountEUR (AU)].[All]" allUniqueName="[Range 2].[AmountEUR (AU)].[All]" dimensionUniqueName="[Range 2]" displayFolder="" count="0" memberValueDatatype="5" unbalanced="0"/>
    <cacheHierarchy uniqueName="[Range 2].[AmountEUR (DK)]" caption="AmountEUR (DK)" attribute="1" defaultMemberUniqueName="[Range 2].[AmountEUR (DK)].[All]" allUniqueName="[Range 2].[AmountEUR (DK)].[All]" dimensionUniqueName="[Range 2]" displayFolder="" count="0" memberValueDatatype="5" unbalanced="0"/>
    <cacheHierarchy uniqueName="[Range 2].[AmountEUR (DE)]" caption="AmountEUR (DE)" attribute="1" defaultMemberUniqueName="[Range 2].[AmountEUR (DE)].[All]" allUniqueName="[Range 2].[AmountEUR (DE)].[All]" dimensionUniqueName="[Range 2]" displayFolder="" count="0" memberValueDatatype="5" unbalanced="0"/>
    <cacheHierarchy uniqueName="[Range 2].[AmountEUR (HU)]" caption="AmountEUR (HU)" attribute="1" defaultMemberUniqueName="[Range 2].[AmountEUR (HU)].[All]" allUniqueName="[Range 2].[AmountEUR (HU)].[All]" dimensionUniqueName="[Range 2]" displayFolder="" count="0" memberValueDatatype="5" unbalanced="0"/>
    <cacheHierarchy uniqueName="[Range 2].[Diff (SG)]" caption="Diff (SG)" attribute="1" defaultMemberUniqueName="[Range 2].[Diff (SG)].[All]" allUniqueName="[Range 2].[Diff (SG)].[All]" dimensionUniqueName="[Range 2]" displayFolder="" count="0" memberValueDatatype="5" unbalanced="0"/>
    <cacheHierarchy uniqueName="[Range 2].[Diff (AU)]" caption="Diff (AU)" attribute="1" defaultMemberUniqueName="[Range 2].[Diff (AU)].[All]" allUniqueName="[Range 2].[Diff (AU)].[All]" dimensionUniqueName="[Range 2]" displayFolder="" count="0" memberValueDatatype="5" unbalanced="0"/>
    <cacheHierarchy uniqueName="[Range 2].[Diff (DK)]" caption="Diff (DK)" attribute="1" defaultMemberUniqueName="[Range 2].[Diff (DK)].[All]" allUniqueName="[Range 2].[Diff (DK)].[All]" dimensionUniqueName="[Range 2]" displayFolder="" count="0" memberValueDatatype="5" unbalanced="0"/>
    <cacheHierarchy uniqueName="[Range 2].[Diff (DE)]" caption="Diff (DE)" attribute="1" defaultMemberUniqueName="[Range 2].[Diff (DE)].[All]" allUniqueName="[Range 2].[Diff (DE)].[All]" dimensionUniqueName="[Range 2]" displayFolder="" count="0" memberValueDatatype="5" unbalanced="0"/>
    <cacheHierarchy uniqueName="[Range 2].[Diff (HU)]" caption="Diff (HU)" attribute="1" defaultMemberUniqueName="[Range 2].[Diff (HU)].[All]" allUniqueName="[Range 2].[Diff (HU)].[All]" dimensionUniqueName="[Range 2]" displayFolder="" count="0" memberValueDatatype="5" unbalanced="0"/>
    <cacheHierarchy uniqueName="[Range 2].[Diff amount SG]" caption="Diff amount SG" attribute="1" defaultMemberUniqueName="[Range 2].[Diff amount SG].[All]" allUniqueName="[Range 2].[Diff amount SG].[All]" dimensionUniqueName="[Range 2]" displayFolder="" count="0" memberValueDatatype="5" unbalanced="0"/>
    <cacheHierarchy uniqueName="[Range 2].[Diff amount AU]" caption="Diff amount AU" attribute="1" defaultMemberUniqueName="[Range 2].[Diff amount AU].[All]" allUniqueName="[Range 2].[Diff amount AU].[All]" dimensionUniqueName="[Range 2]" displayFolder="" count="0" memberValueDatatype="5" unbalanced="0"/>
    <cacheHierarchy uniqueName="[Range 2].[Diff amount DK]" caption="Diff amount DK" attribute="1" defaultMemberUniqueName="[Range 2].[Diff amount DK].[All]" allUniqueName="[Range 2].[Diff amount DK].[All]" dimensionUniqueName="[Range 2]" displayFolder="" count="0" memberValueDatatype="5" unbalanced="0"/>
    <cacheHierarchy uniqueName="[Range 2].[Diff amount DE]" caption="Diff amount DE" attribute="1" defaultMemberUniqueName="[Range 2].[Diff amount DE].[All]" allUniqueName="[Range 2].[Diff amount DE].[All]" dimensionUniqueName="[Range 2]" displayFolder="" count="0" memberValueDatatype="5" unbalanced="0"/>
    <cacheHierarchy uniqueName="[Range 2].[Diff amount HU]" caption="Diff amount HU" attribute="1" defaultMemberUniqueName="[Range 2].[Diff amount HU].[All]" allUniqueName="[Range 2].[Diff amount HU].[All]" dimensionUniqueName="[Range 2]" displayFolder="" count="0" memberValueDatatype="5"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PricePerUnit]" caption="Sum of PricePerUnit" measure="1" displayFolder="" measureGroup="Range" count="0" hidden="1">
      <extLst>
        <ext xmlns:x15="http://schemas.microsoft.com/office/spreadsheetml/2010/11/main" uri="{B97F6D7D-B522-45F9-BDA1-12C45D357490}">
          <x15:cacheHierarchy aggregatedColumn="17"/>
        </ext>
      </extLst>
    </cacheHierarchy>
    <cacheHierarchy uniqueName="[Measures].[Average of PricePerUnit]" caption="Average of PricePerUnit" measure="1" displayFolder="" measureGroup="Range" count="0" hidden="1">
      <extLst>
        <ext xmlns:x15="http://schemas.microsoft.com/office/spreadsheetml/2010/11/main" uri="{B97F6D7D-B522-45F9-BDA1-12C45D357490}">
          <x15:cacheHierarchy aggregatedColumn="17"/>
        </ext>
      </extLst>
    </cacheHierarchy>
    <cacheHierarchy uniqueName="[Measures].[Sum of Amount(EUR)]" caption="Sum of Amount(EUR)" measure="1" displayFolder="" measureGroup="Range" count="0" hidden="1">
      <extLst>
        <ext xmlns:x15="http://schemas.microsoft.com/office/spreadsheetml/2010/11/main" uri="{B97F6D7D-B522-45F9-BDA1-12C45D357490}">
          <x15:cacheHierarchy aggregatedColumn="16"/>
        </ext>
      </extLst>
    </cacheHierarchy>
    <cacheHierarchy uniqueName="[Measures].[Sum of Diff (SG)]" caption="Sum of Diff (SG)" measure="1" displayFolder="" measureGroup="Range 2" count="0" hidden="1">
      <extLst>
        <ext xmlns:x15="http://schemas.microsoft.com/office/spreadsheetml/2010/11/main" uri="{B97F6D7D-B522-45F9-BDA1-12C45D357490}">
          <x15:cacheHierarchy aggregatedColumn="86"/>
        </ext>
      </extLst>
    </cacheHierarchy>
    <cacheHierarchy uniqueName="[Measures].[Sum of Diff (AU)]" caption="Sum of Diff (AU)" measure="1" displayFolder="" measureGroup="Range 2" count="0" hidden="1">
      <extLst>
        <ext xmlns:x15="http://schemas.microsoft.com/office/spreadsheetml/2010/11/main" uri="{B97F6D7D-B522-45F9-BDA1-12C45D357490}">
          <x15:cacheHierarchy aggregatedColumn="87"/>
        </ext>
      </extLst>
    </cacheHierarchy>
    <cacheHierarchy uniqueName="[Measures].[Sum of Diff (DK)]" caption="Sum of Diff (DK)" measure="1" displayFolder="" measureGroup="Range 2" count="0" hidden="1">
      <extLst>
        <ext xmlns:x15="http://schemas.microsoft.com/office/spreadsheetml/2010/11/main" uri="{B97F6D7D-B522-45F9-BDA1-12C45D357490}">
          <x15:cacheHierarchy aggregatedColumn="88"/>
        </ext>
      </extLst>
    </cacheHierarchy>
    <cacheHierarchy uniqueName="[Measures].[Sum of Diff (DE)]" caption="Sum of Diff (DE)" measure="1" displayFolder="" measureGroup="Range 2" count="0" hidden="1">
      <extLst>
        <ext xmlns:x15="http://schemas.microsoft.com/office/spreadsheetml/2010/11/main" uri="{B97F6D7D-B522-45F9-BDA1-12C45D357490}">
          <x15:cacheHierarchy aggregatedColumn="89"/>
        </ext>
      </extLst>
    </cacheHierarchy>
    <cacheHierarchy uniqueName="[Measures].[Sum of Diff (HU)]" caption="Sum of Diff (HU)" measure="1" displayFolder="" measureGroup="Range 2" count="0" hidden="1">
      <extLst>
        <ext xmlns:x15="http://schemas.microsoft.com/office/spreadsheetml/2010/11/main" uri="{B97F6D7D-B522-45F9-BDA1-12C45D357490}">
          <x15:cacheHierarchy aggregatedColumn="90"/>
        </ext>
      </extLst>
    </cacheHierarchy>
    <cacheHierarchy uniqueName="[Measures].[Average of Diff (SG)]" caption="Average of Diff (SG)" measure="1" displayFolder="" measureGroup="Range 2" count="0" oneField="1" hidden="1">
      <fieldsUsage count="1">
        <fieldUsage x="1"/>
      </fieldsUsage>
      <extLst>
        <ext xmlns:x15="http://schemas.microsoft.com/office/spreadsheetml/2010/11/main" uri="{B97F6D7D-B522-45F9-BDA1-12C45D357490}">
          <x15:cacheHierarchy aggregatedColumn="86"/>
        </ext>
      </extLst>
    </cacheHierarchy>
    <cacheHierarchy uniqueName="[Measures].[Average of Diff (AU)]" caption="Average of Diff (AU)" measure="1" displayFolder="" measureGroup="Range 2" count="0" oneField="1" hidden="1">
      <fieldsUsage count="1">
        <fieldUsage x="2"/>
      </fieldsUsage>
      <extLst>
        <ext xmlns:x15="http://schemas.microsoft.com/office/spreadsheetml/2010/11/main" uri="{B97F6D7D-B522-45F9-BDA1-12C45D357490}">
          <x15:cacheHierarchy aggregatedColumn="87"/>
        </ext>
      </extLst>
    </cacheHierarchy>
    <cacheHierarchy uniqueName="[Measures].[Average of Diff (HU)]" caption="Average of Diff (HU)" measure="1" displayFolder="" measureGroup="Range 2" count="0" oneField="1" hidden="1">
      <fieldsUsage count="1">
        <fieldUsage x="3"/>
      </fieldsUsage>
      <extLst>
        <ext xmlns:x15="http://schemas.microsoft.com/office/spreadsheetml/2010/11/main" uri="{B97F6D7D-B522-45F9-BDA1-12C45D357490}">
          <x15:cacheHierarchy aggregatedColumn="90"/>
        </ext>
      </extLst>
    </cacheHierarchy>
    <cacheHierarchy uniqueName="[Measures].[Average of Diff (DE)]" caption="Average of Diff (DE)" measure="1" displayFolder="" measureGroup="Range 2" count="0" oneField="1" hidden="1">
      <fieldsUsage count="1">
        <fieldUsage x="4"/>
      </fieldsUsage>
      <extLst>
        <ext xmlns:x15="http://schemas.microsoft.com/office/spreadsheetml/2010/11/main" uri="{B97F6D7D-B522-45F9-BDA1-12C45D357490}">
          <x15:cacheHierarchy aggregatedColumn="89"/>
        </ext>
      </extLst>
    </cacheHierarchy>
    <cacheHierarchy uniqueName="[Measures].[Average of Diff (DK)]" caption="Average of Diff (DK)" measure="1" displayFolder="" measureGroup="Range 2" count="0" oneField="1" hidden="1">
      <fieldsUsage count="1">
        <fieldUsage x="5"/>
      </fieldsUsage>
      <extLst>
        <ext xmlns:x15="http://schemas.microsoft.com/office/spreadsheetml/2010/11/main" uri="{B97F6D7D-B522-45F9-BDA1-12C45D357490}">
          <x15:cacheHierarchy aggregatedColumn="88"/>
        </ext>
      </extLst>
    </cacheHierarchy>
    <cacheHierarchy uniqueName="[Measures].[Sum of Diff (SG) 2]" caption="Sum of Diff (SG) 2" measure="1" displayFolder="" measureGroup="Range 1" count="0" hidden="1">
      <extLst>
        <ext xmlns:x15="http://schemas.microsoft.com/office/spreadsheetml/2010/11/main" uri="{B97F6D7D-B522-45F9-BDA1-12C45D357490}">
          <x15:cacheHierarchy aggregatedColumn="48"/>
        </ext>
      </extLst>
    </cacheHierarchy>
    <cacheHierarchy uniqueName="[Measures].[Sum of Diff (AU) 2]" caption="Sum of Diff (AU) 2" measure="1" displayFolder="" measureGroup="Range 1" count="0" hidden="1">
      <extLst>
        <ext xmlns:x15="http://schemas.microsoft.com/office/spreadsheetml/2010/11/main" uri="{B97F6D7D-B522-45F9-BDA1-12C45D357490}">
          <x15:cacheHierarchy aggregatedColumn="49"/>
        </ext>
      </extLst>
    </cacheHierarchy>
    <cacheHierarchy uniqueName="[Measures].[Sum of Diff (DK) 2]" caption="Sum of Diff (DK) 2" measure="1" displayFolder="" measureGroup="Range 1" count="0" hidden="1">
      <extLst>
        <ext xmlns:x15="http://schemas.microsoft.com/office/spreadsheetml/2010/11/main" uri="{B97F6D7D-B522-45F9-BDA1-12C45D357490}">
          <x15:cacheHierarchy aggregatedColumn="50"/>
        </ext>
      </extLst>
    </cacheHierarchy>
    <cacheHierarchy uniqueName="[Measures].[Sum of Diff (DE) 2]" caption="Sum of Diff (DE) 2" measure="1" displayFolder="" measureGroup="Range 1" count="0" hidden="1">
      <extLst>
        <ext xmlns:x15="http://schemas.microsoft.com/office/spreadsheetml/2010/11/main" uri="{B97F6D7D-B522-45F9-BDA1-12C45D357490}">
          <x15:cacheHierarchy aggregatedColumn="51"/>
        </ext>
      </extLst>
    </cacheHierarchy>
    <cacheHierarchy uniqueName="[Measures].[Sum of Diff (HU) 2]" caption="Sum of Diff (HU) 2" measure="1" displayFolder="" measureGroup="Range 1" count="0" hidden="1">
      <extLst>
        <ext xmlns:x15="http://schemas.microsoft.com/office/spreadsheetml/2010/11/main" uri="{B97F6D7D-B522-45F9-BDA1-12C45D357490}">
          <x15:cacheHierarchy aggregatedColumn="52"/>
        </ext>
      </extLst>
    </cacheHierarchy>
    <cacheHierarchy uniqueName="[Measures].[Average of Diff (SG) 2]" caption="Average of Diff (SG) 2" measure="1" displayFolder="" measureGroup="Range 1" count="0" hidden="1">
      <extLst>
        <ext xmlns:x15="http://schemas.microsoft.com/office/spreadsheetml/2010/11/main" uri="{B97F6D7D-B522-45F9-BDA1-12C45D357490}">
          <x15:cacheHierarchy aggregatedColumn="48"/>
        </ext>
      </extLst>
    </cacheHierarchy>
    <cacheHierarchy uniqueName="[Measures].[Average of Diff (AU) 2]" caption="Average of Diff (AU) 2" measure="1" displayFolder="" measureGroup="Range 1" count="0" hidden="1">
      <extLst>
        <ext xmlns:x15="http://schemas.microsoft.com/office/spreadsheetml/2010/11/main" uri="{B97F6D7D-B522-45F9-BDA1-12C45D357490}">
          <x15:cacheHierarchy aggregatedColumn="49"/>
        </ext>
      </extLst>
    </cacheHierarchy>
    <cacheHierarchy uniqueName="[Measures].[Average of Diff (DE) 2]" caption="Average of Diff (DE) 2" measure="1" displayFolder="" measureGroup="Range 1" count="0" hidden="1">
      <extLst>
        <ext xmlns:x15="http://schemas.microsoft.com/office/spreadsheetml/2010/11/main" uri="{B97F6D7D-B522-45F9-BDA1-12C45D357490}">
          <x15:cacheHierarchy aggregatedColumn="51"/>
        </ext>
      </extLst>
    </cacheHierarchy>
    <cacheHierarchy uniqueName="[Measures].[Average of Diff (HU) 2]" caption="Average of Diff (HU) 2" measure="1" displayFolder="" measureGroup="Range 1" count="0" hidden="1">
      <extLst>
        <ext xmlns:x15="http://schemas.microsoft.com/office/spreadsheetml/2010/11/main" uri="{B97F6D7D-B522-45F9-BDA1-12C45D357490}">
          <x15:cacheHierarchy aggregatedColumn="52"/>
        </ext>
      </extLst>
    </cacheHierarchy>
    <cacheHierarchy uniqueName="[Measures].[Average of Diff (DK) 2]" caption="Average of Diff (DK) 2" measure="1" displayFolder="" measureGroup="Range 1" count="0" hidden="1">
      <extLst>
        <ext xmlns:x15="http://schemas.microsoft.com/office/spreadsheetml/2010/11/main" uri="{B97F6D7D-B522-45F9-BDA1-12C45D357490}">
          <x15:cacheHierarchy aggregatedColumn="50"/>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Range" uniqueName="[Range]" caption="Range"/>
    <dimension name="Range 1" uniqueName="[Range 1]" caption="Range 1"/>
    <dimension name="Range 2" uniqueName="[Range 2]" caption="Range 2"/>
  </dimensions>
  <measureGroups count="3">
    <measureGroup name="Range" caption="Range"/>
    <measureGroup name="Range 1" caption="Range 1"/>
    <measureGroup name="Range 2" caption="Range 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 Tran" refreshedDate="45092.350180092595" backgroundQuery="1" createdVersion="8" refreshedVersion="8" minRefreshableVersion="3" recordCount="0" supportSubquery="1" supportAdvancedDrill="1" xr:uid="{19CE5E5F-E47E-4D35-BA7E-F49D21082360}">
  <cacheSource type="external" connectionId="1"/>
  <cacheFields count="6">
    <cacheField name="[Range 1].[Month].[Month]" caption="Month" numFmtId="0" hierarchy="29" level="1">
      <sharedItems count="12">
        <s v="Apr"/>
        <s v="Aug"/>
        <s v="Dec"/>
        <s v="Feb"/>
        <s v="Jan"/>
        <s v="Jul"/>
        <s v="Jun"/>
        <s v="Mar"/>
        <s v="May"/>
        <s v="Nov"/>
        <s v="Oct"/>
        <s v="Sep"/>
      </sharedItems>
    </cacheField>
    <cacheField name="[Measures].[Average of Diff (SG) 2]" caption="Average of Diff (SG) 2" numFmtId="0" hierarchy="118" level="32767"/>
    <cacheField name="[Measures].[Average of Diff (AU) 2]" caption="Average of Diff (AU) 2" numFmtId="0" hierarchy="119" level="32767"/>
    <cacheField name="[Measures].[Average of Diff (DE) 2]" caption="Average of Diff (DE) 2" numFmtId="0" hierarchy="120" level="32767"/>
    <cacheField name="[Measures].[Average of Diff (HU) 2]" caption="Average of Diff (HU) 2" numFmtId="0" hierarchy="121" level="32767"/>
    <cacheField name="[Measures].[Average of Diff (DK) 2]" caption="Average of Diff (DK) 2" numFmtId="0" hierarchy="122" level="32767"/>
  </cacheFields>
  <cacheHierarchies count="124">
    <cacheHierarchy uniqueName="[Range].[PONumber]" caption="PONumber" attribute="1" defaultMemberUniqueName="[Range].[PONumber].[All]" allUniqueName="[Range].[PONumber].[All]" dimensionUniqueName="[Range]" displayFolder="" count="0" memberValueDatatype="20" unbalanced="0"/>
    <cacheHierarchy uniqueName="[Range].[POLineNumber]" caption="POLineNumber" attribute="1" defaultMemberUniqueName="[Range].[POLineNumber].[All]" allUniqueName="[Range].[POLineNumber].[All]" dimensionUniqueName="[Range]" displayFolder="" count="0" memberValueDatatype="20" unbalanced="0"/>
    <cacheHierarchy uniqueName="[Range].[ProductName]" caption="ProductName" attribute="1" defaultMemberUniqueName="[Range].[ProductName].[All]" allUniqueName="[Range].[ProductName].[All]" dimensionUniqueName="[Range]" displayFolder="" count="0" memberValueDatatype="130" unbalanced="0"/>
    <cacheHierarchy uniqueName="[Range].[VendorNo]" caption="VendorNo" attribute="1" defaultMemberUniqueName="[Range].[VendorNo].[All]" allUniqueName="[Range].[VendorNo].[All]" dimensionUniqueName="[Range]" displayFolder="" count="0" memberValueDatatype="20" unbalanced="0"/>
    <cacheHierarchy uniqueName="[Range].[VendorName]" caption="VendorName" attribute="1" defaultMemberUniqueName="[Range].[VendorName].[All]" allUniqueName="[Range].[VendorName].[All]" dimensionUniqueName="[Range]" displayFolder="" count="0" memberValueDatatype="130" unbalanced="0"/>
    <cacheHierarchy uniqueName="[Range].[VendorCountry]" caption="VendorCountry" attribute="1" defaultMemberUniqueName="[Range].[VendorCountry].[All]" allUniqueName="[Range].[VendorCountry].[All]" dimensionUniqueName="[Range]" displayFolder="" count="0" memberValueDatatype="130" unbalanced="0"/>
    <cacheHierarchy uniqueName="[Range].[CompanyCode]" caption="CompanyCode" attribute="1" defaultMemberUniqueName="[Range].[CompanyCode].[All]" allUniqueName="[Range].[CompanyCode].[All]" dimensionUniqueName="[Range]" displayFolder="" count="0" memberValueDatatype="130" unbalanced="0"/>
    <cacheHierarchy uniqueName="[Range].[Companyname]" caption="Companyname" attribute="1" defaultMemberUniqueName="[Range].[Companyname].[All]" allUniqueName="[Range].[Companyname].[All]" dimensionUniqueName="[Range]" displayFolder="" count="0" memberValueDatatype="130" unbalanced="0"/>
    <cacheHierarchy uniqueName="[Range].[CompanyCountry]" caption="CompanyCountry" attribute="1" defaultMemberUniqueName="[Range].[CompanyCountry].[All]" allUniqueName="[Range].[CompanyCountry].[All]" dimensionUniqueName="[Range]" displayFolder="" count="0" memberValueDatatype="130" unbalanced="0"/>
    <cacheHierarchy uniqueName="[Range].[Year-Month]" caption="Year-Month" attribute="1" defaultMemberUniqueName="[Range].[Year-Month].[All]" allUniqueName="[Range].[Year-Month].[All]" dimensionUniqueName="[Range]" displayFolder="" count="0" memberValueDatatype="130" unbalanced="0"/>
    <cacheHierarchy uniqueName="[Range].[Month_no]" caption="Month_no" attribute="1" defaultMemberUniqueName="[Range].[Month_no].[All]" allUniqueName="[Range].[Month_no].[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20" unbalanced="0"/>
    <cacheHierarchy uniqueName="[Range].[UOM]" caption="UOM" attribute="1" defaultMemberUniqueName="[Range].[UOM].[All]" allUniqueName="[Range].[UOM].[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Amount(EUR)]" caption="Amount(EUR)" attribute="1" defaultMemberUniqueName="[Range].[Amount(EUR)].[All]" allUniqueName="[Range].[Amount(EUR)].[All]" dimensionUniqueName="[Range]" displayFolder="" count="0" memberValueDatatype="5" unbalanced="0"/>
    <cacheHierarchy uniqueName="[Range].[PricePerUnit]" caption="PricePerUnit" attribute="1" defaultMemberUniqueName="[Range].[PricePerUnit].[All]" allUniqueName="[Range].[PricePerUnit].[All]" dimensionUniqueName="[Range]" displayFolder="" count="0" memberValueDatatype="5" unbalanced="0"/>
    <cacheHierarchy uniqueName="[Range].[Amount(USD)]" caption="Amount(USD)" attribute="1" defaultMemberUniqueName="[Range].[Amount(USD)].[All]" allUniqueName="[Range].[Amount(USD)].[All]" dimensionUniqueName="[Range]" displayFolder="" count="0" memberValueDatatype="5" unbalanced="0"/>
    <cacheHierarchy uniqueName="[Range].[Amount (in vendor transaction currency)]" caption="Amount (in vendor transaction currency)" attribute="1" defaultMemberUniqueName="[Range].[Amount (in vendor transaction currency)].[All]" allUniqueName="[Range].[Amount (in vendor transaction currency)].[All]" dimensionUniqueName="[Range]" displayFolder="" count="0" memberValueDatatype="5" unbalanced="0"/>
    <cacheHierarchy uniqueName="[Range 1].[PONumber]" caption="PONumber" attribute="1" defaultMemberUniqueName="[Range 1].[PONumber].[All]" allUniqueName="[Range 1].[PONumber].[All]" dimensionUniqueName="[Range 1]" displayFolder="" count="0" memberValueDatatype="20" unbalanced="0"/>
    <cacheHierarchy uniqueName="[Range 1].[POLineNumber]" caption="POLineNumber" attribute="1" defaultMemberUniqueName="[Range 1].[POLineNumber].[All]" allUniqueName="[Range 1].[POLineNumber].[All]" dimensionUniqueName="[Range 1]" displayFolder="" count="0" memberValueDatatype="20" unbalanced="0"/>
    <cacheHierarchy uniqueName="[Range 1].[ProductName]" caption="ProductName" attribute="1" defaultMemberUniqueName="[Range 1].[ProductName].[All]" allUniqueName="[Range 1].[ProductName].[All]" dimensionUniqueName="[Range 1]" displayFolder="" count="0" memberValueDatatype="130" unbalanced="0"/>
    <cacheHierarchy uniqueName="[Range 1].[VendorNo]" caption="VendorNo" attribute="1" defaultMemberUniqueName="[Range 1].[VendorNo].[All]" allUniqueName="[Range 1].[VendorNo].[All]" dimensionUniqueName="[Range 1]" displayFolder="" count="0" memberValueDatatype="20" unbalanced="0"/>
    <cacheHierarchy uniqueName="[Range 1].[VendorName]" caption="VendorName" attribute="1" defaultMemberUniqueName="[Range 1].[VendorName].[All]" allUniqueName="[Range 1].[VendorName].[All]" dimensionUniqueName="[Range 1]" displayFolder="" count="0" memberValueDatatype="130" unbalanced="0"/>
    <cacheHierarchy uniqueName="[Range 1].[VendorCountry]" caption="VendorCountry" attribute="1" defaultMemberUniqueName="[Range 1].[VendorCountry].[All]" allUniqueName="[Range 1].[VendorCountry].[All]" dimensionUniqueName="[Range 1]" displayFolder="" count="0" memberValueDatatype="130" unbalanced="0"/>
    <cacheHierarchy uniqueName="[Range 1].[CompanyCode]" caption="CompanyCode" attribute="1" defaultMemberUniqueName="[Range 1].[CompanyCode].[All]" allUniqueName="[Range 1].[CompanyCode].[All]" dimensionUniqueName="[Range 1]" displayFolder="" count="0" memberValueDatatype="130" unbalanced="0"/>
    <cacheHierarchy uniqueName="[Range 1].[Companyname]" caption="Companyname" attribute="1" defaultMemberUniqueName="[Range 1].[Companyname].[All]" allUniqueName="[Range 1].[Companyname].[All]" dimensionUniqueName="[Range 1]" displayFolder="" count="0" memberValueDatatype="130" unbalanced="0"/>
    <cacheHierarchy uniqueName="[Range 1].[CompanyCountry]" caption="CompanyCountry" attribute="1" defaultMemberUniqueName="[Range 1].[CompanyCountry].[All]" allUniqueName="[Range 1].[CompanyCountry].[All]" dimensionUniqueName="[Range 1]" displayFolder="" count="0" memberValueDatatype="130" unbalanced="0"/>
    <cacheHierarchy uniqueName="[Range 1].[Month]" caption="Month" attribute="1" defaultMemberUniqueName="[Range 1].[Month].[All]" allUniqueName="[Range 1].[Month].[All]" dimensionUniqueName="[Range 1]" displayFolder="" count="2" memberValueDatatype="130" unbalanced="0">
      <fieldsUsage count="2">
        <fieldUsage x="-1"/>
        <fieldUsage x="0"/>
      </fieldsUsage>
    </cacheHierarchy>
    <cacheHierarchy uniqueName="[Range 1].[Year]" caption="Year" attribute="1" defaultMemberUniqueName="[Range 1].[Year].[All]" allUniqueName="[Range 1].[Year].[All]" dimensionUniqueName="[Range 1]" displayFolder="" count="0" memberValueDatatype="20" unbalanced="0"/>
    <cacheHierarchy uniqueName="[Range 1].[Quantity]" caption="Quantity" attribute="1" defaultMemberUniqueName="[Range 1].[Quantity].[All]" allUniqueName="[Range 1].[Quantity].[All]" dimensionUniqueName="[Range 1]" displayFolder="" count="0" memberValueDatatype="20" unbalanced="0"/>
    <cacheHierarchy uniqueName="[Range 1].[UOM]" caption="UOM" attribute="1" defaultMemberUniqueName="[Range 1].[UOM].[All]" allUniqueName="[Range 1].[UOM].[All]" dimensionUniqueName="[Range 1]" displayFolder="" count="0" memberValueDatatype="130" unbalanced="0"/>
    <cacheHierarchy uniqueName="[Range 1].[Currency]" caption="Currency" attribute="1" defaultMemberUniqueName="[Range 1].[Currency].[All]" allUniqueName="[Range 1].[Currency].[All]" dimensionUniqueName="[Range 1]" displayFolder="" count="0" memberValueDatatype="130" unbalanced="0"/>
    <cacheHierarchy uniqueName="[Range 1].[Amount(EUR)]" caption="Amount(EUR)" attribute="1" defaultMemberUniqueName="[Range 1].[Amount(EUR)].[All]" allUniqueName="[Range 1].[Amount(EUR)].[All]" dimensionUniqueName="[Range 1]" displayFolder="" count="0" memberValueDatatype="5" unbalanced="0"/>
    <cacheHierarchy uniqueName="[Range 1].[PricePerUnit]" caption="PricePerUnit" attribute="1" defaultMemberUniqueName="[Range 1].[PricePerUnit].[All]" allUniqueName="[Range 1].[PricePerUnit].[All]" dimensionUniqueName="[Range 1]" displayFolder="" count="0" memberValueDatatype="5" unbalanced="0"/>
    <cacheHierarchy uniqueName="[Range 1].[Amount(USD)]" caption="Amount(USD)" attribute="1" defaultMemberUniqueName="[Range 1].[Amount(USD)].[All]" allUniqueName="[Range 1].[Amount(USD)].[All]" dimensionUniqueName="[Range 1]" displayFolder="" count="0" memberValueDatatype="5" unbalanced="0"/>
    <cacheHierarchy uniqueName="[Range 1].[Amount (in vendor transaction currency)]" caption="Amount (in vendor transaction currency)" attribute="1" defaultMemberUniqueName="[Range 1].[Amount (in vendor transaction currency)].[All]" allUniqueName="[Range 1].[Amount (in vendor transaction currency)].[All]" dimensionUniqueName="[Range 1]" displayFolder="" count="0" memberValueDatatype="5" unbalanced="0"/>
    <cacheHierarchy uniqueName="[Range 1].[SG PPU]" caption="SG PPU" attribute="1" defaultMemberUniqueName="[Range 1].[SG PPU].[All]" allUniqueName="[Range 1].[SG PPU].[All]" dimensionUniqueName="[Range 1]" displayFolder="" count="0" memberValueDatatype="5" unbalanced="0"/>
    <cacheHierarchy uniqueName="[Range 1].[AU PPU]" caption="AU PPU" attribute="1" defaultMemberUniqueName="[Range 1].[AU PPU].[All]" allUniqueName="[Range 1].[AU PPU].[All]" dimensionUniqueName="[Range 1]" displayFolder="" count="0" memberValueDatatype="5" unbalanced="0"/>
    <cacheHierarchy uniqueName="[Range 1].[DK PPU]" caption="DK PPU" attribute="1" defaultMemberUniqueName="[Range 1].[DK PPU].[All]" allUniqueName="[Range 1].[DK PPU].[All]" dimensionUniqueName="[Range 1]" displayFolder="" count="0" memberValueDatatype="5" unbalanced="0"/>
    <cacheHierarchy uniqueName="[Range 1].[DE PPU]" caption="DE PPU" attribute="1" defaultMemberUniqueName="[Range 1].[DE PPU].[All]" allUniqueName="[Range 1].[DE PPU].[All]" dimensionUniqueName="[Range 1]" displayFolder="" count="0" memberValueDatatype="20" unbalanced="0"/>
    <cacheHierarchy uniqueName="[Range 1].[HU PPU]" caption="HU PPU" attribute="1" defaultMemberUniqueName="[Range 1].[HU PPU].[All]" allUniqueName="[Range 1].[HU PPU].[All]" dimensionUniqueName="[Range 1]" displayFolder="" count="0" memberValueDatatype="5" unbalanced="0"/>
    <cacheHierarchy uniqueName="[Range 1].[AmountEUR (SG)]" caption="AmountEUR (SG)" attribute="1" defaultMemberUniqueName="[Range 1].[AmountEUR (SG)].[All]" allUniqueName="[Range 1].[AmountEUR (SG)].[All]" dimensionUniqueName="[Range 1]" displayFolder="" count="0" memberValueDatatype="5" unbalanced="0"/>
    <cacheHierarchy uniqueName="[Range 1].[AmountEUR (AU)]" caption="AmountEUR (AU)" attribute="1" defaultMemberUniqueName="[Range 1].[AmountEUR (AU)].[All]" allUniqueName="[Range 1].[AmountEUR (AU)].[All]" dimensionUniqueName="[Range 1]" displayFolder="" count="0" memberValueDatatype="5" unbalanced="0"/>
    <cacheHierarchy uniqueName="[Range 1].[AmountEUR (DK)]" caption="AmountEUR (DK)" attribute="1" defaultMemberUniqueName="[Range 1].[AmountEUR (DK)].[All]" allUniqueName="[Range 1].[AmountEUR (DK)].[All]" dimensionUniqueName="[Range 1]" displayFolder="" count="0" memberValueDatatype="5" unbalanced="0"/>
    <cacheHierarchy uniqueName="[Range 1].[AmountEUR (DE)]" caption="AmountEUR (DE)" attribute="1" defaultMemberUniqueName="[Range 1].[AmountEUR (DE)].[All]" allUniqueName="[Range 1].[AmountEUR (DE)].[All]" dimensionUniqueName="[Range 1]" displayFolder="" count="0" memberValueDatatype="5" unbalanced="0"/>
    <cacheHierarchy uniqueName="[Range 1].[AmountEUR (HU)]" caption="AmountEUR (HU)" attribute="1" defaultMemberUniqueName="[Range 1].[AmountEUR (HU)].[All]" allUniqueName="[Range 1].[AmountEUR (HU)].[All]" dimensionUniqueName="[Range 1]" displayFolder="" count="0" memberValueDatatype="5" unbalanced="0"/>
    <cacheHierarchy uniqueName="[Range 1].[Diff (SG)]" caption="Diff (SG)" attribute="1" defaultMemberUniqueName="[Range 1].[Diff (SG)].[All]" allUniqueName="[Range 1].[Diff (SG)].[All]" dimensionUniqueName="[Range 1]" displayFolder="" count="0" memberValueDatatype="5" unbalanced="0"/>
    <cacheHierarchy uniqueName="[Range 1].[Diff (AU)]" caption="Diff (AU)" attribute="1" defaultMemberUniqueName="[Range 1].[Diff (AU)].[All]" allUniqueName="[Range 1].[Diff (AU)].[All]" dimensionUniqueName="[Range 1]" displayFolder="" count="0" memberValueDatatype="5" unbalanced="0"/>
    <cacheHierarchy uniqueName="[Range 1].[Diff (DK)]" caption="Diff (DK)" attribute="1" defaultMemberUniqueName="[Range 1].[Diff (DK)].[All]" allUniqueName="[Range 1].[Diff (DK)].[All]" dimensionUniqueName="[Range 1]" displayFolder="" count="0" memberValueDatatype="5" unbalanced="0"/>
    <cacheHierarchy uniqueName="[Range 1].[Diff (DE)]" caption="Diff (DE)" attribute="1" defaultMemberUniqueName="[Range 1].[Diff (DE)].[All]" allUniqueName="[Range 1].[Diff (DE)].[All]" dimensionUniqueName="[Range 1]" displayFolder="" count="0" memberValueDatatype="5" unbalanced="0"/>
    <cacheHierarchy uniqueName="[Range 1].[Diff (HU)]" caption="Diff (HU)" attribute="1" defaultMemberUniqueName="[Range 1].[Diff (HU)].[All]" allUniqueName="[Range 1].[Diff (HU)].[All]" dimensionUniqueName="[Range 1]" displayFolder="" count="0" memberValueDatatype="5" unbalanced="0"/>
    <cacheHierarchy uniqueName="[Range 1].[Diff amount SG]" caption="Diff amount SG" attribute="1" defaultMemberUniqueName="[Range 1].[Diff amount SG].[All]" allUniqueName="[Range 1].[Diff amount SG].[All]" dimensionUniqueName="[Range 1]" displayFolder="" count="0" memberValueDatatype="5" unbalanced="0"/>
    <cacheHierarchy uniqueName="[Range 1].[Diff amount AU]" caption="Diff amount AU" attribute="1" defaultMemberUniqueName="[Range 1].[Diff amount AU].[All]" allUniqueName="[Range 1].[Diff amount AU].[All]" dimensionUniqueName="[Range 1]" displayFolder="" count="0" memberValueDatatype="5" unbalanced="0"/>
    <cacheHierarchy uniqueName="[Range 1].[Diff amount DK]" caption="Diff amount DK" attribute="1" defaultMemberUniqueName="[Range 1].[Diff amount DK].[All]" allUniqueName="[Range 1].[Diff amount DK].[All]" dimensionUniqueName="[Range 1]" displayFolder="" count="0" memberValueDatatype="5" unbalanced="0"/>
    <cacheHierarchy uniqueName="[Range 1].[Diff amount DE]" caption="Diff amount DE" attribute="1" defaultMemberUniqueName="[Range 1].[Diff amount DE].[All]" allUniqueName="[Range 1].[Diff amount DE].[All]" dimensionUniqueName="[Range 1]" displayFolder="" count="0" memberValueDatatype="5" unbalanced="0"/>
    <cacheHierarchy uniqueName="[Range 1].[Diff amount HU]" caption="Diff amount HU" attribute="1" defaultMemberUniqueName="[Range 1].[Diff amount HU].[All]" allUniqueName="[Range 1].[Diff amount HU].[All]" dimensionUniqueName="[Range 1]" displayFolder="" count="0" memberValueDatatype="5" unbalanced="0"/>
    <cacheHierarchy uniqueName="[Range 2].[PONumber]" caption="PONumber" attribute="1" defaultMemberUniqueName="[Range 2].[PONumber].[All]" allUniqueName="[Range 2].[PONumber].[All]" dimensionUniqueName="[Range 2]" displayFolder="" count="0" memberValueDatatype="20" unbalanced="0"/>
    <cacheHierarchy uniqueName="[Range 2].[POLineNumber]" caption="POLineNumber" attribute="1" defaultMemberUniqueName="[Range 2].[POLineNumber].[All]" allUniqueName="[Range 2].[POLineNumber].[All]" dimensionUniqueName="[Range 2]" displayFolder="" count="0" memberValueDatatype="20" unbalanced="0"/>
    <cacheHierarchy uniqueName="[Range 2].[ProductName]" caption="ProductName" attribute="1" defaultMemberUniqueName="[Range 2].[ProductName].[All]" allUniqueName="[Range 2].[ProductName].[All]" dimensionUniqueName="[Range 2]" displayFolder="" count="0" memberValueDatatype="130" unbalanced="0"/>
    <cacheHierarchy uniqueName="[Range 2].[VendorNo]" caption="VendorNo" attribute="1" defaultMemberUniqueName="[Range 2].[VendorNo].[All]" allUniqueName="[Range 2].[VendorNo].[All]" dimensionUniqueName="[Range 2]" displayFolder="" count="0" memberValueDatatype="20" unbalanced="0"/>
    <cacheHierarchy uniqueName="[Range 2].[VendorName]" caption="VendorName" attribute="1" defaultMemberUniqueName="[Range 2].[VendorName].[All]" allUniqueName="[Range 2].[VendorName].[All]" dimensionUniqueName="[Range 2]" displayFolder="" count="0" memberValueDatatype="130" unbalanced="0"/>
    <cacheHierarchy uniqueName="[Range 2].[VendorCountry]" caption="VendorCountry" attribute="1" defaultMemberUniqueName="[Range 2].[VendorCountry].[All]" allUniqueName="[Range 2].[VendorCountry].[All]" dimensionUniqueName="[Range 2]" displayFolder="" count="0" memberValueDatatype="130" unbalanced="0"/>
    <cacheHierarchy uniqueName="[Range 2].[CompanyCode]" caption="CompanyCode" attribute="1" defaultMemberUniqueName="[Range 2].[CompanyCode].[All]" allUniqueName="[Range 2].[CompanyCode].[All]" dimensionUniqueName="[Range 2]" displayFolder="" count="0" memberValueDatatype="130" unbalanced="0"/>
    <cacheHierarchy uniqueName="[Range 2].[Companyname]" caption="Companyname" attribute="1" defaultMemberUniqueName="[Range 2].[Companyname].[All]" allUniqueName="[Range 2].[Companyname].[All]" dimensionUniqueName="[Range 2]" displayFolder="" count="0" memberValueDatatype="130" unbalanced="0"/>
    <cacheHierarchy uniqueName="[Range 2].[CompanyCountry]" caption="CompanyCountry" attribute="1" defaultMemberUniqueName="[Range 2].[CompanyCountry].[All]" allUniqueName="[Range 2].[CompanyCountry].[All]" dimensionUniqueName="[Range 2]" displayFolder="" count="0" memberValueDatatype="130" unbalanced="0"/>
    <cacheHierarchy uniqueName="[Range 2].[Month]" caption="Month" attribute="1" defaultMemberUniqueName="[Range 2].[Month].[All]" allUniqueName="[Range 2].[Month].[All]" dimensionUniqueName="[Range 2]" displayFolder="" count="0" memberValueDatatype="130" unbalanced="0"/>
    <cacheHierarchy uniqueName="[Range 2].[Year]" caption="Year" attribute="1" defaultMemberUniqueName="[Range 2].[Year].[All]" allUniqueName="[Range 2].[Year].[All]" dimensionUniqueName="[Range 2]" displayFolder="" count="0" memberValueDatatype="20" unbalanced="0"/>
    <cacheHierarchy uniqueName="[Range 2].[Quantity]" caption="Quantity" attribute="1" defaultMemberUniqueName="[Range 2].[Quantity].[All]" allUniqueName="[Range 2].[Quantity].[All]" dimensionUniqueName="[Range 2]" displayFolder="" count="0" memberValueDatatype="20" unbalanced="0"/>
    <cacheHierarchy uniqueName="[Range 2].[UOM]" caption="UOM" attribute="1" defaultMemberUniqueName="[Range 2].[UOM].[All]" allUniqueName="[Range 2].[UOM].[All]" dimensionUniqueName="[Range 2]" displayFolder="" count="0" memberValueDatatype="130" unbalanced="0"/>
    <cacheHierarchy uniqueName="[Range 2].[Currency]" caption="Currency" attribute="1" defaultMemberUniqueName="[Range 2].[Currency].[All]" allUniqueName="[Range 2].[Currency].[All]" dimensionUniqueName="[Range 2]" displayFolder="" count="0" memberValueDatatype="130" unbalanced="0"/>
    <cacheHierarchy uniqueName="[Range 2].[Amount(EUR)]" caption="Amount(EUR)" attribute="1" defaultMemberUniqueName="[Range 2].[Amount(EUR)].[All]" allUniqueName="[Range 2].[Amount(EUR)].[All]" dimensionUniqueName="[Range 2]" displayFolder="" count="0" memberValueDatatype="5" unbalanced="0"/>
    <cacheHierarchy uniqueName="[Range 2].[PricePerUnit]" caption="PricePerUnit" attribute="1" defaultMemberUniqueName="[Range 2].[PricePerUnit].[All]" allUniqueName="[Range 2].[PricePerUnit].[All]" dimensionUniqueName="[Range 2]" displayFolder="" count="0" memberValueDatatype="5" unbalanced="0"/>
    <cacheHierarchy uniqueName="[Range 2].[Amount(USD)]" caption="Amount(USD)" attribute="1" defaultMemberUniqueName="[Range 2].[Amount(USD)].[All]" allUniqueName="[Range 2].[Amount(USD)].[All]" dimensionUniqueName="[Range 2]" displayFolder="" count="0" memberValueDatatype="5" unbalanced="0"/>
    <cacheHierarchy uniqueName="[Range 2].[Amount (in vendor transaction currency)]" caption="Amount (in vendor transaction currency)" attribute="1" defaultMemberUniqueName="[Range 2].[Amount (in vendor transaction currency)].[All]" allUniqueName="[Range 2].[Amount (in vendor transaction currency)].[All]" dimensionUniqueName="[Range 2]" displayFolder="" count="0" memberValueDatatype="5" unbalanced="0"/>
    <cacheHierarchy uniqueName="[Range 2].[SG PPU]" caption="SG PPU" attribute="1" defaultMemberUniqueName="[Range 2].[SG PPU].[All]" allUniqueName="[Range 2].[SG PPU].[All]" dimensionUniqueName="[Range 2]" displayFolder="" count="0" memberValueDatatype="5" unbalanced="0"/>
    <cacheHierarchy uniqueName="[Range 2].[AU PPU]" caption="AU PPU" attribute="1" defaultMemberUniqueName="[Range 2].[AU PPU].[All]" allUniqueName="[Range 2].[AU PPU].[All]" dimensionUniqueName="[Range 2]" displayFolder="" count="0" memberValueDatatype="5" unbalanced="0"/>
    <cacheHierarchy uniqueName="[Range 2].[DK PPU]" caption="DK PPU" attribute="1" defaultMemberUniqueName="[Range 2].[DK PPU].[All]" allUniqueName="[Range 2].[DK PPU].[All]" dimensionUniqueName="[Range 2]" displayFolder="" count="0" memberValueDatatype="5" unbalanced="0"/>
    <cacheHierarchy uniqueName="[Range 2].[DE PPU]" caption="DE PPU" attribute="1" defaultMemberUniqueName="[Range 2].[DE PPU].[All]" allUniqueName="[Range 2].[DE PPU].[All]" dimensionUniqueName="[Range 2]" displayFolder="" count="0" memberValueDatatype="20" unbalanced="0"/>
    <cacheHierarchy uniqueName="[Range 2].[HU PPU]" caption="HU PPU" attribute="1" defaultMemberUniqueName="[Range 2].[HU PPU].[All]" allUniqueName="[Range 2].[HU PPU].[All]" dimensionUniqueName="[Range 2]" displayFolder="" count="0" memberValueDatatype="20" unbalanced="0"/>
    <cacheHierarchy uniqueName="[Range 2].[AmountEUR (SG)]" caption="AmountEUR (SG)" attribute="1" defaultMemberUniqueName="[Range 2].[AmountEUR (SG)].[All]" allUniqueName="[Range 2].[AmountEUR (SG)].[All]" dimensionUniqueName="[Range 2]" displayFolder="" count="0" memberValueDatatype="5" unbalanced="0"/>
    <cacheHierarchy uniqueName="[Range 2].[AmountEUR (AU)]" caption="AmountEUR (AU)" attribute="1" defaultMemberUniqueName="[Range 2].[AmountEUR (AU)].[All]" allUniqueName="[Range 2].[AmountEUR (AU)].[All]" dimensionUniqueName="[Range 2]" displayFolder="" count="0" memberValueDatatype="5" unbalanced="0"/>
    <cacheHierarchy uniqueName="[Range 2].[AmountEUR (DK)]" caption="AmountEUR (DK)" attribute="1" defaultMemberUniqueName="[Range 2].[AmountEUR (DK)].[All]" allUniqueName="[Range 2].[AmountEUR (DK)].[All]" dimensionUniqueName="[Range 2]" displayFolder="" count="0" memberValueDatatype="5" unbalanced="0"/>
    <cacheHierarchy uniqueName="[Range 2].[AmountEUR (DE)]" caption="AmountEUR (DE)" attribute="1" defaultMemberUniqueName="[Range 2].[AmountEUR (DE)].[All]" allUniqueName="[Range 2].[AmountEUR (DE)].[All]" dimensionUniqueName="[Range 2]" displayFolder="" count="0" memberValueDatatype="5" unbalanced="0"/>
    <cacheHierarchy uniqueName="[Range 2].[AmountEUR (HU)]" caption="AmountEUR (HU)" attribute="1" defaultMemberUniqueName="[Range 2].[AmountEUR (HU)].[All]" allUniqueName="[Range 2].[AmountEUR (HU)].[All]" dimensionUniqueName="[Range 2]" displayFolder="" count="0" memberValueDatatype="5" unbalanced="0"/>
    <cacheHierarchy uniqueName="[Range 2].[Diff (SG)]" caption="Diff (SG)" attribute="1" defaultMemberUniqueName="[Range 2].[Diff (SG)].[All]" allUniqueName="[Range 2].[Diff (SG)].[All]" dimensionUniqueName="[Range 2]" displayFolder="" count="0" memberValueDatatype="5" unbalanced="0"/>
    <cacheHierarchy uniqueName="[Range 2].[Diff (AU)]" caption="Diff (AU)" attribute="1" defaultMemberUniqueName="[Range 2].[Diff (AU)].[All]" allUniqueName="[Range 2].[Diff (AU)].[All]" dimensionUniqueName="[Range 2]" displayFolder="" count="0" memberValueDatatype="5" unbalanced="0"/>
    <cacheHierarchy uniqueName="[Range 2].[Diff (DK)]" caption="Diff (DK)" attribute="1" defaultMemberUniqueName="[Range 2].[Diff (DK)].[All]" allUniqueName="[Range 2].[Diff (DK)].[All]" dimensionUniqueName="[Range 2]" displayFolder="" count="0" memberValueDatatype="5" unbalanced="0"/>
    <cacheHierarchy uniqueName="[Range 2].[Diff (DE)]" caption="Diff (DE)" attribute="1" defaultMemberUniqueName="[Range 2].[Diff (DE)].[All]" allUniqueName="[Range 2].[Diff (DE)].[All]" dimensionUniqueName="[Range 2]" displayFolder="" count="0" memberValueDatatype="5" unbalanced="0"/>
    <cacheHierarchy uniqueName="[Range 2].[Diff (HU)]" caption="Diff (HU)" attribute="1" defaultMemberUniqueName="[Range 2].[Diff (HU)].[All]" allUniqueName="[Range 2].[Diff (HU)].[All]" dimensionUniqueName="[Range 2]" displayFolder="" count="0" memberValueDatatype="5" unbalanced="0"/>
    <cacheHierarchy uniqueName="[Range 2].[Diff amount SG]" caption="Diff amount SG" attribute="1" defaultMemberUniqueName="[Range 2].[Diff amount SG].[All]" allUniqueName="[Range 2].[Diff amount SG].[All]" dimensionUniqueName="[Range 2]" displayFolder="" count="0" memberValueDatatype="5" unbalanced="0"/>
    <cacheHierarchy uniqueName="[Range 2].[Diff amount AU]" caption="Diff amount AU" attribute="1" defaultMemberUniqueName="[Range 2].[Diff amount AU].[All]" allUniqueName="[Range 2].[Diff amount AU].[All]" dimensionUniqueName="[Range 2]" displayFolder="" count="0" memberValueDatatype="5" unbalanced="0"/>
    <cacheHierarchy uniqueName="[Range 2].[Diff amount DK]" caption="Diff amount DK" attribute="1" defaultMemberUniqueName="[Range 2].[Diff amount DK].[All]" allUniqueName="[Range 2].[Diff amount DK].[All]" dimensionUniqueName="[Range 2]" displayFolder="" count="0" memberValueDatatype="5" unbalanced="0"/>
    <cacheHierarchy uniqueName="[Range 2].[Diff amount DE]" caption="Diff amount DE" attribute="1" defaultMemberUniqueName="[Range 2].[Diff amount DE].[All]" allUniqueName="[Range 2].[Diff amount DE].[All]" dimensionUniqueName="[Range 2]" displayFolder="" count="0" memberValueDatatype="5" unbalanced="0"/>
    <cacheHierarchy uniqueName="[Range 2].[Diff amount HU]" caption="Diff amount HU" attribute="1" defaultMemberUniqueName="[Range 2].[Diff amount HU].[All]" allUniqueName="[Range 2].[Diff amount HU].[All]" dimensionUniqueName="[Range 2]" displayFolder="" count="0" memberValueDatatype="5"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PricePerUnit]" caption="Sum of PricePerUnit" measure="1" displayFolder="" measureGroup="Range" count="0" hidden="1">
      <extLst>
        <ext xmlns:x15="http://schemas.microsoft.com/office/spreadsheetml/2010/11/main" uri="{B97F6D7D-B522-45F9-BDA1-12C45D357490}">
          <x15:cacheHierarchy aggregatedColumn="17"/>
        </ext>
      </extLst>
    </cacheHierarchy>
    <cacheHierarchy uniqueName="[Measures].[Average of PricePerUnit]" caption="Average of PricePerUnit" measure="1" displayFolder="" measureGroup="Range" count="0" hidden="1">
      <extLst>
        <ext xmlns:x15="http://schemas.microsoft.com/office/spreadsheetml/2010/11/main" uri="{B97F6D7D-B522-45F9-BDA1-12C45D357490}">
          <x15:cacheHierarchy aggregatedColumn="17"/>
        </ext>
      </extLst>
    </cacheHierarchy>
    <cacheHierarchy uniqueName="[Measures].[Sum of Amount(EUR)]" caption="Sum of Amount(EUR)" measure="1" displayFolder="" measureGroup="Range" count="0" hidden="1">
      <extLst>
        <ext xmlns:x15="http://schemas.microsoft.com/office/spreadsheetml/2010/11/main" uri="{B97F6D7D-B522-45F9-BDA1-12C45D357490}">
          <x15:cacheHierarchy aggregatedColumn="16"/>
        </ext>
      </extLst>
    </cacheHierarchy>
    <cacheHierarchy uniqueName="[Measures].[Sum of Diff (SG)]" caption="Sum of Diff (SG)" measure="1" displayFolder="" measureGroup="Range 2" count="0" hidden="1">
      <extLst>
        <ext xmlns:x15="http://schemas.microsoft.com/office/spreadsheetml/2010/11/main" uri="{B97F6D7D-B522-45F9-BDA1-12C45D357490}">
          <x15:cacheHierarchy aggregatedColumn="86"/>
        </ext>
      </extLst>
    </cacheHierarchy>
    <cacheHierarchy uniqueName="[Measures].[Sum of Diff (AU)]" caption="Sum of Diff (AU)" measure="1" displayFolder="" measureGroup="Range 2" count="0" hidden="1">
      <extLst>
        <ext xmlns:x15="http://schemas.microsoft.com/office/spreadsheetml/2010/11/main" uri="{B97F6D7D-B522-45F9-BDA1-12C45D357490}">
          <x15:cacheHierarchy aggregatedColumn="87"/>
        </ext>
      </extLst>
    </cacheHierarchy>
    <cacheHierarchy uniqueName="[Measures].[Sum of Diff (DK)]" caption="Sum of Diff (DK)" measure="1" displayFolder="" measureGroup="Range 2" count="0" hidden="1">
      <extLst>
        <ext xmlns:x15="http://schemas.microsoft.com/office/spreadsheetml/2010/11/main" uri="{B97F6D7D-B522-45F9-BDA1-12C45D357490}">
          <x15:cacheHierarchy aggregatedColumn="88"/>
        </ext>
      </extLst>
    </cacheHierarchy>
    <cacheHierarchy uniqueName="[Measures].[Sum of Diff (DE)]" caption="Sum of Diff (DE)" measure="1" displayFolder="" measureGroup="Range 2" count="0" hidden="1">
      <extLst>
        <ext xmlns:x15="http://schemas.microsoft.com/office/spreadsheetml/2010/11/main" uri="{B97F6D7D-B522-45F9-BDA1-12C45D357490}">
          <x15:cacheHierarchy aggregatedColumn="89"/>
        </ext>
      </extLst>
    </cacheHierarchy>
    <cacheHierarchy uniqueName="[Measures].[Sum of Diff (HU)]" caption="Sum of Diff (HU)" measure="1" displayFolder="" measureGroup="Range 2" count="0" hidden="1">
      <extLst>
        <ext xmlns:x15="http://schemas.microsoft.com/office/spreadsheetml/2010/11/main" uri="{B97F6D7D-B522-45F9-BDA1-12C45D357490}">
          <x15:cacheHierarchy aggregatedColumn="90"/>
        </ext>
      </extLst>
    </cacheHierarchy>
    <cacheHierarchy uniqueName="[Measures].[Average of Diff (SG)]" caption="Average of Diff (SG)" measure="1" displayFolder="" measureGroup="Range 2" count="0" hidden="1">
      <extLst>
        <ext xmlns:x15="http://schemas.microsoft.com/office/spreadsheetml/2010/11/main" uri="{B97F6D7D-B522-45F9-BDA1-12C45D357490}">
          <x15:cacheHierarchy aggregatedColumn="86"/>
        </ext>
      </extLst>
    </cacheHierarchy>
    <cacheHierarchy uniqueName="[Measures].[Average of Diff (AU)]" caption="Average of Diff (AU)" measure="1" displayFolder="" measureGroup="Range 2" count="0" hidden="1">
      <extLst>
        <ext xmlns:x15="http://schemas.microsoft.com/office/spreadsheetml/2010/11/main" uri="{B97F6D7D-B522-45F9-BDA1-12C45D357490}">
          <x15:cacheHierarchy aggregatedColumn="87"/>
        </ext>
      </extLst>
    </cacheHierarchy>
    <cacheHierarchy uniqueName="[Measures].[Average of Diff (HU)]" caption="Average of Diff (HU)" measure="1" displayFolder="" measureGroup="Range 2" count="0" hidden="1">
      <extLst>
        <ext xmlns:x15="http://schemas.microsoft.com/office/spreadsheetml/2010/11/main" uri="{B97F6D7D-B522-45F9-BDA1-12C45D357490}">
          <x15:cacheHierarchy aggregatedColumn="90"/>
        </ext>
      </extLst>
    </cacheHierarchy>
    <cacheHierarchy uniqueName="[Measures].[Average of Diff (DE)]" caption="Average of Diff (DE)" measure="1" displayFolder="" measureGroup="Range 2" count="0" hidden="1">
      <extLst>
        <ext xmlns:x15="http://schemas.microsoft.com/office/spreadsheetml/2010/11/main" uri="{B97F6D7D-B522-45F9-BDA1-12C45D357490}">
          <x15:cacheHierarchy aggregatedColumn="89"/>
        </ext>
      </extLst>
    </cacheHierarchy>
    <cacheHierarchy uniqueName="[Measures].[Average of Diff (DK)]" caption="Average of Diff (DK)" measure="1" displayFolder="" measureGroup="Range 2" count="0" hidden="1">
      <extLst>
        <ext xmlns:x15="http://schemas.microsoft.com/office/spreadsheetml/2010/11/main" uri="{B97F6D7D-B522-45F9-BDA1-12C45D357490}">
          <x15:cacheHierarchy aggregatedColumn="88"/>
        </ext>
      </extLst>
    </cacheHierarchy>
    <cacheHierarchy uniqueName="[Measures].[Sum of Diff (SG) 2]" caption="Sum of Diff (SG) 2" measure="1" displayFolder="" measureGroup="Range 1" count="0" hidden="1">
      <extLst>
        <ext xmlns:x15="http://schemas.microsoft.com/office/spreadsheetml/2010/11/main" uri="{B97F6D7D-B522-45F9-BDA1-12C45D357490}">
          <x15:cacheHierarchy aggregatedColumn="48"/>
        </ext>
      </extLst>
    </cacheHierarchy>
    <cacheHierarchy uniqueName="[Measures].[Sum of Diff (AU) 2]" caption="Sum of Diff (AU) 2" measure="1" displayFolder="" measureGroup="Range 1" count="0" hidden="1">
      <extLst>
        <ext xmlns:x15="http://schemas.microsoft.com/office/spreadsheetml/2010/11/main" uri="{B97F6D7D-B522-45F9-BDA1-12C45D357490}">
          <x15:cacheHierarchy aggregatedColumn="49"/>
        </ext>
      </extLst>
    </cacheHierarchy>
    <cacheHierarchy uniqueName="[Measures].[Sum of Diff (DK) 2]" caption="Sum of Diff (DK) 2" measure="1" displayFolder="" measureGroup="Range 1" count="0" hidden="1">
      <extLst>
        <ext xmlns:x15="http://schemas.microsoft.com/office/spreadsheetml/2010/11/main" uri="{B97F6D7D-B522-45F9-BDA1-12C45D357490}">
          <x15:cacheHierarchy aggregatedColumn="50"/>
        </ext>
      </extLst>
    </cacheHierarchy>
    <cacheHierarchy uniqueName="[Measures].[Sum of Diff (DE) 2]" caption="Sum of Diff (DE) 2" measure="1" displayFolder="" measureGroup="Range 1" count="0" hidden="1">
      <extLst>
        <ext xmlns:x15="http://schemas.microsoft.com/office/spreadsheetml/2010/11/main" uri="{B97F6D7D-B522-45F9-BDA1-12C45D357490}">
          <x15:cacheHierarchy aggregatedColumn="51"/>
        </ext>
      </extLst>
    </cacheHierarchy>
    <cacheHierarchy uniqueName="[Measures].[Sum of Diff (HU) 2]" caption="Sum of Diff (HU) 2" measure="1" displayFolder="" measureGroup="Range 1" count="0" hidden="1">
      <extLst>
        <ext xmlns:x15="http://schemas.microsoft.com/office/spreadsheetml/2010/11/main" uri="{B97F6D7D-B522-45F9-BDA1-12C45D357490}">
          <x15:cacheHierarchy aggregatedColumn="52"/>
        </ext>
      </extLst>
    </cacheHierarchy>
    <cacheHierarchy uniqueName="[Measures].[Average of Diff (SG) 2]" caption="Average of Diff (SG) 2" measure="1" displayFolder="" measureGroup="Range 1" count="0" oneField="1" hidden="1">
      <fieldsUsage count="1">
        <fieldUsage x="1"/>
      </fieldsUsage>
      <extLst>
        <ext xmlns:x15="http://schemas.microsoft.com/office/spreadsheetml/2010/11/main" uri="{B97F6D7D-B522-45F9-BDA1-12C45D357490}">
          <x15:cacheHierarchy aggregatedColumn="48"/>
        </ext>
      </extLst>
    </cacheHierarchy>
    <cacheHierarchy uniqueName="[Measures].[Average of Diff (AU) 2]" caption="Average of Diff (AU) 2" measure="1" displayFolder="" measureGroup="Range 1" count="0" oneField="1" hidden="1">
      <fieldsUsage count="1">
        <fieldUsage x="2"/>
      </fieldsUsage>
      <extLst>
        <ext xmlns:x15="http://schemas.microsoft.com/office/spreadsheetml/2010/11/main" uri="{B97F6D7D-B522-45F9-BDA1-12C45D357490}">
          <x15:cacheHierarchy aggregatedColumn="49"/>
        </ext>
      </extLst>
    </cacheHierarchy>
    <cacheHierarchy uniqueName="[Measures].[Average of Diff (DE) 2]" caption="Average of Diff (DE) 2" measure="1" displayFolder="" measureGroup="Range 1" count="0" oneField="1" hidden="1">
      <fieldsUsage count="1">
        <fieldUsage x="3"/>
      </fieldsUsage>
      <extLst>
        <ext xmlns:x15="http://schemas.microsoft.com/office/spreadsheetml/2010/11/main" uri="{B97F6D7D-B522-45F9-BDA1-12C45D357490}">
          <x15:cacheHierarchy aggregatedColumn="51"/>
        </ext>
      </extLst>
    </cacheHierarchy>
    <cacheHierarchy uniqueName="[Measures].[Average of Diff (HU) 2]" caption="Average of Diff (HU) 2" measure="1" displayFolder="" measureGroup="Range 1" count="0" oneField="1" hidden="1">
      <fieldsUsage count="1">
        <fieldUsage x="4"/>
      </fieldsUsage>
      <extLst>
        <ext xmlns:x15="http://schemas.microsoft.com/office/spreadsheetml/2010/11/main" uri="{B97F6D7D-B522-45F9-BDA1-12C45D357490}">
          <x15:cacheHierarchy aggregatedColumn="52"/>
        </ext>
      </extLst>
    </cacheHierarchy>
    <cacheHierarchy uniqueName="[Measures].[Average of Diff (DK) 2]" caption="Average of Diff (DK) 2" measure="1" displayFolder="" measureGroup="Range 1" count="0" oneField="1" hidden="1">
      <fieldsUsage count="1">
        <fieldUsage x="5"/>
      </fieldsUsage>
      <extLst>
        <ext xmlns:x15="http://schemas.microsoft.com/office/spreadsheetml/2010/11/main" uri="{B97F6D7D-B522-45F9-BDA1-12C45D357490}">
          <x15:cacheHierarchy aggregatedColumn="50"/>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Range" uniqueName="[Range]" caption="Range"/>
    <dimension name="Range 1" uniqueName="[Range 1]" caption="Range 1"/>
    <dimension name="Range 2" uniqueName="[Range 2]" caption="Range 2"/>
  </dimensions>
  <measureGroups count="3">
    <measureGroup name="Range" caption="Range"/>
    <measureGroup name="Range 1" caption="Range 1"/>
    <measureGroup name="Range 2" caption="Range 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 Tran" refreshedDate="45092.428451504631" backgroundQuery="1" createdVersion="8" refreshedVersion="8" minRefreshableVersion="3" recordCount="0" supportSubquery="1" supportAdvancedDrill="1" xr:uid="{CF7C6C57-64EA-4A2F-B1A9-02978627C6A3}">
  <cacheSource type="external" connectionId="1"/>
  <cacheFields count="4">
    <cacheField name="[Range].[Year].[Year]" caption="Year" numFmtId="0" hierarchy="12"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Range].[Year].&amp;[2021]"/>
            <x15:cachedUniqueName index="1" name="[Range].[Year].&amp;[2022]"/>
          </x15:cachedUniqueNames>
        </ext>
      </extLst>
    </cacheField>
    <cacheField name="[Range].[VendorName].[VendorName]" caption="VendorName" numFmtId="0" hierarchy="4" level="1">
      <sharedItems count="10">
        <s v="Cheney industrials"/>
        <s v="Frankfurter industri GmbH"/>
        <s v="HH Metal Kft."/>
        <s v="Metal Bros (AUSTRALIA) PTY LTD"/>
        <s v="Metal Bros (London) Ltd,"/>
        <s v="Metal bros GmbH"/>
        <s v="Metal Bros INDUSTRIES PTE"/>
        <s v="Metal Bros SARL"/>
        <s v="Metal Bros(Shanghai)Automatic Cont. Co"/>
        <s v="Steel &amp; all Danmark A/S"/>
      </sharedItems>
    </cacheField>
    <cacheField name="[Range].[ProductName].[ProductName]" caption="ProductName" numFmtId="0" hierarchy="2" level="1">
      <sharedItems count="1">
        <s v="Motor IP20 5.5kW"/>
      </sharedItems>
    </cacheField>
    <cacheField name="[Measures].[Sum of Quantity]" caption="Sum of Quantity" numFmtId="0" hierarchy="123" level="32767"/>
  </cacheFields>
  <cacheHierarchies count="124">
    <cacheHierarchy uniqueName="[Range].[PONumber]" caption="PONumber" attribute="1" defaultMemberUniqueName="[Range].[PONumber].[All]" allUniqueName="[Range].[PONumber].[All]" dimensionUniqueName="[Range]" displayFolder="" count="0" memberValueDatatype="20" unbalanced="0"/>
    <cacheHierarchy uniqueName="[Range].[POLineNumber]" caption="POLineNumber" attribute="1" defaultMemberUniqueName="[Range].[POLineNumber].[All]" allUniqueName="[Range].[POLineNumber].[All]" dimensionUniqueName="[Range]" displayFolder="" count="0" memberValueDatatype="20" unbalanced="0"/>
    <cacheHierarchy uniqueName="[Range].[ProductName]" caption="ProductName" attribute="1" defaultMemberUniqueName="[Range].[ProductName].[All]" allUniqueName="[Range].[ProductName].[All]" dimensionUniqueName="[Range]" displayFolder="" count="2" memberValueDatatype="130" unbalanced="0">
      <fieldsUsage count="2">
        <fieldUsage x="-1"/>
        <fieldUsage x="2"/>
      </fieldsUsage>
    </cacheHierarchy>
    <cacheHierarchy uniqueName="[Range].[VendorNo]" caption="VendorNo" attribute="1" defaultMemberUniqueName="[Range].[VendorNo].[All]" allUniqueName="[Range].[VendorNo].[All]" dimensionUniqueName="[Range]" displayFolder="" count="0" memberValueDatatype="20" unbalanced="0"/>
    <cacheHierarchy uniqueName="[Range].[VendorName]" caption="VendorName" attribute="1" defaultMemberUniqueName="[Range].[VendorName].[All]" allUniqueName="[Range].[VendorName].[All]" dimensionUniqueName="[Range]" displayFolder="" count="2" memberValueDatatype="130" unbalanced="0">
      <fieldsUsage count="2">
        <fieldUsage x="-1"/>
        <fieldUsage x="1"/>
      </fieldsUsage>
    </cacheHierarchy>
    <cacheHierarchy uniqueName="[Range].[VendorCountry]" caption="VendorCountry" attribute="1" defaultMemberUniqueName="[Range].[VendorCountry].[All]" allUniqueName="[Range].[VendorCountry].[All]" dimensionUniqueName="[Range]" displayFolder="" count="0" memberValueDatatype="130" unbalanced="0"/>
    <cacheHierarchy uniqueName="[Range].[CompanyCode]" caption="CompanyCode" attribute="1" defaultMemberUniqueName="[Range].[CompanyCode].[All]" allUniqueName="[Range].[CompanyCode].[All]" dimensionUniqueName="[Range]" displayFolder="" count="0" memberValueDatatype="130" unbalanced="0"/>
    <cacheHierarchy uniqueName="[Range].[Companyname]" caption="Companyname" attribute="1" defaultMemberUniqueName="[Range].[Companyname].[All]" allUniqueName="[Range].[Companyname].[All]" dimensionUniqueName="[Range]" displayFolder="" count="0" memberValueDatatype="130" unbalanced="0"/>
    <cacheHierarchy uniqueName="[Range].[CompanyCountry]" caption="CompanyCountry" attribute="1" defaultMemberUniqueName="[Range].[CompanyCountry].[All]" allUniqueName="[Range].[CompanyCountry].[All]" dimensionUniqueName="[Range]" displayFolder="" count="0" memberValueDatatype="130" unbalanced="0"/>
    <cacheHierarchy uniqueName="[Range].[Year-Month]" caption="Year-Month" attribute="1" defaultMemberUniqueName="[Range].[Year-Month].[All]" allUniqueName="[Range].[Year-Month].[All]" dimensionUniqueName="[Range]" displayFolder="" count="0" memberValueDatatype="130" unbalanced="0"/>
    <cacheHierarchy uniqueName="[Range].[Month_no]" caption="Month_no" attribute="1" defaultMemberUniqueName="[Range].[Month_no].[All]" allUniqueName="[Range].[Month_no].[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2" memberValueDatatype="20" unbalanced="0">
      <fieldsUsage count="2">
        <fieldUsage x="-1"/>
        <fieldUsage x="0"/>
      </fieldsUsage>
    </cacheHierarchy>
    <cacheHierarchy uniqueName="[Range].[Quantity]" caption="Quantity" attribute="1" defaultMemberUniqueName="[Range].[Quantity].[All]" allUniqueName="[Range].[Quantity].[All]" dimensionUniqueName="[Range]" displayFolder="" count="0" memberValueDatatype="20" unbalanced="0"/>
    <cacheHierarchy uniqueName="[Range].[UOM]" caption="UOM" attribute="1" defaultMemberUniqueName="[Range].[UOM].[All]" allUniqueName="[Range].[UOM].[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Amount(EUR)]" caption="Amount(EUR)" attribute="1" defaultMemberUniqueName="[Range].[Amount(EUR)].[All]" allUniqueName="[Range].[Amount(EUR)].[All]" dimensionUniqueName="[Range]" displayFolder="" count="0" memberValueDatatype="5" unbalanced="0"/>
    <cacheHierarchy uniqueName="[Range].[PricePerUnit]" caption="PricePerUnit" attribute="1" defaultMemberUniqueName="[Range].[PricePerUnit].[All]" allUniqueName="[Range].[PricePerUnit].[All]" dimensionUniqueName="[Range]" displayFolder="" count="0" memberValueDatatype="5" unbalanced="0"/>
    <cacheHierarchy uniqueName="[Range].[Amount(USD)]" caption="Amount(USD)" attribute="1" defaultMemberUniqueName="[Range].[Amount(USD)].[All]" allUniqueName="[Range].[Amount(USD)].[All]" dimensionUniqueName="[Range]" displayFolder="" count="0" memberValueDatatype="5" unbalanced="0"/>
    <cacheHierarchy uniqueName="[Range].[Amount (in vendor transaction currency)]" caption="Amount (in vendor transaction currency)" attribute="1" defaultMemberUniqueName="[Range].[Amount (in vendor transaction currency)].[All]" allUniqueName="[Range].[Amount (in vendor transaction currency)].[All]" dimensionUniqueName="[Range]" displayFolder="" count="0" memberValueDatatype="5" unbalanced="0"/>
    <cacheHierarchy uniqueName="[Range 1].[PONumber]" caption="PONumber" attribute="1" defaultMemberUniqueName="[Range 1].[PONumber].[All]" allUniqueName="[Range 1].[PONumber].[All]" dimensionUniqueName="[Range 1]" displayFolder="" count="0" memberValueDatatype="20" unbalanced="0"/>
    <cacheHierarchy uniqueName="[Range 1].[POLineNumber]" caption="POLineNumber" attribute="1" defaultMemberUniqueName="[Range 1].[POLineNumber].[All]" allUniqueName="[Range 1].[POLineNumber].[All]" dimensionUniqueName="[Range 1]" displayFolder="" count="0" memberValueDatatype="20" unbalanced="0"/>
    <cacheHierarchy uniqueName="[Range 1].[ProductName]" caption="ProductName" attribute="1" defaultMemberUniqueName="[Range 1].[ProductName].[All]" allUniqueName="[Range 1].[ProductName].[All]" dimensionUniqueName="[Range 1]" displayFolder="" count="0" memberValueDatatype="130" unbalanced="0"/>
    <cacheHierarchy uniqueName="[Range 1].[VendorNo]" caption="VendorNo" attribute="1" defaultMemberUniqueName="[Range 1].[VendorNo].[All]" allUniqueName="[Range 1].[VendorNo].[All]" dimensionUniqueName="[Range 1]" displayFolder="" count="0" memberValueDatatype="20" unbalanced="0"/>
    <cacheHierarchy uniqueName="[Range 1].[VendorName]" caption="VendorName" attribute="1" defaultMemberUniqueName="[Range 1].[VendorName].[All]" allUniqueName="[Range 1].[VendorName].[All]" dimensionUniqueName="[Range 1]" displayFolder="" count="0" memberValueDatatype="130" unbalanced="0"/>
    <cacheHierarchy uniqueName="[Range 1].[VendorCountry]" caption="VendorCountry" attribute="1" defaultMemberUniqueName="[Range 1].[VendorCountry].[All]" allUniqueName="[Range 1].[VendorCountry].[All]" dimensionUniqueName="[Range 1]" displayFolder="" count="0" memberValueDatatype="130" unbalanced="0"/>
    <cacheHierarchy uniqueName="[Range 1].[CompanyCode]" caption="CompanyCode" attribute="1" defaultMemberUniqueName="[Range 1].[CompanyCode].[All]" allUniqueName="[Range 1].[CompanyCode].[All]" dimensionUniqueName="[Range 1]" displayFolder="" count="0" memberValueDatatype="130" unbalanced="0"/>
    <cacheHierarchy uniqueName="[Range 1].[Companyname]" caption="Companyname" attribute="1" defaultMemberUniqueName="[Range 1].[Companyname].[All]" allUniqueName="[Range 1].[Companyname].[All]" dimensionUniqueName="[Range 1]" displayFolder="" count="0" memberValueDatatype="130" unbalanced="0"/>
    <cacheHierarchy uniqueName="[Range 1].[CompanyCountry]" caption="CompanyCountry" attribute="1" defaultMemberUniqueName="[Range 1].[CompanyCountry].[All]" allUniqueName="[Range 1].[CompanyCountry].[All]" dimensionUniqueName="[Range 1]" displayFolder="" count="0" memberValueDatatype="130" unbalanced="0"/>
    <cacheHierarchy uniqueName="[Range 1].[Month]" caption="Month" attribute="1" defaultMemberUniqueName="[Range 1].[Month].[All]" allUniqueName="[Range 1].[Month].[All]" dimensionUniqueName="[Range 1]"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Quantity]" caption="Quantity" attribute="1" defaultMemberUniqueName="[Range 1].[Quantity].[All]" allUniqueName="[Range 1].[Quantity].[All]" dimensionUniqueName="[Range 1]" displayFolder="" count="0" memberValueDatatype="20" unbalanced="0"/>
    <cacheHierarchy uniqueName="[Range 1].[UOM]" caption="UOM" attribute="1" defaultMemberUniqueName="[Range 1].[UOM].[All]" allUniqueName="[Range 1].[UOM].[All]" dimensionUniqueName="[Range 1]" displayFolder="" count="0" memberValueDatatype="130" unbalanced="0"/>
    <cacheHierarchy uniqueName="[Range 1].[Currency]" caption="Currency" attribute="1" defaultMemberUniqueName="[Range 1].[Currency].[All]" allUniqueName="[Range 1].[Currency].[All]" dimensionUniqueName="[Range 1]" displayFolder="" count="0" memberValueDatatype="130" unbalanced="0"/>
    <cacheHierarchy uniqueName="[Range 1].[Amount(EUR)]" caption="Amount(EUR)" attribute="1" defaultMemberUniqueName="[Range 1].[Amount(EUR)].[All]" allUniqueName="[Range 1].[Amount(EUR)].[All]" dimensionUniqueName="[Range 1]" displayFolder="" count="0" memberValueDatatype="5" unbalanced="0"/>
    <cacheHierarchy uniqueName="[Range 1].[PricePerUnit]" caption="PricePerUnit" attribute="1" defaultMemberUniqueName="[Range 1].[PricePerUnit].[All]" allUniqueName="[Range 1].[PricePerUnit].[All]" dimensionUniqueName="[Range 1]" displayFolder="" count="0" memberValueDatatype="5" unbalanced="0"/>
    <cacheHierarchy uniqueName="[Range 1].[Amount(USD)]" caption="Amount(USD)" attribute="1" defaultMemberUniqueName="[Range 1].[Amount(USD)].[All]" allUniqueName="[Range 1].[Amount(USD)].[All]" dimensionUniqueName="[Range 1]" displayFolder="" count="0" memberValueDatatype="5" unbalanced="0"/>
    <cacheHierarchy uniqueName="[Range 1].[Amount (in vendor transaction currency)]" caption="Amount (in vendor transaction currency)" attribute="1" defaultMemberUniqueName="[Range 1].[Amount (in vendor transaction currency)].[All]" allUniqueName="[Range 1].[Amount (in vendor transaction currency)].[All]" dimensionUniqueName="[Range 1]" displayFolder="" count="0" memberValueDatatype="5" unbalanced="0"/>
    <cacheHierarchy uniqueName="[Range 1].[SG PPU]" caption="SG PPU" attribute="1" defaultMemberUniqueName="[Range 1].[SG PPU].[All]" allUniqueName="[Range 1].[SG PPU].[All]" dimensionUniqueName="[Range 1]" displayFolder="" count="0" memberValueDatatype="5" unbalanced="0"/>
    <cacheHierarchy uniqueName="[Range 1].[AU PPU]" caption="AU PPU" attribute="1" defaultMemberUniqueName="[Range 1].[AU PPU].[All]" allUniqueName="[Range 1].[AU PPU].[All]" dimensionUniqueName="[Range 1]" displayFolder="" count="0" memberValueDatatype="5" unbalanced="0"/>
    <cacheHierarchy uniqueName="[Range 1].[DK PPU]" caption="DK PPU" attribute="1" defaultMemberUniqueName="[Range 1].[DK PPU].[All]" allUniqueName="[Range 1].[DK PPU].[All]" dimensionUniqueName="[Range 1]" displayFolder="" count="0" memberValueDatatype="5" unbalanced="0"/>
    <cacheHierarchy uniqueName="[Range 1].[DE PPU]" caption="DE PPU" attribute="1" defaultMemberUniqueName="[Range 1].[DE PPU].[All]" allUniqueName="[Range 1].[DE PPU].[All]" dimensionUniqueName="[Range 1]" displayFolder="" count="0" memberValueDatatype="20" unbalanced="0"/>
    <cacheHierarchy uniqueName="[Range 1].[HU PPU]" caption="HU PPU" attribute="1" defaultMemberUniqueName="[Range 1].[HU PPU].[All]" allUniqueName="[Range 1].[HU PPU].[All]" dimensionUniqueName="[Range 1]" displayFolder="" count="0" memberValueDatatype="5" unbalanced="0"/>
    <cacheHierarchy uniqueName="[Range 1].[AmountEUR (SG)]" caption="AmountEUR (SG)" attribute="1" defaultMemberUniqueName="[Range 1].[AmountEUR (SG)].[All]" allUniqueName="[Range 1].[AmountEUR (SG)].[All]" dimensionUniqueName="[Range 1]" displayFolder="" count="0" memberValueDatatype="5" unbalanced="0"/>
    <cacheHierarchy uniqueName="[Range 1].[AmountEUR (AU)]" caption="AmountEUR (AU)" attribute="1" defaultMemberUniqueName="[Range 1].[AmountEUR (AU)].[All]" allUniqueName="[Range 1].[AmountEUR (AU)].[All]" dimensionUniqueName="[Range 1]" displayFolder="" count="0" memberValueDatatype="5" unbalanced="0"/>
    <cacheHierarchy uniqueName="[Range 1].[AmountEUR (DK)]" caption="AmountEUR (DK)" attribute="1" defaultMemberUniqueName="[Range 1].[AmountEUR (DK)].[All]" allUniqueName="[Range 1].[AmountEUR (DK)].[All]" dimensionUniqueName="[Range 1]" displayFolder="" count="0" memberValueDatatype="5" unbalanced="0"/>
    <cacheHierarchy uniqueName="[Range 1].[AmountEUR (DE)]" caption="AmountEUR (DE)" attribute="1" defaultMemberUniqueName="[Range 1].[AmountEUR (DE)].[All]" allUniqueName="[Range 1].[AmountEUR (DE)].[All]" dimensionUniqueName="[Range 1]" displayFolder="" count="0" memberValueDatatype="5" unbalanced="0"/>
    <cacheHierarchy uniqueName="[Range 1].[AmountEUR (HU)]" caption="AmountEUR (HU)" attribute="1" defaultMemberUniqueName="[Range 1].[AmountEUR (HU)].[All]" allUniqueName="[Range 1].[AmountEUR (HU)].[All]" dimensionUniqueName="[Range 1]" displayFolder="" count="0" memberValueDatatype="5" unbalanced="0"/>
    <cacheHierarchy uniqueName="[Range 1].[Diff (SG)]" caption="Diff (SG)" attribute="1" defaultMemberUniqueName="[Range 1].[Diff (SG)].[All]" allUniqueName="[Range 1].[Diff (SG)].[All]" dimensionUniqueName="[Range 1]" displayFolder="" count="0" memberValueDatatype="5" unbalanced="0"/>
    <cacheHierarchy uniqueName="[Range 1].[Diff (AU)]" caption="Diff (AU)" attribute="1" defaultMemberUniqueName="[Range 1].[Diff (AU)].[All]" allUniqueName="[Range 1].[Diff (AU)].[All]" dimensionUniqueName="[Range 1]" displayFolder="" count="0" memberValueDatatype="5" unbalanced="0"/>
    <cacheHierarchy uniqueName="[Range 1].[Diff (DK)]" caption="Diff (DK)" attribute="1" defaultMemberUniqueName="[Range 1].[Diff (DK)].[All]" allUniqueName="[Range 1].[Diff (DK)].[All]" dimensionUniqueName="[Range 1]" displayFolder="" count="0" memberValueDatatype="5" unbalanced="0"/>
    <cacheHierarchy uniqueName="[Range 1].[Diff (DE)]" caption="Diff (DE)" attribute="1" defaultMemberUniqueName="[Range 1].[Diff (DE)].[All]" allUniqueName="[Range 1].[Diff (DE)].[All]" dimensionUniqueName="[Range 1]" displayFolder="" count="0" memberValueDatatype="5" unbalanced="0"/>
    <cacheHierarchy uniqueName="[Range 1].[Diff (HU)]" caption="Diff (HU)" attribute="1" defaultMemberUniqueName="[Range 1].[Diff (HU)].[All]" allUniqueName="[Range 1].[Diff (HU)].[All]" dimensionUniqueName="[Range 1]" displayFolder="" count="0" memberValueDatatype="5" unbalanced="0"/>
    <cacheHierarchy uniqueName="[Range 1].[Diff amount SG]" caption="Diff amount SG" attribute="1" defaultMemberUniqueName="[Range 1].[Diff amount SG].[All]" allUniqueName="[Range 1].[Diff amount SG].[All]" dimensionUniqueName="[Range 1]" displayFolder="" count="0" memberValueDatatype="5" unbalanced="0"/>
    <cacheHierarchy uniqueName="[Range 1].[Diff amount AU]" caption="Diff amount AU" attribute="1" defaultMemberUniqueName="[Range 1].[Diff amount AU].[All]" allUniqueName="[Range 1].[Diff amount AU].[All]" dimensionUniqueName="[Range 1]" displayFolder="" count="0" memberValueDatatype="5" unbalanced="0"/>
    <cacheHierarchy uniqueName="[Range 1].[Diff amount DK]" caption="Diff amount DK" attribute="1" defaultMemberUniqueName="[Range 1].[Diff amount DK].[All]" allUniqueName="[Range 1].[Diff amount DK].[All]" dimensionUniqueName="[Range 1]" displayFolder="" count="0" memberValueDatatype="5" unbalanced="0"/>
    <cacheHierarchy uniqueName="[Range 1].[Diff amount DE]" caption="Diff amount DE" attribute="1" defaultMemberUniqueName="[Range 1].[Diff amount DE].[All]" allUniqueName="[Range 1].[Diff amount DE].[All]" dimensionUniqueName="[Range 1]" displayFolder="" count="0" memberValueDatatype="5" unbalanced="0"/>
    <cacheHierarchy uniqueName="[Range 1].[Diff amount HU]" caption="Diff amount HU" attribute="1" defaultMemberUniqueName="[Range 1].[Diff amount HU].[All]" allUniqueName="[Range 1].[Diff amount HU].[All]" dimensionUniqueName="[Range 1]" displayFolder="" count="0" memberValueDatatype="5" unbalanced="0"/>
    <cacheHierarchy uniqueName="[Range 2].[PONumber]" caption="PONumber" attribute="1" defaultMemberUniqueName="[Range 2].[PONumber].[All]" allUniqueName="[Range 2].[PONumber].[All]" dimensionUniqueName="[Range 2]" displayFolder="" count="0" memberValueDatatype="20" unbalanced="0"/>
    <cacheHierarchy uniqueName="[Range 2].[POLineNumber]" caption="POLineNumber" attribute="1" defaultMemberUniqueName="[Range 2].[POLineNumber].[All]" allUniqueName="[Range 2].[POLineNumber].[All]" dimensionUniqueName="[Range 2]" displayFolder="" count="0" memberValueDatatype="20" unbalanced="0"/>
    <cacheHierarchy uniqueName="[Range 2].[ProductName]" caption="ProductName" attribute="1" defaultMemberUniqueName="[Range 2].[ProductName].[All]" allUniqueName="[Range 2].[ProductName].[All]" dimensionUniqueName="[Range 2]" displayFolder="" count="0" memberValueDatatype="130" unbalanced="0"/>
    <cacheHierarchy uniqueName="[Range 2].[VendorNo]" caption="VendorNo" attribute="1" defaultMemberUniqueName="[Range 2].[VendorNo].[All]" allUniqueName="[Range 2].[VendorNo].[All]" dimensionUniqueName="[Range 2]" displayFolder="" count="0" memberValueDatatype="20" unbalanced="0"/>
    <cacheHierarchy uniqueName="[Range 2].[VendorName]" caption="VendorName" attribute="1" defaultMemberUniqueName="[Range 2].[VendorName].[All]" allUniqueName="[Range 2].[VendorName].[All]" dimensionUniqueName="[Range 2]" displayFolder="" count="0" memberValueDatatype="130" unbalanced="0"/>
    <cacheHierarchy uniqueName="[Range 2].[VendorCountry]" caption="VendorCountry" attribute="1" defaultMemberUniqueName="[Range 2].[VendorCountry].[All]" allUniqueName="[Range 2].[VendorCountry].[All]" dimensionUniqueName="[Range 2]" displayFolder="" count="0" memberValueDatatype="130" unbalanced="0"/>
    <cacheHierarchy uniqueName="[Range 2].[CompanyCode]" caption="CompanyCode" attribute="1" defaultMemberUniqueName="[Range 2].[CompanyCode].[All]" allUniqueName="[Range 2].[CompanyCode].[All]" dimensionUniqueName="[Range 2]" displayFolder="" count="0" memberValueDatatype="130" unbalanced="0"/>
    <cacheHierarchy uniqueName="[Range 2].[Companyname]" caption="Companyname" attribute="1" defaultMemberUniqueName="[Range 2].[Companyname].[All]" allUniqueName="[Range 2].[Companyname].[All]" dimensionUniqueName="[Range 2]" displayFolder="" count="0" memberValueDatatype="130" unbalanced="0"/>
    <cacheHierarchy uniqueName="[Range 2].[CompanyCountry]" caption="CompanyCountry" attribute="1" defaultMemberUniqueName="[Range 2].[CompanyCountry].[All]" allUniqueName="[Range 2].[CompanyCountry].[All]" dimensionUniqueName="[Range 2]" displayFolder="" count="0" memberValueDatatype="130" unbalanced="0"/>
    <cacheHierarchy uniqueName="[Range 2].[Month]" caption="Month" attribute="1" defaultMemberUniqueName="[Range 2].[Month].[All]" allUniqueName="[Range 2].[Month].[All]" dimensionUniqueName="[Range 2]" displayFolder="" count="0" memberValueDatatype="130" unbalanced="0"/>
    <cacheHierarchy uniqueName="[Range 2].[Year]" caption="Year" attribute="1" defaultMemberUniqueName="[Range 2].[Year].[All]" allUniqueName="[Range 2].[Year].[All]" dimensionUniqueName="[Range 2]" displayFolder="" count="0" memberValueDatatype="20" unbalanced="0"/>
    <cacheHierarchy uniqueName="[Range 2].[Quantity]" caption="Quantity" attribute="1" defaultMemberUniqueName="[Range 2].[Quantity].[All]" allUniqueName="[Range 2].[Quantity].[All]" dimensionUniqueName="[Range 2]" displayFolder="" count="0" memberValueDatatype="20" unbalanced="0"/>
    <cacheHierarchy uniqueName="[Range 2].[UOM]" caption="UOM" attribute="1" defaultMemberUniqueName="[Range 2].[UOM].[All]" allUniqueName="[Range 2].[UOM].[All]" dimensionUniqueName="[Range 2]" displayFolder="" count="0" memberValueDatatype="130" unbalanced="0"/>
    <cacheHierarchy uniqueName="[Range 2].[Currency]" caption="Currency" attribute="1" defaultMemberUniqueName="[Range 2].[Currency].[All]" allUniqueName="[Range 2].[Currency].[All]" dimensionUniqueName="[Range 2]" displayFolder="" count="0" memberValueDatatype="130" unbalanced="0"/>
    <cacheHierarchy uniqueName="[Range 2].[Amount(EUR)]" caption="Amount(EUR)" attribute="1" defaultMemberUniqueName="[Range 2].[Amount(EUR)].[All]" allUniqueName="[Range 2].[Amount(EUR)].[All]" dimensionUniqueName="[Range 2]" displayFolder="" count="0" memberValueDatatype="5" unbalanced="0"/>
    <cacheHierarchy uniqueName="[Range 2].[PricePerUnit]" caption="PricePerUnit" attribute="1" defaultMemberUniqueName="[Range 2].[PricePerUnit].[All]" allUniqueName="[Range 2].[PricePerUnit].[All]" dimensionUniqueName="[Range 2]" displayFolder="" count="0" memberValueDatatype="5" unbalanced="0"/>
    <cacheHierarchy uniqueName="[Range 2].[Amount(USD)]" caption="Amount(USD)" attribute="1" defaultMemberUniqueName="[Range 2].[Amount(USD)].[All]" allUniqueName="[Range 2].[Amount(USD)].[All]" dimensionUniqueName="[Range 2]" displayFolder="" count="0" memberValueDatatype="5" unbalanced="0"/>
    <cacheHierarchy uniqueName="[Range 2].[Amount (in vendor transaction currency)]" caption="Amount (in vendor transaction currency)" attribute="1" defaultMemberUniqueName="[Range 2].[Amount (in vendor transaction currency)].[All]" allUniqueName="[Range 2].[Amount (in vendor transaction currency)].[All]" dimensionUniqueName="[Range 2]" displayFolder="" count="0" memberValueDatatype="5" unbalanced="0"/>
    <cacheHierarchy uniqueName="[Range 2].[SG PPU]" caption="SG PPU" attribute="1" defaultMemberUniqueName="[Range 2].[SG PPU].[All]" allUniqueName="[Range 2].[SG PPU].[All]" dimensionUniqueName="[Range 2]" displayFolder="" count="0" memberValueDatatype="5" unbalanced="0"/>
    <cacheHierarchy uniqueName="[Range 2].[AU PPU]" caption="AU PPU" attribute="1" defaultMemberUniqueName="[Range 2].[AU PPU].[All]" allUniqueName="[Range 2].[AU PPU].[All]" dimensionUniqueName="[Range 2]" displayFolder="" count="0" memberValueDatatype="5" unbalanced="0"/>
    <cacheHierarchy uniqueName="[Range 2].[DK PPU]" caption="DK PPU" attribute="1" defaultMemberUniqueName="[Range 2].[DK PPU].[All]" allUniqueName="[Range 2].[DK PPU].[All]" dimensionUniqueName="[Range 2]" displayFolder="" count="0" memberValueDatatype="5" unbalanced="0"/>
    <cacheHierarchy uniqueName="[Range 2].[DE PPU]" caption="DE PPU" attribute="1" defaultMemberUniqueName="[Range 2].[DE PPU].[All]" allUniqueName="[Range 2].[DE PPU].[All]" dimensionUniqueName="[Range 2]" displayFolder="" count="0" memberValueDatatype="20" unbalanced="0"/>
    <cacheHierarchy uniqueName="[Range 2].[HU PPU]" caption="HU PPU" attribute="1" defaultMemberUniqueName="[Range 2].[HU PPU].[All]" allUniqueName="[Range 2].[HU PPU].[All]" dimensionUniqueName="[Range 2]" displayFolder="" count="0" memberValueDatatype="20" unbalanced="0"/>
    <cacheHierarchy uniqueName="[Range 2].[AmountEUR (SG)]" caption="AmountEUR (SG)" attribute="1" defaultMemberUniqueName="[Range 2].[AmountEUR (SG)].[All]" allUniqueName="[Range 2].[AmountEUR (SG)].[All]" dimensionUniqueName="[Range 2]" displayFolder="" count="0" memberValueDatatype="5" unbalanced="0"/>
    <cacheHierarchy uniqueName="[Range 2].[AmountEUR (AU)]" caption="AmountEUR (AU)" attribute="1" defaultMemberUniqueName="[Range 2].[AmountEUR (AU)].[All]" allUniqueName="[Range 2].[AmountEUR (AU)].[All]" dimensionUniqueName="[Range 2]" displayFolder="" count="0" memberValueDatatype="5" unbalanced="0"/>
    <cacheHierarchy uniqueName="[Range 2].[AmountEUR (DK)]" caption="AmountEUR (DK)" attribute="1" defaultMemberUniqueName="[Range 2].[AmountEUR (DK)].[All]" allUniqueName="[Range 2].[AmountEUR (DK)].[All]" dimensionUniqueName="[Range 2]" displayFolder="" count="0" memberValueDatatype="5" unbalanced="0"/>
    <cacheHierarchy uniqueName="[Range 2].[AmountEUR (DE)]" caption="AmountEUR (DE)" attribute="1" defaultMemberUniqueName="[Range 2].[AmountEUR (DE)].[All]" allUniqueName="[Range 2].[AmountEUR (DE)].[All]" dimensionUniqueName="[Range 2]" displayFolder="" count="0" memberValueDatatype="5" unbalanced="0"/>
    <cacheHierarchy uniqueName="[Range 2].[AmountEUR (HU)]" caption="AmountEUR (HU)" attribute="1" defaultMemberUniqueName="[Range 2].[AmountEUR (HU)].[All]" allUniqueName="[Range 2].[AmountEUR (HU)].[All]" dimensionUniqueName="[Range 2]" displayFolder="" count="0" memberValueDatatype="5" unbalanced="0"/>
    <cacheHierarchy uniqueName="[Range 2].[Diff (SG)]" caption="Diff (SG)" attribute="1" defaultMemberUniqueName="[Range 2].[Diff (SG)].[All]" allUniqueName="[Range 2].[Diff (SG)].[All]" dimensionUniqueName="[Range 2]" displayFolder="" count="0" memberValueDatatype="5" unbalanced="0"/>
    <cacheHierarchy uniqueName="[Range 2].[Diff (AU)]" caption="Diff (AU)" attribute="1" defaultMemberUniqueName="[Range 2].[Diff (AU)].[All]" allUniqueName="[Range 2].[Diff (AU)].[All]" dimensionUniqueName="[Range 2]" displayFolder="" count="0" memberValueDatatype="5" unbalanced="0"/>
    <cacheHierarchy uniqueName="[Range 2].[Diff (DK)]" caption="Diff (DK)" attribute="1" defaultMemberUniqueName="[Range 2].[Diff (DK)].[All]" allUniqueName="[Range 2].[Diff (DK)].[All]" dimensionUniqueName="[Range 2]" displayFolder="" count="0" memberValueDatatype="5" unbalanced="0"/>
    <cacheHierarchy uniqueName="[Range 2].[Diff (DE)]" caption="Diff (DE)" attribute="1" defaultMemberUniqueName="[Range 2].[Diff (DE)].[All]" allUniqueName="[Range 2].[Diff (DE)].[All]" dimensionUniqueName="[Range 2]" displayFolder="" count="0" memberValueDatatype="5" unbalanced="0"/>
    <cacheHierarchy uniqueName="[Range 2].[Diff (HU)]" caption="Diff (HU)" attribute="1" defaultMemberUniqueName="[Range 2].[Diff (HU)].[All]" allUniqueName="[Range 2].[Diff (HU)].[All]" dimensionUniqueName="[Range 2]" displayFolder="" count="0" memberValueDatatype="5" unbalanced="0"/>
    <cacheHierarchy uniqueName="[Range 2].[Diff amount SG]" caption="Diff amount SG" attribute="1" defaultMemberUniqueName="[Range 2].[Diff amount SG].[All]" allUniqueName="[Range 2].[Diff amount SG].[All]" dimensionUniqueName="[Range 2]" displayFolder="" count="0" memberValueDatatype="5" unbalanced="0"/>
    <cacheHierarchy uniqueName="[Range 2].[Diff amount AU]" caption="Diff amount AU" attribute="1" defaultMemberUniqueName="[Range 2].[Diff amount AU].[All]" allUniqueName="[Range 2].[Diff amount AU].[All]" dimensionUniqueName="[Range 2]" displayFolder="" count="0" memberValueDatatype="5" unbalanced="0"/>
    <cacheHierarchy uniqueName="[Range 2].[Diff amount DK]" caption="Diff amount DK" attribute="1" defaultMemberUniqueName="[Range 2].[Diff amount DK].[All]" allUniqueName="[Range 2].[Diff amount DK].[All]" dimensionUniqueName="[Range 2]" displayFolder="" count="0" memberValueDatatype="5" unbalanced="0"/>
    <cacheHierarchy uniqueName="[Range 2].[Diff amount DE]" caption="Diff amount DE" attribute="1" defaultMemberUniqueName="[Range 2].[Diff amount DE].[All]" allUniqueName="[Range 2].[Diff amount DE].[All]" dimensionUniqueName="[Range 2]" displayFolder="" count="0" memberValueDatatype="5" unbalanced="0"/>
    <cacheHierarchy uniqueName="[Range 2].[Diff amount HU]" caption="Diff amount HU" attribute="1" defaultMemberUniqueName="[Range 2].[Diff amount HU].[All]" allUniqueName="[Range 2].[Diff amount HU].[All]" dimensionUniqueName="[Range 2]" displayFolder="" count="0" memberValueDatatype="5"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PricePerUnit]" caption="Sum of PricePerUnit" measure="1" displayFolder="" measureGroup="Range" count="0" hidden="1">
      <extLst>
        <ext xmlns:x15="http://schemas.microsoft.com/office/spreadsheetml/2010/11/main" uri="{B97F6D7D-B522-45F9-BDA1-12C45D357490}">
          <x15:cacheHierarchy aggregatedColumn="17"/>
        </ext>
      </extLst>
    </cacheHierarchy>
    <cacheHierarchy uniqueName="[Measures].[Average of PricePerUnit]" caption="Average of PricePerUnit" measure="1" displayFolder="" measureGroup="Range" count="0" hidden="1">
      <extLst>
        <ext xmlns:x15="http://schemas.microsoft.com/office/spreadsheetml/2010/11/main" uri="{B97F6D7D-B522-45F9-BDA1-12C45D357490}">
          <x15:cacheHierarchy aggregatedColumn="17"/>
        </ext>
      </extLst>
    </cacheHierarchy>
    <cacheHierarchy uniqueName="[Measures].[Sum of Amount(EUR)]" caption="Sum of Amount(EUR)" measure="1" displayFolder="" measureGroup="Range" count="0" hidden="1">
      <extLst>
        <ext xmlns:x15="http://schemas.microsoft.com/office/spreadsheetml/2010/11/main" uri="{B97F6D7D-B522-45F9-BDA1-12C45D357490}">
          <x15:cacheHierarchy aggregatedColumn="16"/>
        </ext>
      </extLst>
    </cacheHierarchy>
    <cacheHierarchy uniqueName="[Measures].[Sum of Diff (SG)]" caption="Sum of Diff (SG)" measure="1" displayFolder="" measureGroup="Range 2" count="0" hidden="1">
      <extLst>
        <ext xmlns:x15="http://schemas.microsoft.com/office/spreadsheetml/2010/11/main" uri="{B97F6D7D-B522-45F9-BDA1-12C45D357490}">
          <x15:cacheHierarchy aggregatedColumn="86"/>
        </ext>
      </extLst>
    </cacheHierarchy>
    <cacheHierarchy uniqueName="[Measures].[Sum of Diff (AU)]" caption="Sum of Diff (AU)" measure="1" displayFolder="" measureGroup="Range 2" count="0" hidden="1">
      <extLst>
        <ext xmlns:x15="http://schemas.microsoft.com/office/spreadsheetml/2010/11/main" uri="{B97F6D7D-B522-45F9-BDA1-12C45D357490}">
          <x15:cacheHierarchy aggregatedColumn="87"/>
        </ext>
      </extLst>
    </cacheHierarchy>
    <cacheHierarchy uniqueName="[Measures].[Sum of Diff (DK)]" caption="Sum of Diff (DK)" measure="1" displayFolder="" measureGroup="Range 2" count="0" hidden="1">
      <extLst>
        <ext xmlns:x15="http://schemas.microsoft.com/office/spreadsheetml/2010/11/main" uri="{B97F6D7D-B522-45F9-BDA1-12C45D357490}">
          <x15:cacheHierarchy aggregatedColumn="88"/>
        </ext>
      </extLst>
    </cacheHierarchy>
    <cacheHierarchy uniqueName="[Measures].[Sum of Diff (DE)]" caption="Sum of Diff (DE)" measure="1" displayFolder="" measureGroup="Range 2" count="0" hidden="1">
      <extLst>
        <ext xmlns:x15="http://schemas.microsoft.com/office/spreadsheetml/2010/11/main" uri="{B97F6D7D-B522-45F9-BDA1-12C45D357490}">
          <x15:cacheHierarchy aggregatedColumn="89"/>
        </ext>
      </extLst>
    </cacheHierarchy>
    <cacheHierarchy uniqueName="[Measures].[Sum of Diff (HU)]" caption="Sum of Diff (HU)" measure="1" displayFolder="" measureGroup="Range 2" count="0" hidden="1">
      <extLst>
        <ext xmlns:x15="http://schemas.microsoft.com/office/spreadsheetml/2010/11/main" uri="{B97F6D7D-B522-45F9-BDA1-12C45D357490}">
          <x15:cacheHierarchy aggregatedColumn="90"/>
        </ext>
      </extLst>
    </cacheHierarchy>
    <cacheHierarchy uniqueName="[Measures].[Average of Diff (SG)]" caption="Average of Diff (SG)" measure="1" displayFolder="" measureGroup="Range 2" count="0" hidden="1">
      <extLst>
        <ext xmlns:x15="http://schemas.microsoft.com/office/spreadsheetml/2010/11/main" uri="{B97F6D7D-B522-45F9-BDA1-12C45D357490}">
          <x15:cacheHierarchy aggregatedColumn="86"/>
        </ext>
      </extLst>
    </cacheHierarchy>
    <cacheHierarchy uniqueName="[Measures].[Average of Diff (AU)]" caption="Average of Diff (AU)" measure="1" displayFolder="" measureGroup="Range 2" count="0" hidden="1">
      <extLst>
        <ext xmlns:x15="http://schemas.microsoft.com/office/spreadsheetml/2010/11/main" uri="{B97F6D7D-B522-45F9-BDA1-12C45D357490}">
          <x15:cacheHierarchy aggregatedColumn="87"/>
        </ext>
      </extLst>
    </cacheHierarchy>
    <cacheHierarchy uniqueName="[Measures].[Average of Diff (HU)]" caption="Average of Diff (HU)" measure="1" displayFolder="" measureGroup="Range 2" count="0" hidden="1">
      <extLst>
        <ext xmlns:x15="http://schemas.microsoft.com/office/spreadsheetml/2010/11/main" uri="{B97F6D7D-B522-45F9-BDA1-12C45D357490}">
          <x15:cacheHierarchy aggregatedColumn="90"/>
        </ext>
      </extLst>
    </cacheHierarchy>
    <cacheHierarchy uniqueName="[Measures].[Average of Diff (DE)]" caption="Average of Diff (DE)" measure="1" displayFolder="" measureGroup="Range 2" count="0" hidden="1">
      <extLst>
        <ext xmlns:x15="http://schemas.microsoft.com/office/spreadsheetml/2010/11/main" uri="{B97F6D7D-B522-45F9-BDA1-12C45D357490}">
          <x15:cacheHierarchy aggregatedColumn="89"/>
        </ext>
      </extLst>
    </cacheHierarchy>
    <cacheHierarchy uniqueName="[Measures].[Average of Diff (DK)]" caption="Average of Diff (DK)" measure="1" displayFolder="" measureGroup="Range 2" count="0" hidden="1">
      <extLst>
        <ext xmlns:x15="http://schemas.microsoft.com/office/spreadsheetml/2010/11/main" uri="{B97F6D7D-B522-45F9-BDA1-12C45D357490}">
          <x15:cacheHierarchy aggregatedColumn="88"/>
        </ext>
      </extLst>
    </cacheHierarchy>
    <cacheHierarchy uniqueName="[Measures].[Sum of Diff (SG) 2]" caption="Sum of Diff (SG) 2" measure="1" displayFolder="" measureGroup="Range 1" count="0" hidden="1">
      <extLst>
        <ext xmlns:x15="http://schemas.microsoft.com/office/spreadsheetml/2010/11/main" uri="{B97F6D7D-B522-45F9-BDA1-12C45D357490}">
          <x15:cacheHierarchy aggregatedColumn="48"/>
        </ext>
      </extLst>
    </cacheHierarchy>
    <cacheHierarchy uniqueName="[Measures].[Sum of Diff (AU) 2]" caption="Sum of Diff (AU) 2" measure="1" displayFolder="" measureGroup="Range 1" count="0" hidden="1">
      <extLst>
        <ext xmlns:x15="http://schemas.microsoft.com/office/spreadsheetml/2010/11/main" uri="{B97F6D7D-B522-45F9-BDA1-12C45D357490}">
          <x15:cacheHierarchy aggregatedColumn="49"/>
        </ext>
      </extLst>
    </cacheHierarchy>
    <cacheHierarchy uniqueName="[Measures].[Sum of Diff (DK) 2]" caption="Sum of Diff (DK) 2" measure="1" displayFolder="" measureGroup="Range 1" count="0" hidden="1">
      <extLst>
        <ext xmlns:x15="http://schemas.microsoft.com/office/spreadsheetml/2010/11/main" uri="{B97F6D7D-B522-45F9-BDA1-12C45D357490}">
          <x15:cacheHierarchy aggregatedColumn="50"/>
        </ext>
      </extLst>
    </cacheHierarchy>
    <cacheHierarchy uniqueName="[Measures].[Sum of Diff (DE) 2]" caption="Sum of Diff (DE) 2" measure="1" displayFolder="" measureGroup="Range 1" count="0" hidden="1">
      <extLst>
        <ext xmlns:x15="http://schemas.microsoft.com/office/spreadsheetml/2010/11/main" uri="{B97F6D7D-B522-45F9-BDA1-12C45D357490}">
          <x15:cacheHierarchy aggregatedColumn="51"/>
        </ext>
      </extLst>
    </cacheHierarchy>
    <cacheHierarchy uniqueName="[Measures].[Sum of Diff (HU) 2]" caption="Sum of Diff (HU) 2" measure="1" displayFolder="" measureGroup="Range 1" count="0" hidden="1">
      <extLst>
        <ext xmlns:x15="http://schemas.microsoft.com/office/spreadsheetml/2010/11/main" uri="{B97F6D7D-B522-45F9-BDA1-12C45D357490}">
          <x15:cacheHierarchy aggregatedColumn="52"/>
        </ext>
      </extLst>
    </cacheHierarchy>
    <cacheHierarchy uniqueName="[Measures].[Average of Diff (SG) 2]" caption="Average of Diff (SG) 2" measure="1" displayFolder="" measureGroup="Range 1" count="0" hidden="1">
      <extLst>
        <ext xmlns:x15="http://schemas.microsoft.com/office/spreadsheetml/2010/11/main" uri="{B97F6D7D-B522-45F9-BDA1-12C45D357490}">
          <x15:cacheHierarchy aggregatedColumn="48"/>
        </ext>
      </extLst>
    </cacheHierarchy>
    <cacheHierarchy uniqueName="[Measures].[Average of Diff (AU) 2]" caption="Average of Diff (AU) 2" measure="1" displayFolder="" measureGroup="Range 1" count="0" hidden="1">
      <extLst>
        <ext xmlns:x15="http://schemas.microsoft.com/office/spreadsheetml/2010/11/main" uri="{B97F6D7D-B522-45F9-BDA1-12C45D357490}">
          <x15:cacheHierarchy aggregatedColumn="49"/>
        </ext>
      </extLst>
    </cacheHierarchy>
    <cacheHierarchy uniqueName="[Measures].[Average of Diff (DE) 2]" caption="Average of Diff (DE) 2" measure="1" displayFolder="" measureGroup="Range 1" count="0" hidden="1">
      <extLst>
        <ext xmlns:x15="http://schemas.microsoft.com/office/spreadsheetml/2010/11/main" uri="{B97F6D7D-B522-45F9-BDA1-12C45D357490}">
          <x15:cacheHierarchy aggregatedColumn="51"/>
        </ext>
      </extLst>
    </cacheHierarchy>
    <cacheHierarchy uniqueName="[Measures].[Average of Diff (HU) 2]" caption="Average of Diff (HU) 2" measure="1" displayFolder="" measureGroup="Range 1" count="0" hidden="1">
      <extLst>
        <ext xmlns:x15="http://schemas.microsoft.com/office/spreadsheetml/2010/11/main" uri="{B97F6D7D-B522-45F9-BDA1-12C45D357490}">
          <x15:cacheHierarchy aggregatedColumn="52"/>
        </ext>
      </extLst>
    </cacheHierarchy>
    <cacheHierarchy uniqueName="[Measures].[Average of Diff (DK) 2]" caption="Average of Diff (DK) 2" measure="1" displayFolder="" measureGroup="Range 1" count="0" hidden="1">
      <extLst>
        <ext xmlns:x15="http://schemas.microsoft.com/office/spreadsheetml/2010/11/main" uri="{B97F6D7D-B522-45F9-BDA1-12C45D357490}">
          <x15:cacheHierarchy aggregatedColumn="50"/>
        </ext>
      </extLst>
    </cacheHierarchy>
    <cacheHierarchy uniqueName="[Measures].[Sum of Quantity]" caption="Sum of Quantity" measure="1" displayFolder="" measureGroup="Range" count="0" oneField="1" hidden="1">
      <fieldsUsage count="1">
        <fieldUsage x="3"/>
      </fieldsUsage>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Range" uniqueName="[Range]" caption="Range"/>
    <dimension name="Range 1" uniqueName="[Range 1]" caption="Range 1"/>
    <dimension name="Range 2" uniqueName="[Range 2]" caption="Range 2"/>
  </dimensions>
  <measureGroups count="3">
    <measureGroup name="Range" caption="Range"/>
    <measureGroup name="Range 1" caption="Range 1"/>
    <measureGroup name="Range 2" caption="Range 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62DB62-689B-4448-BD1C-4AEE6D41657C}" name="PivotTable5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6"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
        <item s="1" x="0"/>
      </items>
    </pivotField>
    <pivotField dataField="1" subtotalTop="0" showAll="0" defaultSubtotal="0"/>
  </pivotFields>
  <rowFields count="2">
    <field x="2"/>
    <field x="1"/>
  </rowFields>
  <rowItems count="12">
    <i>
      <x/>
    </i>
    <i r="1">
      <x/>
    </i>
    <i r="1">
      <x v="1"/>
    </i>
    <i r="1">
      <x v="2"/>
    </i>
    <i r="1">
      <x v="3"/>
    </i>
    <i r="1">
      <x v="4"/>
    </i>
    <i r="1">
      <x v="5"/>
    </i>
    <i r="1">
      <x v="6"/>
    </i>
    <i r="1">
      <x v="7"/>
    </i>
    <i r="1">
      <x v="8"/>
    </i>
    <i r="1">
      <x v="9"/>
    </i>
    <i t="grand">
      <x/>
    </i>
  </rowItems>
  <colFields count="1">
    <field x="0"/>
  </colFields>
  <colItems count="3">
    <i>
      <x/>
    </i>
    <i>
      <x v="1"/>
    </i>
    <i t="grand">
      <x/>
    </i>
  </colItems>
  <dataFields count="1">
    <dataField name="Sum of Quantity" fld="3" baseField="0" baseItem="0"/>
  </dataFields>
  <formats count="1">
    <format dxfId="0">
      <pivotArea outline="0" collapsedLevelsAreSubtotals="1" fieldPosition="0"/>
    </format>
  </formats>
  <pivotHierarchies count="1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PricePerUn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4"/>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urchase invoices!$A$1:$T$63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41929F-A5D6-4CED-843B-6D19C88AD279}"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6" firstHeaderRow="0" firstDataRow="1" firstDataCol="1"/>
  <pivotFields count="6">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Average of Diff (SG)" fld="1" subtotal="average" baseField="0" baseItem="0"/>
    <dataField name="Average of Diff (AU)" fld="2" subtotal="average" baseField="0" baseItem="0"/>
    <dataField name="Average of Diff (DK)" fld="5" subtotal="average" baseField="0" baseItem="0"/>
    <dataField name="Average of Diff (DE)" fld="4" subtotal="average" baseField="0" baseItem="0"/>
    <dataField name="Average of Diff (HU)" fld="3" subtotal="average" baseField="0" baseItem="0"/>
  </dataFields>
  <pivotHierarchies count="1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Diff (SG)"/>
    <pivotHierarchy dragToData="1" caption="Average of Diff (AU)"/>
    <pivotHierarchy dragToData="1" caption="Average of Diff (HU)"/>
    <pivotHierarchy dragToData="1" caption="Average of Diff (DE)"/>
    <pivotHierarchy dragToData="1" caption="Average of Diff (DK)"/>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ME_Beijing2021!$A$1:$AL$63">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9C593A-20F9-43A3-8114-C33AE6DEAA18}" name="PivotTable2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6" firstHeaderRow="0" firstDataRow="1" firstDataCol="1"/>
  <pivotFields count="6">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Average of Diff (SG)" fld="1" subtotal="average" baseField="0" baseItem="0"/>
    <dataField name="Average of Diff (AU)" fld="2" subtotal="average" baseField="0" baseItem="0"/>
    <dataField name="Average of Diff (DK)" fld="5" subtotal="average" baseField="0" baseItem="0"/>
    <dataField name="Average of Diff (DE)" fld="3" subtotal="average" baseField="0" baseItem="0"/>
    <dataField name="Average of Diff (HU)" fld="4" subtotal="average" baseField="0" baseItem="0"/>
  </dataFields>
  <pivotHierarchies count="1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 (SG)"/>
    <pivotHierarchy dragToData="1" caption="Average of Diff (AU)"/>
    <pivotHierarchy dragToData="1" caption="Average of Diff (DE)"/>
    <pivotHierarchy dragToData="1" caption="Average of Diff (HU)"/>
    <pivotHierarchy dragToData="1" caption="Average of Diff (DK)"/>
    <pivotHierarchy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ME_Beijing2022!$A$1:$AL$78">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24"/>
  <sheetViews>
    <sheetView tabSelected="1" zoomScale="145" zoomScaleNormal="145" workbookViewId="0">
      <pane ySplit="2" topLeftCell="A3" activePane="bottomLeft" state="frozen"/>
      <selection pane="bottomLeft" activeCell="D7" sqref="D7"/>
    </sheetView>
  </sheetViews>
  <sheetFormatPr defaultRowHeight="15" x14ac:dyDescent="0.25"/>
  <cols>
    <col min="1" max="1" width="1" customWidth="1"/>
    <col min="2" max="2" width="22.42578125" bestFit="1" customWidth="1"/>
    <col min="3" max="3" width="1" customWidth="1"/>
    <col min="4" max="4" width="127.5703125" customWidth="1"/>
  </cols>
  <sheetData>
    <row r="1" spans="2:4" ht="4.5" customHeight="1" x14ac:dyDescent="0.25"/>
    <row r="4" spans="2:4" ht="4.5" customHeight="1" x14ac:dyDescent="0.25"/>
    <row r="5" spans="2:4" x14ac:dyDescent="0.25">
      <c r="B5" s="3" t="s">
        <v>220</v>
      </c>
      <c r="D5" s="3" t="s">
        <v>196</v>
      </c>
    </row>
    <row r="6" spans="2:4" x14ac:dyDescent="0.25">
      <c r="B6" s="69"/>
      <c r="D6" t="s">
        <v>192</v>
      </c>
    </row>
    <row r="7" spans="2:4" x14ac:dyDescent="0.25">
      <c r="B7" s="70"/>
      <c r="D7" t="s">
        <v>193</v>
      </c>
    </row>
    <row r="8" spans="2:4" x14ac:dyDescent="0.25">
      <c r="B8" s="71"/>
      <c r="D8" t="s">
        <v>194</v>
      </c>
    </row>
    <row r="9" spans="2:4" x14ac:dyDescent="0.25">
      <c r="B9" s="72"/>
      <c r="D9" t="s">
        <v>195</v>
      </c>
    </row>
    <row r="10" spans="2:4" ht="4.5" customHeight="1" x14ac:dyDescent="0.25"/>
    <row r="11" spans="2:4" x14ac:dyDescent="0.25">
      <c r="B11" s="10" t="s">
        <v>197</v>
      </c>
    </row>
    <row r="12" spans="2:4" ht="4.5" customHeight="1" x14ac:dyDescent="0.25"/>
    <row r="13" spans="2:4" x14ac:dyDescent="0.25">
      <c r="B13" s="82" t="s">
        <v>198</v>
      </c>
      <c r="D13" s="72" t="s">
        <v>199</v>
      </c>
    </row>
    <row r="14" spans="2:4" x14ac:dyDescent="0.25">
      <c r="B14" s="82" t="s">
        <v>200</v>
      </c>
      <c r="D14" s="72" t="s">
        <v>201</v>
      </c>
    </row>
    <row r="15" spans="2:4" x14ac:dyDescent="0.25">
      <c r="B15" s="82" t="s">
        <v>202</v>
      </c>
      <c r="D15" s="72" t="s">
        <v>203</v>
      </c>
    </row>
    <row r="16" spans="2:4" x14ac:dyDescent="0.25">
      <c r="B16" s="81" t="s">
        <v>204</v>
      </c>
      <c r="D16" s="72" t="s">
        <v>205</v>
      </c>
    </row>
    <row r="17" spans="2:4" ht="31.5" customHeight="1" x14ac:dyDescent="0.25">
      <c r="B17" s="83" t="s">
        <v>206</v>
      </c>
      <c r="D17" s="73" t="s">
        <v>219</v>
      </c>
    </row>
    <row r="18" spans="2:4" x14ac:dyDescent="0.25">
      <c r="B18" s="82" t="s">
        <v>207</v>
      </c>
      <c r="D18" s="72" t="s">
        <v>208</v>
      </c>
    </row>
    <row r="19" spans="2:4" x14ac:dyDescent="0.25">
      <c r="B19" s="82" t="s">
        <v>209</v>
      </c>
      <c r="D19" s="72" t="s">
        <v>210</v>
      </c>
    </row>
    <row r="20" spans="2:4" x14ac:dyDescent="0.25">
      <c r="B20" s="81" t="s">
        <v>221</v>
      </c>
      <c r="D20" s="72" t="s">
        <v>211</v>
      </c>
    </row>
    <row r="21" spans="2:4" x14ac:dyDescent="0.25">
      <c r="B21" s="81" t="s">
        <v>222</v>
      </c>
      <c r="D21" s="72" t="s">
        <v>212</v>
      </c>
    </row>
    <row r="22" spans="2:4" x14ac:dyDescent="0.25">
      <c r="B22" s="80" t="s">
        <v>213</v>
      </c>
      <c r="D22" s="72" t="s">
        <v>215</v>
      </c>
    </row>
    <row r="23" spans="2:4" x14ac:dyDescent="0.25">
      <c r="B23" s="80" t="s">
        <v>214</v>
      </c>
      <c r="D23" s="72" t="s">
        <v>216</v>
      </c>
    </row>
    <row r="24" spans="2:4" x14ac:dyDescent="0.25">
      <c r="B24" s="80" t="s">
        <v>217</v>
      </c>
      <c r="D24" s="72" t="s">
        <v>218</v>
      </c>
    </row>
  </sheetData>
  <hyperlinks>
    <hyperlink ref="B13" location="'Trend analysis'!A1" display="Trend analysis" xr:uid="{0FD36C28-CFB5-476F-89AD-86B5549673BC}"/>
    <hyperlink ref="B14" location="'Product Info'!A1" display="Product Info" xr:uid="{D687AFAE-0E45-4683-86F9-4F4250A51254}"/>
    <hyperlink ref="B15" location="GlobalvsLocal!A1" display="GLobalvsLocal" xr:uid="{C4F3EEE3-8EC1-4BDA-ABBC-D1D26F7FE7ED}"/>
    <hyperlink ref="B16" location="Pivot_table!A1" display="Pivot_table" xr:uid="{7DC5BEF1-51D7-43EB-823C-40E6BE9174F2}"/>
    <hyperlink ref="B17" location="'Aggregated Data'!A1" display="Aggregated Data" xr:uid="{B41D2133-D74F-4909-BFB9-75EBD8E2106D}"/>
    <hyperlink ref="B18" location="ACME_US!A1" display="ACME_US" xr:uid="{F5B8983B-689E-4E81-A749-A3B74D687807}"/>
    <hyperlink ref="B19" location="ACME_Beijing_compare!A1" display="ACME_Beijing_compare" xr:uid="{CD7356B4-851E-4938-BD2A-B7C6C763902F}"/>
    <hyperlink ref="B20" location="ACME_Beijing2021!A1" display="Pivot_Beiking2021" xr:uid="{CBF512D6-66F8-4D78-BCB3-BA324148593F}"/>
    <hyperlink ref="B21" location="Pivot_Beijing2022!A1" display="Pivot_Beijing2022" xr:uid="{202C6DA7-317B-43D9-9E51-D8421B7F262C}"/>
    <hyperlink ref="B22" location="'Motor IP20'!A1" display="Motor IP20" xr:uid="{1E0C8B68-490B-465C-BAC3-0A6E5F01485D}"/>
    <hyperlink ref="B23" location="IP20_PowerBI!A1" display="IP20_PowerBI" xr:uid="{26521AFE-8246-498D-A8CA-E0915D13DB42}"/>
    <hyperlink ref="B24" location="FX!A1" display="FX" xr:uid="{34864C89-8A36-4F62-9FDF-EA919F77FF56}"/>
  </hyperlinks>
  <pageMargins left="0.7" right="0.7" top="0.75" bottom="0.75" header="0.3" footer="0.3"/>
  <pageSetup paperSize="9" orientation="portrait" horizontalDpi="4294967295" verticalDpi="4294967295" r:id="rId1"/>
  <headerFooter>
    <oddFooter>&amp;L_x000D_&amp;1#&amp;"Calibri"&amp;8&amp;K000000 Confidential © Sievo</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E367C-7676-46DD-845E-5AE8E5661289}">
  <sheetPr>
    <tabColor theme="3"/>
  </sheetPr>
  <dimension ref="A3:F16"/>
  <sheetViews>
    <sheetView workbookViewId="0">
      <selection activeCell="A3" sqref="A3:F16"/>
    </sheetView>
  </sheetViews>
  <sheetFormatPr defaultRowHeight="15" x14ac:dyDescent="0.25"/>
  <cols>
    <col min="1" max="1" width="13.140625" bestFit="1" customWidth="1"/>
    <col min="2" max="2" width="18.85546875" bestFit="1" customWidth="1"/>
    <col min="3" max="3" width="19.140625" bestFit="1" customWidth="1"/>
    <col min="4" max="4" width="18.85546875" bestFit="1" customWidth="1"/>
    <col min="5" max="5" width="18.7109375" bestFit="1" customWidth="1"/>
    <col min="6" max="6" width="19.140625" bestFit="1" customWidth="1"/>
  </cols>
  <sheetData>
    <row r="3" spans="1:6" x14ac:dyDescent="0.25">
      <c r="A3" s="12" t="s">
        <v>95</v>
      </c>
      <c r="B3" t="s">
        <v>171</v>
      </c>
      <c r="C3" t="s">
        <v>172</v>
      </c>
      <c r="D3" t="s">
        <v>173</v>
      </c>
      <c r="E3" t="s">
        <v>174</v>
      </c>
      <c r="F3" t="s">
        <v>185</v>
      </c>
    </row>
    <row r="4" spans="1:6" x14ac:dyDescent="0.25">
      <c r="A4" s="5" t="s">
        <v>105</v>
      </c>
      <c r="B4">
        <v>0.15860573439388947</v>
      </c>
      <c r="C4">
        <v>0.11256047985574831</v>
      </c>
      <c r="D4">
        <v>0.21993921723619764</v>
      </c>
      <c r="E4">
        <v>0.21753162222766736</v>
      </c>
      <c r="F4">
        <v>0.58076557607691526</v>
      </c>
    </row>
    <row r="5" spans="1:6" x14ac:dyDescent="0.25">
      <c r="A5" s="5" t="s">
        <v>109</v>
      </c>
      <c r="B5">
        <v>1.0862524235096371E-2</v>
      </c>
      <c r="C5">
        <v>-4.3267969288056395E-2</v>
      </c>
      <c r="D5">
        <v>8.2965756784236872E-2</v>
      </c>
      <c r="E5">
        <v>8.0135404181719064E-2</v>
      </c>
      <c r="F5">
        <v>0.2730121372713411</v>
      </c>
    </row>
    <row r="6" spans="1:6" x14ac:dyDescent="0.25">
      <c r="A6" s="5" t="s">
        <v>113</v>
      </c>
      <c r="B6">
        <v>2.3946242404209596E-2</v>
      </c>
      <c r="C6">
        <v>-2.9468245367503719E-2</v>
      </c>
      <c r="D6">
        <v>9.5095736573328232E-2</v>
      </c>
      <c r="E6">
        <v>9.2302822180035979E-2</v>
      </c>
      <c r="F6">
        <v>0.67854044378017875</v>
      </c>
    </row>
    <row r="7" spans="1:6" x14ac:dyDescent="0.25">
      <c r="A7" s="5" t="s">
        <v>103</v>
      </c>
      <c r="B7">
        <v>0.11312425293523103</v>
      </c>
      <c r="C7">
        <v>6.4590026845771892E-2</v>
      </c>
      <c r="D7">
        <v>0.17777311095504639</v>
      </c>
      <c r="E7">
        <v>0.17523537364317918</v>
      </c>
      <c r="F7">
        <v>0.76323448804902627</v>
      </c>
    </row>
    <row r="8" spans="1:6" x14ac:dyDescent="0.25">
      <c r="A8" s="5" t="s">
        <v>102</v>
      </c>
      <c r="B8">
        <v>4.202523903878861E-2</v>
      </c>
      <c r="C8">
        <v>-1.0399876644402443E-2</v>
      </c>
      <c r="D8">
        <v>0.11185686372005867</v>
      </c>
      <c r="E8">
        <v>0.10911568120067605</v>
      </c>
      <c r="F8">
        <v>0.69265572527041142</v>
      </c>
    </row>
    <row r="9" spans="1:6" x14ac:dyDescent="0.25">
      <c r="A9" s="5" t="s">
        <v>108</v>
      </c>
      <c r="B9">
        <v>2.7531124393549357E-2</v>
      </c>
      <c r="C9">
        <v>-2.5687180910044276E-2</v>
      </c>
      <c r="D9">
        <v>9.8419298386179285E-2</v>
      </c>
      <c r="E9">
        <v>9.5636641899716796E-2</v>
      </c>
      <c r="F9">
        <v>0.50662896698963533</v>
      </c>
    </row>
    <row r="10" spans="1:6" x14ac:dyDescent="0.25">
      <c r="A10" s="5" t="s">
        <v>107</v>
      </c>
      <c r="B10">
        <v>0.10432556782285252</v>
      </c>
      <c r="C10">
        <v>5.5309834178420218E-2</v>
      </c>
      <c r="D10">
        <v>0.16961580649432492</v>
      </c>
      <c r="E10">
        <v>0.16705289231683818</v>
      </c>
      <c r="F10">
        <v>1.1548197591797358</v>
      </c>
    </row>
    <row r="11" spans="1:6" x14ac:dyDescent="0.25">
      <c r="A11" s="5" t="s">
        <v>104</v>
      </c>
      <c r="B11">
        <v>0.1093390337310832</v>
      </c>
      <c r="C11">
        <v>6.0597661730530807E-2</v>
      </c>
      <c r="D11">
        <v>0.17426381552005418</v>
      </c>
      <c r="E11">
        <v>0.17171524704943705</v>
      </c>
      <c r="F11">
        <v>0.63232299821130666</v>
      </c>
    </row>
    <row r="12" spans="1:6" x14ac:dyDescent="0.25">
      <c r="A12" s="5" t="s">
        <v>106</v>
      </c>
      <c r="B12">
        <v>0.15326535775896311</v>
      </c>
      <c r="C12">
        <v>0.10692785140554775</v>
      </c>
      <c r="D12">
        <v>0.214988127659787</v>
      </c>
      <c r="E12">
        <v>0.21256525151058875</v>
      </c>
      <c r="F12">
        <v>1.3191150829645555</v>
      </c>
    </row>
    <row r="13" spans="1:6" x14ac:dyDescent="0.25">
      <c r="A13" s="5" t="s">
        <v>112</v>
      </c>
      <c r="B13">
        <v>-1.4336123083277495E-2</v>
      </c>
      <c r="C13">
        <v>-6.9845611183907558E-2</v>
      </c>
      <c r="D13">
        <v>5.960396629520881E-2</v>
      </c>
      <c r="E13">
        <v>5.6701509401058135E-2</v>
      </c>
      <c r="F13">
        <v>0.48433398520840981</v>
      </c>
    </row>
    <row r="14" spans="1:6" x14ac:dyDescent="0.25">
      <c r="A14" s="5" t="s">
        <v>111</v>
      </c>
      <c r="B14">
        <v>-2.7103648617180481E-2</v>
      </c>
      <c r="C14">
        <v>-8.3311838844817937E-2</v>
      </c>
      <c r="D14">
        <v>4.7767130261201829E-2</v>
      </c>
      <c r="E14">
        <v>4.4828139922501765E-2</v>
      </c>
      <c r="F14">
        <v>0.23349390768281689</v>
      </c>
    </row>
    <row r="15" spans="1:6" x14ac:dyDescent="0.25">
      <c r="A15" s="5" t="s">
        <v>110</v>
      </c>
      <c r="B15">
        <v>-4.7560854712827075E-2</v>
      </c>
      <c r="C15">
        <v>-0.10488856440989511</v>
      </c>
      <c r="D15">
        <v>2.8801153367319594E-2</v>
      </c>
      <c r="E15">
        <v>2.5803626062897687E-2</v>
      </c>
      <c r="F15">
        <v>0.1641656791727803</v>
      </c>
    </row>
    <row r="16" spans="1:6" x14ac:dyDescent="0.25">
      <c r="A16" s="5" t="s">
        <v>94</v>
      </c>
      <c r="B16">
        <v>6.445333619874978E-2</v>
      </c>
      <c r="C16">
        <v>1.3255596889217099E-2</v>
      </c>
      <c r="D16">
        <v>0.13265006346203576</v>
      </c>
      <c r="E16">
        <v>0.12997305748506655</v>
      </c>
      <c r="F16">
        <v>0.65402551286335087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9BBD0-F7FF-4A45-BFF6-66C4C410F605}">
  <sheetPr filterMode="1">
    <tabColor theme="5"/>
  </sheetPr>
  <dimension ref="A1:AL65"/>
  <sheetViews>
    <sheetView topLeftCell="C1" workbookViewId="0">
      <pane ySplit="1" topLeftCell="A2" activePane="bottomLeft" state="frozen"/>
      <selection activeCell="C1" sqref="C1"/>
      <selection pane="bottomLeft" activeCell="H43" sqref="H43"/>
    </sheetView>
  </sheetViews>
  <sheetFormatPr defaultRowHeight="15" outlineLevelCol="1" x14ac:dyDescent="0.25"/>
  <cols>
    <col min="1" max="1" width="11" hidden="1" customWidth="1" outlineLevel="1"/>
    <col min="2" max="2" width="14.7109375" hidden="1" customWidth="1" outlineLevel="1"/>
    <col min="3" max="3" width="16.5703125" bestFit="1" customWidth="1" collapsed="1"/>
    <col min="4" max="4" width="10.140625" hidden="1" customWidth="1" outlineLevel="1"/>
    <col min="5" max="5" width="37.7109375" bestFit="1" customWidth="1" collapsed="1"/>
    <col min="6" max="6" width="14.7109375" hidden="1" customWidth="1" outlineLevel="1"/>
    <col min="7" max="7" width="14" hidden="1" customWidth="1" outlineLevel="1"/>
    <col min="8" max="8" width="16" bestFit="1" customWidth="1" collapsed="1"/>
    <col min="9" max="9" width="16.42578125" customWidth="1"/>
    <col min="10" max="10" width="6.85546875" customWidth="1"/>
    <col min="11" max="11" width="7" customWidth="1"/>
    <col min="12" max="12" width="8.7109375" bestFit="1" customWidth="1"/>
    <col min="13" max="13" width="5.42578125" customWidth="1" outlineLevel="1"/>
    <col min="14" max="14" width="8.85546875" customWidth="1" outlineLevel="1"/>
    <col min="15" max="15" width="14.5703125" bestFit="1" customWidth="1"/>
    <col min="16" max="16" width="13.7109375" bestFit="1" customWidth="1"/>
    <col min="17" max="17" width="13.28515625" bestFit="1" customWidth="1"/>
    <col min="18" max="18" width="37.5703125" bestFit="1" customWidth="1"/>
    <col min="24" max="24" width="15.85546875" bestFit="1" customWidth="1"/>
    <col min="25" max="25" width="16.140625" bestFit="1" customWidth="1"/>
    <col min="26" max="26" width="16" bestFit="1" customWidth="1"/>
    <col min="27" max="27" width="15.85546875" bestFit="1" customWidth="1"/>
    <col min="28" max="28" width="15.85546875" customWidth="1"/>
    <col min="29" max="29" width="8.42578125" bestFit="1" customWidth="1"/>
    <col min="30" max="30" width="8.7109375" bestFit="1" customWidth="1"/>
    <col min="31" max="31" width="8.5703125" bestFit="1" customWidth="1"/>
    <col min="32" max="32" width="8.42578125" bestFit="1" customWidth="1"/>
    <col min="33" max="33" width="8.42578125" customWidth="1"/>
    <col min="34" max="35" width="10.140625" bestFit="1" customWidth="1"/>
    <col min="36" max="37" width="9.42578125" bestFit="1" customWidth="1"/>
    <col min="38" max="38" width="9.42578125" customWidth="1"/>
  </cols>
  <sheetData>
    <row r="1" spans="1:38" x14ac:dyDescent="0.25">
      <c r="A1" s="1" t="s">
        <v>0</v>
      </c>
      <c r="B1" s="1" t="s">
        <v>1</v>
      </c>
      <c r="C1" s="1" t="s">
        <v>124</v>
      </c>
      <c r="D1" s="1" t="s">
        <v>2</v>
      </c>
      <c r="E1" s="1" t="s">
        <v>96</v>
      </c>
      <c r="F1" s="1" t="s">
        <v>19</v>
      </c>
      <c r="G1" s="1" t="s">
        <v>3</v>
      </c>
      <c r="H1" s="1" t="s">
        <v>116</v>
      </c>
      <c r="I1" s="1" t="s">
        <v>117</v>
      </c>
      <c r="J1" s="1" t="s">
        <v>4</v>
      </c>
      <c r="K1" s="1" t="s">
        <v>101</v>
      </c>
      <c r="L1" s="1" t="s">
        <v>6</v>
      </c>
      <c r="M1" s="1" t="s">
        <v>51</v>
      </c>
      <c r="N1" s="1" t="s">
        <v>97</v>
      </c>
      <c r="O1" s="7" t="s">
        <v>98</v>
      </c>
      <c r="P1" s="7" t="s">
        <v>151</v>
      </c>
      <c r="Q1" s="1" t="s">
        <v>99</v>
      </c>
      <c r="R1" s="1" t="s">
        <v>56</v>
      </c>
      <c r="S1" s="1" t="s">
        <v>159</v>
      </c>
      <c r="T1" s="1" t="s">
        <v>160</v>
      </c>
      <c r="U1" s="1" t="s">
        <v>161</v>
      </c>
      <c r="V1" s="1" t="s">
        <v>162</v>
      </c>
      <c r="W1" s="1" t="s">
        <v>181</v>
      </c>
      <c r="X1" s="1" t="s">
        <v>163</v>
      </c>
      <c r="Y1" s="1" t="s">
        <v>164</v>
      </c>
      <c r="Z1" s="1" t="s">
        <v>165</v>
      </c>
      <c r="AA1" s="1" t="s">
        <v>166</v>
      </c>
      <c r="AB1" s="1" t="s">
        <v>182</v>
      </c>
      <c r="AC1" s="1" t="s">
        <v>167</v>
      </c>
      <c r="AD1" s="1" t="s">
        <v>168</v>
      </c>
      <c r="AE1" s="1" t="s">
        <v>169</v>
      </c>
      <c r="AF1" s="1" t="s">
        <v>170</v>
      </c>
      <c r="AG1" s="1" t="s">
        <v>183</v>
      </c>
      <c r="AH1" s="1" t="s">
        <v>176</v>
      </c>
      <c r="AI1" s="1" t="s">
        <v>177</v>
      </c>
      <c r="AJ1" s="1" t="s">
        <v>178</v>
      </c>
      <c r="AK1" s="1" t="s">
        <v>179</v>
      </c>
      <c r="AL1" s="1" t="s">
        <v>184</v>
      </c>
    </row>
    <row r="2" spans="1:38" x14ac:dyDescent="0.25">
      <c r="A2">
        <v>7124601</v>
      </c>
      <c r="B2">
        <v>5</v>
      </c>
      <c r="C2" t="s">
        <v>46</v>
      </c>
      <c r="D2">
        <v>353006</v>
      </c>
      <c r="E2" t="s">
        <v>36</v>
      </c>
      <c r="F2" t="s">
        <v>37</v>
      </c>
      <c r="G2" t="s">
        <v>12</v>
      </c>
      <c r="H2" t="s">
        <v>59</v>
      </c>
      <c r="I2" t="s">
        <v>37</v>
      </c>
      <c r="J2" t="s">
        <v>102</v>
      </c>
      <c r="K2">
        <v>2021</v>
      </c>
      <c r="L2">
        <v>2</v>
      </c>
      <c r="M2" t="s">
        <v>57</v>
      </c>
      <c r="N2" t="s">
        <v>54</v>
      </c>
      <c r="O2" s="2">
        <v>629.09633600000018</v>
      </c>
      <c r="P2" s="2">
        <v>314.54816800000009</v>
      </c>
      <c r="Q2" s="2">
        <v>692.00596960000109</v>
      </c>
      <c r="R2" s="2">
        <v>4560.319339663999</v>
      </c>
      <c r="S2" s="6">
        <v>279.58</v>
      </c>
      <c r="T2" s="6">
        <v>294.88</v>
      </c>
      <c r="U2" s="6">
        <v>259.2</v>
      </c>
      <c r="V2" s="6">
        <v>260</v>
      </c>
      <c r="W2" s="6">
        <v>262</v>
      </c>
      <c r="X2">
        <f t="shared" ref="X2:X33" si="0">(+L2*S2)*1.15</f>
        <v>643.03399999999988</v>
      </c>
      <c r="Y2">
        <f t="shared" ref="Y2:Y33" si="1">(+L2*T2)*1.15</f>
        <v>678.22399999999993</v>
      </c>
      <c r="Z2">
        <f t="shared" ref="Z2:Z33" si="2">(+L2*U2)*1.15</f>
        <v>596.16</v>
      </c>
      <c r="AA2" s="8">
        <f t="shared" ref="AA2:AA33" si="3">(+L2*V2)*1.15</f>
        <v>598</v>
      </c>
      <c r="AB2" s="8">
        <f>(+L2*W2)*1.15</f>
        <v>602.59999999999991</v>
      </c>
      <c r="AC2" s="15">
        <f>+(O2-X2)/O2</f>
        <v>-2.2155055120206098E-2</v>
      </c>
      <c r="AD2" s="15">
        <f>+(O2-Y2)/O2</f>
        <v>-7.8092433843073183E-2</v>
      </c>
      <c r="AE2" s="15">
        <f>+(O2-Z2)/O2</f>
        <v>5.2354995753782614E-2</v>
      </c>
      <c r="AF2" s="15">
        <f>+(O2-AA2)/O2</f>
        <v>4.9430165493763376E-2</v>
      </c>
      <c r="AG2" s="15">
        <f>+(O2-AB2)/O2</f>
        <v>4.2118089843715546E-2</v>
      </c>
      <c r="AH2" s="6">
        <f>+O2-X2</f>
        <v>-13.9376639999997</v>
      </c>
      <c r="AI2" s="6">
        <f>+O2-Y2</f>
        <v>-49.127663999999754</v>
      </c>
      <c r="AJ2" s="6">
        <f>+O2-Z2</f>
        <v>32.93633600000021</v>
      </c>
      <c r="AK2" s="6">
        <f>+O2-AA2</f>
        <v>31.096336000000179</v>
      </c>
      <c r="AL2" s="6">
        <f>+O2-AB2</f>
        <v>26.496336000000269</v>
      </c>
    </row>
    <row r="3" spans="1:38" x14ac:dyDescent="0.25">
      <c r="A3">
        <v>7090491</v>
      </c>
      <c r="B3">
        <v>1</v>
      </c>
      <c r="C3" t="s">
        <v>46</v>
      </c>
      <c r="D3">
        <v>353006</v>
      </c>
      <c r="E3" t="s">
        <v>36</v>
      </c>
      <c r="F3" t="s">
        <v>37</v>
      </c>
      <c r="G3" t="s">
        <v>12</v>
      </c>
      <c r="H3" t="s">
        <v>59</v>
      </c>
      <c r="I3" t="s">
        <v>37</v>
      </c>
      <c r="J3" t="s">
        <v>102</v>
      </c>
      <c r="K3">
        <v>2021</v>
      </c>
      <c r="L3">
        <v>16</v>
      </c>
      <c r="M3" t="s">
        <v>57</v>
      </c>
      <c r="N3" t="s">
        <v>54</v>
      </c>
      <c r="O3" s="2">
        <v>5032.7706910000024</v>
      </c>
      <c r="P3" s="2">
        <v>314.54816818750015</v>
      </c>
      <c r="Q3" s="2">
        <v>5536.0477601000102</v>
      </c>
      <c r="R3" s="2">
        <v>36482.554739059</v>
      </c>
      <c r="S3" s="6">
        <v>279.58</v>
      </c>
      <c r="T3" s="6">
        <v>294.88</v>
      </c>
      <c r="U3" s="6">
        <v>259.2</v>
      </c>
      <c r="V3" s="6">
        <v>260</v>
      </c>
      <c r="W3" s="6">
        <v>262</v>
      </c>
      <c r="X3">
        <f t="shared" si="0"/>
        <v>5144.271999999999</v>
      </c>
      <c r="Y3">
        <f t="shared" si="1"/>
        <v>5425.7919999999995</v>
      </c>
      <c r="Z3">
        <f t="shared" si="2"/>
        <v>4769.28</v>
      </c>
      <c r="AA3" s="8">
        <f t="shared" si="3"/>
        <v>4784</v>
      </c>
      <c r="AB3" s="8">
        <f t="shared" ref="AB3:AB63" si="4">(+L3*W3)*1.15</f>
        <v>4820.7999999999993</v>
      </c>
      <c r="AC3" s="15">
        <f t="shared" ref="AC3:AC63" si="5">+(O3-X3)/O3</f>
        <v>-2.2155054510906293E-2</v>
      </c>
      <c r="AD3" s="15">
        <f t="shared" ref="AD3:AD63" si="6">+(O3-Y3)/O3</f>
        <v>-7.8092433200429481E-2</v>
      </c>
      <c r="AE3" s="15">
        <f t="shared" ref="AE3:AE63" si="7">+(O3-Z3)/O3</f>
        <v>5.2354996318667475E-2</v>
      </c>
      <c r="AF3" s="15">
        <f t="shared" ref="AF3:AF63" si="8">+(O3-AA3)/O3</f>
        <v>4.943016606039171E-2</v>
      </c>
      <c r="AG3" s="15">
        <f t="shared" ref="AG3:AG63" si="9">+(O3-AB3)/O3</f>
        <v>4.2118090414702561E-2</v>
      </c>
      <c r="AH3" s="6">
        <f t="shared" ref="AH3:AH63" si="10">+O3-X3</f>
        <v>-111.50130899999658</v>
      </c>
      <c r="AI3" s="6">
        <f t="shared" ref="AI3:AI63" si="11">+O3-Y3</f>
        <v>-393.02130899999702</v>
      </c>
      <c r="AJ3" s="6">
        <f t="shared" ref="AJ3:AJ63" si="12">+O3-Z3</f>
        <v>263.4906910000027</v>
      </c>
      <c r="AK3" s="6">
        <f t="shared" ref="AK3:AK63" si="13">+O3-AA3</f>
        <v>248.77069100000244</v>
      </c>
      <c r="AL3" s="6">
        <f t="shared" ref="AL3:AL63" si="14">+O3-AB3</f>
        <v>211.97069100000317</v>
      </c>
    </row>
    <row r="4" spans="1:38" x14ac:dyDescent="0.25">
      <c r="A4">
        <v>7054955</v>
      </c>
      <c r="B4">
        <v>10</v>
      </c>
      <c r="C4" t="s">
        <v>46</v>
      </c>
      <c r="D4">
        <v>353006</v>
      </c>
      <c r="E4" t="s">
        <v>36</v>
      </c>
      <c r="F4" t="s">
        <v>37</v>
      </c>
      <c r="G4" t="s">
        <v>12</v>
      </c>
      <c r="H4" t="s">
        <v>59</v>
      </c>
      <c r="I4" t="s">
        <v>37</v>
      </c>
      <c r="J4" t="s">
        <v>102</v>
      </c>
      <c r="K4">
        <v>2021</v>
      </c>
      <c r="L4">
        <v>1</v>
      </c>
      <c r="M4" t="s">
        <v>57</v>
      </c>
      <c r="N4" t="s">
        <v>54</v>
      </c>
      <c r="O4" s="2">
        <v>314.54816800000009</v>
      </c>
      <c r="P4" s="2">
        <v>314.54816800000009</v>
      </c>
      <c r="Q4" s="2">
        <v>346.00298480000055</v>
      </c>
      <c r="R4" s="2">
        <v>2280.1596698319995</v>
      </c>
      <c r="S4" s="6">
        <v>279.58</v>
      </c>
      <c r="T4" s="6">
        <v>294.88</v>
      </c>
      <c r="U4" s="6">
        <v>259.2</v>
      </c>
      <c r="V4" s="6">
        <v>260</v>
      </c>
      <c r="W4" s="6">
        <v>262</v>
      </c>
      <c r="X4">
        <f t="shared" si="0"/>
        <v>321.51699999999994</v>
      </c>
      <c r="Y4">
        <f t="shared" si="1"/>
        <v>339.11199999999997</v>
      </c>
      <c r="Z4">
        <f t="shared" si="2"/>
        <v>298.08</v>
      </c>
      <c r="AA4" s="8">
        <f t="shared" si="3"/>
        <v>299</v>
      </c>
      <c r="AB4" s="8">
        <f t="shared" si="4"/>
        <v>301.29999999999995</v>
      </c>
      <c r="AC4" s="15">
        <f t="shared" si="5"/>
        <v>-2.2155055120206098E-2</v>
      </c>
      <c r="AD4" s="15">
        <f t="shared" si="6"/>
        <v>-7.8092433843073183E-2</v>
      </c>
      <c r="AE4" s="15">
        <f t="shared" si="7"/>
        <v>5.2354995753782614E-2</v>
      </c>
      <c r="AF4" s="15">
        <f t="shared" si="8"/>
        <v>4.9430165493763376E-2</v>
      </c>
      <c r="AG4" s="15">
        <f t="shared" si="9"/>
        <v>4.2118089843715546E-2</v>
      </c>
      <c r="AH4" s="6">
        <f t="shared" si="10"/>
        <v>-6.9688319999998498</v>
      </c>
      <c r="AI4" s="6">
        <f t="shared" si="11"/>
        <v>-24.563831999999877</v>
      </c>
      <c r="AJ4" s="6">
        <f t="shared" si="12"/>
        <v>16.468168000000105</v>
      </c>
      <c r="AK4" s="6">
        <f t="shared" si="13"/>
        <v>15.548168000000089</v>
      </c>
      <c r="AL4" s="6">
        <f t="shared" si="14"/>
        <v>13.248168000000135</v>
      </c>
    </row>
    <row r="5" spans="1:38" x14ac:dyDescent="0.25">
      <c r="A5">
        <v>7054955</v>
      </c>
      <c r="B5">
        <v>11</v>
      </c>
      <c r="C5" t="s">
        <v>46</v>
      </c>
      <c r="D5">
        <v>353006</v>
      </c>
      <c r="E5" t="s">
        <v>36</v>
      </c>
      <c r="F5" t="s">
        <v>37</v>
      </c>
      <c r="G5" t="s">
        <v>12</v>
      </c>
      <c r="H5" t="s">
        <v>59</v>
      </c>
      <c r="I5" t="s">
        <v>37</v>
      </c>
      <c r="J5" t="s">
        <v>102</v>
      </c>
      <c r="K5">
        <v>2021</v>
      </c>
      <c r="L5">
        <v>4</v>
      </c>
      <c r="M5" t="s">
        <v>57</v>
      </c>
      <c r="N5" t="s">
        <v>54</v>
      </c>
      <c r="O5" s="2">
        <v>1258.1926720000004</v>
      </c>
      <c r="P5" s="2">
        <v>314.54816800000009</v>
      </c>
      <c r="Q5" s="2">
        <v>1384.0119392000022</v>
      </c>
      <c r="R5" s="2">
        <v>9120.638679327998</v>
      </c>
      <c r="S5" s="6">
        <v>279.58</v>
      </c>
      <c r="T5" s="6">
        <v>294.88</v>
      </c>
      <c r="U5" s="6">
        <v>259.2</v>
      </c>
      <c r="V5" s="6">
        <v>260</v>
      </c>
      <c r="W5" s="6">
        <v>262</v>
      </c>
      <c r="X5">
        <f t="shared" si="0"/>
        <v>1286.0679999999998</v>
      </c>
      <c r="Y5">
        <f t="shared" si="1"/>
        <v>1356.4479999999999</v>
      </c>
      <c r="Z5">
        <f t="shared" si="2"/>
        <v>1192.32</v>
      </c>
      <c r="AA5" s="8">
        <f t="shared" si="3"/>
        <v>1196</v>
      </c>
      <c r="AB5" s="8">
        <f t="shared" si="4"/>
        <v>1205.1999999999998</v>
      </c>
      <c r="AC5" s="15">
        <f t="shared" si="5"/>
        <v>-2.2155055120206098E-2</v>
      </c>
      <c r="AD5" s="15">
        <f t="shared" si="6"/>
        <v>-7.8092433843073183E-2</v>
      </c>
      <c r="AE5" s="15">
        <f t="shared" si="7"/>
        <v>5.2354995753782614E-2</v>
      </c>
      <c r="AF5" s="15">
        <f t="shared" si="8"/>
        <v>4.9430165493763376E-2</v>
      </c>
      <c r="AG5" s="15">
        <f t="shared" si="9"/>
        <v>4.2118089843715546E-2</v>
      </c>
      <c r="AH5" s="6">
        <f t="shared" si="10"/>
        <v>-27.875327999999399</v>
      </c>
      <c r="AI5" s="6">
        <f t="shared" si="11"/>
        <v>-98.255327999999508</v>
      </c>
      <c r="AJ5" s="6">
        <f t="shared" si="12"/>
        <v>65.872672000000421</v>
      </c>
      <c r="AK5" s="6">
        <f t="shared" si="13"/>
        <v>62.192672000000357</v>
      </c>
      <c r="AL5" s="6">
        <f t="shared" si="14"/>
        <v>52.992672000000539</v>
      </c>
    </row>
    <row r="6" spans="1:38" x14ac:dyDescent="0.25">
      <c r="A6">
        <v>7036141</v>
      </c>
      <c r="B6">
        <v>6</v>
      </c>
      <c r="C6" t="s">
        <v>46</v>
      </c>
      <c r="D6">
        <v>353006</v>
      </c>
      <c r="E6" t="s">
        <v>36</v>
      </c>
      <c r="F6" t="s">
        <v>37</v>
      </c>
      <c r="G6" t="s">
        <v>12</v>
      </c>
      <c r="H6" t="s">
        <v>59</v>
      </c>
      <c r="I6" t="s">
        <v>37</v>
      </c>
      <c r="J6" t="s">
        <v>102</v>
      </c>
      <c r="K6">
        <v>2021</v>
      </c>
      <c r="L6">
        <v>4</v>
      </c>
      <c r="M6" t="s">
        <v>57</v>
      </c>
      <c r="N6" t="s">
        <v>54</v>
      </c>
      <c r="O6" s="2">
        <v>1258.1926720000004</v>
      </c>
      <c r="P6" s="2">
        <v>314.54816800000009</v>
      </c>
      <c r="Q6" s="2">
        <v>1384.0119392000022</v>
      </c>
      <c r="R6" s="2">
        <v>9120.638679327998</v>
      </c>
      <c r="S6" s="6">
        <v>279.58</v>
      </c>
      <c r="T6" s="6">
        <v>294.88</v>
      </c>
      <c r="U6" s="6">
        <v>259.2</v>
      </c>
      <c r="V6" s="6">
        <v>260</v>
      </c>
      <c r="W6" s="6">
        <v>262</v>
      </c>
      <c r="X6">
        <f t="shared" si="0"/>
        <v>1286.0679999999998</v>
      </c>
      <c r="Y6">
        <f t="shared" si="1"/>
        <v>1356.4479999999999</v>
      </c>
      <c r="Z6">
        <f t="shared" si="2"/>
        <v>1192.32</v>
      </c>
      <c r="AA6" s="8">
        <f t="shared" si="3"/>
        <v>1196</v>
      </c>
      <c r="AB6" s="8">
        <f t="shared" si="4"/>
        <v>1205.1999999999998</v>
      </c>
      <c r="AC6" s="15">
        <f t="shared" si="5"/>
        <v>-2.2155055120206098E-2</v>
      </c>
      <c r="AD6" s="15">
        <f t="shared" si="6"/>
        <v>-7.8092433843073183E-2</v>
      </c>
      <c r="AE6" s="15">
        <f t="shared" si="7"/>
        <v>5.2354995753782614E-2</v>
      </c>
      <c r="AF6" s="15">
        <f t="shared" si="8"/>
        <v>4.9430165493763376E-2</v>
      </c>
      <c r="AG6" s="15">
        <f t="shared" si="9"/>
        <v>4.2118089843715546E-2</v>
      </c>
      <c r="AH6" s="6">
        <f t="shared" si="10"/>
        <v>-27.875327999999399</v>
      </c>
      <c r="AI6" s="6">
        <f t="shared" si="11"/>
        <v>-98.255327999999508</v>
      </c>
      <c r="AJ6" s="6">
        <f t="shared" si="12"/>
        <v>65.872672000000421</v>
      </c>
      <c r="AK6" s="6">
        <f t="shared" si="13"/>
        <v>62.192672000000357</v>
      </c>
      <c r="AL6" s="6">
        <f t="shared" si="14"/>
        <v>52.992672000000539</v>
      </c>
    </row>
    <row r="7" spans="1:38" x14ac:dyDescent="0.25">
      <c r="A7">
        <v>7039713</v>
      </c>
      <c r="B7">
        <v>1</v>
      </c>
      <c r="C7" t="s">
        <v>46</v>
      </c>
      <c r="D7">
        <v>353006</v>
      </c>
      <c r="E7" t="s">
        <v>36</v>
      </c>
      <c r="F7" t="s">
        <v>37</v>
      </c>
      <c r="G7" t="s">
        <v>12</v>
      </c>
      <c r="H7" t="s">
        <v>59</v>
      </c>
      <c r="I7" t="s">
        <v>37</v>
      </c>
      <c r="J7" t="s">
        <v>102</v>
      </c>
      <c r="K7">
        <v>2021</v>
      </c>
      <c r="L7">
        <v>1</v>
      </c>
      <c r="M7" t="s">
        <v>57</v>
      </c>
      <c r="N7" t="s">
        <v>54</v>
      </c>
      <c r="O7" s="2">
        <v>314.54816800000009</v>
      </c>
      <c r="P7" s="2">
        <v>314.54816800000009</v>
      </c>
      <c r="Q7" s="2">
        <v>346.00298480000055</v>
      </c>
      <c r="R7" s="2">
        <v>2280.1596698319995</v>
      </c>
      <c r="S7" s="6">
        <v>279.58</v>
      </c>
      <c r="T7" s="6">
        <v>294.88</v>
      </c>
      <c r="U7" s="6">
        <v>259.2</v>
      </c>
      <c r="V7" s="6">
        <v>260</v>
      </c>
      <c r="W7" s="6">
        <v>262</v>
      </c>
      <c r="X7">
        <f t="shared" si="0"/>
        <v>321.51699999999994</v>
      </c>
      <c r="Y7">
        <f t="shared" si="1"/>
        <v>339.11199999999997</v>
      </c>
      <c r="Z7">
        <f t="shared" si="2"/>
        <v>298.08</v>
      </c>
      <c r="AA7" s="8">
        <f t="shared" si="3"/>
        <v>299</v>
      </c>
      <c r="AB7" s="8">
        <f t="shared" si="4"/>
        <v>301.29999999999995</v>
      </c>
      <c r="AC7" s="15">
        <f t="shared" si="5"/>
        <v>-2.2155055120206098E-2</v>
      </c>
      <c r="AD7" s="15">
        <f t="shared" si="6"/>
        <v>-7.8092433843073183E-2</v>
      </c>
      <c r="AE7" s="15">
        <f t="shared" si="7"/>
        <v>5.2354995753782614E-2</v>
      </c>
      <c r="AF7" s="15">
        <f t="shared" si="8"/>
        <v>4.9430165493763376E-2</v>
      </c>
      <c r="AG7" s="15">
        <f t="shared" si="9"/>
        <v>4.2118089843715546E-2</v>
      </c>
      <c r="AH7" s="6">
        <f t="shared" si="10"/>
        <v>-6.9688319999998498</v>
      </c>
      <c r="AI7" s="6">
        <f t="shared" si="11"/>
        <v>-24.563831999999877</v>
      </c>
      <c r="AJ7" s="6">
        <f t="shared" si="12"/>
        <v>16.468168000000105</v>
      </c>
      <c r="AK7" s="6">
        <f t="shared" si="13"/>
        <v>15.548168000000089</v>
      </c>
      <c r="AL7" s="6">
        <f t="shared" si="14"/>
        <v>13.248168000000135</v>
      </c>
    </row>
    <row r="8" spans="1:38" x14ac:dyDescent="0.25">
      <c r="A8">
        <v>7076927</v>
      </c>
      <c r="B8">
        <v>2</v>
      </c>
      <c r="C8" t="s">
        <v>46</v>
      </c>
      <c r="D8">
        <v>353006</v>
      </c>
      <c r="E8" t="s">
        <v>36</v>
      </c>
      <c r="F8" t="s">
        <v>37</v>
      </c>
      <c r="G8" t="s">
        <v>12</v>
      </c>
      <c r="H8" t="s">
        <v>59</v>
      </c>
      <c r="I8" t="s">
        <v>37</v>
      </c>
      <c r="J8" t="s">
        <v>102</v>
      </c>
      <c r="K8">
        <v>2021</v>
      </c>
      <c r="L8">
        <v>1</v>
      </c>
      <c r="M8" t="s">
        <v>57</v>
      </c>
      <c r="N8" t="s">
        <v>54</v>
      </c>
      <c r="O8" s="2">
        <v>314.54816800000009</v>
      </c>
      <c r="P8" s="2">
        <v>314.54816800000009</v>
      </c>
      <c r="Q8" s="2">
        <v>346.00298480000055</v>
      </c>
      <c r="R8" s="2">
        <v>2280.1596698319995</v>
      </c>
      <c r="S8" s="6">
        <v>279.58</v>
      </c>
      <c r="T8" s="6">
        <v>294.88</v>
      </c>
      <c r="U8" s="6">
        <v>259.2</v>
      </c>
      <c r="V8" s="6">
        <v>260</v>
      </c>
      <c r="W8" s="6">
        <v>262</v>
      </c>
      <c r="X8">
        <f t="shared" si="0"/>
        <v>321.51699999999994</v>
      </c>
      <c r="Y8">
        <f t="shared" si="1"/>
        <v>339.11199999999997</v>
      </c>
      <c r="Z8">
        <f t="shared" si="2"/>
        <v>298.08</v>
      </c>
      <c r="AA8" s="8">
        <f t="shared" si="3"/>
        <v>299</v>
      </c>
      <c r="AB8" s="8">
        <f t="shared" si="4"/>
        <v>301.29999999999995</v>
      </c>
      <c r="AC8" s="15">
        <f t="shared" si="5"/>
        <v>-2.2155055120206098E-2</v>
      </c>
      <c r="AD8" s="15">
        <f t="shared" si="6"/>
        <v>-7.8092433843073183E-2</v>
      </c>
      <c r="AE8" s="15">
        <f t="shared" si="7"/>
        <v>5.2354995753782614E-2</v>
      </c>
      <c r="AF8" s="15">
        <f t="shared" si="8"/>
        <v>4.9430165493763376E-2</v>
      </c>
      <c r="AG8" s="15">
        <f t="shared" si="9"/>
        <v>4.2118089843715546E-2</v>
      </c>
      <c r="AH8" s="6">
        <f t="shared" si="10"/>
        <v>-6.9688319999998498</v>
      </c>
      <c r="AI8" s="6">
        <f t="shared" si="11"/>
        <v>-24.563831999999877</v>
      </c>
      <c r="AJ8" s="6">
        <f t="shared" si="12"/>
        <v>16.468168000000105</v>
      </c>
      <c r="AK8" s="6">
        <f t="shared" si="13"/>
        <v>15.548168000000089</v>
      </c>
      <c r="AL8" s="6">
        <f t="shared" si="14"/>
        <v>13.248168000000135</v>
      </c>
    </row>
    <row r="9" spans="1:38" x14ac:dyDescent="0.25">
      <c r="A9">
        <v>7096319</v>
      </c>
      <c r="B9">
        <v>6</v>
      </c>
      <c r="C9" t="s">
        <v>46</v>
      </c>
      <c r="D9">
        <v>353006</v>
      </c>
      <c r="E9" t="s">
        <v>36</v>
      </c>
      <c r="F9" t="s">
        <v>37</v>
      </c>
      <c r="G9" t="s">
        <v>12</v>
      </c>
      <c r="H9" t="s">
        <v>59</v>
      </c>
      <c r="I9" t="s">
        <v>37</v>
      </c>
      <c r="J9" t="s">
        <v>102</v>
      </c>
      <c r="K9">
        <v>2021</v>
      </c>
      <c r="L9">
        <v>2</v>
      </c>
      <c r="M9" t="s">
        <v>57</v>
      </c>
      <c r="N9" t="s">
        <v>54</v>
      </c>
      <c r="O9" s="2">
        <v>629.09633600000018</v>
      </c>
      <c r="P9" s="2">
        <v>314.54816800000009</v>
      </c>
      <c r="Q9" s="2">
        <v>692.00596960000109</v>
      </c>
      <c r="R9" s="2">
        <v>4560.319339663999</v>
      </c>
      <c r="S9" s="6">
        <v>279.58</v>
      </c>
      <c r="T9" s="6">
        <v>294.88</v>
      </c>
      <c r="U9" s="6">
        <v>259.2</v>
      </c>
      <c r="V9" s="6">
        <v>260</v>
      </c>
      <c r="W9" s="6">
        <v>262</v>
      </c>
      <c r="X9">
        <f t="shared" si="0"/>
        <v>643.03399999999988</v>
      </c>
      <c r="Y9">
        <f t="shared" si="1"/>
        <v>678.22399999999993</v>
      </c>
      <c r="Z9">
        <f t="shared" si="2"/>
        <v>596.16</v>
      </c>
      <c r="AA9" s="8">
        <f t="shared" si="3"/>
        <v>598</v>
      </c>
      <c r="AB9" s="8">
        <f t="shared" si="4"/>
        <v>602.59999999999991</v>
      </c>
      <c r="AC9" s="15">
        <f t="shared" si="5"/>
        <v>-2.2155055120206098E-2</v>
      </c>
      <c r="AD9" s="15">
        <f t="shared" si="6"/>
        <v>-7.8092433843073183E-2</v>
      </c>
      <c r="AE9" s="15">
        <f t="shared" si="7"/>
        <v>5.2354995753782614E-2</v>
      </c>
      <c r="AF9" s="15">
        <f t="shared" si="8"/>
        <v>4.9430165493763376E-2</v>
      </c>
      <c r="AG9" s="15">
        <f t="shared" si="9"/>
        <v>4.2118089843715546E-2</v>
      </c>
      <c r="AH9" s="6">
        <f t="shared" si="10"/>
        <v>-13.9376639999997</v>
      </c>
      <c r="AI9" s="6">
        <f t="shared" si="11"/>
        <v>-49.127663999999754</v>
      </c>
      <c r="AJ9" s="6">
        <f t="shared" si="12"/>
        <v>32.93633600000021</v>
      </c>
      <c r="AK9" s="6">
        <f t="shared" si="13"/>
        <v>31.096336000000179</v>
      </c>
      <c r="AL9" s="6">
        <f t="shared" si="14"/>
        <v>26.496336000000269</v>
      </c>
    </row>
    <row r="10" spans="1:38" x14ac:dyDescent="0.25">
      <c r="A10">
        <v>7153268</v>
      </c>
      <c r="B10">
        <v>3</v>
      </c>
      <c r="C10" t="s">
        <v>46</v>
      </c>
      <c r="D10">
        <v>353006</v>
      </c>
      <c r="E10" t="s">
        <v>36</v>
      </c>
      <c r="F10" t="s">
        <v>37</v>
      </c>
      <c r="G10" t="s">
        <v>12</v>
      </c>
      <c r="H10" t="s">
        <v>59</v>
      </c>
      <c r="I10" t="s">
        <v>37</v>
      </c>
      <c r="J10" t="s">
        <v>103</v>
      </c>
      <c r="K10">
        <v>2021</v>
      </c>
      <c r="L10">
        <v>5</v>
      </c>
      <c r="M10" t="s">
        <v>57</v>
      </c>
      <c r="N10" t="s">
        <v>54</v>
      </c>
      <c r="O10" s="2">
        <v>1588.4242150000007</v>
      </c>
      <c r="P10" s="2">
        <v>317.68484300000011</v>
      </c>
      <c r="Q10" s="2">
        <v>1747.2666365000032</v>
      </c>
      <c r="R10" s="2">
        <v>11514.487134535</v>
      </c>
      <c r="S10" s="6">
        <v>279.58</v>
      </c>
      <c r="T10" s="6">
        <v>294.88</v>
      </c>
      <c r="U10" s="6">
        <v>259.2</v>
      </c>
      <c r="V10" s="6">
        <v>260</v>
      </c>
      <c r="W10" s="6">
        <v>262</v>
      </c>
      <c r="X10">
        <f t="shared" si="0"/>
        <v>1607.5849999999998</v>
      </c>
      <c r="Y10">
        <f t="shared" si="1"/>
        <v>1695.56</v>
      </c>
      <c r="Z10">
        <f t="shared" si="2"/>
        <v>1490.3999999999999</v>
      </c>
      <c r="AA10" s="8">
        <f t="shared" si="3"/>
        <v>1494.9999999999998</v>
      </c>
      <c r="AB10" s="8">
        <f t="shared" si="4"/>
        <v>1506.4999999999998</v>
      </c>
      <c r="AC10" s="15">
        <f t="shared" si="5"/>
        <v>-1.2062763095058403E-2</v>
      </c>
      <c r="AD10" s="15">
        <f t="shared" si="6"/>
        <v>-6.7447841696369012E-2</v>
      </c>
      <c r="AE10" s="15">
        <f t="shared" si="7"/>
        <v>6.1711609577798324E-2</v>
      </c>
      <c r="AF10" s="15">
        <f t="shared" si="8"/>
        <v>5.8815657755507629E-2</v>
      </c>
      <c r="AG10" s="15">
        <f t="shared" si="9"/>
        <v>5.1575778199780764E-2</v>
      </c>
      <c r="AH10" s="6">
        <f t="shared" si="10"/>
        <v>-19.160784999999123</v>
      </c>
      <c r="AI10" s="6">
        <f t="shared" si="11"/>
        <v>-107.13578499999926</v>
      </c>
      <c r="AJ10" s="6">
        <f t="shared" si="12"/>
        <v>98.024215000000822</v>
      </c>
      <c r="AK10" s="6">
        <f t="shared" si="13"/>
        <v>93.424215000000913</v>
      </c>
      <c r="AL10" s="6">
        <f t="shared" si="14"/>
        <v>81.924215000000913</v>
      </c>
    </row>
    <row r="11" spans="1:38" x14ac:dyDescent="0.25">
      <c r="A11">
        <v>7186038</v>
      </c>
      <c r="B11">
        <v>4</v>
      </c>
      <c r="C11" t="s">
        <v>46</v>
      </c>
      <c r="D11">
        <v>353006</v>
      </c>
      <c r="E11" t="s">
        <v>36</v>
      </c>
      <c r="F11" t="s">
        <v>37</v>
      </c>
      <c r="G11" t="s">
        <v>12</v>
      </c>
      <c r="H11" t="s">
        <v>59</v>
      </c>
      <c r="I11" t="s">
        <v>37</v>
      </c>
      <c r="J11" t="s">
        <v>103</v>
      </c>
      <c r="K11">
        <v>2021</v>
      </c>
      <c r="L11">
        <v>3</v>
      </c>
      <c r="M11" t="s">
        <v>57</v>
      </c>
      <c r="N11" t="s">
        <v>54</v>
      </c>
      <c r="O11" s="2">
        <v>953.05452900000034</v>
      </c>
      <c r="P11" s="2">
        <v>317.68484300000011</v>
      </c>
      <c r="Q11" s="2">
        <v>1048.3599819000019</v>
      </c>
      <c r="R11" s="2">
        <v>6908.6922807209994</v>
      </c>
      <c r="S11" s="6">
        <v>279.58</v>
      </c>
      <c r="T11" s="6">
        <v>294.88</v>
      </c>
      <c r="U11" s="6">
        <v>259.2</v>
      </c>
      <c r="V11" s="6">
        <v>260</v>
      </c>
      <c r="W11" s="6">
        <v>262</v>
      </c>
      <c r="X11">
        <f t="shared" si="0"/>
        <v>964.55099999999993</v>
      </c>
      <c r="Y11">
        <f t="shared" si="1"/>
        <v>1017.3359999999999</v>
      </c>
      <c r="Z11">
        <f t="shared" si="2"/>
        <v>894.23999999999978</v>
      </c>
      <c r="AA11" s="8">
        <f t="shared" si="3"/>
        <v>896.99999999999989</v>
      </c>
      <c r="AB11" s="8">
        <f t="shared" si="4"/>
        <v>903.9</v>
      </c>
      <c r="AC11" s="15">
        <f t="shared" si="5"/>
        <v>-1.2062763095058524E-2</v>
      </c>
      <c r="AD11" s="15">
        <f t="shared" si="6"/>
        <v>-6.7447841696369012E-2</v>
      </c>
      <c r="AE11" s="15">
        <f t="shared" si="7"/>
        <v>6.17116095777984E-2</v>
      </c>
      <c r="AF11" s="15">
        <f t="shared" si="8"/>
        <v>5.8815657755507539E-2</v>
      </c>
      <c r="AG11" s="15">
        <f t="shared" si="9"/>
        <v>5.1575778199780577E-2</v>
      </c>
      <c r="AH11" s="6">
        <f t="shared" si="10"/>
        <v>-11.496470999999588</v>
      </c>
      <c r="AI11" s="6">
        <f t="shared" si="11"/>
        <v>-64.281470999999556</v>
      </c>
      <c r="AJ11" s="6">
        <f t="shared" si="12"/>
        <v>58.814529000000562</v>
      </c>
      <c r="AK11" s="6">
        <f t="shared" si="13"/>
        <v>56.054529000000457</v>
      </c>
      <c r="AL11" s="6">
        <f t="shared" si="14"/>
        <v>49.154529000000366</v>
      </c>
    </row>
    <row r="12" spans="1:38" x14ac:dyDescent="0.25">
      <c r="A12">
        <v>7189608</v>
      </c>
      <c r="B12">
        <v>4</v>
      </c>
      <c r="C12" t="s">
        <v>46</v>
      </c>
      <c r="D12">
        <v>353006</v>
      </c>
      <c r="E12" t="s">
        <v>36</v>
      </c>
      <c r="F12" t="s">
        <v>37</v>
      </c>
      <c r="G12" t="s">
        <v>12</v>
      </c>
      <c r="H12" t="s">
        <v>59</v>
      </c>
      <c r="I12" t="s">
        <v>37</v>
      </c>
      <c r="J12" t="s">
        <v>103</v>
      </c>
      <c r="K12">
        <v>2021</v>
      </c>
      <c r="L12">
        <v>12</v>
      </c>
      <c r="M12" t="s">
        <v>57</v>
      </c>
      <c r="N12" t="s">
        <v>54</v>
      </c>
      <c r="O12" s="2">
        <v>3812.2181180000016</v>
      </c>
      <c r="P12" s="2">
        <v>317.68484316666678</v>
      </c>
      <c r="Q12" s="2">
        <v>4193.4399298000071</v>
      </c>
      <c r="R12" s="2">
        <v>27634.769137381998</v>
      </c>
      <c r="S12" s="6">
        <v>279.58</v>
      </c>
      <c r="T12" s="6">
        <v>294.88</v>
      </c>
      <c r="U12" s="6">
        <v>259.2</v>
      </c>
      <c r="V12" s="6">
        <v>260</v>
      </c>
      <c r="W12" s="6">
        <v>262</v>
      </c>
      <c r="X12">
        <f t="shared" si="0"/>
        <v>3858.2039999999997</v>
      </c>
      <c r="Y12">
        <f t="shared" si="1"/>
        <v>4069.3439999999996</v>
      </c>
      <c r="Z12">
        <f t="shared" si="2"/>
        <v>3576.9599999999991</v>
      </c>
      <c r="AA12" s="8">
        <f t="shared" si="3"/>
        <v>3587.9999999999995</v>
      </c>
      <c r="AB12" s="8">
        <f t="shared" si="4"/>
        <v>3615.6</v>
      </c>
      <c r="AC12" s="15">
        <f t="shared" si="5"/>
        <v>-1.2062762564101036E-2</v>
      </c>
      <c r="AD12" s="15">
        <f t="shared" si="6"/>
        <v>-6.7447841136354908E-2</v>
      </c>
      <c r="AE12" s="15">
        <f t="shared" si="7"/>
        <v>6.1711610070051708E-2</v>
      </c>
      <c r="AF12" s="15">
        <f t="shared" si="8"/>
        <v>5.8815658249280152E-2</v>
      </c>
      <c r="AG12" s="15">
        <f t="shared" si="9"/>
        <v>5.1575778697351443E-2</v>
      </c>
      <c r="AH12" s="6">
        <f t="shared" si="10"/>
        <v>-45.985881999998128</v>
      </c>
      <c r="AI12" s="6">
        <f t="shared" si="11"/>
        <v>-257.125881999998</v>
      </c>
      <c r="AJ12" s="6">
        <f t="shared" si="12"/>
        <v>235.25811800000247</v>
      </c>
      <c r="AK12" s="6">
        <f t="shared" si="13"/>
        <v>224.21811800000205</v>
      </c>
      <c r="AL12" s="6">
        <f t="shared" si="14"/>
        <v>196.61811800000169</v>
      </c>
    </row>
    <row r="13" spans="1:38" x14ac:dyDescent="0.25">
      <c r="A13">
        <v>7128529</v>
      </c>
      <c r="B13">
        <v>2</v>
      </c>
      <c r="C13" t="s">
        <v>46</v>
      </c>
      <c r="D13">
        <v>353006</v>
      </c>
      <c r="E13" t="s">
        <v>36</v>
      </c>
      <c r="F13" t="s">
        <v>37</v>
      </c>
      <c r="G13" t="s">
        <v>12</v>
      </c>
      <c r="H13" t="s">
        <v>59</v>
      </c>
      <c r="I13" t="s">
        <v>37</v>
      </c>
      <c r="J13" t="s">
        <v>103</v>
      </c>
      <c r="K13">
        <v>2021</v>
      </c>
      <c r="L13">
        <v>1</v>
      </c>
      <c r="M13" t="s">
        <v>57</v>
      </c>
      <c r="N13" t="s">
        <v>54</v>
      </c>
      <c r="O13" s="2">
        <v>317.68484300000011</v>
      </c>
      <c r="P13" s="2">
        <v>317.68484300000011</v>
      </c>
      <c r="Q13" s="2">
        <v>349.45332730000064</v>
      </c>
      <c r="R13" s="2">
        <v>2302.897426907</v>
      </c>
      <c r="S13" s="6">
        <v>279.58</v>
      </c>
      <c r="T13" s="6">
        <v>294.88</v>
      </c>
      <c r="U13" s="6">
        <v>259.2</v>
      </c>
      <c r="V13" s="6">
        <v>260</v>
      </c>
      <c r="W13" s="6">
        <v>262</v>
      </c>
      <c r="X13">
        <f t="shared" si="0"/>
        <v>321.51699999999994</v>
      </c>
      <c r="Y13">
        <f t="shared" si="1"/>
        <v>339.11199999999997</v>
      </c>
      <c r="Z13">
        <f t="shared" si="2"/>
        <v>298.08</v>
      </c>
      <c r="AA13" s="8">
        <f t="shared" si="3"/>
        <v>299</v>
      </c>
      <c r="AB13" s="8">
        <f t="shared" si="4"/>
        <v>301.29999999999995</v>
      </c>
      <c r="AC13" s="15">
        <f t="shared" si="5"/>
        <v>-1.2062763095058405E-2</v>
      </c>
      <c r="AD13" s="15">
        <f t="shared" si="6"/>
        <v>-6.7447841696369012E-2</v>
      </c>
      <c r="AE13" s="15">
        <f t="shared" si="7"/>
        <v>6.171160957779822E-2</v>
      </c>
      <c r="AF13" s="15">
        <f t="shared" si="8"/>
        <v>5.8815657755507421E-2</v>
      </c>
      <c r="AG13" s="15">
        <f t="shared" si="9"/>
        <v>5.1575778199780702E-2</v>
      </c>
      <c r="AH13" s="6">
        <f t="shared" si="10"/>
        <v>-3.8321569999998246</v>
      </c>
      <c r="AI13" s="6">
        <f t="shared" si="11"/>
        <v>-21.427156999999852</v>
      </c>
      <c r="AJ13" s="6">
        <f t="shared" si="12"/>
        <v>19.60484300000013</v>
      </c>
      <c r="AK13" s="6">
        <f t="shared" si="13"/>
        <v>18.684843000000114</v>
      </c>
      <c r="AL13" s="6">
        <f t="shared" si="14"/>
        <v>16.38484300000016</v>
      </c>
    </row>
    <row r="14" spans="1:38" x14ac:dyDescent="0.25">
      <c r="A14">
        <v>7211390</v>
      </c>
      <c r="B14">
        <v>4</v>
      </c>
      <c r="C14" t="s">
        <v>46</v>
      </c>
      <c r="D14">
        <v>353006</v>
      </c>
      <c r="E14" t="s">
        <v>36</v>
      </c>
      <c r="F14" t="s">
        <v>37</v>
      </c>
      <c r="G14" t="s">
        <v>12</v>
      </c>
      <c r="H14" t="s">
        <v>59</v>
      </c>
      <c r="I14" t="s">
        <v>37</v>
      </c>
      <c r="J14" t="s">
        <v>104</v>
      </c>
      <c r="K14">
        <v>2021</v>
      </c>
      <c r="L14">
        <v>1</v>
      </c>
      <c r="M14" t="s">
        <v>57</v>
      </c>
      <c r="N14" t="s">
        <v>54</v>
      </c>
      <c r="O14" s="2">
        <v>312.5194560000001</v>
      </c>
      <c r="P14" s="2">
        <v>312.5194560000001</v>
      </c>
      <c r="Q14" s="2">
        <v>343.77140160000056</v>
      </c>
      <c r="R14" s="2">
        <v>2265.4535365439997</v>
      </c>
      <c r="S14" s="6">
        <v>279.58</v>
      </c>
      <c r="T14" s="6">
        <v>294.88</v>
      </c>
      <c r="U14" s="6">
        <v>259.2</v>
      </c>
      <c r="V14" s="6">
        <v>260</v>
      </c>
      <c r="W14" s="6">
        <v>262</v>
      </c>
      <c r="X14">
        <f t="shared" si="0"/>
        <v>321.51699999999994</v>
      </c>
      <c r="Y14">
        <f t="shared" si="1"/>
        <v>339.11199999999997</v>
      </c>
      <c r="Z14">
        <f t="shared" si="2"/>
        <v>298.08</v>
      </c>
      <c r="AA14" s="8">
        <f t="shared" si="3"/>
        <v>299</v>
      </c>
      <c r="AB14" s="8">
        <f t="shared" si="4"/>
        <v>301.29999999999995</v>
      </c>
      <c r="AC14" s="15">
        <f t="shared" si="5"/>
        <v>-2.8790348335944342E-2</v>
      </c>
      <c r="AD14" s="15">
        <f t="shared" si="6"/>
        <v>-8.5090843112180042E-2</v>
      </c>
      <c r="AE14" s="15">
        <f t="shared" si="7"/>
        <v>4.6203382614361507E-2</v>
      </c>
      <c r="AF14" s="15">
        <f t="shared" si="8"/>
        <v>4.3259565894035408E-2</v>
      </c>
      <c r="AG14" s="15">
        <f t="shared" si="9"/>
        <v>3.5900024093220441E-2</v>
      </c>
      <c r="AH14" s="6">
        <f t="shared" si="10"/>
        <v>-8.9975439999998343</v>
      </c>
      <c r="AI14" s="6">
        <f t="shared" si="11"/>
        <v>-26.592543999999862</v>
      </c>
      <c r="AJ14" s="6">
        <f t="shared" si="12"/>
        <v>14.439456000000121</v>
      </c>
      <c r="AK14" s="6">
        <f t="shared" si="13"/>
        <v>13.519456000000105</v>
      </c>
      <c r="AL14" s="6">
        <f t="shared" si="14"/>
        <v>11.21945600000015</v>
      </c>
    </row>
    <row r="15" spans="1:38" x14ac:dyDescent="0.25">
      <c r="A15">
        <v>7241847</v>
      </c>
      <c r="B15">
        <v>12</v>
      </c>
      <c r="C15" t="s">
        <v>46</v>
      </c>
      <c r="D15">
        <v>353006</v>
      </c>
      <c r="E15" t="s">
        <v>36</v>
      </c>
      <c r="F15" t="s">
        <v>37</v>
      </c>
      <c r="G15" t="s">
        <v>12</v>
      </c>
      <c r="H15" t="s">
        <v>59</v>
      </c>
      <c r="I15" t="s">
        <v>37</v>
      </c>
      <c r="J15" t="s">
        <v>104</v>
      </c>
      <c r="K15">
        <v>2021</v>
      </c>
      <c r="L15">
        <v>3</v>
      </c>
      <c r="M15" t="s">
        <v>57</v>
      </c>
      <c r="N15" t="s">
        <v>54</v>
      </c>
      <c r="O15" s="2">
        <v>937.55837000000031</v>
      </c>
      <c r="P15" s="2">
        <v>312.51945666666677</v>
      </c>
      <c r="Q15" s="2">
        <v>1031.3142070000017</v>
      </c>
      <c r="R15" s="2">
        <v>6796.3606241299995</v>
      </c>
      <c r="S15" s="6">
        <v>279.58</v>
      </c>
      <c r="T15" s="6">
        <v>294.88</v>
      </c>
      <c r="U15" s="6">
        <v>259.2</v>
      </c>
      <c r="V15" s="6">
        <v>260</v>
      </c>
      <c r="W15" s="6">
        <v>262</v>
      </c>
      <c r="X15">
        <f t="shared" si="0"/>
        <v>964.55099999999993</v>
      </c>
      <c r="Y15">
        <f t="shared" si="1"/>
        <v>1017.3359999999999</v>
      </c>
      <c r="Z15">
        <f t="shared" si="2"/>
        <v>894.23999999999978</v>
      </c>
      <c r="AA15" s="8">
        <f t="shared" si="3"/>
        <v>896.99999999999989</v>
      </c>
      <c r="AB15" s="8">
        <f t="shared" si="4"/>
        <v>903.9</v>
      </c>
      <c r="AC15" s="15">
        <f t="shared" si="5"/>
        <v>-2.8790346141328367E-2</v>
      </c>
      <c r="AD15" s="15">
        <f t="shared" si="6"/>
        <v>-8.5090840797463693E-2</v>
      </c>
      <c r="AE15" s="15">
        <f t="shared" si="7"/>
        <v>4.6203384649001124E-2</v>
      </c>
      <c r="AF15" s="15">
        <f t="shared" si="8"/>
        <v>4.3259567934954717E-2</v>
      </c>
      <c r="AG15" s="15">
        <f t="shared" si="9"/>
        <v>3.5900026149838886E-2</v>
      </c>
      <c r="AH15" s="6">
        <f t="shared" si="10"/>
        <v>-26.992629999999622</v>
      </c>
      <c r="AI15" s="6">
        <f t="shared" si="11"/>
        <v>-79.77762999999959</v>
      </c>
      <c r="AJ15" s="6">
        <f t="shared" si="12"/>
        <v>43.318370000000527</v>
      </c>
      <c r="AK15" s="6">
        <f t="shared" si="13"/>
        <v>40.558370000000423</v>
      </c>
      <c r="AL15" s="6">
        <f t="shared" si="14"/>
        <v>33.658370000000332</v>
      </c>
    </row>
    <row r="16" spans="1:38" x14ac:dyDescent="0.25">
      <c r="A16">
        <v>7197449</v>
      </c>
      <c r="B16">
        <v>7</v>
      </c>
      <c r="C16" t="s">
        <v>46</v>
      </c>
      <c r="D16">
        <v>353006</v>
      </c>
      <c r="E16" t="s">
        <v>36</v>
      </c>
      <c r="F16" t="s">
        <v>37</v>
      </c>
      <c r="G16" t="s">
        <v>12</v>
      </c>
      <c r="H16" t="s">
        <v>59</v>
      </c>
      <c r="I16" t="s">
        <v>37</v>
      </c>
      <c r="J16" t="s">
        <v>104</v>
      </c>
      <c r="K16">
        <v>2021</v>
      </c>
      <c r="L16">
        <v>10</v>
      </c>
      <c r="M16" t="s">
        <v>57</v>
      </c>
      <c r="N16" t="s">
        <v>54</v>
      </c>
      <c r="O16" s="2">
        <v>3125.1945690000011</v>
      </c>
      <c r="P16" s="2">
        <v>312.51945690000014</v>
      </c>
      <c r="Q16" s="2">
        <v>3437.7140259000057</v>
      </c>
      <c r="R16" s="2">
        <v>22654.535430680997</v>
      </c>
      <c r="S16" s="6">
        <v>279.58</v>
      </c>
      <c r="T16" s="6">
        <v>294.88</v>
      </c>
      <c r="U16" s="6">
        <v>259.2</v>
      </c>
      <c r="V16" s="6">
        <v>260</v>
      </c>
      <c r="W16" s="6">
        <v>262</v>
      </c>
      <c r="X16">
        <f t="shared" si="0"/>
        <v>3215.1699999999996</v>
      </c>
      <c r="Y16">
        <f t="shared" si="1"/>
        <v>3391.12</v>
      </c>
      <c r="Z16">
        <f t="shared" si="2"/>
        <v>2980.7999999999997</v>
      </c>
      <c r="AA16" s="8">
        <f t="shared" si="3"/>
        <v>2989.9999999999995</v>
      </c>
      <c r="AB16" s="8">
        <f t="shared" si="4"/>
        <v>3012.9999999999995</v>
      </c>
      <c r="AC16" s="15">
        <f t="shared" si="5"/>
        <v>-2.879034537321265E-2</v>
      </c>
      <c r="AD16" s="15">
        <f t="shared" si="6"/>
        <v>-8.5090839987313011E-2</v>
      </c>
      <c r="AE16" s="15">
        <f t="shared" si="7"/>
        <v>4.620338536112481E-2</v>
      </c>
      <c r="AF16" s="15">
        <f t="shared" si="8"/>
        <v>4.3259568649276485E-2</v>
      </c>
      <c r="AG16" s="15">
        <f t="shared" si="9"/>
        <v>3.5900026869655537E-2</v>
      </c>
      <c r="AH16" s="6">
        <f t="shared" si="10"/>
        <v>-89.97543099999848</v>
      </c>
      <c r="AI16" s="6">
        <f t="shared" si="11"/>
        <v>-265.92543099999875</v>
      </c>
      <c r="AJ16" s="6">
        <f t="shared" si="12"/>
        <v>144.39456900000141</v>
      </c>
      <c r="AK16" s="6">
        <f t="shared" si="13"/>
        <v>135.19456900000159</v>
      </c>
      <c r="AL16" s="6">
        <f t="shared" si="14"/>
        <v>112.19456900000159</v>
      </c>
    </row>
    <row r="17" spans="1:38" x14ac:dyDescent="0.25">
      <c r="A17">
        <v>7275774</v>
      </c>
      <c r="B17">
        <v>12</v>
      </c>
      <c r="C17" t="s">
        <v>46</v>
      </c>
      <c r="D17">
        <v>353006</v>
      </c>
      <c r="E17" t="s">
        <v>36</v>
      </c>
      <c r="F17" t="s">
        <v>37</v>
      </c>
      <c r="G17" t="s">
        <v>12</v>
      </c>
      <c r="H17" t="s">
        <v>59</v>
      </c>
      <c r="I17" t="s">
        <v>37</v>
      </c>
      <c r="J17" t="s">
        <v>104</v>
      </c>
      <c r="K17">
        <v>2021</v>
      </c>
      <c r="L17">
        <v>3</v>
      </c>
      <c r="M17" t="s">
        <v>57</v>
      </c>
      <c r="N17" t="s">
        <v>54</v>
      </c>
      <c r="O17" s="2">
        <v>937.55837000000031</v>
      </c>
      <c r="P17" s="2">
        <v>312.51945666666677</v>
      </c>
      <c r="Q17" s="2">
        <v>1031.3142070000017</v>
      </c>
      <c r="R17" s="2">
        <v>6796.3606241299995</v>
      </c>
      <c r="S17" s="6">
        <v>279.58</v>
      </c>
      <c r="T17" s="6">
        <v>294.88</v>
      </c>
      <c r="U17" s="6">
        <v>259.2</v>
      </c>
      <c r="V17" s="6">
        <v>260</v>
      </c>
      <c r="W17" s="6">
        <v>262</v>
      </c>
      <c r="X17">
        <f t="shared" si="0"/>
        <v>964.55099999999993</v>
      </c>
      <c r="Y17">
        <f t="shared" si="1"/>
        <v>1017.3359999999999</v>
      </c>
      <c r="Z17">
        <f t="shared" si="2"/>
        <v>894.23999999999978</v>
      </c>
      <c r="AA17" s="8">
        <f t="shared" si="3"/>
        <v>896.99999999999989</v>
      </c>
      <c r="AB17" s="8">
        <f t="shared" si="4"/>
        <v>903.9</v>
      </c>
      <c r="AC17" s="15">
        <f t="shared" si="5"/>
        <v>-2.8790346141328367E-2</v>
      </c>
      <c r="AD17" s="15">
        <f t="shared" si="6"/>
        <v>-8.5090840797463693E-2</v>
      </c>
      <c r="AE17" s="15">
        <f t="shared" si="7"/>
        <v>4.6203384649001124E-2</v>
      </c>
      <c r="AF17" s="15">
        <f t="shared" si="8"/>
        <v>4.3259567934954717E-2</v>
      </c>
      <c r="AG17" s="15">
        <f t="shared" si="9"/>
        <v>3.5900026149838886E-2</v>
      </c>
      <c r="AH17" s="6">
        <f t="shared" si="10"/>
        <v>-26.992629999999622</v>
      </c>
      <c r="AI17" s="6">
        <f t="shared" si="11"/>
        <v>-79.77762999999959</v>
      </c>
      <c r="AJ17" s="6">
        <f t="shared" si="12"/>
        <v>43.318370000000527</v>
      </c>
      <c r="AK17" s="6">
        <f t="shared" si="13"/>
        <v>40.558370000000423</v>
      </c>
      <c r="AL17" s="6">
        <f t="shared" si="14"/>
        <v>33.658370000000332</v>
      </c>
    </row>
    <row r="18" spans="1:38" x14ac:dyDescent="0.25">
      <c r="A18">
        <v>7260736</v>
      </c>
      <c r="B18">
        <v>2</v>
      </c>
      <c r="C18" t="s">
        <v>46</v>
      </c>
      <c r="D18">
        <v>353006</v>
      </c>
      <c r="E18" t="s">
        <v>36</v>
      </c>
      <c r="F18" t="s">
        <v>37</v>
      </c>
      <c r="G18" t="s">
        <v>12</v>
      </c>
      <c r="H18" t="s">
        <v>59</v>
      </c>
      <c r="I18" t="s">
        <v>37</v>
      </c>
      <c r="J18" t="s">
        <v>104</v>
      </c>
      <c r="K18">
        <v>2021</v>
      </c>
      <c r="L18">
        <v>1</v>
      </c>
      <c r="M18" t="s">
        <v>57</v>
      </c>
      <c r="N18" t="s">
        <v>54</v>
      </c>
      <c r="O18" s="2">
        <v>312.5194560000001</v>
      </c>
      <c r="P18" s="2">
        <v>312.5194560000001</v>
      </c>
      <c r="Q18" s="2">
        <v>343.77140160000056</v>
      </c>
      <c r="R18" s="2">
        <v>2265.4535365439997</v>
      </c>
      <c r="S18" s="6">
        <v>279.58</v>
      </c>
      <c r="T18" s="6">
        <v>294.88</v>
      </c>
      <c r="U18" s="6">
        <v>259.2</v>
      </c>
      <c r="V18" s="6">
        <v>260</v>
      </c>
      <c r="W18" s="6">
        <v>262</v>
      </c>
      <c r="X18">
        <f t="shared" si="0"/>
        <v>321.51699999999994</v>
      </c>
      <c r="Y18">
        <f t="shared" si="1"/>
        <v>339.11199999999997</v>
      </c>
      <c r="Z18">
        <f t="shared" si="2"/>
        <v>298.08</v>
      </c>
      <c r="AA18" s="8">
        <f t="shared" si="3"/>
        <v>299</v>
      </c>
      <c r="AB18" s="8">
        <f t="shared" si="4"/>
        <v>301.29999999999995</v>
      </c>
      <c r="AC18" s="15">
        <f t="shared" si="5"/>
        <v>-2.8790348335944342E-2</v>
      </c>
      <c r="AD18" s="15">
        <f t="shared" si="6"/>
        <v>-8.5090843112180042E-2</v>
      </c>
      <c r="AE18" s="15">
        <f t="shared" si="7"/>
        <v>4.6203382614361507E-2</v>
      </c>
      <c r="AF18" s="15">
        <f t="shared" si="8"/>
        <v>4.3259565894035408E-2</v>
      </c>
      <c r="AG18" s="15">
        <f t="shared" si="9"/>
        <v>3.5900024093220441E-2</v>
      </c>
      <c r="AH18" s="6">
        <f t="shared" si="10"/>
        <v>-8.9975439999998343</v>
      </c>
      <c r="AI18" s="6">
        <f t="shared" si="11"/>
        <v>-26.592543999999862</v>
      </c>
      <c r="AJ18" s="6">
        <f t="shared" si="12"/>
        <v>14.439456000000121</v>
      </c>
      <c r="AK18" s="6">
        <f t="shared" si="13"/>
        <v>13.519456000000105</v>
      </c>
      <c r="AL18" s="6">
        <f t="shared" si="14"/>
        <v>11.21945600000015</v>
      </c>
    </row>
    <row r="19" spans="1:38" x14ac:dyDescent="0.25">
      <c r="A19">
        <v>7290735</v>
      </c>
      <c r="B19">
        <v>12</v>
      </c>
      <c r="C19" t="s">
        <v>46</v>
      </c>
      <c r="D19">
        <v>353006</v>
      </c>
      <c r="E19" t="s">
        <v>36</v>
      </c>
      <c r="F19" t="s">
        <v>37</v>
      </c>
      <c r="G19" t="s">
        <v>12</v>
      </c>
      <c r="H19" t="s">
        <v>59</v>
      </c>
      <c r="I19" t="s">
        <v>37</v>
      </c>
      <c r="J19" t="s">
        <v>105</v>
      </c>
      <c r="K19">
        <v>2021</v>
      </c>
      <c r="L19">
        <v>6</v>
      </c>
      <c r="M19" t="s">
        <v>57</v>
      </c>
      <c r="N19" t="s">
        <v>54</v>
      </c>
      <c r="O19" s="2">
        <v>1846.3876670000006</v>
      </c>
      <c r="P19" s="2">
        <v>307.73127783333342</v>
      </c>
      <c r="Q19" s="2">
        <v>2031.0264337000035</v>
      </c>
      <c r="R19" s="2">
        <v>13384.464198082998</v>
      </c>
      <c r="S19" s="6">
        <v>279.58</v>
      </c>
      <c r="T19" s="6">
        <v>294.88</v>
      </c>
      <c r="U19" s="6">
        <v>259.2</v>
      </c>
      <c r="V19" s="6">
        <v>260</v>
      </c>
      <c r="W19" s="6">
        <v>262</v>
      </c>
      <c r="X19">
        <f t="shared" si="0"/>
        <v>1929.1019999999999</v>
      </c>
      <c r="Y19">
        <f t="shared" si="1"/>
        <v>2034.6719999999998</v>
      </c>
      <c r="Z19">
        <f t="shared" si="2"/>
        <v>1788.4799999999996</v>
      </c>
      <c r="AA19" s="8">
        <f t="shared" si="3"/>
        <v>1793.9999999999998</v>
      </c>
      <c r="AB19" s="8">
        <f t="shared" si="4"/>
        <v>1807.8</v>
      </c>
      <c r="AC19" s="15">
        <f t="shared" si="5"/>
        <v>-4.4797923252159151E-2</v>
      </c>
      <c r="AD19" s="15">
        <f t="shared" si="6"/>
        <v>-0.10197443167821976</v>
      </c>
      <c r="AE19" s="15">
        <f t="shared" si="7"/>
        <v>3.1362680782031603E-2</v>
      </c>
      <c r="AF19" s="15">
        <f t="shared" si="8"/>
        <v>2.8373059426420474E-2</v>
      </c>
      <c r="AG19" s="15">
        <f t="shared" si="9"/>
        <v>2.089900603739284E-2</v>
      </c>
      <c r="AH19" s="6">
        <f t="shared" si="10"/>
        <v>-82.714332999999215</v>
      </c>
      <c r="AI19" s="6">
        <f t="shared" si="11"/>
        <v>-188.28433299999915</v>
      </c>
      <c r="AJ19" s="6">
        <f t="shared" si="12"/>
        <v>57.907667000001084</v>
      </c>
      <c r="AK19" s="6">
        <f t="shared" si="13"/>
        <v>52.387667000000874</v>
      </c>
      <c r="AL19" s="6">
        <f t="shared" si="14"/>
        <v>38.587667000000692</v>
      </c>
    </row>
    <row r="20" spans="1:38" x14ac:dyDescent="0.25">
      <c r="A20">
        <v>7313773</v>
      </c>
      <c r="B20">
        <v>19</v>
      </c>
      <c r="C20" t="s">
        <v>46</v>
      </c>
      <c r="D20">
        <v>353006</v>
      </c>
      <c r="E20" t="s">
        <v>36</v>
      </c>
      <c r="F20" t="s">
        <v>37</v>
      </c>
      <c r="G20" t="s">
        <v>12</v>
      </c>
      <c r="H20" t="s">
        <v>59</v>
      </c>
      <c r="I20" t="s">
        <v>37</v>
      </c>
      <c r="J20" t="s">
        <v>105</v>
      </c>
      <c r="K20">
        <v>2021</v>
      </c>
      <c r="L20">
        <v>10</v>
      </c>
      <c r="M20" t="s">
        <v>57</v>
      </c>
      <c r="N20" t="s">
        <v>54</v>
      </c>
      <c r="O20" s="2">
        <v>3077.3127780000009</v>
      </c>
      <c r="P20" s="2">
        <v>307.7312778000001</v>
      </c>
      <c r="Q20" s="2">
        <v>3385.0440558000059</v>
      </c>
      <c r="R20" s="2">
        <v>22307.440327721997</v>
      </c>
      <c r="S20" s="6">
        <v>279.58</v>
      </c>
      <c r="T20" s="6">
        <v>294.88</v>
      </c>
      <c r="U20" s="6">
        <v>259.2</v>
      </c>
      <c r="V20" s="6">
        <v>260</v>
      </c>
      <c r="W20" s="6">
        <v>262</v>
      </c>
      <c r="X20">
        <f t="shared" si="0"/>
        <v>3215.1699999999996</v>
      </c>
      <c r="Y20">
        <f t="shared" si="1"/>
        <v>3391.12</v>
      </c>
      <c r="Z20">
        <f t="shared" si="2"/>
        <v>2980.7999999999997</v>
      </c>
      <c r="AA20" s="8">
        <f t="shared" si="3"/>
        <v>2989.9999999999995</v>
      </c>
      <c r="AB20" s="8">
        <f t="shared" si="4"/>
        <v>3012.9999999999995</v>
      </c>
      <c r="AC20" s="15">
        <f t="shared" si="5"/>
        <v>-4.4797923365331276E-2</v>
      </c>
      <c r="AD20" s="15">
        <f t="shared" si="6"/>
        <v>-0.10197443179758535</v>
      </c>
      <c r="AE20" s="15">
        <f t="shared" si="7"/>
        <v>3.136268067710897E-2</v>
      </c>
      <c r="AF20" s="15">
        <f t="shared" si="8"/>
        <v>2.8373059321174184E-2</v>
      </c>
      <c r="AG20" s="15">
        <f t="shared" si="9"/>
        <v>2.0899005931337061E-2</v>
      </c>
      <c r="AH20" s="6">
        <f t="shared" si="10"/>
        <v>-137.85722199999873</v>
      </c>
      <c r="AI20" s="6">
        <f t="shared" si="11"/>
        <v>-313.807221999999</v>
      </c>
      <c r="AJ20" s="6">
        <f t="shared" si="12"/>
        <v>96.512778000001163</v>
      </c>
      <c r="AK20" s="6">
        <f t="shared" si="13"/>
        <v>87.312778000001344</v>
      </c>
      <c r="AL20" s="6">
        <f t="shared" si="14"/>
        <v>64.312778000001344</v>
      </c>
    </row>
    <row r="21" spans="1:38" x14ac:dyDescent="0.25">
      <c r="A21">
        <v>7286766</v>
      </c>
      <c r="B21">
        <v>13</v>
      </c>
      <c r="C21" t="s">
        <v>46</v>
      </c>
      <c r="D21">
        <v>353006</v>
      </c>
      <c r="E21" t="s">
        <v>36</v>
      </c>
      <c r="F21" t="s">
        <v>37</v>
      </c>
      <c r="G21" t="s">
        <v>12</v>
      </c>
      <c r="H21" t="s">
        <v>59</v>
      </c>
      <c r="I21" t="s">
        <v>37</v>
      </c>
      <c r="J21" t="s">
        <v>105</v>
      </c>
      <c r="K21">
        <v>2021</v>
      </c>
      <c r="L21">
        <v>2</v>
      </c>
      <c r="M21" t="s">
        <v>57</v>
      </c>
      <c r="N21" t="s">
        <v>54</v>
      </c>
      <c r="O21" s="2">
        <v>615.46255500000018</v>
      </c>
      <c r="P21" s="2">
        <v>307.73127750000009</v>
      </c>
      <c r="Q21" s="2">
        <v>677.00881050000112</v>
      </c>
      <c r="R21" s="2">
        <v>4461.4880611949993</v>
      </c>
      <c r="S21" s="6">
        <v>279.58</v>
      </c>
      <c r="T21" s="6">
        <v>294.88</v>
      </c>
      <c r="U21" s="6">
        <v>259.2</v>
      </c>
      <c r="V21" s="6">
        <v>260</v>
      </c>
      <c r="W21" s="6">
        <v>262</v>
      </c>
      <c r="X21">
        <f t="shared" si="0"/>
        <v>643.03399999999988</v>
      </c>
      <c r="Y21">
        <f t="shared" si="1"/>
        <v>678.22399999999993</v>
      </c>
      <c r="Z21">
        <f t="shared" si="2"/>
        <v>596.16</v>
      </c>
      <c r="AA21" s="8">
        <f t="shared" si="3"/>
        <v>598</v>
      </c>
      <c r="AB21" s="8">
        <f t="shared" si="4"/>
        <v>602.59999999999991</v>
      </c>
      <c r="AC21" s="15">
        <f t="shared" si="5"/>
        <v>-4.4797924383880174E-2</v>
      </c>
      <c r="AD21" s="15">
        <f t="shared" si="6"/>
        <v>-0.10197443287187428</v>
      </c>
      <c r="AE21" s="15">
        <f t="shared" si="7"/>
        <v>3.1362679732807153E-2</v>
      </c>
      <c r="AF21" s="15">
        <f t="shared" si="8"/>
        <v>2.8373058373957736E-2</v>
      </c>
      <c r="AG21" s="15">
        <f t="shared" si="9"/>
        <v>2.0899004976834484E-2</v>
      </c>
      <c r="AH21" s="6">
        <f t="shared" si="10"/>
        <v>-27.571444999999699</v>
      </c>
      <c r="AI21" s="6">
        <f t="shared" si="11"/>
        <v>-62.761444999999753</v>
      </c>
      <c r="AJ21" s="6">
        <f t="shared" si="12"/>
        <v>19.302555000000211</v>
      </c>
      <c r="AK21" s="6">
        <f t="shared" si="13"/>
        <v>17.462555000000179</v>
      </c>
      <c r="AL21" s="6">
        <f t="shared" si="14"/>
        <v>12.86255500000027</v>
      </c>
    </row>
    <row r="22" spans="1:38" x14ac:dyDescent="0.25">
      <c r="A22">
        <v>7362542</v>
      </c>
      <c r="B22">
        <v>13</v>
      </c>
      <c r="C22" t="s">
        <v>46</v>
      </c>
      <c r="D22">
        <v>353006</v>
      </c>
      <c r="E22" t="s">
        <v>36</v>
      </c>
      <c r="F22" t="s">
        <v>37</v>
      </c>
      <c r="G22" t="s">
        <v>12</v>
      </c>
      <c r="H22" t="s">
        <v>59</v>
      </c>
      <c r="I22" t="s">
        <v>37</v>
      </c>
      <c r="J22" t="s">
        <v>105</v>
      </c>
      <c r="K22">
        <v>2021</v>
      </c>
      <c r="L22">
        <v>5</v>
      </c>
      <c r="M22" t="s">
        <v>57</v>
      </c>
      <c r="N22" t="s">
        <v>54</v>
      </c>
      <c r="O22" s="2">
        <v>1502.1346740000006</v>
      </c>
      <c r="P22" s="2">
        <v>300.42693480000014</v>
      </c>
      <c r="Q22" s="2">
        <v>1652.3481414000028</v>
      </c>
      <c r="R22" s="2">
        <v>10888.974251825999</v>
      </c>
      <c r="S22" s="6">
        <v>279.58</v>
      </c>
      <c r="T22" s="6">
        <v>294.88</v>
      </c>
      <c r="U22" s="6">
        <v>259.2</v>
      </c>
      <c r="V22" s="6">
        <v>260</v>
      </c>
      <c r="W22" s="6">
        <v>262</v>
      </c>
      <c r="X22">
        <f t="shared" si="0"/>
        <v>1607.5849999999998</v>
      </c>
      <c r="Y22">
        <f t="shared" si="1"/>
        <v>1695.56</v>
      </c>
      <c r="Z22">
        <f t="shared" si="2"/>
        <v>1490.3999999999999</v>
      </c>
      <c r="AA22" s="8">
        <f t="shared" si="3"/>
        <v>1494.9999999999998</v>
      </c>
      <c r="AB22" s="8">
        <f t="shared" si="4"/>
        <v>1506.4999999999998</v>
      </c>
      <c r="AC22" s="15">
        <f t="shared" si="5"/>
        <v>-7.0200314143070763E-2</v>
      </c>
      <c r="AD22" s="15">
        <f t="shared" si="6"/>
        <v>-0.12876696700232038</v>
      </c>
      <c r="AE22" s="15">
        <f t="shared" si="7"/>
        <v>7.8119986197727025E-3</v>
      </c>
      <c r="AF22" s="15">
        <f t="shared" si="8"/>
        <v>4.7496899735374933E-3</v>
      </c>
      <c r="AG22" s="15">
        <f t="shared" si="9"/>
        <v>-2.9060816420506809E-3</v>
      </c>
      <c r="AH22" s="6">
        <f t="shared" si="10"/>
        <v>-105.45032599999922</v>
      </c>
      <c r="AI22" s="6">
        <f t="shared" si="11"/>
        <v>-193.42532599999936</v>
      </c>
      <c r="AJ22" s="6">
        <f t="shared" si="12"/>
        <v>11.734674000000723</v>
      </c>
      <c r="AK22" s="6">
        <f t="shared" si="13"/>
        <v>7.134674000000814</v>
      </c>
      <c r="AL22" s="6">
        <f t="shared" si="14"/>
        <v>-4.365325999999186</v>
      </c>
    </row>
    <row r="23" spans="1:38" x14ac:dyDescent="0.25">
      <c r="A23">
        <v>7403758</v>
      </c>
      <c r="B23">
        <v>11</v>
      </c>
      <c r="C23" t="s">
        <v>46</v>
      </c>
      <c r="D23">
        <v>353006</v>
      </c>
      <c r="E23" t="s">
        <v>36</v>
      </c>
      <c r="F23" t="s">
        <v>37</v>
      </c>
      <c r="G23" t="s">
        <v>12</v>
      </c>
      <c r="H23" t="s">
        <v>59</v>
      </c>
      <c r="I23" t="s">
        <v>37</v>
      </c>
      <c r="J23" t="s">
        <v>106</v>
      </c>
      <c r="K23">
        <v>2021</v>
      </c>
      <c r="L23">
        <v>3</v>
      </c>
      <c r="M23" t="s">
        <v>57</v>
      </c>
      <c r="N23" t="s">
        <v>54</v>
      </c>
      <c r="O23" s="2">
        <v>888.23522600000035</v>
      </c>
      <c r="P23" s="2">
        <v>296.0784086666668</v>
      </c>
      <c r="Q23" s="2">
        <v>977.05874860000176</v>
      </c>
      <c r="R23" s="2">
        <v>6438.8171532739998</v>
      </c>
      <c r="S23" s="6">
        <v>279.58</v>
      </c>
      <c r="T23" s="6">
        <v>294.88</v>
      </c>
      <c r="U23" s="6">
        <v>259.2</v>
      </c>
      <c r="V23" s="6">
        <v>260</v>
      </c>
      <c r="W23" s="6">
        <v>262</v>
      </c>
      <c r="X23">
        <f t="shared" si="0"/>
        <v>964.55099999999993</v>
      </c>
      <c r="Y23">
        <f t="shared" si="1"/>
        <v>1017.3359999999999</v>
      </c>
      <c r="Z23">
        <f t="shared" si="2"/>
        <v>894.23999999999978</v>
      </c>
      <c r="AA23" s="8">
        <f t="shared" si="3"/>
        <v>896.99999999999989</v>
      </c>
      <c r="AB23" s="8">
        <f t="shared" si="4"/>
        <v>903.9</v>
      </c>
      <c r="AC23" s="15">
        <f t="shared" si="5"/>
        <v>-8.5918427648578252E-2</v>
      </c>
      <c r="AD23" s="15">
        <f t="shared" si="6"/>
        <v>-0.14534525339799967</v>
      </c>
      <c r="AE23" s="15">
        <f t="shared" si="7"/>
        <v>-6.7603421078454582E-3</v>
      </c>
      <c r="AF23" s="15">
        <f t="shared" si="8"/>
        <v>-9.8676271143512718E-3</v>
      </c>
      <c r="AG23" s="15">
        <f t="shared" si="9"/>
        <v>-1.7635839630615616E-2</v>
      </c>
      <c r="AH23" s="6">
        <f t="shared" si="10"/>
        <v>-76.315773999999578</v>
      </c>
      <c r="AI23" s="6">
        <f t="shared" si="11"/>
        <v>-129.10077399999955</v>
      </c>
      <c r="AJ23" s="6">
        <f t="shared" si="12"/>
        <v>-6.0047739999994292</v>
      </c>
      <c r="AK23" s="6">
        <f t="shared" si="13"/>
        <v>-8.7647739999995338</v>
      </c>
      <c r="AL23" s="6">
        <f t="shared" si="14"/>
        <v>-15.664773999999625</v>
      </c>
    </row>
    <row r="24" spans="1:38" x14ac:dyDescent="0.25">
      <c r="A24">
        <v>7382311</v>
      </c>
      <c r="B24">
        <v>7</v>
      </c>
      <c r="C24" t="s">
        <v>46</v>
      </c>
      <c r="D24">
        <v>353006</v>
      </c>
      <c r="E24" t="s">
        <v>36</v>
      </c>
      <c r="F24" t="s">
        <v>37</v>
      </c>
      <c r="G24" t="s">
        <v>12</v>
      </c>
      <c r="H24" t="s">
        <v>59</v>
      </c>
      <c r="I24" t="s">
        <v>37</v>
      </c>
      <c r="J24" t="s">
        <v>106</v>
      </c>
      <c r="K24">
        <v>2021</v>
      </c>
      <c r="L24">
        <v>2</v>
      </c>
      <c r="M24" t="s">
        <v>57</v>
      </c>
      <c r="N24" t="s">
        <v>54</v>
      </c>
      <c r="O24" s="2">
        <v>592.15681700000027</v>
      </c>
      <c r="P24" s="2">
        <v>296.07840850000014</v>
      </c>
      <c r="Q24" s="2">
        <v>651.37249870000119</v>
      </c>
      <c r="R24" s="2">
        <v>4292.5447664330004</v>
      </c>
      <c r="S24" s="6">
        <v>279.58</v>
      </c>
      <c r="T24" s="6">
        <v>294.88</v>
      </c>
      <c r="U24" s="6">
        <v>259.2</v>
      </c>
      <c r="V24" s="6">
        <v>260</v>
      </c>
      <c r="W24" s="6">
        <v>262</v>
      </c>
      <c r="X24">
        <f t="shared" si="0"/>
        <v>643.03399999999988</v>
      </c>
      <c r="Y24">
        <f t="shared" si="1"/>
        <v>678.22399999999993</v>
      </c>
      <c r="Z24">
        <f t="shared" si="2"/>
        <v>596.16</v>
      </c>
      <c r="AA24" s="8">
        <f t="shared" si="3"/>
        <v>598</v>
      </c>
      <c r="AB24" s="8">
        <f t="shared" si="4"/>
        <v>602.59999999999991</v>
      </c>
      <c r="AC24" s="15">
        <f t="shared" si="5"/>
        <v>-8.5918428259856683E-2</v>
      </c>
      <c r="AD24" s="15">
        <f t="shared" si="6"/>
        <v>-0.14534525404273041</v>
      </c>
      <c r="AE24" s="15">
        <f t="shared" si="7"/>
        <v>-6.7603426745650261E-3</v>
      </c>
      <c r="AF24" s="15">
        <f t="shared" si="8"/>
        <v>-9.8676276828199103E-3</v>
      </c>
      <c r="AG24" s="15">
        <f t="shared" si="9"/>
        <v>-1.7635840203456831E-2</v>
      </c>
      <c r="AH24" s="6">
        <f t="shared" si="10"/>
        <v>-50.877182999999604</v>
      </c>
      <c r="AI24" s="6">
        <f t="shared" si="11"/>
        <v>-86.067182999999659</v>
      </c>
      <c r="AJ24" s="6">
        <f t="shared" si="12"/>
        <v>-4.0031829999996944</v>
      </c>
      <c r="AK24" s="6">
        <f t="shared" si="13"/>
        <v>-5.8431829999997262</v>
      </c>
      <c r="AL24" s="6">
        <f t="shared" si="14"/>
        <v>-10.443182999999635</v>
      </c>
    </row>
    <row r="25" spans="1:38" x14ac:dyDescent="0.25">
      <c r="A25">
        <v>7473037</v>
      </c>
      <c r="B25">
        <v>3</v>
      </c>
      <c r="C25" t="s">
        <v>46</v>
      </c>
      <c r="D25">
        <v>353006</v>
      </c>
      <c r="E25" t="s">
        <v>36</v>
      </c>
      <c r="F25" t="s">
        <v>37</v>
      </c>
      <c r="G25" t="s">
        <v>12</v>
      </c>
      <c r="H25" t="s">
        <v>59</v>
      </c>
      <c r="I25" t="s">
        <v>37</v>
      </c>
      <c r="J25" t="s">
        <v>107</v>
      </c>
      <c r="K25">
        <v>2021</v>
      </c>
      <c r="L25">
        <v>1</v>
      </c>
      <c r="M25" t="s">
        <v>57</v>
      </c>
      <c r="N25" t="s">
        <v>54</v>
      </c>
      <c r="O25" s="2">
        <v>302.29795600000017</v>
      </c>
      <c r="P25" s="2">
        <v>302.29795600000017</v>
      </c>
      <c r="Q25" s="2">
        <v>332.52775160000061</v>
      </c>
      <c r="R25" s="2">
        <v>2191.3578830440001</v>
      </c>
      <c r="S25" s="6">
        <v>279.58</v>
      </c>
      <c r="T25" s="6">
        <v>294.88</v>
      </c>
      <c r="U25" s="6">
        <v>259.2</v>
      </c>
      <c r="V25" s="6">
        <v>260</v>
      </c>
      <c r="W25" s="6">
        <v>262</v>
      </c>
      <c r="X25">
        <f t="shared" si="0"/>
        <v>321.51699999999994</v>
      </c>
      <c r="Y25">
        <f t="shared" si="1"/>
        <v>339.11199999999997</v>
      </c>
      <c r="Z25">
        <f t="shared" si="2"/>
        <v>298.08</v>
      </c>
      <c r="AA25" s="8">
        <f t="shared" si="3"/>
        <v>299</v>
      </c>
      <c r="AB25" s="8">
        <f t="shared" si="4"/>
        <v>301.29999999999995</v>
      </c>
      <c r="AC25" s="15">
        <f t="shared" si="5"/>
        <v>-6.357649338522077E-2</v>
      </c>
      <c r="AD25" s="15">
        <f t="shared" si="6"/>
        <v>-0.12178065802072369</v>
      </c>
      <c r="AE25" s="15">
        <f t="shared" si="7"/>
        <v>1.3952975586775662E-2</v>
      </c>
      <c r="AF25" s="15">
        <f t="shared" si="8"/>
        <v>1.0909620573154546E-2</v>
      </c>
      <c r="AG25" s="15">
        <f t="shared" si="9"/>
        <v>3.3012330391020395E-3</v>
      </c>
      <c r="AH25" s="6">
        <f t="shared" si="10"/>
        <v>-19.219043999999769</v>
      </c>
      <c r="AI25" s="6">
        <f t="shared" si="11"/>
        <v>-36.814043999999797</v>
      </c>
      <c r="AJ25" s="6">
        <f t="shared" si="12"/>
        <v>4.2179560000001857</v>
      </c>
      <c r="AK25" s="6">
        <f t="shared" si="13"/>
        <v>3.2979560000001698</v>
      </c>
      <c r="AL25" s="6">
        <f t="shared" si="14"/>
        <v>0.99795600000021523</v>
      </c>
    </row>
    <row r="26" spans="1:38" x14ac:dyDescent="0.25">
      <c r="A26">
        <v>7451977</v>
      </c>
      <c r="B26">
        <v>8</v>
      </c>
      <c r="C26" t="s">
        <v>46</v>
      </c>
      <c r="D26">
        <v>353006</v>
      </c>
      <c r="E26" t="s">
        <v>36</v>
      </c>
      <c r="F26" t="s">
        <v>37</v>
      </c>
      <c r="G26" t="s">
        <v>12</v>
      </c>
      <c r="H26" t="s">
        <v>59</v>
      </c>
      <c r="I26" t="s">
        <v>37</v>
      </c>
      <c r="J26" t="s">
        <v>107</v>
      </c>
      <c r="K26">
        <v>2021</v>
      </c>
      <c r="L26">
        <v>3</v>
      </c>
      <c r="M26" t="s">
        <v>57</v>
      </c>
      <c r="N26" t="s">
        <v>54</v>
      </c>
      <c r="O26" s="2">
        <v>906.89386800000034</v>
      </c>
      <c r="P26" s="2">
        <v>302.29795600000011</v>
      </c>
      <c r="Q26" s="2">
        <v>997.58325480000178</v>
      </c>
      <c r="R26" s="2">
        <v>6574.0736491319994</v>
      </c>
      <c r="S26" s="6">
        <v>279.58</v>
      </c>
      <c r="T26" s="6">
        <v>294.88</v>
      </c>
      <c r="U26" s="6">
        <v>259.2</v>
      </c>
      <c r="V26" s="6">
        <v>260</v>
      </c>
      <c r="W26" s="6">
        <v>262</v>
      </c>
      <c r="X26">
        <f t="shared" si="0"/>
        <v>964.55099999999993</v>
      </c>
      <c r="Y26">
        <f t="shared" si="1"/>
        <v>1017.3359999999999</v>
      </c>
      <c r="Z26">
        <f t="shared" si="2"/>
        <v>894.23999999999978</v>
      </c>
      <c r="AA26" s="8">
        <f t="shared" si="3"/>
        <v>896.99999999999989</v>
      </c>
      <c r="AB26" s="8">
        <f t="shared" si="4"/>
        <v>903.9</v>
      </c>
      <c r="AC26" s="15">
        <f t="shared" si="5"/>
        <v>-6.3576493385221089E-2</v>
      </c>
      <c r="AD26" s="15">
        <f t="shared" si="6"/>
        <v>-0.12178065802072389</v>
      </c>
      <c r="AE26" s="15">
        <f t="shared" si="7"/>
        <v>1.3952975586775664E-2</v>
      </c>
      <c r="AF26" s="15">
        <f t="shared" si="8"/>
        <v>1.0909620573154486E-2</v>
      </c>
      <c r="AG26" s="15">
        <f t="shared" si="9"/>
        <v>3.3012330391017268E-3</v>
      </c>
      <c r="AH26" s="6">
        <f t="shared" si="10"/>
        <v>-57.657131999999592</v>
      </c>
      <c r="AI26" s="6">
        <f t="shared" si="11"/>
        <v>-110.44213199999956</v>
      </c>
      <c r="AJ26" s="6">
        <f t="shared" si="12"/>
        <v>12.653868000000557</v>
      </c>
      <c r="AK26" s="6">
        <f t="shared" si="13"/>
        <v>9.8938680000004524</v>
      </c>
      <c r="AL26" s="6">
        <f t="shared" si="14"/>
        <v>2.9938680000003615</v>
      </c>
    </row>
    <row r="27" spans="1:38" x14ac:dyDescent="0.25">
      <c r="A27">
        <v>7462643</v>
      </c>
      <c r="B27">
        <v>8</v>
      </c>
      <c r="C27" t="s">
        <v>46</v>
      </c>
      <c r="D27">
        <v>353006</v>
      </c>
      <c r="E27" t="s">
        <v>36</v>
      </c>
      <c r="F27" t="s">
        <v>37</v>
      </c>
      <c r="G27" t="s">
        <v>12</v>
      </c>
      <c r="H27" t="s">
        <v>59</v>
      </c>
      <c r="I27" t="s">
        <v>37</v>
      </c>
      <c r="J27" t="s">
        <v>107</v>
      </c>
      <c r="K27">
        <v>2021</v>
      </c>
      <c r="L27">
        <v>4</v>
      </c>
      <c r="M27" t="s">
        <v>57</v>
      </c>
      <c r="N27" t="s">
        <v>54</v>
      </c>
      <c r="O27" s="2">
        <v>1209.1918240000007</v>
      </c>
      <c r="P27" s="2">
        <v>302.29795600000017</v>
      </c>
      <c r="Q27" s="2">
        <v>1330.1110064000025</v>
      </c>
      <c r="R27" s="2">
        <v>8765.4315321760005</v>
      </c>
      <c r="S27" s="6">
        <v>279.58</v>
      </c>
      <c r="T27" s="6">
        <v>294.88</v>
      </c>
      <c r="U27" s="6">
        <v>259.2</v>
      </c>
      <c r="V27" s="6">
        <v>260</v>
      </c>
      <c r="W27" s="6">
        <v>262</v>
      </c>
      <c r="X27">
        <f t="shared" si="0"/>
        <v>1286.0679999999998</v>
      </c>
      <c r="Y27">
        <f t="shared" si="1"/>
        <v>1356.4479999999999</v>
      </c>
      <c r="Z27">
        <f t="shared" si="2"/>
        <v>1192.32</v>
      </c>
      <c r="AA27" s="8">
        <f t="shared" si="3"/>
        <v>1196</v>
      </c>
      <c r="AB27" s="8">
        <f t="shared" si="4"/>
        <v>1205.1999999999998</v>
      </c>
      <c r="AC27" s="15">
        <f t="shared" si="5"/>
        <v>-6.357649338522077E-2</v>
      </c>
      <c r="AD27" s="15">
        <f t="shared" si="6"/>
        <v>-0.12178065802072369</v>
      </c>
      <c r="AE27" s="15">
        <f t="shared" si="7"/>
        <v>1.3952975586775662E-2</v>
      </c>
      <c r="AF27" s="15">
        <f t="shared" si="8"/>
        <v>1.0909620573154546E-2</v>
      </c>
      <c r="AG27" s="15">
        <f t="shared" si="9"/>
        <v>3.3012330391020395E-3</v>
      </c>
      <c r="AH27" s="6">
        <f t="shared" si="10"/>
        <v>-76.876175999999077</v>
      </c>
      <c r="AI27" s="6">
        <f t="shared" si="11"/>
        <v>-147.25617599999919</v>
      </c>
      <c r="AJ27" s="6">
        <f t="shared" si="12"/>
        <v>16.871824000000743</v>
      </c>
      <c r="AK27" s="6">
        <f t="shared" si="13"/>
        <v>13.191824000000679</v>
      </c>
      <c r="AL27" s="6">
        <f t="shared" si="14"/>
        <v>3.9918240000008609</v>
      </c>
    </row>
    <row r="28" spans="1:38" x14ac:dyDescent="0.25">
      <c r="A28">
        <v>7447594</v>
      </c>
      <c r="B28">
        <v>7</v>
      </c>
      <c r="C28" t="s">
        <v>46</v>
      </c>
      <c r="D28">
        <v>353006</v>
      </c>
      <c r="E28" t="s">
        <v>36</v>
      </c>
      <c r="F28" t="s">
        <v>37</v>
      </c>
      <c r="G28" t="s">
        <v>12</v>
      </c>
      <c r="H28" t="s">
        <v>59</v>
      </c>
      <c r="I28" t="s">
        <v>37</v>
      </c>
      <c r="J28" t="s">
        <v>107</v>
      </c>
      <c r="K28">
        <v>2021</v>
      </c>
      <c r="L28">
        <v>4</v>
      </c>
      <c r="M28" t="s">
        <v>57</v>
      </c>
      <c r="N28" t="s">
        <v>54</v>
      </c>
      <c r="O28" s="2">
        <v>1209.1918240000007</v>
      </c>
      <c r="P28" s="2">
        <v>302.29795600000017</v>
      </c>
      <c r="Q28" s="2">
        <v>1330.1110064000025</v>
      </c>
      <c r="R28" s="2">
        <v>8765.4315321760005</v>
      </c>
      <c r="S28" s="6">
        <v>279.58</v>
      </c>
      <c r="T28" s="6">
        <v>294.88</v>
      </c>
      <c r="U28" s="6">
        <v>259.2</v>
      </c>
      <c r="V28" s="6">
        <v>260</v>
      </c>
      <c r="W28" s="6">
        <v>262</v>
      </c>
      <c r="X28">
        <f t="shared" si="0"/>
        <v>1286.0679999999998</v>
      </c>
      <c r="Y28">
        <f t="shared" si="1"/>
        <v>1356.4479999999999</v>
      </c>
      <c r="Z28">
        <f t="shared" si="2"/>
        <v>1192.32</v>
      </c>
      <c r="AA28" s="8">
        <f t="shared" si="3"/>
        <v>1196</v>
      </c>
      <c r="AB28" s="8">
        <f t="shared" si="4"/>
        <v>1205.1999999999998</v>
      </c>
      <c r="AC28" s="15">
        <f t="shared" si="5"/>
        <v>-6.357649338522077E-2</v>
      </c>
      <c r="AD28" s="15">
        <f t="shared" si="6"/>
        <v>-0.12178065802072369</v>
      </c>
      <c r="AE28" s="15">
        <f t="shared" si="7"/>
        <v>1.3952975586775662E-2</v>
      </c>
      <c r="AF28" s="15">
        <f t="shared" si="8"/>
        <v>1.0909620573154546E-2</v>
      </c>
      <c r="AG28" s="15">
        <f t="shared" si="9"/>
        <v>3.3012330391020395E-3</v>
      </c>
      <c r="AH28" s="6">
        <f t="shared" si="10"/>
        <v>-76.876175999999077</v>
      </c>
      <c r="AI28" s="6">
        <f t="shared" si="11"/>
        <v>-147.25617599999919</v>
      </c>
      <c r="AJ28" s="6">
        <f t="shared" si="12"/>
        <v>16.871824000000743</v>
      </c>
      <c r="AK28" s="6">
        <f t="shared" si="13"/>
        <v>13.191824000000679</v>
      </c>
      <c r="AL28" s="6">
        <f t="shared" si="14"/>
        <v>3.9918240000008609</v>
      </c>
    </row>
    <row r="29" spans="1:38" x14ac:dyDescent="0.25">
      <c r="A29">
        <v>7590904</v>
      </c>
      <c r="B29">
        <v>4</v>
      </c>
      <c r="C29" t="s">
        <v>46</v>
      </c>
      <c r="D29">
        <v>353006</v>
      </c>
      <c r="E29" t="s">
        <v>36</v>
      </c>
      <c r="F29" t="s">
        <v>37</v>
      </c>
      <c r="G29" t="s">
        <v>12</v>
      </c>
      <c r="H29" t="s">
        <v>59</v>
      </c>
      <c r="I29" t="s">
        <v>37</v>
      </c>
      <c r="J29" t="s">
        <v>108</v>
      </c>
      <c r="K29">
        <v>2021</v>
      </c>
      <c r="L29">
        <v>5</v>
      </c>
      <c r="M29" t="s">
        <v>57</v>
      </c>
      <c r="N29" t="s">
        <v>54</v>
      </c>
      <c r="O29" s="2">
        <v>1514.7925500000003</v>
      </c>
      <c r="P29" s="2">
        <v>302.95851000000005</v>
      </c>
      <c r="Q29" s="2">
        <v>1666.2718050000028</v>
      </c>
      <c r="R29" s="2">
        <v>10980.731194949998</v>
      </c>
      <c r="S29" s="6">
        <v>279.58</v>
      </c>
      <c r="T29" s="6">
        <v>294.88</v>
      </c>
      <c r="U29" s="6">
        <v>259.2</v>
      </c>
      <c r="V29" s="6">
        <v>260</v>
      </c>
      <c r="W29" s="6">
        <v>262</v>
      </c>
      <c r="X29">
        <f t="shared" si="0"/>
        <v>1607.5849999999998</v>
      </c>
      <c r="Y29">
        <f t="shared" si="1"/>
        <v>1695.56</v>
      </c>
      <c r="Z29">
        <f t="shared" si="2"/>
        <v>1490.3999999999999</v>
      </c>
      <c r="AA29" s="8">
        <f t="shared" si="3"/>
        <v>1494.9999999999998</v>
      </c>
      <c r="AB29" s="8">
        <f t="shared" si="4"/>
        <v>1506.4999999999998</v>
      </c>
      <c r="AC29" s="15">
        <f t="shared" si="5"/>
        <v>-6.125752995022285E-2</v>
      </c>
      <c r="AD29" s="15">
        <f t="shared" si="6"/>
        <v>-0.11933478944030954</v>
      </c>
      <c r="AE29" s="15">
        <f t="shared" si="7"/>
        <v>1.6102898050297697E-2</v>
      </c>
      <c r="AF29" s="15">
        <f t="shared" si="8"/>
        <v>1.3066178599835714E-2</v>
      </c>
      <c r="AG29" s="15">
        <f t="shared" si="9"/>
        <v>5.474379973680602E-3</v>
      </c>
      <c r="AH29" s="6">
        <f t="shared" si="10"/>
        <v>-92.792449999999462</v>
      </c>
      <c r="AI29" s="6">
        <f t="shared" si="11"/>
        <v>-180.7674499999996</v>
      </c>
      <c r="AJ29" s="6">
        <f t="shared" si="12"/>
        <v>24.392550000000483</v>
      </c>
      <c r="AK29" s="6">
        <f t="shared" si="13"/>
        <v>19.792550000000574</v>
      </c>
      <c r="AL29" s="6">
        <f t="shared" si="14"/>
        <v>8.2925500000005741</v>
      </c>
    </row>
    <row r="30" spans="1:38" x14ac:dyDescent="0.25">
      <c r="A30">
        <v>7549124</v>
      </c>
      <c r="B30">
        <v>6</v>
      </c>
      <c r="C30" t="s">
        <v>46</v>
      </c>
      <c r="D30">
        <v>353006</v>
      </c>
      <c r="E30" t="s">
        <v>36</v>
      </c>
      <c r="F30" t="s">
        <v>37</v>
      </c>
      <c r="G30" t="s">
        <v>12</v>
      </c>
      <c r="H30" t="s">
        <v>59</v>
      </c>
      <c r="I30" t="s">
        <v>37</v>
      </c>
      <c r="J30" t="s">
        <v>108</v>
      </c>
      <c r="K30">
        <v>2021</v>
      </c>
      <c r="L30">
        <v>11</v>
      </c>
      <c r="M30" t="s">
        <v>57</v>
      </c>
      <c r="N30" t="s">
        <v>54</v>
      </c>
      <c r="O30" s="2">
        <v>3332.5436100000015</v>
      </c>
      <c r="P30" s="2">
        <v>302.95851000000016</v>
      </c>
      <c r="Q30" s="2">
        <v>3665.7979710000068</v>
      </c>
      <c r="R30" s="2">
        <v>24157.608628890001</v>
      </c>
      <c r="S30" s="6">
        <v>279.58</v>
      </c>
      <c r="T30" s="6">
        <v>294.88</v>
      </c>
      <c r="U30" s="6">
        <v>259.2</v>
      </c>
      <c r="V30" s="6">
        <v>260</v>
      </c>
      <c r="W30" s="6">
        <v>262</v>
      </c>
      <c r="X30">
        <f t="shared" si="0"/>
        <v>3536.6869999999994</v>
      </c>
      <c r="Y30">
        <f t="shared" si="1"/>
        <v>3730.2319999999995</v>
      </c>
      <c r="Z30">
        <f t="shared" si="2"/>
        <v>3278.8799999999997</v>
      </c>
      <c r="AA30" s="8">
        <f t="shared" si="3"/>
        <v>3288.9999999999995</v>
      </c>
      <c r="AB30" s="8">
        <f t="shared" si="4"/>
        <v>3314.2999999999997</v>
      </c>
      <c r="AC30" s="15">
        <f t="shared" si="5"/>
        <v>-6.1257529950222558E-2</v>
      </c>
      <c r="AD30" s="15">
        <f t="shared" si="6"/>
        <v>-0.11933478944030917</v>
      </c>
      <c r="AE30" s="15">
        <f t="shared" si="7"/>
        <v>1.610289805029794E-2</v>
      </c>
      <c r="AF30" s="15">
        <f t="shared" si="8"/>
        <v>1.3066178599835929E-2</v>
      </c>
      <c r="AG30" s="15">
        <f t="shared" si="9"/>
        <v>5.4743799736807642E-3</v>
      </c>
      <c r="AH30" s="6">
        <f t="shared" si="10"/>
        <v>-204.14338999999791</v>
      </c>
      <c r="AI30" s="6">
        <f t="shared" si="11"/>
        <v>-397.68838999999798</v>
      </c>
      <c r="AJ30" s="6">
        <f t="shared" si="12"/>
        <v>53.663610000001881</v>
      </c>
      <c r="AK30" s="6">
        <f t="shared" si="13"/>
        <v>43.543610000001991</v>
      </c>
      <c r="AL30" s="6">
        <f t="shared" si="14"/>
        <v>18.243610000001809</v>
      </c>
    </row>
    <row r="31" spans="1:38" x14ac:dyDescent="0.25">
      <c r="A31">
        <v>7557600</v>
      </c>
      <c r="B31">
        <v>12</v>
      </c>
      <c r="C31" t="s">
        <v>46</v>
      </c>
      <c r="D31">
        <v>353006</v>
      </c>
      <c r="E31" t="s">
        <v>36</v>
      </c>
      <c r="F31" t="s">
        <v>37</v>
      </c>
      <c r="G31" t="s">
        <v>12</v>
      </c>
      <c r="H31" t="s">
        <v>59</v>
      </c>
      <c r="I31" t="s">
        <v>37</v>
      </c>
      <c r="J31" t="s">
        <v>108</v>
      </c>
      <c r="K31">
        <v>2021</v>
      </c>
      <c r="L31">
        <v>2</v>
      </c>
      <c r="M31" t="s">
        <v>57</v>
      </c>
      <c r="N31" t="s">
        <v>54</v>
      </c>
      <c r="O31" s="2">
        <v>605.91702000000021</v>
      </c>
      <c r="P31" s="2">
        <v>302.9585100000001</v>
      </c>
      <c r="Q31" s="2">
        <v>666.50872200000117</v>
      </c>
      <c r="R31" s="2">
        <v>4392.2924779799996</v>
      </c>
      <c r="S31" s="6">
        <v>279.58</v>
      </c>
      <c r="T31" s="6">
        <v>294.88</v>
      </c>
      <c r="U31" s="6">
        <v>259.2</v>
      </c>
      <c r="V31" s="6">
        <v>260</v>
      </c>
      <c r="W31" s="6">
        <v>262</v>
      </c>
      <c r="X31">
        <f t="shared" si="0"/>
        <v>643.03399999999988</v>
      </c>
      <c r="Y31">
        <f t="shared" si="1"/>
        <v>678.22399999999993</v>
      </c>
      <c r="Z31">
        <f t="shared" si="2"/>
        <v>596.16</v>
      </c>
      <c r="AA31" s="8">
        <f t="shared" si="3"/>
        <v>598</v>
      </c>
      <c r="AB31" s="8">
        <f t="shared" si="4"/>
        <v>602.59999999999991</v>
      </c>
      <c r="AC31" s="15">
        <f t="shared" si="5"/>
        <v>-6.1257529950222656E-2</v>
      </c>
      <c r="AD31" s="15">
        <f t="shared" si="6"/>
        <v>-0.11933478944030934</v>
      </c>
      <c r="AE31" s="15">
        <f t="shared" si="7"/>
        <v>1.610289805029777E-2</v>
      </c>
      <c r="AF31" s="15">
        <f t="shared" si="8"/>
        <v>1.3066178599835674E-2</v>
      </c>
      <c r="AG31" s="15">
        <f t="shared" si="9"/>
        <v>5.4743799736807139E-3</v>
      </c>
      <c r="AH31" s="6">
        <f t="shared" si="10"/>
        <v>-37.116979999999671</v>
      </c>
      <c r="AI31" s="6">
        <f t="shared" si="11"/>
        <v>-72.306979999999726</v>
      </c>
      <c r="AJ31" s="6">
        <f t="shared" si="12"/>
        <v>9.7570200000002387</v>
      </c>
      <c r="AK31" s="6">
        <f t="shared" si="13"/>
        <v>7.9170200000002069</v>
      </c>
      <c r="AL31" s="6">
        <f t="shared" si="14"/>
        <v>3.3170200000002978</v>
      </c>
    </row>
    <row r="32" spans="1:38" x14ac:dyDescent="0.25">
      <c r="A32">
        <v>7495923</v>
      </c>
      <c r="B32">
        <v>9</v>
      </c>
      <c r="C32" t="s">
        <v>46</v>
      </c>
      <c r="D32">
        <v>353006</v>
      </c>
      <c r="E32" t="s">
        <v>36</v>
      </c>
      <c r="F32" t="s">
        <v>37</v>
      </c>
      <c r="G32" t="s">
        <v>12</v>
      </c>
      <c r="H32" t="s">
        <v>59</v>
      </c>
      <c r="I32" t="s">
        <v>37</v>
      </c>
      <c r="J32" t="s">
        <v>108</v>
      </c>
      <c r="K32">
        <v>2021</v>
      </c>
      <c r="L32">
        <v>4</v>
      </c>
      <c r="M32" t="s">
        <v>57</v>
      </c>
      <c r="N32" t="s">
        <v>54</v>
      </c>
      <c r="O32" s="2">
        <v>1211.8340400000004</v>
      </c>
      <c r="P32" s="2">
        <v>302.9585100000001</v>
      </c>
      <c r="Q32" s="2">
        <v>1333.0174440000023</v>
      </c>
      <c r="R32" s="2">
        <v>8784.5849559599992</v>
      </c>
      <c r="S32" s="6">
        <v>279.58</v>
      </c>
      <c r="T32" s="6">
        <v>294.88</v>
      </c>
      <c r="U32" s="6">
        <v>259.2</v>
      </c>
      <c r="V32" s="6">
        <v>260</v>
      </c>
      <c r="W32" s="6">
        <v>262</v>
      </c>
      <c r="X32">
        <f t="shared" si="0"/>
        <v>1286.0679999999998</v>
      </c>
      <c r="Y32">
        <f t="shared" si="1"/>
        <v>1356.4479999999999</v>
      </c>
      <c r="Z32">
        <f t="shared" si="2"/>
        <v>1192.32</v>
      </c>
      <c r="AA32" s="8">
        <f t="shared" si="3"/>
        <v>1196</v>
      </c>
      <c r="AB32" s="8">
        <f t="shared" si="4"/>
        <v>1205.1999999999998</v>
      </c>
      <c r="AC32" s="15">
        <f t="shared" si="5"/>
        <v>-6.1257529950222656E-2</v>
      </c>
      <c r="AD32" s="15">
        <f t="shared" si="6"/>
        <v>-0.11933478944030934</v>
      </c>
      <c r="AE32" s="15">
        <f t="shared" si="7"/>
        <v>1.610289805029777E-2</v>
      </c>
      <c r="AF32" s="15">
        <f t="shared" si="8"/>
        <v>1.3066178599835674E-2</v>
      </c>
      <c r="AG32" s="15">
        <f t="shared" si="9"/>
        <v>5.4743799736807139E-3</v>
      </c>
      <c r="AH32" s="6">
        <f t="shared" si="10"/>
        <v>-74.233959999999342</v>
      </c>
      <c r="AI32" s="6">
        <f t="shared" si="11"/>
        <v>-144.61395999999945</v>
      </c>
      <c r="AJ32" s="6">
        <f t="shared" si="12"/>
        <v>19.514040000000477</v>
      </c>
      <c r="AK32" s="6">
        <f t="shared" si="13"/>
        <v>15.834040000000414</v>
      </c>
      <c r="AL32" s="6">
        <f t="shared" si="14"/>
        <v>6.6340400000005957</v>
      </c>
    </row>
    <row r="33" spans="1:38" x14ac:dyDescent="0.25">
      <c r="A33">
        <v>7610624</v>
      </c>
      <c r="B33">
        <v>5</v>
      </c>
      <c r="C33" t="s">
        <v>46</v>
      </c>
      <c r="D33">
        <v>353006</v>
      </c>
      <c r="E33" t="s">
        <v>36</v>
      </c>
      <c r="F33" t="s">
        <v>37</v>
      </c>
      <c r="G33" t="s">
        <v>12</v>
      </c>
      <c r="H33" t="s">
        <v>59</v>
      </c>
      <c r="I33" t="s">
        <v>37</v>
      </c>
      <c r="J33" t="s">
        <v>108</v>
      </c>
      <c r="K33">
        <v>2021</v>
      </c>
      <c r="L33">
        <v>5</v>
      </c>
      <c r="M33" t="s">
        <v>57</v>
      </c>
      <c r="N33" t="s">
        <v>54</v>
      </c>
      <c r="O33" s="2">
        <v>1514.7925500000003</v>
      </c>
      <c r="P33" s="2">
        <v>302.95851000000005</v>
      </c>
      <c r="Q33" s="2">
        <v>1666.2718050000028</v>
      </c>
      <c r="R33" s="2">
        <v>10980.731194949998</v>
      </c>
      <c r="S33" s="6">
        <v>279.58</v>
      </c>
      <c r="T33" s="6">
        <v>294.88</v>
      </c>
      <c r="U33" s="6">
        <v>259.2</v>
      </c>
      <c r="V33" s="6">
        <v>260</v>
      </c>
      <c r="W33" s="6">
        <v>262</v>
      </c>
      <c r="X33">
        <f t="shared" si="0"/>
        <v>1607.5849999999998</v>
      </c>
      <c r="Y33">
        <f t="shared" si="1"/>
        <v>1695.56</v>
      </c>
      <c r="Z33">
        <f t="shared" si="2"/>
        <v>1490.3999999999999</v>
      </c>
      <c r="AA33" s="8">
        <f t="shared" si="3"/>
        <v>1494.9999999999998</v>
      </c>
      <c r="AB33" s="8">
        <f t="shared" si="4"/>
        <v>1506.4999999999998</v>
      </c>
      <c r="AC33" s="15">
        <f t="shared" si="5"/>
        <v>-6.125752995022285E-2</v>
      </c>
      <c r="AD33" s="15">
        <f t="shared" si="6"/>
        <v>-0.11933478944030954</v>
      </c>
      <c r="AE33" s="15">
        <f t="shared" si="7"/>
        <v>1.6102898050297697E-2</v>
      </c>
      <c r="AF33" s="15">
        <f t="shared" si="8"/>
        <v>1.3066178599835714E-2</v>
      </c>
      <c r="AG33" s="15">
        <f t="shared" si="9"/>
        <v>5.474379973680602E-3</v>
      </c>
      <c r="AH33" s="6">
        <f t="shared" si="10"/>
        <v>-92.792449999999462</v>
      </c>
      <c r="AI33" s="6">
        <f t="shared" si="11"/>
        <v>-180.7674499999996</v>
      </c>
      <c r="AJ33" s="6">
        <f t="shared" si="12"/>
        <v>24.392550000000483</v>
      </c>
      <c r="AK33" s="6">
        <f t="shared" si="13"/>
        <v>19.792550000000574</v>
      </c>
      <c r="AL33" s="6">
        <f t="shared" si="14"/>
        <v>8.2925500000005741</v>
      </c>
    </row>
    <row r="34" spans="1:38" x14ac:dyDescent="0.25">
      <c r="A34">
        <v>7515624</v>
      </c>
      <c r="B34">
        <v>8</v>
      </c>
      <c r="C34" t="s">
        <v>46</v>
      </c>
      <c r="D34">
        <v>353006</v>
      </c>
      <c r="E34" t="s">
        <v>36</v>
      </c>
      <c r="F34" t="s">
        <v>37</v>
      </c>
      <c r="G34" t="s">
        <v>12</v>
      </c>
      <c r="H34" t="s">
        <v>59</v>
      </c>
      <c r="I34" t="s">
        <v>37</v>
      </c>
      <c r="J34" t="s">
        <v>108</v>
      </c>
      <c r="K34">
        <v>2021</v>
      </c>
      <c r="L34">
        <v>5</v>
      </c>
      <c r="M34" t="s">
        <v>57</v>
      </c>
      <c r="N34" t="s">
        <v>54</v>
      </c>
      <c r="O34" s="2">
        <v>1514.7925500000003</v>
      </c>
      <c r="P34" s="2">
        <v>302.95851000000005</v>
      </c>
      <c r="Q34" s="2">
        <v>1666.2718050000028</v>
      </c>
      <c r="R34" s="2">
        <v>10980.731194949998</v>
      </c>
      <c r="S34" s="6">
        <v>279.58</v>
      </c>
      <c r="T34" s="6">
        <v>294.88</v>
      </c>
      <c r="U34" s="6">
        <v>259.2</v>
      </c>
      <c r="V34" s="6">
        <v>260</v>
      </c>
      <c r="W34" s="6">
        <v>262</v>
      </c>
      <c r="X34">
        <f t="shared" ref="X34:X63" si="15">(+L34*S34)*1.15</f>
        <v>1607.5849999999998</v>
      </c>
      <c r="Y34">
        <f t="shared" ref="Y34:Y63" si="16">(+L34*T34)*1.15</f>
        <v>1695.56</v>
      </c>
      <c r="Z34">
        <f t="shared" ref="Z34:Z63" si="17">(+L34*U34)*1.15</f>
        <v>1490.3999999999999</v>
      </c>
      <c r="AA34" s="8">
        <f t="shared" ref="AA34:AA63" si="18">(+L34*V34)*1.15</f>
        <v>1494.9999999999998</v>
      </c>
      <c r="AB34" s="8">
        <f t="shared" si="4"/>
        <v>1506.4999999999998</v>
      </c>
      <c r="AC34" s="15">
        <f t="shared" si="5"/>
        <v>-6.125752995022285E-2</v>
      </c>
      <c r="AD34" s="15">
        <f t="shared" si="6"/>
        <v>-0.11933478944030954</v>
      </c>
      <c r="AE34" s="15">
        <f t="shared" si="7"/>
        <v>1.6102898050297697E-2</v>
      </c>
      <c r="AF34" s="15">
        <f t="shared" si="8"/>
        <v>1.3066178599835714E-2</v>
      </c>
      <c r="AG34" s="15">
        <f t="shared" si="9"/>
        <v>5.474379973680602E-3</v>
      </c>
      <c r="AH34" s="6">
        <f t="shared" si="10"/>
        <v>-92.792449999999462</v>
      </c>
      <c r="AI34" s="6">
        <f t="shared" si="11"/>
        <v>-180.7674499999996</v>
      </c>
      <c r="AJ34" s="6">
        <f t="shared" si="12"/>
        <v>24.392550000000483</v>
      </c>
      <c r="AK34" s="6">
        <f t="shared" si="13"/>
        <v>19.792550000000574</v>
      </c>
      <c r="AL34" s="6">
        <f t="shared" si="14"/>
        <v>8.2925500000005741</v>
      </c>
    </row>
    <row r="35" spans="1:38" x14ac:dyDescent="0.25">
      <c r="A35">
        <v>7576964</v>
      </c>
      <c r="B35">
        <v>3</v>
      </c>
      <c r="C35" t="s">
        <v>46</v>
      </c>
      <c r="D35">
        <v>353006</v>
      </c>
      <c r="E35" t="s">
        <v>36</v>
      </c>
      <c r="F35" t="s">
        <v>37</v>
      </c>
      <c r="G35" t="s">
        <v>12</v>
      </c>
      <c r="H35" t="s">
        <v>59</v>
      </c>
      <c r="I35" t="s">
        <v>37</v>
      </c>
      <c r="J35" t="s">
        <v>108</v>
      </c>
      <c r="K35">
        <v>2021</v>
      </c>
      <c r="L35">
        <v>3</v>
      </c>
      <c r="M35" t="s">
        <v>57</v>
      </c>
      <c r="N35" t="s">
        <v>54</v>
      </c>
      <c r="O35" s="2">
        <v>908.87553000000048</v>
      </c>
      <c r="P35" s="2">
        <v>302.95851000000016</v>
      </c>
      <c r="Q35" s="2">
        <v>999.76308300000187</v>
      </c>
      <c r="R35" s="2">
        <v>6588.4387169700003</v>
      </c>
      <c r="S35" s="6">
        <v>279.58</v>
      </c>
      <c r="T35" s="6">
        <v>294.88</v>
      </c>
      <c r="U35" s="6">
        <v>259.2</v>
      </c>
      <c r="V35" s="6">
        <v>260</v>
      </c>
      <c r="W35" s="6">
        <v>262</v>
      </c>
      <c r="X35">
        <f t="shared" si="15"/>
        <v>964.55099999999993</v>
      </c>
      <c r="Y35">
        <f t="shared" si="16"/>
        <v>1017.3359999999999</v>
      </c>
      <c r="Z35">
        <f t="shared" si="17"/>
        <v>894.23999999999978</v>
      </c>
      <c r="AA35" s="8">
        <f t="shared" si="18"/>
        <v>896.99999999999989</v>
      </c>
      <c r="AB35" s="8">
        <f t="shared" si="4"/>
        <v>903.9</v>
      </c>
      <c r="AC35" s="15">
        <f t="shared" si="5"/>
        <v>-6.1257529950222579E-2</v>
      </c>
      <c r="AD35" s="15">
        <f t="shared" si="6"/>
        <v>-0.11933478944030913</v>
      </c>
      <c r="AE35" s="15">
        <f t="shared" si="7"/>
        <v>1.6102898050298142E-2</v>
      </c>
      <c r="AF35" s="15">
        <f t="shared" si="8"/>
        <v>1.3066178599835984E-2</v>
      </c>
      <c r="AG35" s="15">
        <f t="shared" si="9"/>
        <v>5.4743799736807755E-3</v>
      </c>
      <c r="AH35" s="6">
        <f t="shared" si="10"/>
        <v>-55.67546999999945</v>
      </c>
      <c r="AI35" s="6">
        <f t="shared" si="11"/>
        <v>-108.46046999999942</v>
      </c>
      <c r="AJ35" s="6">
        <f t="shared" si="12"/>
        <v>14.635530000000699</v>
      </c>
      <c r="AK35" s="6">
        <f t="shared" si="13"/>
        <v>11.875530000000595</v>
      </c>
      <c r="AL35" s="6">
        <f t="shared" si="14"/>
        <v>4.9755300000005036</v>
      </c>
    </row>
    <row r="36" spans="1:38" x14ac:dyDescent="0.25">
      <c r="A36">
        <v>7538896</v>
      </c>
      <c r="B36">
        <v>3</v>
      </c>
      <c r="C36" t="s">
        <v>46</v>
      </c>
      <c r="D36">
        <v>353006</v>
      </c>
      <c r="E36" t="s">
        <v>36</v>
      </c>
      <c r="F36" t="s">
        <v>37</v>
      </c>
      <c r="G36" t="s">
        <v>12</v>
      </c>
      <c r="H36" t="s">
        <v>59</v>
      </c>
      <c r="I36" t="s">
        <v>37</v>
      </c>
      <c r="J36" t="s">
        <v>108</v>
      </c>
      <c r="K36">
        <v>2021</v>
      </c>
      <c r="L36">
        <v>1</v>
      </c>
      <c r="M36" t="s">
        <v>57</v>
      </c>
      <c r="N36" t="s">
        <v>54</v>
      </c>
      <c r="O36" s="2">
        <v>302.9585100000001</v>
      </c>
      <c r="P36" s="2">
        <v>302.9585100000001</v>
      </c>
      <c r="Q36" s="2">
        <v>333.25436100000059</v>
      </c>
      <c r="R36" s="2">
        <v>2196.1462389899998</v>
      </c>
      <c r="S36" s="6">
        <v>279.58</v>
      </c>
      <c r="T36" s="6">
        <v>294.88</v>
      </c>
      <c r="U36" s="6">
        <v>259.2</v>
      </c>
      <c r="V36" s="6">
        <v>260</v>
      </c>
      <c r="W36" s="6">
        <v>262</v>
      </c>
      <c r="X36">
        <f t="shared" si="15"/>
        <v>321.51699999999994</v>
      </c>
      <c r="Y36">
        <f t="shared" si="16"/>
        <v>339.11199999999997</v>
      </c>
      <c r="Z36">
        <f t="shared" si="17"/>
        <v>298.08</v>
      </c>
      <c r="AA36" s="8">
        <f t="shared" si="18"/>
        <v>299</v>
      </c>
      <c r="AB36" s="8">
        <f t="shared" si="4"/>
        <v>301.29999999999995</v>
      </c>
      <c r="AC36" s="15">
        <f t="shared" si="5"/>
        <v>-6.1257529950222656E-2</v>
      </c>
      <c r="AD36" s="15">
        <f t="shared" si="6"/>
        <v>-0.11933478944030934</v>
      </c>
      <c r="AE36" s="15">
        <f t="shared" si="7"/>
        <v>1.610289805029777E-2</v>
      </c>
      <c r="AF36" s="15">
        <f t="shared" si="8"/>
        <v>1.3066178599835674E-2</v>
      </c>
      <c r="AG36" s="15">
        <f t="shared" si="9"/>
        <v>5.4743799736807139E-3</v>
      </c>
      <c r="AH36" s="6">
        <f t="shared" si="10"/>
        <v>-18.558489999999836</v>
      </c>
      <c r="AI36" s="6">
        <f t="shared" si="11"/>
        <v>-36.153489999999863</v>
      </c>
      <c r="AJ36" s="6">
        <f t="shared" si="12"/>
        <v>4.8785100000001194</v>
      </c>
      <c r="AK36" s="6">
        <f t="shared" si="13"/>
        <v>3.9585100000001034</v>
      </c>
      <c r="AL36" s="6">
        <f t="shared" si="14"/>
        <v>1.6585100000001489</v>
      </c>
    </row>
    <row r="37" spans="1:38" x14ac:dyDescent="0.25">
      <c r="A37">
        <v>7529907</v>
      </c>
      <c r="B37">
        <v>1</v>
      </c>
      <c r="C37" t="s">
        <v>46</v>
      </c>
      <c r="D37">
        <v>353006</v>
      </c>
      <c r="E37" t="s">
        <v>36</v>
      </c>
      <c r="F37" t="s">
        <v>37</v>
      </c>
      <c r="G37" t="s">
        <v>12</v>
      </c>
      <c r="H37" t="s">
        <v>59</v>
      </c>
      <c r="I37" t="s">
        <v>37</v>
      </c>
      <c r="J37" t="s">
        <v>108</v>
      </c>
      <c r="K37">
        <v>2021</v>
      </c>
      <c r="L37">
        <v>1</v>
      </c>
      <c r="M37" t="s">
        <v>57</v>
      </c>
      <c r="N37" t="s">
        <v>54</v>
      </c>
      <c r="O37" s="2">
        <v>302.9585100000001</v>
      </c>
      <c r="P37" s="2">
        <v>302.9585100000001</v>
      </c>
      <c r="Q37" s="2">
        <v>333.25436100000059</v>
      </c>
      <c r="R37" s="2">
        <v>2196.1462389899998</v>
      </c>
      <c r="S37" s="6">
        <v>279.58</v>
      </c>
      <c r="T37" s="6">
        <v>294.88</v>
      </c>
      <c r="U37" s="6">
        <v>259.2</v>
      </c>
      <c r="V37" s="6">
        <v>260</v>
      </c>
      <c r="W37" s="6">
        <v>262</v>
      </c>
      <c r="X37">
        <f t="shared" si="15"/>
        <v>321.51699999999994</v>
      </c>
      <c r="Y37">
        <f t="shared" si="16"/>
        <v>339.11199999999997</v>
      </c>
      <c r="Z37">
        <f t="shared" si="17"/>
        <v>298.08</v>
      </c>
      <c r="AA37" s="8">
        <f t="shared" si="18"/>
        <v>299</v>
      </c>
      <c r="AB37" s="8">
        <f t="shared" si="4"/>
        <v>301.29999999999995</v>
      </c>
      <c r="AC37" s="15">
        <f t="shared" si="5"/>
        <v>-6.1257529950222656E-2</v>
      </c>
      <c r="AD37" s="15">
        <f t="shared" si="6"/>
        <v>-0.11933478944030934</v>
      </c>
      <c r="AE37" s="15">
        <f t="shared" si="7"/>
        <v>1.610289805029777E-2</v>
      </c>
      <c r="AF37" s="15">
        <f t="shared" si="8"/>
        <v>1.3066178599835674E-2</v>
      </c>
      <c r="AG37" s="15">
        <f t="shared" si="9"/>
        <v>5.4743799736807139E-3</v>
      </c>
      <c r="AH37" s="6">
        <f t="shared" si="10"/>
        <v>-18.558489999999836</v>
      </c>
      <c r="AI37" s="6">
        <f t="shared" si="11"/>
        <v>-36.153489999999863</v>
      </c>
      <c r="AJ37" s="6">
        <f t="shared" si="12"/>
        <v>4.8785100000001194</v>
      </c>
      <c r="AK37" s="6">
        <f t="shared" si="13"/>
        <v>3.9585100000001034</v>
      </c>
      <c r="AL37" s="6">
        <f t="shared" si="14"/>
        <v>1.6585100000001489</v>
      </c>
    </row>
    <row r="38" spans="1:38" x14ac:dyDescent="0.25">
      <c r="A38">
        <v>7622975</v>
      </c>
      <c r="B38">
        <v>4</v>
      </c>
      <c r="C38" t="s">
        <v>46</v>
      </c>
      <c r="D38">
        <v>353006</v>
      </c>
      <c r="E38" t="s">
        <v>36</v>
      </c>
      <c r="F38" t="s">
        <v>37</v>
      </c>
      <c r="G38" t="s">
        <v>12</v>
      </c>
      <c r="H38" t="s">
        <v>59</v>
      </c>
      <c r="I38" t="s">
        <v>37</v>
      </c>
      <c r="J38" t="s">
        <v>109</v>
      </c>
      <c r="K38">
        <v>2021</v>
      </c>
      <c r="L38">
        <v>1</v>
      </c>
      <c r="M38" t="s">
        <v>57</v>
      </c>
      <c r="N38" t="s">
        <v>54</v>
      </c>
      <c r="O38" s="2">
        <v>309.31260100000009</v>
      </c>
      <c r="P38" s="2">
        <v>309.31260100000009</v>
      </c>
      <c r="Q38" s="2">
        <v>340.24386110000057</v>
      </c>
      <c r="R38" s="2">
        <v>2242.2070446489997</v>
      </c>
      <c r="S38" s="6">
        <v>279.58</v>
      </c>
      <c r="T38" s="6">
        <v>294.88</v>
      </c>
      <c r="U38" s="6">
        <v>259.2</v>
      </c>
      <c r="V38" s="6">
        <v>260</v>
      </c>
      <c r="W38" s="6">
        <v>262</v>
      </c>
      <c r="X38">
        <f t="shared" si="15"/>
        <v>321.51699999999994</v>
      </c>
      <c r="Y38">
        <f t="shared" si="16"/>
        <v>339.11199999999997</v>
      </c>
      <c r="Z38">
        <f t="shared" si="17"/>
        <v>298.08</v>
      </c>
      <c r="AA38" s="8">
        <f t="shared" si="18"/>
        <v>299</v>
      </c>
      <c r="AB38" s="8">
        <f t="shared" si="4"/>
        <v>301.29999999999995</v>
      </c>
      <c r="AC38" s="15">
        <f t="shared" si="5"/>
        <v>-3.9456520557336908E-2</v>
      </c>
      <c r="AD38" s="15">
        <f t="shared" si="6"/>
        <v>-9.6340721017052489E-2</v>
      </c>
      <c r="AE38" s="15">
        <f t="shared" si="7"/>
        <v>3.6314721623643451E-2</v>
      </c>
      <c r="AF38" s="15">
        <f t="shared" si="8"/>
        <v>3.334038434470403E-2</v>
      </c>
      <c r="AG38" s="15">
        <f t="shared" si="9"/>
        <v>2.5904541147355742E-2</v>
      </c>
      <c r="AH38" s="6">
        <f t="shared" si="10"/>
        <v>-12.204398999999853</v>
      </c>
      <c r="AI38" s="6">
        <f t="shared" si="11"/>
        <v>-29.79939899999988</v>
      </c>
      <c r="AJ38" s="6">
        <f t="shared" si="12"/>
        <v>11.232601000000102</v>
      </c>
      <c r="AK38" s="6">
        <f t="shared" si="13"/>
        <v>10.312601000000086</v>
      </c>
      <c r="AL38" s="6">
        <f t="shared" si="14"/>
        <v>8.0126010000001315</v>
      </c>
    </row>
    <row r="39" spans="1:38" x14ac:dyDescent="0.25">
      <c r="A39">
        <v>7603804</v>
      </c>
      <c r="B39">
        <v>2</v>
      </c>
      <c r="C39" t="s">
        <v>46</v>
      </c>
      <c r="D39">
        <v>353006</v>
      </c>
      <c r="E39" t="s">
        <v>36</v>
      </c>
      <c r="F39" t="s">
        <v>37</v>
      </c>
      <c r="G39" t="s">
        <v>12</v>
      </c>
      <c r="H39" t="s">
        <v>59</v>
      </c>
      <c r="I39" t="s">
        <v>37</v>
      </c>
      <c r="J39" t="s">
        <v>109</v>
      </c>
      <c r="K39">
        <v>2021</v>
      </c>
      <c r="L39">
        <v>1</v>
      </c>
      <c r="M39" t="s">
        <v>57</v>
      </c>
      <c r="N39" t="s">
        <v>54</v>
      </c>
      <c r="O39" s="2">
        <v>309.31260100000009</v>
      </c>
      <c r="P39" s="2">
        <v>309.31260100000009</v>
      </c>
      <c r="Q39" s="2">
        <v>340.24386110000057</v>
      </c>
      <c r="R39" s="2">
        <v>2242.2070446489997</v>
      </c>
      <c r="S39" s="6">
        <v>279.58</v>
      </c>
      <c r="T39" s="6">
        <v>294.88</v>
      </c>
      <c r="U39" s="6">
        <v>259.2</v>
      </c>
      <c r="V39" s="6">
        <v>260</v>
      </c>
      <c r="W39" s="6">
        <v>262</v>
      </c>
      <c r="X39">
        <f t="shared" si="15"/>
        <v>321.51699999999994</v>
      </c>
      <c r="Y39">
        <f t="shared" si="16"/>
        <v>339.11199999999997</v>
      </c>
      <c r="Z39">
        <f t="shared" si="17"/>
        <v>298.08</v>
      </c>
      <c r="AA39" s="8">
        <f t="shared" si="18"/>
        <v>299</v>
      </c>
      <c r="AB39" s="8">
        <f t="shared" si="4"/>
        <v>301.29999999999995</v>
      </c>
      <c r="AC39" s="15">
        <f t="shared" si="5"/>
        <v>-3.9456520557336908E-2</v>
      </c>
      <c r="AD39" s="15">
        <f t="shared" si="6"/>
        <v>-9.6340721017052489E-2</v>
      </c>
      <c r="AE39" s="15">
        <f t="shared" si="7"/>
        <v>3.6314721623643451E-2</v>
      </c>
      <c r="AF39" s="15">
        <f t="shared" si="8"/>
        <v>3.334038434470403E-2</v>
      </c>
      <c r="AG39" s="15">
        <f t="shared" si="9"/>
        <v>2.5904541147355742E-2</v>
      </c>
      <c r="AH39" s="6">
        <f t="shared" si="10"/>
        <v>-12.204398999999853</v>
      </c>
      <c r="AI39" s="6">
        <f t="shared" si="11"/>
        <v>-29.79939899999988</v>
      </c>
      <c r="AJ39" s="6">
        <f t="shared" si="12"/>
        <v>11.232601000000102</v>
      </c>
      <c r="AK39" s="6">
        <f t="shared" si="13"/>
        <v>10.312601000000086</v>
      </c>
      <c r="AL39" s="6">
        <f t="shared" si="14"/>
        <v>8.0126010000001315</v>
      </c>
    </row>
    <row r="40" spans="1:38" x14ac:dyDescent="0.25">
      <c r="A40">
        <v>7636607</v>
      </c>
      <c r="B40">
        <v>4</v>
      </c>
      <c r="C40" t="s">
        <v>46</v>
      </c>
      <c r="D40">
        <v>353006</v>
      </c>
      <c r="E40" t="s">
        <v>36</v>
      </c>
      <c r="F40" t="s">
        <v>37</v>
      </c>
      <c r="G40" t="s">
        <v>12</v>
      </c>
      <c r="H40" t="s">
        <v>59</v>
      </c>
      <c r="I40" t="s">
        <v>37</v>
      </c>
      <c r="J40" t="s">
        <v>109</v>
      </c>
      <c r="K40">
        <v>2021</v>
      </c>
      <c r="L40">
        <v>2</v>
      </c>
      <c r="M40" t="s">
        <v>57</v>
      </c>
      <c r="N40" t="s">
        <v>54</v>
      </c>
      <c r="O40" s="2">
        <v>618.62520200000017</v>
      </c>
      <c r="P40" s="2">
        <v>309.31260100000009</v>
      </c>
      <c r="Q40" s="2">
        <v>680.48772220000114</v>
      </c>
      <c r="R40" s="2">
        <v>4484.4140892979995</v>
      </c>
      <c r="S40" s="6">
        <v>279.58</v>
      </c>
      <c r="T40" s="6">
        <v>294.88</v>
      </c>
      <c r="U40" s="6">
        <v>259.2</v>
      </c>
      <c r="V40" s="6">
        <v>260</v>
      </c>
      <c r="W40" s="6">
        <v>262</v>
      </c>
      <c r="X40">
        <f t="shared" si="15"/>
        <v>643.03399999999988</v>
      </c>
      <c r="Y40">
        <f t="shared" si="16"/>
        <v>678.22399999999993</v>
      </c>
      <c r="Z40">
        <f t="shared" si="17"/>
        <v>596.16</v>
      </c>
      <c r="AA40" s="8">
        <f t="shared" si="18"/>
        <v>598</v>
      </c>
      <c r="AB40" s="8">
        <f t="shared" si="4"/>
        <v>602.59999999999991</v>
      </c>
      <c r="AC40" s="15">
        <f t="shared" si="5"/>
        <v>-3.9456520557336908E-2</v>
      </c>
      <c r="AD40" s="15">
        <f t="shared" si="6"/>
        <v>-9.6340721017052489E-2</v>
      </c>
      <c r="AE40" s="15">
        <f t="shared" si="7"/>
        <v>3.6314721623643451E-2</v>
      </c>
      <c r="AF40" s="15">
        <f t="shared" si="8"/>
        <v>3.334038434470403E-2</v>
      </c>
      <c r="AG40" s="15">
        <f t="shared" si="9"/>
        <v>2.5904541147355742E-2</v>
      </c>
      <c r="AH40" s="6">
        <f t="shared" si="10"/>
        <v>-24.408797999999706</v>
      </c>
      <c r="AI40" s="6">
        <f t="shared" si="11"/>
        <v>-59.598797999999761</v>
      </c>
      <c r="AJ40" s="6">
        <f t="shared" si="12"/>
        <v>22.465202000000204</v>
      </c>
      <c r="AK40" s="6">
        <f t="shared" si="13"/>
        <v>20.625202000000172</v>
      </c>
      <c r="AL40" s="6">
        <f t="shared" si="14"/>
        <v>16.025202000000263</v>
      </c>
    </row>
    <row r="41" spans="1:38" x14ac:dyDescent="0.25">
      <c r="A41">
        <v>7649881</v>
      </c>
      <c r="B41">
        <v>3</v>
      </c>
      <c r="C41" t="s">
        <v>46</v>
      </c>
      <c r="D41">
        <v>353006</v>
      </c>
      <c r="E41" t="s">
        <v>36</v>
      </c>
      <c r="F41" t="s">
        <v>37</v>
      </c>
      <c r="G41" t="s">
        <v>12</v>
      </c>
      <c r="H41" t="s">
        <v>59</v>
      </c>
      <c r="I41" t="s">
        <v>37</v>
      </c>
      <c r="J41" t="s">
        <v>109</v>
      </c>
      <c r="K41">
        <v>2021</v>
      </c>
      <c r="L41">
        <v>7</v>
      </c>
      <c r="M41" t="s">
        <v>57</v>
      </c>
      <c r="N41" t="s">
        <v>54</v>
      </c>
      <c r="O41" s="2">
        <v>2165.1882080000009</v>
      </c>
      <c r="P41" s="2">
        <v>309.31260114285726</v>
      </c>
      <c r="Q41" s="2">
        <v>2381.7070288000045</v>
      </c>
      <c r="R41" s="2">
        <v>15695.449319792</v>
      </c>
      <c r="S41" s="6">
        <v>279.58</v>
      </c>
      <c r="T41" s="6">
        <v>294.88</v>
      </c>
      <c r="U41" s="6">
        <v>259.2</v>
      </c>
      <c r="V41" s="6">
        <v>260</v>
      </c>
      <c r="W41" s="6">
        <v>262</v>
      </c>
      <c r="X41">
        <f t="shared" si="15"/>
        <v>2250.6189999999997</v>
      </c>
      <c r="Y41">
        <f t="shared" si="16"/>
        <v>2373.7839999999997</v>
      </c>
      <c r="Z41">
        <f t="shared" si="17"/>
        <v>2086.5599999999995</v>
      </c>
      <c r="AA41" s="8">
        <f t="shared" si="18"/>
        <v>2093</v>
      </c>
      <c r="AB41" s="8">
        <f t="shared" si="4"/>
        <v>2109.1</v>
      </c>
      <c r="AC41" s="15">
        <f t="shared" si="5"/>
        <v>-3.9456520077260047E-2</v>
      </c>
      <c r="AD41" s="15">
        <f t="shared" si="6"/>
        <v>-9.6340720510703345E-2</v>
      </c>
      <c r="AE41" s="15">
        <f t="shared" si="7"/>
        <v>3.6314722068725311E-2</v>
      </c>
      <c r="AF41" s="15">
        <f t="shared" si="8"/>
        <v>3.3340384791159416E-2</v>
      </c>
      <c r="AG41" s="15">
        <f t="shared" si="9"/>
        <v>2.5904541597245298E-2</v>
      </c>
      <c r="AH41" s="6">
        <f t="shared" si="10"/>
        <v>-85.430791999998746</v>
      </c>
      <c r="AI41" s="6">
        <f t="shared" si="11"/>
        <v>-208.59579199999871</v>
      </c>
      <c r="AJ41" s="6">
        <f t="shared" si="12"/>
        <v>78.62820800000145</v>
      </c>
      <c r="AK41" s="6">
        <f t="shared" si="13"/>
        <v>72.188208000000941</v>
      </c>
      <c r="AL41" s="6">
        <f t="shared" si="14"/>
        <v>56.088208000001032</v>
      </c>
    </row>
    <row r="42" spans="1:38" x14ac:dyDescent="0.25">
      <c r="A42">
        <v>7697841</v>
      </c>
      <c r="B42">
        <v>6</v>
      </c>
      <c r="C42" t="s">
        <v>46</v>
      </c>
      <c r="D42">
        <v>353006</v>
      </c>
      <c r="E42" t="s">
        <v>36</v>
      </c>
      <c r="F42" t="s">
        <v>37</v>
      </c>
      <c r="G42" t="s">
        <v>12</v>
      </c>
      <c r="H42" t="s">
        <v>59</v>
      </c>
      <c r="I42" t="s">
        <v>37</v>
      </c>
      <c r="J42" t="s">
        <v>110</v>
      </c>
      <c r="K42">
        <v>2021</v>
      </c>
      <c r="L42">
        <v>5</v>
      </c>
      <c r="M42" t="s">
        <v>57</v>
      </c>
      <c r="N42" t="s">
        <v>54</v>
      </c>
      <c r="O42" s="2">
        <v>1585.1303660000008</v>
      </c>
      <c r="P42" s="2">
        <v>317.02607320000016</v>
      </c>
      <c r="Q42" s="2">
        <v>1743.6434026000034</v>
      </c>
      <c r="R42" s="2">
        <v>11490.610023134001</v>
      </c>
      <c r="S42" s="6">
        <v>279.58</v>
      </c>
      <c r="T42" s="6">
        <v>294.88</v>
      </c>
      <c r="U42" s="6">
        <v>259.2</v>
      </c>
      <c r="V42" s="6">
        <v>260</v>
      </c>
      <c r="W42" s="6">
        <v>262</v>
      </c>
      <c r="X42">
        <f t="shared" si="15"/>
        <v>1607.5849999999998</v>
      </c>
      <c r="Y42">
        <f t="shared" si="16"/>
        <v>1695.56</v>
      </c>
      <c r="Z42">
        <f t="shared" si="17"/>
        <v>1490.3999999999999</v>
      </c>
      <c r="AA42" s="8">
        <f t="shared" si="18"/>
        <v>1494.9999999999998</v>
      </c>
      <c r="AB42" s="8">
        <f t="shared" si="4"/>
        <v>1506.4999999999998</v>
      </c>
      <c r="AC42" s="15">
        <f t="shared" si="5"/>
        <v>-1.416579637967709E-2</v>
      </c>
      <c r="AD42" s="15">
        <f t="shared" si="6"/>
        <v>-6.9665963360895658E-2</v>
      </c>
      <c r="AE42" s="15">
        <f t="shared" si="7"/>
        <v>5.9761877024063562E-2</v>
      </c>
      <c r="AF42" s="15">
        <f t="shared" si="8"/>
        <v>5.6859907508705794E-2</v>
      </c>
      <c r="AG42" s="15">
        <f t="shared" si="9"/>
        <v>4.9604983720311219E-2</v>
      </c>
      <c r="AH42" s="6">
        <f t="shared" si="10"/>
        <v>-22.454633999999032</v>
      </c>
      <c r="AI42" s="6">
        <f t="shared" si="11"/>
        <v>-110.42963399999917</v>
      </c>
      <c r="AJ42" s="6">
        <f t="shared" si="12"/>
        <v>94.730366000000913</v>
      </c>
      <c r="AK42" s="6">
        <f t="shared" si="13"/>
        <v>90.130366000001004</v>
      </c>
      <c r="AL42" s="6">
        <f t="shared" si="14"/>
        <v>78.630366000001004</v>
      </c>
    </row>
    <row r="43" spans="1:38" x14ac:dyDescent="0.25">
      <c r="A43">
        <v>7690276</v>
      </c>
      <c r="B43">
        <v>5</v>
      </c>
      <c r="C43" t="s">
        <v>46</v>
      </c>
      <c r="D43">
        <v>353006</v>
      </c>
      <c r="E43" t="s">
        <v>36</v>
      </c>
      <c r="F43" t="s">
        <v>37</v>
      </c>
      <c r="G43" t="s">
        <v>12</v>
      </c>
      <c r="H43" t="s">
        <v>59</v>
      </c>
      <c r="I43" t="s">
        <v>37</v>
      </c>
      <c r="J43" t="s">
        <v>110</v>
      </c>
      <c r="K43">
        <v>2021</v>
      </c>
      <c r="L43">
        <v>1</v>
      </c>
      <c r="M43" t="s">
        <v>57</v>
      </c>
      <c r="N43" t="s">
        <v>54</v>
      </c>
      <c r="O43" s="2">
        <v>317.02607300000011</v>
      </c>
      <c r="P43" s="2">
        <v>317.02607300000011</v>
      </c>
      <c r="Q43" s="2">
        <v>348.72868030000063</v>
      </c>
      <c r="R43" s="2">
        <v>2298.1220031769999</v>
      </c>
      <c r="S43" s="6">
        <v>279.58</v>
      </c>
      <c r="T43" s="6">
        <v>294.88</v>
      </c>
      <c r="U43" s="6">
        <v>259.2</v>
      </c>
      <c r="V43" s="6">
        <v>260</v>
      </c>
      <c r="W43" s="6">
        <v>262</v>
      </c>
      <c r="X43">
        <f t="shared" si="15"/>
        <v>321.51699999999994</v>
      </c>
      <c r="Y43">
        <f t="shared" si="16"/>
        <v>339.11199999999997</v>
      </c>
      <c r="Z43">
        <f t="shared" si="17"/>
        <v>298.08</v>
      </c>
      <c r="AA43" s="8">
        <f t="shared" si="18"/>
        <v>299</v>
      </c>
      <c r="AB43" s="8">
        <f t="shared" si="4"/>
        <v>301.29999999999995</v>
      </c>
      <c r="AC43" s="15">
        <f t="shared" si="5"/>
        <v>-1.4165797019476777E-2</v>
      </c>
      <c r="AD43" s="15">
        <f t="shared" si="6"/>
        <v>-6.966596403570835E-2</v>
      </c>
      <c r="AE43" s="15">
        <f t="shared" si="7"/>
        <v>5.9761876430902007E-2</v>
      </c>
      <c r="AF43" s="15">
        <f t="shared" si="8"/>
        <v>5.6859906913713384E-2</v>
      </c>
      <c r="AG43" s="15">
        <f t="shared" si="9"/>
        <v>4.9604983120742095E-2</v>
      </c>
      <c r="AH43" s="6">
        <f t="shared" si="10"/>
        <v>-4.4909269999998287</v>
      </c>
      <c r="AI43" s="6">
        <f t="shared" si="11"/>
        <v>-22.085926999999856</v>
      </c>
      <c r="AJ43" s="6">
        <f t="shared" si="12"/>
        <v>18.946073000000126</v>
      </c>
      <c r="AK43" s="6">
        <f t="shared" si="13"/>
        <v>18.02607300000011</v>
      </c>
      <c r="AL43" s="6">
        <f t="shared" si="14"/>
        <v>15.726073000000156</v>
      </c>
    </row>
    <row r="44" spans="1:38" x14ac:dyDescent="0.25">
      <c r="A44">
        <v>7655890</v>
      </c>
      <c r="B44">
        <v>4</v>
      </c>
      <c r="C44" t="s">
        <v>46</v>
      </c>
      <c r="D44">
        <v>353006</v>
      </c>
      <c r="E44" t="s">
        <v>36</v>
      </c>
      <c r="F44" t="s">
        <v>37</v>
      </c>
      <c r="G44" t="s">
        <v>12</v>
      </c>
      <c r="H44" t="s">
        <v>59</v>
      </c>
      <c r="I44" t="s">
        <v>37</v>
      </c>
      <c r="J44" t="s">
        <v>110</v>
      </c>
      <c r="K44">
        <v>2021</v>
      </c>
      <c r="L44">
        <v>7</v>
      </c>
      <c r="M44" t="s">
        <v>57</v>
      </c>
      <c r="N44" t="s">
        <v>54</v>
      </c>
      <c r="O44" s="2">
        <v>2219.1825130000011</v>
      </c>
      <c r="P44" s="2">
        <v>317.02607328571446</v>
      </c>
      <c r="Q44" s="2">
        <v>2441.1007643000044</v>
      </c>
      <c r="R44" s="2">
        <v>16086.854036737001</v>
      </c>
      <c r="S44" s="6">
        <v>279.58</v>
      </c>
      <c r="T44" s="6">
        <v>294.88</v>
      </c>
      <c r="U44" s="6">
        <v>259.2</v>
      </c>
      <c r="V44" s="6">
        <v>260</v>
      </c>
      <c r="W44" s="6">
        <v>262</v>
      </c>
      <c r="X44">
        <f t="shared" si="15"/>
        <v>2250.6189999999997</v>
      </c>
      <c r="Y44">
        <f t="shared" si="16"/>
        <v>2373.7839999999997</v>
      </c>
      <c r="Z44">
        <f t="shared" si="17"/>
        <v>2086.5599999999995</v>
      </c>
      <c r="AA44" s="8">
        <f t="shared" si="18"/>
        <v>2093</v>
      </c>
      <c r="AB44" s="8">
        <f t="shared" si="4"/>
        <v>2109.1</v>
      </c>
      <c r="AC44" s="15">
        <f t="shared" si="5"/>
        <v>-1.4165796105477226E-2</v>
      </c>
      <c r="AD44" s="15">
        <f t="shared" si="6"/>
        <v>-6.966596307169011E-2</v>
      </c>
      <c r="AE44" s="15">
        <f t="shared" si="7"/>
        <v>5.9761877278275741E-2</v>
      </c>
      <c r="AF44" s="15">
        <f t="shared" si="8"/>
        <v>5.6859907763702283E-2</v>
      </c>
      <c r="AG44" s="15">
        <f t="shared" si="9"/>
        <v>4.9604983977269264E-2</v>
      </c>
      <c r="AH44" s="6">
        <f t="shared" si="10"/>
        <v>-31.436486999998579</v>
      </c>
      <c r="AI44" s="6">
        <f t="shared" si="11"/>
        <v>-154.60148699999854</v>
      </c>
      <c r="AJ44" s="6">
        <f t="shared" si="12"/>
        <v>132.62251300000162</v>
      </c>
      <c r="AK44" s="6">
        <f t="shared" si="13"/>
        <v>126.18251300000111</v>
      </c>
      <c r="AL44" s="6">
        <f t="shared" si="14"/>
        <v>110.0825130000012</v>
      </c>
    </row>
    <row r="45" spans="1:38" x14ac:dyDescent="0.25">
      <c r="A45">
        <v>7666770</v>
      </c>
      <c r="B45">
        <v>4</v>
      </c>
      <c r="C45" t="s">
        <v>46</v>
      </c>
      <c r="D45">
        <v>353006</v>
      </c>
      <c r="E45" t="s">
        <v>36</v>
      </c>
      <c r="F45" t="s">
        <v>37</v>
      </c>
      <c r="G45" t="s">
        <v>12</v>
      </c>
      <c r="H45" t="s">
        <v>59</v>
      </c>
      <c r="I45" t="s">
        <v>37</v>
      </c>
      <c r="J45" t="s">
        <v>110</v>
      </c>
      <c r="K45">
        <v>2021</v>
      </c>
      <c r="L45">
        <v>8</v>
      </c>
      <c r="M45" t="s">
        <v>57</v>
      </c>
      <c r="N45" t="s">
        <v>54</v>
      </c>
      <c r="O45" s="2">
        <v>2536.2085860000011</v>
      </c>
      <c r="P45" s="2">
        <v>317.02607325000014</v>
      </c>
      <c r="Q45" s="2">
        <v>2789.829444600005</v>
      </c>
      <c r="R45" s="2">
        <v>18384.976039914</v>
      </c>
      <c r="S45" s="6">
        <v>279.58</v>
      </c>
      <c r="T45" s="6">
        <v>294.88</v>
      </c>
      <c r="U45" s="6">
        <v>259.2</v>
      </c>
      <c r="V45" s="6">
        <v>260</v>
      </c>
      <c r="W45" s="6">
        <v>262</v>
      </c>
      <c r="X45">
        <f t="shared" si="15"/>
        <v>2572.1359999999995</v>
      </c>
      <c r="Y45">
        <f t="shared" si="16"/>
        <v>2712.8959999999997</v>
      </c>
      <c r="Z45">
        <f t="shared" si="17"/>
        <v>2384.64</v>
      </c>
      <c r="AA45" s="8">
        <f t="shared" si="18"/>
        <v>2392</v>
      </c>
      <c r="AB45" s="8">
        <f t="shared" si="4"/>
        <v>2410.3999999999996</v>
      </c>
      <c r="AC45" s="15">
        <f t="shared" si="5"/>
        <v>-1.416579621972717E-2</v>
      </c>
      <c r="AD45" s="15">
        <f t="shared" si="6"/>
        <v>-6.9665963192192482E-2</v>
      </c>
      <c r="AE45" s="15">
        <f t="shared" si="7"/>
        <v>5.9761877172353824E-2</v>
      </c>
      <c r="AF45" s="15">
        <f t="shared" si="8"/>
        <v>5.6859907657453627E-2</v>
      </c>
      <c r="AG45" s="15">
        <f t="shared" si="9"/>
        <v>4.9604983870203415E-2</v>
      </c>
      <c r="AH45" s="6">
        <f t="shared" si="10"/>
        <v>-35.927413999998407</v>
      </c>
      <c r="AI45" s="6">
        <f t="shared" si="11"/>
        <v>-176.68741399999863</v>
      </c>
      <c r="AJ45" s="6">
        <f t="shared" si="12"/>
        <v>151.56858600000123</v>
      </c>
      <c r="AK45" s="6">
        <f t="shared" si="13"/>
        <v>144.20858600000111</v>
      </c>
      <c r="AL45" s="6">
        <f t="shared" si="14"/>
        <v>125.80858600000147</v>
      </c>
    </row>
    <row r="46" spans="1:38" x14ac:dyDescent="0.25">
      <c r="A46">
        <v>7739116</v>
      </c>
      <c r="B46">
        <v>3</v>
      </c>
      <c r="C46" t="s">
        <v>46</v>
      </c>
      <c r="D46">
        <v>353006</v>
      </c>
      <c r="E46" t="s">
        <v>36</v>
      </c>
      <c r="F46" t="s">
        <v>37</v>
      </c>
      <c r="G46" t="s">
        <v>12</v>
      </c>
      <c r="H46" t="s">
        <v>59</v>
      </c>
      <c r="I46" t="s">
        <v>37</v>
      </c>
      <c r="J46" t="s">
        <v>110</v>
      </c>
      <c r="K46">
        <v>2021</v>
      </c>
      <c r="L46">
        <v>4</v>
      </c>
      <c r="M46" t="s">
        <v>57</v>
      </c>
      <c r="N46" t="s">
        <v>54</v>
      </c>
      <c r="O46" s="2">
        <v>1268.1042930000006</v>
      </c>
      <c r="P46" s="2">
        <v>317.02607325000014</v>
      </c>
      <c r="Q46" s="2">
        <v>1394.9147223000025</v>
      </c>
      <c r="R46" s="2">
        <v>9192.4880199569998</v>
      </c>
      <c r="S46" s="6">
        <v>279.58</v>
      </c>
      <c r="T46" s="6">
        <v>294.88</v>
      </c>
      <c r="U46" s="6">
        <v>259.2</v>
      </c>
      <c r="V46" s="6">
        <v>260</v>
      </c>
      <c r="W46" s="6">
        <v>262</v>
      </c>
      <c r="X46">
        <f t="shared" si="15"/>
        <v>1286.0679999999998</v>
      </c>
      <c r="Y46">
        <f t="shared" si="16"/>
        <v>1356.4479999999999</v>
      </c>
      <c r="Z46">
        <f t="shared" si="17"/>
        <v>1192.32</v>
      </c>
      <c r="AA46" s="8">
        <f t="shared" si="18"/>
        <v>1196</v>
      </c>
      <c r="AB46" s="8">
        <f t="shared" si="4"/>
        <v>1205.1999999999998</v>
      </c>
      <c r="AC46" s="15">
        <f t="shared" si="5"/>
        <v>-1.416579621972717E-2</v>
      </c>
      <c r="AD46" s="15">
        <f t="shared" si="6"/>
        <v>-6.9665963192192482E-2</v>
      </c>
      <c r="AE46" s="15">
        <f t="shared" si="7"/>
        <v>5.9761877172353824E-2</v>
      </c>
      <c r="AF46" s="15">
        <f t="shared" si="8"/>
        <v>5.6859907657453627E-2</v>
      </c>
      <c r="AG46" s="15">
        <f t="shared" si="9"/>
        <v>4.9604983870203415E-2</v>
      </c>
      <c r="AH46" s="6">
        <f t="shared" si="10"/>
        <v>-17.963706999999204</v>
      </c>
      <c r="AI46" s="6">
        <f t="shared" si="11"/>
        <v>-88.343706999999313</v>
      </c>
      <c r="AJ46" s="6">
        <f t="shared" si="12"/>
        <v>75.784293000000616</v>
      </c>
      <c r="AK46" s="6">
        <f t="shared" si="13"/>
        <v>72.104293000000553</v>
      </c>
      <c r="AL46" s="6">
        <f t="shared" si="14"/>
        <v>62.904293000000735</v>
      </c>
    </row>
    <row r="47" spans="1:38" x14ac:dyDescent="0.25">
      <c r="A47">
        <v>7720101</v>
      </c>
      <c r="B47">
        <v>2</v>
      </c>
      <c r="C47" t="s">
        <v>46</v>
      </c>
      <c r="D47">
        <v>353006</v>
      </c>
      <c r="E47" t="s">
        <v>36</v>
      </c>
      <c r="F47" t="s">
        <v>37</v>
      </c>
      <c r="G47" t="s">
        <v>12</v>
      </c>
      <c r="H47" t="s">
        <v>59</v>
      </c>
      <c r="I47" t="s">
        <v>37</v>
      </c>
      <c r="J47" t="s">
        <v>110</v>
      </c>
      <c r="K47">
        <v>2021</v>
      </c>
      <c r="L47">
        <v>10</v>
      </c>
      <c r="M47" t="s">
        <v>57</v>
      </c>
      <c r="N47" t="s">
        <v>54</v>
      </c>
      <c r="O47" s="2">
        <v>3170.2607330000014</v>
      </c>
      <c r="P47" s="2">
        <v>317.02607330000012</v>
      </c>
      <c r="Q47" s="2">
        <v>3487.2868063000064</v>
      </c>
      <c r="R47" s="2">
        <v>22981.220053517001</v>
      </c>
      <c r="S47" s="6">
        <v>279.58</v>
      </c>
      <c r="T47" s="6">
        <v>294.88</v>
      </c>
      <c r="U47" s="6">
        <v>259.2</v>
      </c>
      <c r="V47" s="6">
        <v>260</v>
      </c>
      <c r="W47" s="6">
        <v>262</v>
      </c>
      <c r="X47">
        <f t="shared" si="15"/>
        <v>3215.1699999999996</v>
      </c>
      <c r="Y47">
        <f t="shared" si="16"/>
        <v>3391.12</v>
      </c>
      <c r="Z47">
        <f t="shared" si="17"/>
        <v>2980.7999999999997</v>
      </c>
      <c r="AA47" s="8">
        <f t="shared" si="18"/>
        <v>2989.9999999999995</v>
      </c>
      <c r="AB47" s="8">
        <f t="shared" si="4"/>
        <v>3012.9999999999995</v>
      </c>
      <c r="AC47" s="15">
        <f t="shared" si="5"/>
        <v>-1.416579605977732E-2</v>
      </c>
      <c r="AD47" s="15">
        <f t="shared" si="6"/>
        <v>-6.9665963023489388E-2</v>
      </c>
      <c r="AE47" s="15">
        <f t="shared" si="7"/>
        <v>5.9761877320644224E-2</v>
      </c>
      <c r="AF47" s="15">
        <f t="shared" si="8"/>
        <v>5.6859907806201822E-2</v>
      </c>
      <c r="AG47" s="15">
        <f t="shared" si="9"/>
        <v>4.960498402009568E-2</v>
      </c>
      <c r="AH47" s="6">
        <f t="shared" si="10"/>
        <v>-44.909266999998181</v>
      </c>
      <c r="AI47" s="6">
        <f t="shared" si="11"/>
        <v>-220.85926699999845</v>
      </c>
      <c r="AJ47" s="6">
        <f t="shared" si="12"/>
        <v>189.46073300000171</v>
      </c>
      <c r="AK47" s="6">
        <f t="shared" si="13"/>
        <v>180.26073300000189</v>
      </c>
      <c r="AL47" s="6">
        <f t="shared" si="14"/>
        <v>157.26073300000189</v>
      </c>
    </row>
    <row r="48" spans="1:38" x14ac:dyDescent="0.25">
      <c r="A48">
        <v>7810323</v>
      </c>
      <c r="B48">
        <v>5</v>
      </c>
      <c r="C48" t="s">
        <v>46</v>
      </c>
      <c r="D48">
        <v>353006</v>
      </c>
      <c r="E48" t="s">
        <v>36</v>
      </c>
      <c r="F48" t="s">
        <v>37</v>
      </c>
      <c r="G48" t="s">
        <v>12</v>
      </c>
      <c r="H48" t="s">
        <v>59</v>
      </c>
      <c r="I48" t="s">
        <v>37</v>
      </c>
      <c r="J48" t="s">
        <v>111</v>
      </c>
      <c r="K48">
        <v>2021</v>
      </c>
      <c r="L48">
        <v>1</v>
      </c>
      <c r="M48" t="s">
        <v>57</v>
      </c>
      <c r="N48" t="s">
        <v>54</v>
      </c>
      <c r="O48" s="2">
        <v>328.87909700000012</v>
      </c>
      <c r="P48" s="2">
        <v>328.87909700000012</v>
      </c>
      <c r="Q48" s="2">
        <v>361.76700670000059</v>
      </c>
      <c r="R48" s="2">
        <v>2384.0445741529998</v>
      </c>
      <c r="S48" s="6">
        <v>279.58</v>
      </c>
      <c r="T48" s="6">
        <v>294.88</v>
      </c>
      <c r="U48" s="6">
        <v>259.2</v>
      </c>
      <c r="V48" s="6">
        <v>260</v>
      </c>
      <c r="W48" s="6">
        <v>262</v>
      </c>
      <c r="X48">
        <f t="shared" si="15"/>
        <v>321.51699999999994</v>
      </c>
      <c r="Y48">
        <f t="shared" si="16"/>
        <v>339.11199999999997</v>
      </c>
      <c r="Z48">
        <f t="shared" si="17"/>
        <v>298.08</v>
      </c>
      <c r="AA48" s="8">
        <f t="shared" si="18"/>
        <v>299</v>
      </c>
      <c r="AB48" s="8">
        <f t="shared" si="4"/>
        <v>301.29999999999995</v>
      </c>
      <c r="AC48" s="15">
        <f t="shared" si="5"/>
        <v>2.2385420864860176E-2</v>
      </c>
      <c r="AD48" s="15">
        <f t="shared" si="6"/>
        <v>-3.1114482779061654E-2</v>
      </c>
      <c r="AE48" s="15">
        <f t="shared" si="7"/>
        <v>9.3648691208855148E-2</v>
      </c>
      <c r="AF48" s="15">
        <f t="shared" si="8"/>
        <v>9.0851310626166387E-2</v>
      </c>
      <c r="AG48" s="15">
        <f t="shared" si="9"/>
        <v>8.3857859169444729E-2</v>
      </c>
      <c r="AH48" s="6">
        <f t="shared" si="10"/>
        <v>7.3620970000001762</v>
      </c>
      <c r="AI48" s="6">
        <f t="shared" si="11"/>
        <v>-10.232902999999851</v>
      </c>
      <c r="AJ48" s="6">
        <f t="shared" si="12"/>
        <v>30.799097000000131</v>
      </c>
      <c r="AK48" s="6">
        <f t="shared" si="13"/>
        <v>29.879097000000115</v>
      </c>
      <c r="AL48" s="6">
        <f t="shared" si="14"/>
        <v>27.579097000000161</v>
      </c>
    </row>
    <row r="49" spans="1:38" x14ac:dyDescent="0.25">
      <c r="A49">
        <v>7761739</v>
      </c>
      <c r="B49">
        <v>4</v>
      </c>
      <c r="C49" t="s">
        <v>46</v>
      </c>
      <c r="D49">
        <v>353006</v>
      </c>
      <c r="E49" t="s">
        <v>36</v>
      </c>
      <c r="F49" t="s">
        <v>37</v>
      </c>
      <c r="G49" t="s">
        <v>12</v>
      </c>
      <c r="H49" t="s">
        <v>59</v>
      </c>
      <c r="I49" t="s">
        <v>37</v>
      </c>
      <c r="J49" t="s">
        <v>111</v>
      </c>
      <c r="K49">
        <v>2021</v>
      </c>
      <c r="L49">
        <v>2</v>
      </c>
      <c r="M49" t="s">
        <v>57</v>
      </c>
      <c r="N49" t="s">
        <v>54</v>
      </c>
      <c r="O49" s="2">
        <v>657.75819500000023</v>
      </c>
      <c r="P49" s="2">
        <v>328.87909750000011</v>
      </c>
      <c r="Q49" s="2">
        <v>723.53401450000126</v>
      </c>
      <c r="R49" s="2">
        <v>4768.0891555549997</v>
      </c>
      <c r="S49" s="6">
        <v>279.58</v>
      </c>
      <c r="T49" s="6">
        <v>294.88</v>
      </c>
      <c r="U49" s="6">
        <v>259.2</v>
      </c>
      <c r="V49" s="6">
        <v>260</v>
      </c>
      <c r="W49" s="6">
        <v>262</v>
      </c>
      <c r="X49">
        <f t="shared" si="15"/>
        <v>643.03399999999988</v>
      </c>
      <c r="Y49">
        <f t="shared" si="16"/>
        <v>678.22399999999993</v>
      </c>
      <c r="Z49">
        <f t="shared" si="17"/>
        <v>596.16</v>
      </c>
      <c r="AA49" s="8">
        <f t="shared" si="18"/>
        <v>598</v>
      </c>
      <c r="AB49" s="8">
        <f t="shared" si="4"/>
        <v>602.59999999999991</v>
      </c>
      <c r="AC49" s="15">
        <f t="shared" si="5"/>
        <v>2.2385422351142801E-2</v>
      </c>
      <c r="AD49" s="15">
        <f t="shared" si="6"/>
        <v>-3.1114481211442297E-2</v>
      </c>
      <c r="AE49" s="15">
        <f t="shared" si="7"/>
        <v>9.3648692586795118E-2</v>
      </c>
      <c r="AF49" s="15">
        <f t="shared" si="8"/>
        <v>9.0851312008359247E-2</v>
      </c>
      <c r="AG49" s="15">
        <f t="shared" si="9"/>
        <v>8.3857860562269848E-2</v>
      </c>
      <c r="AH49" s="6">
        <f t="shared" si="10"/>
        <v>14.72419500000035</v>
      </c>
      <c r="AI49" s="6">
        <f t="shared" si="11"/>
        <v>-20.465804999999705</v>
      </c>
      <c r="AJ49" s="6">
        <f t="shared" si="12"/>
        <v>61.59819500000026</v>
      </c>
      <c r="AK49" s="6">
        <f t="shared" si="13"/>
        <v>59.758195000000228</v>
      </c>
      <c r="AL49" s="6">
        <f t="shared" si="14"/>
        <v>55.158195000000319</v>
      </c>
    </row>
    <row r="50" spans="1:38" x14ac:dyDescent="0.25">
      <c r="A50">
        <v>7769299</v>
      </c>
      <c r="B50">
        <v>2</v>
      </c>
      <c r="C50" t="s">
        <v>46</v>
      </c>
      <c r="D50">
        <v>353006</v>
      </c>
      <c r="E50" t="s">
        <v>36</v>
      </c>
      <c r="F50" t="s">
        <v>37</v>
      </c>
      <c r="G50" t="s">
        <v>12</v>
      </c>
      <c r="H50" t="s">
        <v>59</v>
      </c>
      <c r="I50" t="s">
        <v>37</v>
      </c>
      <c r="J50" t="s">
        <v>111</v>
      </c>
      <c r="K50">
        <v>2021</v>
      </c>
      <c r="L50">
        <v>4</v>
      </c>
      <c r="M50" t="s">
        <v>57</v>
      </c>
      <c r="N50" t="s">
        <v>54</v>
      </c>
      <c r="O50" s="2">
        <v>1315.5163910000006</v>
      </c>
      <c r="P50" s="2">
        <v>328.87909775000014</v>
      </c>
      <c r="Q50" s="2">
        <v>1447.0680301000025</v>
      </c>
      <c r="R50" s="2">
        <v>9536.1783183589996</v>
      </c>
      <c r="S50" s="6">
        <v>279.58</v>
      </c>
      <c r="T50" s="6">
        <v>294.88</v>
      </c>
      <c r="U50" s="6">
        <v>259.2</v>
      </c>
      <c r="V50" s="6">
        <v>260</v>
      </c>
      <c r="W50" s="6">
        <v>262</v>
      </c>
      <c r="X50">
        <f t="shared" si="15"/>
        <v>1286.0679999999998</v>
      </c>
      <c r="Y50">
        <f t="shared" si="16"/>
        <v>1356.4479999999999</v>
      </c>
      <c r="Z50">
        <f t="shared" si="17"/>
        <v>1192.32</v>
      </c>
      <c r="AA50" s="8">
        <f t="shared" si="18"/>
        <v>1196</v>
      </c>
      <c r="AB50" s="8">
        <f t="shared" si="4"/>
        <v>1205.1999999999998</v>
      </c>
      <c r="AC50" s="15">
        <f t="shared" si="5"/>
        <v>2.2385423094284197E-2</v>
      </c>
      <c r="AD50" s="15">
        <f t="shared" si="6"/>
        <v>-3.111448042763253E-2</v>
      </c>
      <c r="AE50" s="15">
        <f t="shared" si="7"/>
        <v>9.364869327576518E-2</v>
      </c>
      <c r="AF50" s="15">
        <f t="shared" si="8"/>
        <v>9.0851312699455761E-2</v>
      </c>
      <c r="AG50" s="15">
        <f t="shared" si="9"/>
        <v>8.3857861258682484E-2</v>
      </c>
      <c r="AH50" s="6">
        <f t="shared" si="10"/>
        <v>29.448391000000811</v>
      </c>
      <c r="AI50" s="6">
        <f t="shared" si="11"/>
        <v>-40.931608999999298</v>
      </c>
      <c r="AJ50" s="6">
        <f t="shared" si="12"/>
        <v>123.19639100000063</v>
      </c>
      <c r="AK50" s="6">
        <f t="shared" si="13"/>
        <v>119.51639100000057</v>
      </c>
      <c r="AL50" s="6">
        <f t="shared" si="14"/>
        <v>110.31639100000075</v>
      </c>
    </row>
    <row r="51" spans="1:38" x14ac:dyDescent="0.25">
      <c r="A51">
        <v>7785026</v>
      </c>
      <c r="B51">
        <v>4</v>
      </c>
      <c r="C51" t="s">
        <v>46</v>
      </c>
      <c r="D51">
        <v>353006</v>
      </c>
      <c r="E51" t="s">
        <v>36</v>
      </c>
      <c r="F51" t="s">
        <v>37</v>
      </c>
      <c r="G51" t="s">
        <v>12</v>
      </c>
      <c r="H51" t="s">
        <v>59</v>
      </c>
      <c r="I51" t="s">
        <v>37</v>
      </c>
      <c r="J51" t="s">
        <v>111</v>
      </c>
      <c r="K51">
        <v>2021</v>
      </c>
      <c r="L51">
        <v>4</v>
      </c>
      <c r="M51" t="s">
        <v>57</v>
      </c>
      <c r="N51" t="s">
        <v>54</v>
      </c>
      <c r="O51" s="2">
        <v>1315.5163910000006</v>
      </c>
      <c r="P51" s="2">
        <v>328.87909775000014</v>
      </c>
      <c r="Q51" s="2">
        <v>1447.0680301000025</v>
      </c>
      <c r="R51" s="2">
        <v>9536.1783183589996</v>
      </c>
      <c r="S51" s="6">
        <v>279.58</v>
      </c>
      <c r="T51" s="6">
        <v>294.88</v>
      </c>
      <c r="U51" s="6">
        <v>259.2</v>
      </c>
      <c r="V51" s="6">
        <v>260</v>
      </c>
      <c r="W51" s="6">
        <v>262</v>
      </c>
      <c r="X51">
        <f t="shared" si="15"/>
        <v>1286.0679999999998</v>
      </c>
      <c r="Y51">
        <f t="shared" si="16"/>
        <v>1356.4479999999999</v>
      </c>
      <c r="Z51">
        <f t="shared" si="17"/>
        <v>1192.32</v>
      </c>
      <c r="AA51" s="8">
        <f t="shared" si="18"/>
        <v>1196</v>
      </c>
      <c r="AB51" s="8">
        <f t="shared" si="4"/>
        <v>1205.1999999999998</v>
      </c>
      <c r="AC51" s="15">
        <f t="shared" si="5"/>
        <v>2.2385423094284197E-2</v>
      </c>
      <c r="AD51" s="15">
        <f t="shared" si="6"/>
        <v>-3.111448042763253E-2</v>
      </c>
      <c r="AE51" s="15">
        <f t="shared" si="7"/>
        <v>9.364869327576518E-2</v>
      </c>
      <c r="AF51" s="15">
        <f t="shared" si="8"/>
        <v>9.0851312699455761E-2</v>
      </c>
      <c r="AG51" s="15">
        <f t="shared" si="9"/>
        <v>8.3857861258682484E-2</v>
      </c>
      <c r="AH51" s="6">
        <f t="shared" si="10"/>
        <v>29.448391000000811</v>
      </c>
      <c r="AI51" s="6">
        <f t="shared" si="11"/>
        <v>-40.931608999999298</v>
      </c>
      <c r="AJ51" s="6">
        <f t="shared" si="12"/>
        <v>123.19639100000063</v>
      </c>
      <c r="AK51" s="6">
        <f t="shared" si="13"/>
        <v>119.51639100000057</v>
      </c>
      <c r="AL51" s="6">
        <f t="shared" si="14"/>
        <v>110.31639100000075</v>
      </c>
    </row>
    <row r="52" spans="1:38" x14ac:dyDescent="0.25">
      <c r="A52">
        <v>7753588</v>
      </c>
      <c r="B52">
        <v>3</v>
      </c>
      <c r="C52" t="s">
        <v>46</v>
      </c>
      <c r="D52">
        <v>353006</v>
      </c>
      <c r="E52" t="s">
        <v>36</v>
      </c>
      <c r="F52" t="s">
        <v>37</v>
      </c>
      <c r="G52" t="s">
        <v>12</v>
      </c>
      <c r="H52" t="s">
        <v>59</v>
      </c>
      <c r="I52" t="s">
        <v>37</v>
      </c>
      <c r="J52" t="s">
        <v>111</v>
      </c>
      <c r="K52">
        <v>2021</v>
      </c>
      <c r="L52">
        <v>4</v>
      </c>
      <c r="M52" t="s">
        <v>57</v>
      </c>
      <c r="N52" t="s">
        <v>54</v>
      </c>
      <c r="O52" s="2">
        <v>1315.5163910000006</v>
      </c>
      <c r="P52" s="2">
        <v>328.87909775000014</v>
      </c>
      <c r="Q52" s="2">
        <v>1447.0680301000025</v>
      </c>
      <c r="R52" s="2">
        <v>9536.1783183589996</v>
      </c>
      <c r="S52" s="6">
        <v>279.58</v>
      </c>
      <c r="T52" s="6">
        <v>294.88</v>
      </c>
      <c r="U52" s="6">
        <v>259.2</v>
      </c>
      <c r="V52" s="6">
        <v>260</v>
      </c>
      <c r="W52" s="6">
        <v>262</v>
      </c>
      <c r="X52">
        <f t="shared" si="15"/>
        <v>1286.0679999999998</v>
      </c>
      <c r="Y52">
        <f t="shared" si="16"/>
        <v>1356.4479999999999</v>
      </c>
      <c r="Z52">
        <f t="shared" si="17"/>
        <v>1192.32</v>
      </c>
      <c r="AA52" s="8">
        <f t="shared" si="18"/>
        <v>1196</v>
      </c>
      <c r="AB52" s="8">
        <f t="shared" si="4"/>
        <v>1205.1999999999998</v>
      </c>
      <c r="AC52" s="15">
        <f t="shared" si="5"/>
        <v>2.2385423094284197E-2</v>
      </c>
      <c r="AD52" s="15">
        <f t="shared" si="6"/>
        <v>-3.111448042763253E-2</v>
      </c>
      <c r="AE52" s="15">
        <f t="shared" si="7"/>
        <v>9.364869327576518E-2</v>
      </c>
      <c r="AF52" s="15">
        <f t="shared" si="8"/>
        <v>9.0851312699455761E-2</v>
      </c>
      <c r="AG52" s="15">
        <f t="shared" si="9"/>
        <v>8.3857861258682484E-2</v>
      </c>
      <c r="AH52" s="6">
        <f t="shared" si="10"/>
        <v>29.448391000000811</v>
      </c>
      <c r="AI52" s="6">
        <f t="shared" si="11"/>
        <v>-40.931608999999298</v>
      </c>
      <c r="AJ52" s="6">
        <f t="shared" si="12"/>
        <v>123.19639100000063</v>
      </c>
      <c r="AK52" s="6">
        <f t="shared" si="13"/>
        <v>119.51639100000057</v>
      </c>
      <c r="AL52" s="6">
        <f t="shared" si="14"/>
        <v>110.31639100000075</v>
      </c>
    </row>
    <row r="53" spans="1:38" x14ac:dyDescent="0.25">
      <c r="A53">
        <v>7832737</v>
      </c>
      <c r="B53">
        <v>4</v>
      </c>
      <c r="C53" t="s">
        <v>46</v>
      </c>
      <c r="D53">
        <v>353006</v>
      </c>
      <c r="E53" t="s">
        <v>36</v>
      </c>
      <c r="F53" t="s">
        <v>37</v>
      </c>
      <c r="G53" t="s">
        <v>12</v>
      </c>
      <c r="H53" t="s">
        <v>59</v>
      </c>
      <c r="I53" t="s">
        <v>37</v>
      </c>
      <c r="J53" t="s">
        <v>112</v>
      </c>
      <c r="K53">
        <v>2021</v>
      </c>
      <c r="L53">
        <v>4</v>
      </c>
      <c r="M53" t="s">
        <v>57</v>
      </c>
      <c r="N53" t="s">
        <v>54</v>
      </c>
      <c r="O53" s="2">
        <v>1319.8490860000004</v>
      </c>
      <c r="P53" s="2">
        <v>329.9622715000001</v>
      </c>
      <c r="Q53" s="2">
        <v>1451.8339946000024</v>
      </c>
      <c r="R53" s="2">
        <v>9567.5860244139985</v>
      </c>
      <c r="S53" s="6">
        <v>279.58</v>
      </c>
      <c r="T53" s="6">
        <v>294.88</v>
      </c>
      <c r="U53" s="6">
        <v>259.2</v>
      </c>
      <c r="V53" s="6">
        <v>260</v>
      </c>
      <c r="W53" s="6">
        <v>262</v>
      </c>
      <c r="X53">
        <f t="shared" si="15"/>
        <v>1286.0679999999998</v>
      </c>
      <c r="Y53">
        <f t="shared" si="16"/>
        <v>1356.4479999999999</v>
      </c>
      <c r="Z53">
        <f t="shared" si="17"/>
        <v>1192.32</v>
      </c>
      <c r="AA53" s="8">
        <f t="shared" si="18"/>
        <v>1196</v>
      </c>
      <c r="AB53" s="8">
        <f t="shared" si="4"/>
        <v>1205.1999999999998</v>
      </c>
      <c r="AC53" s="15">
        <f t="shared" si="5"/>
        <v>2.55946580244104E-2</v>
      </c>
      <c r="AD53" s="15">
        <f t="shared" si="6"/>
        <v>-2.7729620293876125E-2</v>
      </c>
      <c r="AE53" s="15">
        <f t="shared" si="7"/>
        <v>9.6623990843147364E-2</v>
      </c>
      <c r="AF53" s="15">
        <f t="shared" si="8"/>
        <v>9.3835793284021238E-2</v>
      </c>
      <c r="AG53" s="15">
        <f t="shared" si="9"/>
        <v>8.6865299386206143E-2</v>
      </c>
      <c r="AH53" s="6">
        <f t="shared" si="10"/>
        <v>33.781086000000641</v>
      </c>
      <c r="AI53" s="6">
        <f t="shared" si="11"/>
        <v>-36.598913999999468</v>
      </c>
      <c r="AJ53" s="6">
        <f t="shared" si="12"/>
        <v>127.52908600000046</v>
      </c>
      <c r="AK53" s="6">
        <f t="shared" si="13"/>
        <v>123.8490860000004</v>
      </c>
      <c r="AL53" s="6">
        <f t="shared" si="14"/>
        <v>114.64908600000058</v>
      </c>
    </row>
    <row r="54" spans="1:38" x14ac:dyDescent="0.25">
      <c r="A54">
        <v>7844339</v>
      </c>
      <c r="B54">
        <v>10</v>
      </c>
      <c r="C54" t="s">
        <v>46</v>
      </c>
      <c r="D54">
        <v>353006</v>
      </c>
      <c r="E54" t="s">
        <v>36</v>
      </c>
      <c r="F54" t="s">
        <v>37</v>
      </c>
      <c r="G54" t="s">
        <v>12</v>
      </c>
      <c r="H54" t="s">
        <v>59</v>
      </c>
      <c r="I54" t="s">
        <v>37</v>
      </c>
      <c r="J54" t="s">
        <v>112</v>
      </c>
      <c r="K54">
        <v>2021</v>
      </c>
      <c r="L54">
        <v>11</v>
      </c>
      <c r="M54" t="s">
        <v>57</v>
      </c>
      <c r="N54" t="s">
        <v>54</v>
      </c>
      <c r="O54" s="2">
        <v>3629.5849860000012</v>
      </c>
      <c r="P54" s="2">
        <v>329.96227145454554</v>
      </c>
      <c r="Q54" s="2">
        <v>3992.5434846000071</v>
      </c>
      <c r="R54" s="2">
        <v>26310.861563513998</v>
      </c>
      <c r="S54" s="6">
        <v>279.58</v>
      </c>
      <c r="T54" s="6">
        <v>294.88</v>
      </c>
      <c r="U54" s="6">
        <v>259.2</v>
      </c>
      <c r="V54" s="6">
        <v>260</v>
      </c>
      <c r="W54" s="6">
        <v>262</v>
      </c>
      <c r="X54">
        <f t="shared" si="15"/>
        <v>3536.6869999999994</v>
      </c>
      <c r="Y54">
        <f t="shared" si="16"/>
        <v>3730.2319999999995</v>
      </c>
      <c r="Z54">
        <f t="shared" si="17"/>
        <v>3278.8799999999997</v>
      </c>
      <c r="AA54" s="8">
        <f t="shared" si="18"/>
        <v>3288.9999999999995</v>
      </c>
      <c r="AB54" s="8">
        <f t="shared" si="4"/>
        <v>3314.2999999999997</v>
      </c>
      <c r="AC54" s="15">
        <f t="shared" si="5"/>
        <v>2.559465789017944E-2</v>
      </c>
      <c r="AD54" s="15">
        <f t="shared" si="6"/>
        <v>-2.7729620435452802E-2</v>
      </c>
      <c r="AE54" s="15">
        <f t="shared" si="7"/>
        <v>9.6623990718701258E-2</v>
      </c>
      <c r="AF54" s="15">
        <f t="shared" si="8"/>
        <v>9.3835793159191105E-2</v>
      </c>
      <c r="AG54" s="15">
        <f t="shared" si="9"/>
        <v>8.6865299260415599E-2</v>
      </c>
      <c r="AH54" s="6">
        <f t="shared" si="10"/>
        <v>92.897986000001765</v>
      </c>
      <c r="AI54" s="6">
        <f t="shared" si="11"/>
        <v>-100.64701399999831</v>
      </c>
      <c r="AJ54" s="6">
        <f t="shared" si="12"/>
        <v>350.70498600000155</v>
      </c>
      <c r="AK54" s="6">
        <f t="shared" si="13"/>
        <v>340.58498600000166</v>
      </c>
      <c r="AL54" s="6">
        <f t="shared" si="14"/>
        <v>315.28498600000148</v>
      </c>
    </row>
    <row r="55" spans="1:38" x14ac:dyDescent="0.25">
      <c r="A55">
        <v>7873054</v>
      </c>
      <c r="B55">
        <v>6</v>
      </c>
      <c r="C55" t="s">
        <v>46</v>
      </c>
      <c r="D55">
        <v>353006</v>
      </c>
      <c r="E55" t="s">
        <v>36</v>
      </c>
      <c r="F55" t="s">
        <v>37</v>
      </c>
      <c r="G55" t="s">
        <v>12</v>
      </c>
      <c r="H55" t="s">
        <v>59</v>
      </c>
      <c r="I55" t="s">
        <v>37</v>
      </c>
      <c r="J55" t="s">
        <v>112</v>
      </c>
      <c r="K55">
        <v>2021</v>
      </c>
      <c r="L55">
        <v>8</v>
      </c>
      <c r="M55" t="s">
        <v>57</v>
      </c>
      <c r="N55" t="s">
        <v>54</v>
      </c>
      <c r="O55" s="2">
        <v>2639.6981720000008</v>
      </c>
      <c r="P55" s="2">
        <v>329.9622715000001</v>
      </c>
      <c r="Q55" s="2">
        <v>2903.6679892000047</v>
      </c>
      <c r="R55" s="2">
        <v>19135.172048827997</v>
      </c>
      <c r="S55" s="6">
        <v>279.58</v>
      </c>
      <c r="T55" s="6">
        <v>294.88</v>
      </c>
      <c r="U55" s="6">
        <v>259.2</v>
      </c>
      <c r="V55" s="6">
        <v>260</v>
      </c>
      <c r="W55" s="6">
        <v>262</v>
      </c>
      <c r="X55">
        <f t="shared" si="15"/>
        <v>2572.1359999999995</v>
      </c>
      <c r="Y55">
        <f t="shared" si="16"/>
        <v>2712.8959999999997</v>
      </c>
      <c r="Z55">
        <f t="shared" si="17"/>
        <v>2384.64</v>
      </c>
      <c r="AA55" s="8">
        <f t="shared" si="18"/>
        <v>2392</v>
      </c>
      <c r="AB55" s="8">
        <f t="shared" si="4"/>
        <v>2410.3999999999996</v>
      </c>
      <c r="AC55" s="15">
        <f t="shared" si="5"/>
        <v>2.55946580244104E-2</v>
      </c>
      <c r="AD55" s="15">
        <f t="shared" si="6"/>
        <v>-2.7729620293876125E-2</v>
      </c>
      <c r="AE55" s="15">
        <f t="shared" si="7"/>
        <v>9.6623990843147364E-2</v>
      </c>
      <c r="AF55" s="15">
        <f t="shared" si="8"/>
        <v>9.3835793284021238E-2</v>
      </c>
      <c r="AG55" s="15">
        <f t="shared" si="9"/>
        <v>8.6865299386206143E-2</v>
      </c>
      <c r="AH55" s="6">
        <f t="shared" si="10"/>
        <v>67.562172000001283</v>
      </c>
      <c r="AI55" s="6">
        <f t="shared" si="11"/>
        <v>-73.197827999998935</v>
      </c>
      <c r="AJ55" s="6">
        <f t="shared" si="12"/>
        <v>255.05817200000092</v>
      </c>
      <c r="AK55" s="6">
        <f t="shared" si="13"/>
        <v>247.6981720000008</v>
      </c>
      <c r="AL55" s="6">
        <f t="shared" si="14"/>
        <v>229.29817200000116</v>
      </c>
    </row>
    <row r="56" spans="1:38" x14ac:dyDescent="0.25">
      <c r="A56">
        <v>7892047</v>
      </c>
      <c r="B56">
        <v>7</v>
      </c>
      <c r="C56" t="s">
        <v>46</v>
      </c>
      <c r="D56">
        <v>353006</v>
      </c>
      <c r="E56" t="s">
        <v>36</v>
      </c>
      <c r="F56" t="s">
        <v>37</v>
      </c>
      <c r="G56" t="s">
        <v>12</v>
      </c>
      <c r="H56" t="s">
        <v>59</v>
      </c>
      <c r="I56" t="s">
        <v>37</v>
      </c>
      <c r="J56" t="s">
        <v>112</v>
      </c>
      <c r="K56">
        <v>2021</v>
      </c>
      <c r="L56">
        <v>9</v>
      </c>
      <c r="M56" t="s">
        <v>57</v>
      </c>
      <c r="N56" t="s">
        <v>54</v>
      </c>
      <c r="O56" s="2">
        <v>2969.6604430000016</v>
      </c>
      <c r="P56" s="2">
        <v>329.96227144444464</v>
      </c>
      <c r="Q56" s="2">
        <v>3266.6264873000064</v>
      </c>
      <c r="R56" s="2">
        <v>21527.068551307002</v>
      </c>
      <c r="S56" s="6">
        <v>279.58</v>
      </c>
      <c r="T56" s="6">
        <v>294.88</v>
      </c>
      <c r="U56" s="6">
        <v>259.2</v>
      </c>
      <c r="V56" s="6">
        <v>260</v>
      </c>
      <c r="W56" s="6">
        <v>262</v>
      </c>
      <c r="X56">
        <f t="shared" si="15"/>
        <v>2893.6529999999993</v>
      </c>
      <c r="Y56">
        <f t="shared" si="16"/>
        <v>3052.0079999999998</v>
      </c>
      <c r="Z56">
        <f t="shared" si="17"/>
        <v>2682.7199999999993</v>
      </c>
      <c r="AA56" s="8">
        <f t="shared" si="18"/>
        <v>2691</v>
      </c>
      <c r="AB56" s="8">
        <f t="shared" si="4"/>
        <v>2711.7</v>
      </c>
      <c r="AC56" s="15">
        <f t="shared" si="5"/>
        <v>2.5594657860350603E-2</v>
      </c>
      <c r="AD56" s="15">
        <f t="shared" si="6"/>
        <v>-2.7729620466914167E-2</v>
      </c>
      <c r="AE56" s="15">
        <f t="shared" si="7"/>
        <v>9.6623990691046852E-2</v>
      </c>
      <c r="AF56" s="15">
        <f t="shared" si="8"/>
        <v>9.3835793131451101E-2</v>
      </c>
      <c r="AG56" s="15">
        <f t="shared" si="9"/>
        <v>8.686529923246232E-2</v>
      </c>
      <c r="AH56" s="6">
        <f t="shared" si="10"/>
        <v>76.00744300000224</v>
      </c>
      <c r="AI56" s="6">
        <f t="shared" si="11"/>
        <v>-82.347556999998233</v>
      </c>
      <c r="AJ56" s="6">
        <f t="shared" si="12"/>
        <v>286.94044300000223</v>
      </c>
      <c r="AK56" s="6">
        <f t="shared" si="13"/>
        <v>278.66044300000158</v>
      </c>
      <c r="AL56" s="6">
        <f t="shared" si="14"/>
        <v>257.96044300000176</v>
      </c>
    </row>
    <row r="57" spans="1:38" x14ac:dyDescent="0.25">
      <c r="A57">
        <v>7865574</v>
      </c>
      <c r="B57">
        <v>4</v>
      </c>
      <c r="C57" t="s">
        <v>46</v>
      </c>
      <c r="D57">
        <v>353006</v>
      </c>
      <c r="E57" t="s">
        <v>36</v>
      </c>
      <c r="F57" t="s">
        <v>37</v>
      </c>
      <c r="G57" t="s">
        <v>12</v>
      </c>
      <c r="H57" t="s">
        <v>59</v>
      </c>
      <c r="I57" t="s">
        <v>37</v>
      </c>
      <c r="J57" t="s">
        <v>112</v>
      </c>
      <c r="K57">
        <v>2021</v>
      </c>
      <c r="L57">
        <v>12</v>
      </c>
      <c r="M57" t="s">
        <v>57</v>
      </c>
      <c r="N57" t="s">
        <v>54</v>
      </c>
      <c r="O57" s="2">
        <v>3959.5472580000019</v>
      </c>
      <c r="P57" s="2">
        <v>329.96227150000016</v>
      </c>
      <c r="Q57" s="2">
        <v>4355.501983800008</v>
      </c>
      <c r="R57" s="2">
        <v>28702.758073241999</v>
      </c>
      <c r="S57" s="6">
        <v>279.58</v>
      </c>
      <c r="T57" s="6">
        <v>294.88</v>
      </c>
      <c r="U57" s="6">
        <v>259.2</v>
      </c>
      <c r="V57" s="6">
        <v>260</v>
      </c>
      <c r="W57" s="6">
        <v>262</v>
      </c>
      <c r="X57">
        <f t="shared" si="15"/>
        <v>3858.2039999999997</v>
      </c>
      <c r="Y57">
        <f t="shared" si="16"/>
        <v>4069.3439999999996</v>
      </c>
      <c r="Z57">
        <f t="shared" si="17"/>
        <v>3576.9599999999991</v>
      </c>
      <c r="AA57" s="8">
        <f t="shared" si="18"/>
        <v>3587.9999999999995</v>
      </c>
      <c r="AB57" s="8">
        <f t="shared" si="4"/>
        <v>3615.6</v>
      </c>
      <c r="AC57" s="15">
        <f t="shared" si="5"/>
        <v>2.5594658024410452E-2</v>
      </c>
      <c r="AD57" s="15">
        <f t="shared" si="6"/>
        <v>-2.7729620293875948E-2</v>
      </c>
      <c r="AE57" s="15">
        <f t="shared" si="7"/>
        <v>9.6623990843147697E-2</v>
      </c>
      <c r="AF57" s="15">
        <f t="shared" si="8"/>
        <v>9.3835793284021501E-2</v>
      </c>
      <c r="AG57" s="15">
        <f t="shared" si="9"/>
        <v>8.6865299386206185E-2</v>
      </c>
      <c r="AH57" s="6">
        <f t="shared" si="10"/>
        <v>101.34325800000215</v>
      </c>
      <c r="AI57" s="6">
        <f t="shared" si="11"/>
        <v>-109.79674199999772</v>
      </c>
      <c r="AJ57" s="6">
        <f t="shared" si="12"/>
        <v>382.58725800000275</v>
      </c>
      <c r="AK57" s="6">
        <f t="shared" si="13"/>
        <v>371.54725800000233</v>
      </c>
      <c r="AL57" s="6">
        <f t="shared" si="14"/>
        <v>343.94725800000197</v>
      </c>
    </row>
    <row r="58" spans="1:38" x14ac:dyDescent="0.25">
      <c r="A58">
        <v>7862103</v>
      </c>
      <c r="B58">
        <v>10</v>
      </c>
      <c r="C58" t="s">
        <v>46</v>
      </c>
      <c r="D58">
        <v>353006</v>
      </c>
      <c r="E58" t="s">
        <v>36</v>
      </c>
      <c r="F58" t="s">
        <v>37</v>
      </c>
      <c r="G58" t="s">
        <v>12</v>
      </c>
      <c r="H58" t="s">
        <v>59</v>
      </c>
      <c r="I58" t="s">
        <v>37</v>
      </c>
      <c r="J58" t="s">
        <v>112</v>
      </c>
      <c r="K58">
        <v>2021</v>
      </c>
      <c r="L58">
        <v>6</v>
      </c>
      <c r="M58" t="s">
        <v>57</v>
      </c>
      <c r="N58" t="s">
        <v>54</v>
      </c>
      <c r="O58" s="2">
        <v>1979.7736290000009</v>
      </c>
      <c r="P58" s="2">
        <v>329.96227150000016</v>
      </c>
      <c r="Q58" s="2">
        <v>2177.750991900004</v>
      </c>
      <c r="R58" s="2">
        <v>14351.379036621</v>
      </c>
      <c r="S58" s="6">
        <v>279.58</v>
      </c>
      <c r="T58" s="6">
        <v>294.88</v>
      </c>
      <c r="U58" s="6">
        <v>259.2</v>
      </c>
      <c r="V58" s="6">
        <v>260</v>
      </c>
      <c r="W58" s="6">
        <v>262</v>
      </c>
      <c r="X58">
        <f t="shared" si="15"/>
        <v>1929.1019999999999</v>
      </c>
      <c r="Y58">
        <f t="shared" si="16"/>
        <v>2034.6719999999998</v>
      </c>
      <c r="Z58">
        <f t="shared" si="17"/>
        <v>1788.4799999999996</v>
      </c>
      <c r="AA58" s="8">
        <f t="shared" si="18"/>
        <v>1793.9999999999998</v>
      </c>
      <c r="AB58" s="8">
        <f t="shared" si="4"/>
        <v>1807.8</v>
      </c>
      <c r="AC58" s="15">
        <f t="shared" si="5"/>
        <v>2.5594658024410452E-2</v>
      </c>
      <c r="AD58" s="15">
        <f t="shared" si="6"/>
        <v>-2.7729620293875948E-2</v>
      </c>
      <c r="AE58" s="15">
        <f t="shared" si="7"/>
        <v>9.6623990843147697E-2</v>
      </c>
      <c r="AF58" s="15">
        <f t="shared" si="8"/>
        <v>9.3835793284021501E-2</v>
      </c>
      <c r="AG58" s="15">
        <f t="shared" si="9"/>
        <v>8.6865299386206185E-2</v>
      </c>
      <c r="AH58" s="6">
        <f t="shared" si="10"/>
        <v>50.671629000001076</v>
      </c>
      <c r="AI58" s="6">
        <f t="shared" si="11"/>
        <v>-54.89837099999886</v>
      </c>
      <c r="AJ58" s="6">
        <f t="shared" si="12"/>
        <v>191.29362900000137</v>
      </c>
      <c r="AK58" s="6">
        <f t="shared" si="13"/>
        <v>185.77362900000116</v>
      </c>
      <c r="AL58" s="6">
        <f t="shared" si="14"/>
        <v>171.97362900000098</v>
      </c>
    </row>
    <row r="59" spans="1:38" x14ac:dyDescent="0.25">
      <c r="A59">
        <v>7965537</v>
      </c>
      <c r="B59">
        <v>9</v>
      </c>
      <c r="C59" t="s">
        <v>46</v>
      </c>
      <c r="D59">
        <v>353006</v>
      </c>
      <c r="E59" t="s">
        <v>36</v>
      </c>
      <c r="F59" t="s">
        <v>37</v>
      </c>
      <c r="G59" t="s">
        <v>12</v>
      </c>
      <c r="H59" t="s">
        <v>59</v>
      </c>
      <c r="I59" t="s">
        <v>37</v>
      </c>
      <c r="J59" t="s">
        <v>113</v>
      </c>
      <c r="K59">
        <v>2021</v>
      </c>
      <c r="L59">
        <v>7</v>
      </c>
      <c r="M59" t="s">
        <v>57</v>
      </c>
      <c r="N59" t="s">
        <v>54</v>
      </c>
      <c r="O59" s="2">
        <v>2345.3137900000011</v>
      </c>
      <c r="P59" s="2">
        <v>335.04482714285729</v>
      </c>
      <c r="Q59" s="2">
        <v>2579.8451690000047</v>
      </c>
      <c r="R59" s="2">
        <v>17001.179663710001</v>
      </c>
      <c r="S59" s="6">
        <v>279.58</v>
      </c>
      <c r="T59" s="6">
        <v>294.88</v>
      </c>
      <c r="U59" s="6">
        <v>259.2</v>
      </c>
      <c r="V59" s="6">
        <v>260</v>
      </c>
      <c r="W59" s="6">
        <v>262</v>
      </c>
      <c r="X59">
        <f t="shared" si="15"/>
        <v>2250.6189999999997</v>
      </c>
      <c r="Y59">
        <f t="shared" si="16"/>
        <v>2373.7839999999997</v>
      </c>
      <c r="Z59">
        <f t="shared" si="17"/>
        <v>2086.5599999999995</v>
      </c>
      <c r="AA59" s="8">
        <f t="shared" si="18"/>
        <v>2093</v>
      </c>
      <c r="AB59" s="8">
        <f t="shared" si="4"/>
        <v>2109.1</v>
      </c>
      <c r="AC59" s="15">
        <f t="shared" si="5"/>
        <v>4.0376170729802999E-2</v>
      </c>
      <c r="AD59" s="15">
        <f t="shared" si="6"/>
        <v>-1.2139190125172365E-2</v>
      </c>
      <c r="AE59" s="15">
        <f t="shared" si="7"/>
        <v>0.11032800433924088</v>
      </c>
      <c r="AF59" s="15">
        <f t="shared" si="8"/>
        <v>0.10758210311806547</v>
      </c>
      <c r="AG59" s="15">
        <f t="shared" si="9"/>
        <v>0.10071735006512755</v>
      </c>
      <c r="AH59" s="6">
        <f t="shared" si="10"/>
        <v>94.694790000001376</v>
      </c>
      <c r="AI59" s="6">
        <f t="shared" si="11"/>
        <v>-28.470209999998588</v>
      </c>
      <c r="AJ59" s="6">
        <f t="shared" si="12"/>
        <v>258.75379000000157</v>
      </c>
      <c r="AK59" s="6">
        <f t="shared" si="13"/>
        <v>252.31379000000106</v>
      </c>
      <c r="AL59" s="6">
        <f t="shared" si="14"/>
        <v>236.21379000000115</v>
      </c>
    </row>
    <row r="60" spans="1:38" x14ac:dyDescent="0.25">
      <c r="A60">
        <v>7961995</v>
      </c>
      <c r="B60">
        <v>4</v>
      </c>
      <c r="C60" t="s">
        <v>46</v>
      </c>
      <c r="D60">
        <v>353006</v>
      </c>
      <c r="E60" t="s">
        <v>36</v>
      </c>
      <c r="F60" t="s">
        <v>37</v>
      </c>
      <c r="G60" t="s">
        <v>12</v>
      </c>
      <c r="H60" t="s">
        <v>59</v>
      </c>
      <c r="I60" t="s">
        <v>37</v>
      </c>
      <c r="J60" t="s">
        <v>113</v>
      </c>
      <c r="K60">
        <v>2021</v>
      </c>
      <c r="L60">
        <v>5</v>
      </c>
      <c r="M60" t="s">
        <v>57</v>
      </c>
      <c r="N60" t="s">
        <v>54</v>
      </c>
      <c r="O60" s="2">
        <v>1675.2241360000007</v>
      </c>
      <c r="P60" s="2">
        <v>335.04482720000016</v>
      </c>
      <c r="Q60" s="2">
        <v>1842.7465496000034</v>
      </c>
      <c r="R60" s="2">
        <v>12143.699761864</v>
      </c>
      <c r="S60" s="6">
        <v>279.58</v>
      </c>
      <c r="T60" s="6">
        <v>294.88</v>
      </c>
      <c r="U60" s="6">
        <v>259.2</v>
      </c>
      <c r="V60" s="6">
        <v>260</v>
      </c>
      <c r="W60" s="6">
        <v>262</v>
      </c>
      <c r="X60">
        <f t="shared" si="15"/>
        <v>1607.5849999999998</v>
      </c>
      <c r="Y60">
        <f t="shared" si="16"/>
        <v>1695.56</v>
      </c>
      <c r="Z60">
        <f t="shared" si="17"/>
        <v>1490.3999999999999</v>
      </c>
      <c r="AA60" s="8">
        <f t="shared" si="18"/>
        <v>1494.9999999999998</v>
      </c>
      <c r="AB60" s="8">
        <f t="shared" si="4"/>
        <v>1506.4999999999998</v>
      </c>
      <c r="AC60" s="15">
        <f t="shared" si="5"/>
        <v>4.0376170893469558E-2</v>
      </c>
      <c r="AD60" s="15">
        <f t="shared" si="6"/>
        <v>-1.2139189952549256E-2</v>
      </c>
      <c r="AE60" s="15">
        <f t="shared" si="7"/>
        <v>0.11032800449097684</v>
      </c>
      <c r="AF60" s="15">
        <f t="shared" si="8"/>
        <v>0.10758210327027003</v>
      </c>
      <c r="AG60" s="15">
        <f t="shared" si="9"/>
        <v>0.10071735021850287</v>
      </c>
      <c r="AH60" s="6">
        <f t="shared" si="10"/>
        <v>67.639136000000917</v>
      </c>
      <c r="AI60" s="6">
        <f t="shared" si="11"/>
        <v>-20.335863999999219</v>
      </c>
      <c r="AJ60" s="6">
        <f t="shared" si="12"/>
        <v>184.82413600000086</v>
      </c>
      <c r="AK60" s="6">
        <f t="shared" si="13"/>
        <v>180.22413600000095</v>
      </c>
      <c r="AL60" s="6">
        <f t="shared" si="14"/>
        <v>168.72413600000095</v>
      </c>
    </row>
    <row r="61" spans="1:38" x14ac:dyDescent="0.25">
      <c r="A61">
        <v>7939622</v>
      </c>
      <c r="B61">
        <v>1</v>
      </c>
      <c r="C61" t="s">
        <v>46</v>
      </c>
      <c r="D61">
        <v>353006</v>
      </c>
      <c r="E61" t="s">
        <v>36</v>
      </c>
      <c r="F61" t="s">
        <v>37</v>
      </c>
      <c r="G61" t="s">
        <v>12</v>
      </c>
      <c r="H61" t="s">
        <v>59</v>
      </c>
      <c r="I61" t="s">
        <v>37</v>
      </c>
      <c r="J61" t="s">
        <v>113</v>
      </c>
      <c r="K61">
        <v>2021</v>
      </c>
      <c r="L61">
        <v>5</v>
      </c>
      <c r="M61" t="s">
        <v>57</v>
      </c>
      <c r="N61" t="s">
        <v>54</v>
      </c>
      <c r="O61" s="2">
        <v>1675.2241360000007</v>
      </c>
      <c r="P61" s="2">
        <v>335.04482720000016</v>
      </c>
      <c r="Q61" s="2">
        <v>1842.7465496000034</v>
      </c>
      <c r="R61" s="2">
        <v>12143.699761864</v>
      </c>
      <c r="S61" s="6">
        <v>279.58</v>
      </c>
      <c r="T61" s="6">
        <v>294.88</v>
      </c>
      <c r="U61" s="6">
        <v>259.2</v>
      </c>
      <c r="V61" s="6">
        <v>260</v>
      </c>
      <c r="W61" s="6">
        <v>262</v>
      </c>
      <c r="X61">
        <f t="shared" si="15"/>
        <v>1607.5849999999998</v>
      </c>
      <c r="Y61">
        <f t="shared" si="16"/>
        <v>1695.56</v>
      </c>
      <c r="Z61">
        <f t="shared" si="17"/>
        <v>1490.3999999999999</v>
      </c>
      <c r="AA61" s="8">
        <f t="shared" si="18"/>
        <v>1494.9999999999998</v>
      </c>
      <c r="AB61" s="8">
        <f t="shared" si="4"/>
        <v>1506.4999999999998</v>
      </c>
      <c r="AC61" s="15">
        <f t="shared" si="5"/>
        <v>4.0376170893469558E-2</v>
      </c>
      <c r="AD61" s="15">
        <f t="shared" si="6"/>
        <v>-1.2139189952549256E-2</v>
      </c>
      <c r="AE61" s="15">
        <f t="shared" si="7"/>
        <v>0.11032800449097684</v>
      </c>
      <c r="AF61" s="15">
        <f t="shared" si="8"/>
        <v>0.10758210327027003</v>
      </c>
      <c r="AG61" s="15">
        <f t="shared" si="9"/>
        <v>0.10071735021850287</v>
      </c>
      <c r="AH61" s="6">
        <f t="shared" si="10"/>
        <v>67.639136000000917</v>
      </c>
      <c r="AI61" s="6">
        <f t="shared" si="11"/>
        <v>-20.335863999999219</v>
      </c>
      <c r="AJ61" s="6">
        <f t="shared" si="12"/>
        <v>184.82413600000086</v>
      </c>
      <c r="AK61" s="6">
        <f t="shared" si="13"/>
        <v>180.22413600000095</v>
      </c>
      <c r="AL61" s="6">
        <f t="shared" si="14"/>
        <v>168.72413600000095</v>
      </c>
    </row>
    <row r="62" spans="1:38" x14ac:dyDescent="0.25">
      <c r="A62">
        <v>7906432</v>
      </c>
      <c r="B62">
        <v>4</v>
      </c>
      <c r="C62" t="s">
        <v>46</v>
      </c>
      <c r="D62">
        <v>353006</v>
      </c>
      <c r="E62" t="s">
        <v>36</v>
      </c>
      <c r="F62" t="s">
        <v>37</v>
      </c>
      <c r="G62" t="s">
        <v>12</v>
      </c>
      <c r="H62" t="s">
        <v>59</v>
      </c>
      <c r="I62" t="s">
        <v>37</v>
      </c>
      <c r="J62" t="s">
        <v>113</v>
      </c>
      <c r="K62">
        <v>2021</v>
      </c>
      <c r="L62">
        <v>1</v>
      </c>
      <c r="M62" t="s">
        <v>57</v>
      </c>
      <c r="N62" t="s">
        <v>54</v>
      </c>
      <c r="O62" s="2">
        <v>335.04482700000011</v>
      </c>
      <c r="P62" s="2">
        <v>335.04482700000011</v>
      </c>
      <c r="Q62" s="2">
        <v>368.54930970000066</v>
      </c>
      <c r="R62" s="2">
        <v>2428.7399509229999</v>
      </c>
      <c r="S62" s="6">
        <v>279.58</v>
      </c>
      <c r="T62" s="6">
        <v>294.88</v>
      </c>
      <c r="U62" s="6">
        <v>259.2</v>
      </c>
      <c r="V62" s="6">
        <v>260</v>
      </c>
      <c r="W62" s="6">
        <v>262</v>
      </c>
      <c r="X62">
        <f t="shared" si="15"/>
        <v>321.51699999999994</v>
      </c>
      <c r="Y62">
        <f t="shared" si="16"/>
        <v>339.11199999999997</v>
      </c>
      <c r="Z62">
        <f t="shared" si="17"/>
        <v>298.08</v>
      </c>
      <c r="AA62" s="8">
        <f t="shared" si="18"/>
        <v>299</v>
      </c>
      <c r="AB62" s="8">
        <f t="shared" si="4"/>
        <v>301.29999999999995</v>
      </c>
      <c r="AC62" s="15">
        <f t="shared" si="5"/>
        <v>4.037617032063643E-2</v>
      </c>
      <c r="AD62" s="15">
        <f t="shared" si="6"/>
        <v>-1.2139190556730647E-2</v>
      </c>
      <c r="AE62" s="15">
        <f t="shared" si="7"/>
        <v>0.11032800395990031</v>
      </c>
      <c r="AF62" s="15">
        <f t="shared" si="8"/>
        <v>0.10758210273755428</v>
      </c>
      <c r="AG62" s="15">
        <f t="shared" si="9"/>
        <v>0.10071734968168945</v>
      </c>
      <c r="AH62" s="6">
        <f t="shared" si="10"/>
        <v>13.527827000000173</v>
      </c>
      <c r="AI62" s="6">
        <f t="shared" si="11"/>
        <v>-4.0671729999998547</v>
      </c>
      <c r="AJ62" s="6">
        <f t="shared" si="12"/>
        <v>36.964827000000128</v>
      </c>
      <c r="AK62" s="6">
        <f t="shared" si="13"/>
        <v>36.044827000000112</v>
      </c>
      <c r="AL62" s="6">
        <f t="shared" si="14"/>
        <v>33.744827000000157</v>
      </c>
    </row>
    <row r="63" spans="1:38" x14ac:dyDescent="0.25">
      <c r="A63">
        <v>7946852</v>
      </c>
      <c r="B63">
        <v>4</v>
      </c>
      <c r="C63" t="s">
        <v>46</v>
      </c>
      <c r="D63">
        <v>353006</v>
      </c>
      <c r="E63" t="s">
        <v>36</v>
      </c>
      <c r="F63" t="s">
        <v>37</v>
      </c>
      <c r="G63" t="s">
        <v>12</v>
      </c>
      <c r="H63" t="s">
        <v>59</v>
      </c>
      <c r="I63" t="s">
        <v>37</v>
      </c>
      <c r="J63" t="s">
        <v>113</v>
      </c>
      <c r="K63">
        <v>2021</v>
      </c>
      <c r="L63">
        <v>5</v>
      </c>
      <c r="M63" t="s">
        <v>57</v>
      </c>
      <c r="N63" t="s">
        <v>54</v>
      </c>
      <c r="O63" s="2">
        <v>1675.2241360000007</v>
      </c>
      <c r="P63" s="2">
        <v>335.04482720000016</v>
      </c>
      <c r="Q63" s="2">
        <v>1842.7465496000034</v>
      </c>
      <c r="R63" s="2">
        <v>12143.699761864</v>
      </c>
      <c r="S63" s="6">
        <v>279.58</v>
      </c>
      <c r="T63" s="6">
        <v>294.88</v>
      </c>
      <c r="U63" s="6">
        <v>259.2</v>
      </c>
      <c r="V63" s="6">
        <v>260</v>
      </c>
      <c r="W63" s="6">
        <v>262</v>
      </c>
      <c r="X63">
        <f t="shared" si="15"/>
        <v>1607.5849999999998</v>
      </c>
      <c r="Y63">
        <f t="shared" si="16"/>
        <v>1695.56</v>
      </c>
      <c r="Z63">
        <f t="shared" si="17"/>
        <v>1490.3999999999999</v>
      </c>
      <c r="AA63" s="8">
        <f t="shared" si="18"/>
        <v>1494.9999999999998</v>
      </c>
      <c r="AB63" s="8">
        <f t="shared" si="4"/>
        <v>1506.4999999999998</v>
      </c>
      <c r="AC63" s="15">
        <f t="shared" si="5"/>
        <v>4.0376170893469558E-2</v>
      </c>
      <c r="AD63" s="15">
        <f t="shared" si="6"/>
        <v>-1.2139189952549256E-2</v>
      </c>
      <c r="AE63" s="15">
        <f t="shared" si="7"/>
        <v>0.11032800449097684</v>
      </c>
      <c r="AF63" s="15">
        <f t="shared" si="8"/>
        <v>0.10758210327027003</v>
      </c>
      <c r="AG63" s="15">
        <f t="shared" si="9"/>
        <v>0.10071735021850287</v>
      </c>
      <c r="AH63" s="6">
        <f t="shared" si="10"/>
        <v>67.639136000000917</v>
      </c>
      <c r="AI63" s="6">
        <f t="shared" si="11"/>
        <v>-20.335863999999219</v>
      </c>
      <c r="AJ63" s="6">
        <f t="shared" si="12"/>
        <v>184.82413600000086</v>
      </c>
      <c r="AK63" s="6">
        <f t="shared" si="13"/>
        <v>180.22413600000095</v>
      </c>
      <c r="AL63" s="6">
        <f t="shared" si="14"/>
        <v>168.72413600000095</v>
      </c>
    </row>
    <row r="64" spans="1:38" hidden="1" x14ac:dyDescent="0.25">
      <c r="A64">
        <v>1111697451</v>
      </c>
      <c r="B64">
        <v>710</v>
      </c>
      <c r="D64">
        <v>49067834</v>
      </c>
      <c r="K64">
        <v>280996</v>
      </c>
      <c r="L64" s="6"/>
      <c r="O64" s="6">
        <f>SUM(O2:O63)</f>
        <v>89042.137436000019</v>
      </c>
      <c r="P64" s="6">
        <f>SUM(P2:P63)</f>
        <v>19540.118093507928</v>
      </c>
      <c r="Q64" s="6">
        <f>SUM(Q2:Q63)</f>
        <v>97946.351179600184</v>
      </c>
      <c r="R64" s="6">
        <f>SUM(R2:R63)</f>
        <v>645466.45427356404</v>
      </c>
    </row>
    <row r="65" spans="34:38" x14ac:dyDescent="0.25">
      <c r="AH65" s="6">
        <f>+SUM(AH2:AH63)</f>
        <v>-1304.139563999951</v>
      </c>
      <c r="AI65" s="6">
        <f>+SUM(AI2:AI63)</f>
        <v>-6248.3345639999552</v>
      </c>
      <c r="AJ65" s="6">
        <f>+SUM(AJ2:AJ63)</f>
        <v>5281.6574360000459</v>
      </c>
      <c r="AK65" s="6">
        <f>+SUM(AK2:AK63)</f>
        <v>5023.1374360000418</v>
      </c>
      <c r="AL65" s="6">
        <f>+SUM(AL2:AL63)</f>
        <v>4376.8374360000444</v>
      </c>
    </row>
  </sheetData>
  <autoFilter ref="A1:T64" xr:uid="{1EB9BBD0-F7FF-4A45-BFF6-66C4C410F605}">
    <filterColumn colId="10">
      <filters>
        <filter val="2021"/>
        <filter val="2022"/>
      </filters>
    </filterColumn>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ED6D4-6EAF-41F8-AC48-8F9CD1DDAC86}">
  <sheetPr filterMode="1">
    <tabColor theme="5"/>
  </sheetPr>
  <dimension ref="A1:AM80"/>
  <sheetViews>
    <sheetView topLeftCell="R1" workbookViewId="0">
      <pane ySplit="1" topLeftCell="A26" activePane="bottomLeft" state="frozen"/>
      <selection activeCell="C1" sqref="C1"/>
      <selection pane="bottomLeft" activeCell="AC71" sqref="AC71"/>
    </sheetView>
  </sheetViews>
  <sheetFormatPr defaultRowHeight="15" outlineLevelCol="1" x14ac:dyDescent="0.25"/>
  <cols>
    <col min="1" max="1" width="11" hidden="1" customWidth="1" outlineLevel="1"/>
    <col min="2" max="2" width="14.7109375" hidden="1" customWidth="1" outlineLevel="1"/>
    <col min="3" max="3" width="16.5703125" bestFit="1" customWidth="1" collapsed="1"/>
    <col min="4" max="4" width="10.140625" hidden="1" customWidth="1" outlineLevel="1"/>
    <col min="5" max="5" width="37.7109375" bestFit="1" customWidth="1" collapsed="1"/>
    <col min="6" max="6" width="14.7109375" hidden="1" customWidth="1" outlineLevel="1"/>
    <col min="7" max="7" width="14" hidden="1" customWidth="1" outlineLevel="1"/>
    <col min="8" max="8" width="16" bestFit="1" customWidth="1" collapsed="1"/>
    <col min="9" max="9" width="16.42578125" customWidth="1"/>
    <col min="10" max="10" width="6.85546875" customWidth="1"/>
    <col min="11" max="11" width="7" customWidth="1"/>
    <col min="12" max="12" width="8.7109375" bestFit="1" customWidth="1"/>
    <col min="13" max="13" width="5.42578125" hidden="1" customWidth="1" outlineLevel="1"/>
    <col min="14" max="14" width="8.85546875" hidden="1" customWidth="1" outlineLevel="1"/>
    <col min="15" max="15" width="14.5703125" bestFit="1" customWidth="1" collapsed="1"/>
    <col min="16" max="16" width="13.7109375" bestFit="1" customWidth="1"/>
    <col min="17" max="17" width="13.28515625" bestFit="1" customWidth="1"/>
    <col min="18" max="18" width="37.5703125" bestFit="1" customWidth="1"/>
    <col min="24" max="24" width="15.85546875" bestFit="1" customWidth="1"/>
    <col min="25" max="25" width="16.140625" bestFit="1" customWidth="1"/>
    <col min="26" max="26" width="16" bestFit="1" customWidth="1"/>
    <col min="27" max="27" width="15.85546875" bestFit="1" customWidth="1"/>
    <col min="28" max="28" width="15.85546875" customWidth="1"/>
    <col min="29" max="29" width="15.85546875" bestFit="1" customWidth="1"/>
    <col min="30" max="30" width="16.140625" bestFit="1" customWidth="1"/>
    <col min="31" max="31" width="16" bestFit="1" customWidth="1"/>
    <col min="32" max="32" width="15.85546875" bestFit="1" customWidth="1"/>
    <col min="33" max="33" width="15.85546875" customWidth="1"/>
    <col min="34" max="35" width="9.42578125" bestFit="1" customWidth="1"/>
    <col min="36" max="37" width="10.42578125" bestFit="1" customWidth="1"/>
    <col min="38" max="38" width="10.42578125" customWidth="1"/>
  </cols>
  <sheetData>
    <row r="1" spans="1:38" x14ac:dyDescent="0.25">
      <c r="A1" s="1" t="s">
        <v>0</v>
      </c>
      <c r="B1" s="1" t="s">
        <v>1</v>
      </c>
      <c r="C1" s="1" t="s">
        <v>124</v>
      </c>
      <c r="D1" s="1" t="s">
        <v>2</v>
      </c>
      <c r="E1" s="1" t="s">
        <v>96</v>
      </c>
      <c r="F1" s="1" t="s">
        <v>19</v>
      </c>
      <c r="G1" s="1" t="s">
        <v>3</v>
      </c>
      <c r="H1" s="1" t="s">
        <v>116</v>
      </c>
      <c r="I1" s="1" t="s">
        <v>117</v>
      </c>
      <c r="J1" s="1" t="s">
        <v>4</v>
      </c>
      <c r="K1" s="1" t="s">
        <v>101</v>
      </c>
      <c r="L1" s="1" t="s">
        <v>6</v>
      </c>
      <c r="M1" s="1" t="s">
        <v>51</v>
      </c>
      <c r="N1" s="1" t="s">
        <v>97</v>
      </c>
      <c r="O1" s="7" t="s">
        <v>98</v>
      </c>
      <c r="P1" s="7" t="s">
        <v>151</v>
      </c>
      <c r="Q1" s="1" t="s">
        <v>99</v>
      </c>
      <c r="R1" s="1" t="s">
        <v>56</v>
      </c>
      <c r="S1" s="1" t="s">
        <v>159</v>
      </c>
      <c r="T1" s="1" t="s">
        <v>160</v>
      </c>
      <c r="U1" s="1" t="s">
        <v>161</v>
      </c>
      <c r="V1" s="1" t="s">
        <v>162</v>
      </c>
      <c r="W1" s="1" t="s">
        <v>181</v>
      </c>
      <c r="X1" s="1" t="s">
        <v>163</v>
      </c>
      <c r="Y1" s="1" t="s">
        <v>164</v>
      </c>
      <c r="Z1" s="1" t="s">
        <v>165</v>
      </c>
      <c r="AA1" s="1" t="s">
        <v>166</v>
      </c>
      <c r="AB1" s="1" t="s">
        <v>182</v>
      </c>
      <c r="AC1" s="1" t="s">
        <v>167</v>
      </c>
      <c r="AD1" s="1" t="s">
        <v>168</v>
      </c>
      <c r="AE1" s="1" t="s">
        <v>169</v>
      </c>
      <c r="AF1" s="1" t="s">
        <v>170</v>
      </c>
      <c r="AG1" s="1" t="s">
        <v>183</v>
      </c>
      <c r="AH1" s="1" t="s">
        <v>176</v>
      </c>
      <c r="AI1" s="1" t="s">
        <v>177</v>
      </c>
      <c r="AJ1" s="1" t="s">
        <v>178</v>
      </c>
      <c r="AK1" s="1" t="s">
        <v>179</v>
      </c>
      <c r="AL1" s="1" t="s">
        <v>184</v>
      </c>
    </row>
    <row r="2" spans="1:38" x14ac:dyDescent="0.25">
      <c r="A2">
        <v>8015872</v>
      </c>
      <c r="B2">
        <v>4</v>
      </c>
      <c r="C2" s="27" t="s">
        <v>46</v>
      </c>
      <c r="D2">
        <v>353006</v>
      </c>
      <c r="E2" s="27" t="s">
        <v>36</v>
      </c>
      <c r="F2" t="s">
        <v>37</v>
      </c>
      <c r="G2" t="s">
        <v>12</v>
      </c>
      <c r="H2" s="27" t="s">
        <v>59</v>
      </c>
      <c r="I2" s="27" t="s">
        <v>37</v>
      </c>
      <c r="J2" s="27" t="s">
        <v>102</v>
      </c>
      <c r="K2" s="27">
        <v>2022</v>
      </c>
      <c r="L2" s="27">
        <v>4</v>
      </c>
      <c r="M2" t="s">
        <v>57</v>
      </c>
      <c r="N2" t="s">
        <v>54</v>
      </c>
      <c r="O2" s="28">
        <v>1342.4863080000007</v>
      </c>
      <c r="P2" s="28">
        <v>335.62157700000017</v>
      </c>
      <c r="Q2" s="28">
        <v>1476.7349388000027</v>
      </c>
      <c r="R2" s="28">
        <v>9731.6832466920005</v>
      </c>
      <c r="S2" s="24">
        <v>279.58</v>
      </c>
      <c r="T2" s="24">
        <v>294.88</v>
      </c>
      <c r="U2" s="24">
        <v>259.2</v>
      </c>
      <c r="V2" s="24">
        <v>260</v>
      </c>
      <c r="W2" s="24">
        <v>255.09066666666666</v>
      </c>
      <c r="X2" s="27">
        <f t="shared" ref="X2:X65" si="0">(+L2*S2)*1.15</f>
        <v>1286.0679999999998</v>
      </c>
      <c r="Y2" s="27">
        <f t="shared" ref="Y2:Y65" si="1">(+L2*T2)*1.15</f>
        <v>1356.4479999999999</v>
      </c>
      <c r="Z2" s="27">
        <f t="shared" ref="Z2:Z65" si="2">(+L2*U2)*1.15</f>
        <v>1192.32</v>
      </c>
      <c r="AA2" s="30">
        <f t="shared" ref="AA2:AA65" si="3">(+L2*V2)*1.15</f>
        <v>1196</v>
      </c>
      <c r="AB2" s="30">
        <f>(+L2*W2)*1.15</f>
        <v>1173.4170666666666</v>
      </c>
      <c r="AC2" s="29">
        <f t="shared" ref="AC2:AC4" si="4">+(O2-X2)/O2</f>
        <v>4.2025239038788693E-2</v>
      </c>
      <c r="AD2" s="29">
        <f t="shared" ref="AD2:AD4" si="5">+(O2-Y2)/O2</f>
        <v>-1.0399876644402371E-2</v>
      </c>
      <c r="AE2" s="29">
        <f t="shared" ref="AE2:AE4" si="6">+(O2-Z2)/O2</f>
        <v>0.11185686372005865</v>
      </c>
      <c r="AF2" s="29">
        <f t="shared" ref="AF2:AF4" si="7">+(O2-AA2)/O2</f>
        <v>0.10911568120067607</v>
      </c>
      <c r="AG2" s="29">
        <f>+(O2-AB2)/P2</f>
        <v>0.50374961837848098</v>
      </c>
      <c r="AH2" s="6">
        <f>+(O2-X2)</f>
        <v>56.418308000000934</v>
      </c>
      <c r="AI2" s="6">
        <f>+(O2-Y2)</f>
        <v>-13.961691999999175</v>
      </c>
      <c r="AJ2" s="6">
        <f>+(O2-Z2)</f>
        <v>150.16630800000075</v>
      </c>
      <c r="AK2" s="6">
        <f>+(O2-AA2)</f>
        <v>146.48630800000069</v>
      </c>
      <c r="AL2" s="6">
        <f>+(O2-AB2)</f>
        <v>169.06924133333405</v>
      </c>
    </row>
    <row r="3" spans="1:38" x14ac:dyDescent="0.25">
      <c r="A3">
        <v>7994608</v>
      </c>
      <c r="B3">
        <v>7</v>
      </c>
      <c r="C3" s="27" t="s">
        <v>46</v>
      </c>
      <c r="D3">
        <v>353006</v>
      </c>
      <c r="E3" s="27" t="s">
        <v>36</v>
      </c>
      <c r="F3" t="s">
        <v>37</v>
      </c>
      <c r="G3" t="s">
        <v>12</v>
      </c>
      <c r="H3" s="27" t="s">
        <v>59</v>
      </c>
      <c r="I3" s="27" t="s">
        <v>37</v>
      </c>
      <c r="J3" s="27" t="s">
        <v>102</v>
      </c>
      <c r="K3" s="27">
        <v>2022</v>
      </c>
      <c r="L3" s="27">
        <v>8</v>
      </c>
      <c r="M3" t="s">
        <v>57</v>
      </c>
      <c r="N3" t="s">
        <v>54</v>
      </c>
      <c r="O3" s="28">
        <v>2684.9726160000014</v>
      </c>
      <c r="P3" s="28">
        <v>335.62157700000017</v>
      </c>
      <c r="Q3" s="28">
        <v>2953.4698776000055</v>
      </c>
      <c r="R3" s="28">
        <v>19463.366493384001</v>
      </c>
      <c r="S3" s="24">
        <v>279.58</v>
      </c>
      <c r="T3" s="24">
        <v>294.88</v>
      </c>
      <c r="U3" s="24">
        <v>259.2</v>
      </c>
      <c r="V3" s="24">
        <v>260</v>
      </c>
      <c r="W3" s="24">
        <v>255.09066666666666</v>
      </c>
      <c r="X3" s="27">
        <f t="shared" si="0"/>
        <v>2572.1359999999995</v>
      </c>
      <c r="Y3" s="27">
        <f t="shared" si="1"/>
        <v>2712.8959999999997</v>
      </c>
      <c r="Z3" s="27">
        <f t="shared" si="2"/>
        <v>2384.64</v>
      </c>
      <c r="AA3" s="30">
        <f t="shared" si="3"/>
        <v>2392</v>
      </c>
      <c r="AB3" s="30">
        <f t="shared" ref="AB3:AB66" si="8">(+L3*W3)*1.15</f>
        <v>2346.8341333333333</v>
      </c>
      <c r="AC3" s="29">
        <f t="shared" si="4"/>
        <v>4.2025239038788693E-2</v>
      </c>
      <c r="AD3" s="29">
        <f t="shared" si="5"/>
        <v>-1.0399876644402371E-2</v>
      </c>
      <c r="AE3" s="29">
        <f t="shared" si="6"/>
        <v>0.11185686372005865</v>
      </c>
      <c r="AF3" s="29">
        <f t="shared" si="7"/>
        <v>0.10911568120067607</v>
      </c>
      <c r="AG3" s="29">
        <f t="shared" ref="AG3:AG66" si="9">+(O3-AB3)/P3</f>
        <v>1.007499236756962</v>
      </c>
      <c r="AH3" s="6">
        <f t="shared" ref="AH3:AH66" si="10">+(O3-X3)</f>
        <v>112.83661600000187</v>
      </c>
      <c r="AI3" s="6">
        <f t="shared" ref="AI3:AI66" si="11">+(O3-Y3)</f>
        <v>-27.92338399999835</v>
      </c>
      <c r="AJ3" s="6">
        <f t="shared" ref="AJ3:AJ66" si="12">+(O3-Z3)</f>
        <v>300.33261600000151</v>
      </c>
      <c r="AK3" s="6">
        <f t="shared" ref="AK3:AK66" si="13">+(O3-AA3)</f>
        <v>292.97261600000138</v>
      </c>
      <c r="AL3" s="6">
        <f t="shared" ref="AL3:AL66" si="14">+(O3-AB3)</f>
        <v>338.1384826666681</v>
      </c>
    </row>
    <row r="4" spans="1:38" x14ac:dyDescent="0.25">
      <c r="A4">
        <v>8011775</v>
      </c>
      <c r="B4">
        <v>3</v>
      </c>
      <c r="C4" s="27" t="s">
        <v>46</v>
      </c>
      <c r="D4">
        <v>353006</v>
      </c>
      <c r="E4" s="27" t="s">
        <v>36</v>
      </c>
      <c r="F4" t="s">
        <v>37</v>
      </c>
      <c r="G4" t="s">
        <v>12</v>
      </c>
      <c r="H4" s="27" t="s">
        <v>59</v>
      </c>
      <c r="I4" s="27" t="s">
        <v>37</v>
      </c>
      <c r="J4" s="27" t="s">
        <v>102</v>
      </c>
      <c r="K4" s="27">
        <v>2022</v>
      </c>
      <c r="L4" s="27">
        <v>9</v>
      </c>
      <c r="M4" t="s">
        <v>57</v>
      </c>
      <c r="N4" t="s">
        <v>54</v>
      </c>
      <c r="O4" s="28">
        <v>3020.5941930000013</v>
      </c>
      <c r="P4" s="28">
        <v>335.62157700000012</v>
      </c>
      <c r="Q4" s="28">
        <v>3322.6536123000055</v>
      </c>
      <c r="R4" s="28">
        <v>21896.287305056998</v>
      </c>
      <c r="S4" s="24">
        <v>279.58</v>
      </c>
      <c r="T4" s="24">
        <v>294.88</v>
      </c>
      <c r="U4" s="24">
        <v>259.2</v>
      </c>
      <c r="V4" s="24">
        <v>260</v>
      </c>
      <c r="W4" s="24">
        <v>255.09066666666666</v>
      </c>
      <c r="X4" s="27">
        <f t="shared" si="0"/>
        <v>2893.6529999999993</v>
      </c>
      <c r="Y4" s="27">
        <f t="shared" si="1"/>
        <v>3052.0079999999998</v>
      </c>
      <c r="Z4" s="27">
        <f t="shared" si="2"/>
        <v>2682.7199999999993</v>
      </c>
      <c r="AA4" s="30">
        <f t="shared" si="3"/>
        <v>2691</v>
      </c>
      <c r="AB4" s="30">
        <f t="shared" si="8"/>
        <v>2640.1883999999995</v>
      </c>
      <c r="AC4" s="29">
        <f t="shared" si="4"/>
        <v>4.2025239038788645E-2</v>
      </c>
      <c r="AD4" s="29">
        <f t="shared" si="5"/>
        <v>-1.0399876644402504E-2</v>
      </c>
      <c r="AE4" s="29">
        <f t="shared" si="6"/>
        <v>0.11185686372005874</v>
      </c>
      <c r="AF4" s="29">
        <f t="shared" si="7"/>
        <v>0.10911568120067598</v>
      </c>
      <c r="AG4" s="29">
        <f t="shared" si="9"/>
        <v>1.1334366413515826</v>
      </c>
      <c r="AH4" s="6">
        <f t="shared" si="10"/>
        <v>126.94119300000193</v>
      </c>
      <c r="AI4" s="6">
        <f t="shared" si="11"/>
        <v>-31.413806999998542</v>
      </c>
      <c r="AJ4" s="6">
        <f t="shared" si="12"/>
        <v>337.87419300000192</v>
      </c>
      <c r="AK4" s="6">
        <f t="shared" si="13"/>
        <v>329.59419300000127</v>
      </c>
      <c r="AL4" s="6">
        <f t="shared" si="14"/>
        <v>380.40579300000172</v>
      </c>
    </row>
    <row r="5" spans="1:38" x14ac:dyDescent="0.25">
      <c r="A5">
        <v>7983600</v>
      </c>
      <c r="B5">
        <v>5</v>
      </c>
      <c r="C5" s="27" t="s">
        <v>46</v>
      </c>
      <c r="D5">
        <v>353006</v>
      </c>
      <c r="E5" s="27" t="s">
        <v>36</v>
      </c>
      <c r="F5" t="s">
        <v>37</v>
      </c>
      <c r="G5" t="s">
        <v>12</v>
      </c>
      <c r="H5" s="27" t="s">
        <v>59</v>
      </c>
      <c r="I5" s="27" t="s">
        <v>37</v>
      </c>
      <c r="J5" s="27" t="s">
        <v>102</v>
      </c>
      <c r="K5" s="27">
        <v>2022</v>
      </c>
      <c r="L5" s="27">
        <v>1</v>
      </c>
      <c r="M5" t="s">
        <v>57</v>
      </c>
      <c r="N5" t="s">
        <v>54</v>
      </c>
      <c r="O5" s="28">
        <v>335.62157700000017</v>
      </c>
      <c r="P5" s="28">
        <v>335.62157700000017</v>
      </c>
      <c r="Q5" s="28">
        <v>369.18373470000068</v>
      </c>
      <c r="R5" s="28">
        <v>2432.9208116730001</v>
      </c>
      <c r="S5" s="24">
        <v>279.58</v>
      </c>
      <c r="T5" s="24">
        <v>294.88</v>
      </c>
      <c r="U5" s="24">
        <v>259.2</v>
      </c>
      <c r="V5" s="24">
        <v>260</v>
      </c>
      <c r="W5" s="24">
        <v>255.09066666666666</v>
      </c>
      <c r="X5" s="27">
        <f t="shared" si="0"/>
        <v>321.51699999999994</v>
      </c>
      <c r="Y5" s="27">
        <f t="shared" si="1"/>
        <v>339.11199999999997</v>
      </c>
      <c r="Z5" s="27">
        <f t="shared" si="2"/>
        <v>298.08</v>
      </c>
      <c r="AA5" s="30">
        <f t="shared" si="3"/>
        <v>299</v>
      </c>
      <c r="AB5" s="30">
        <f t="shared" si="8"/>
        <v>293.35426666666666</v>
      </c>
      <c r="AC5" s="29">
        <f t="shared" ref="AC5:AC68" si="15">+(O5-X5)/O5</f>
        <v>4.2025239038788693E-2</v>
      </c>
      <c r="AD5" s="29">
        <f t="shared" ref="AD5:AD68" si="16">+(O5-Y5)/O5</f>
        <v>-1.0399876644402371E-2</v>
      </c>
      <c r="AE5" s="29">
        <f t="shared" ref="AE5:AE68" si="17">+(O5-Z5)/O5</f>
        <v>0.11185686372005865</v>
      </c>
      <c r="AF5" s="29">
        <f t="shared" ref="AF5:AF68" si="18">+(O5-AA5)/O5</f>
        <v>0.10911568120067607</v>
      </c>
      <c r="AG5" s="29">
        <f t="shared" si="9"/>
        <v>0.12593740459462024</v>
      </c>
      <c r="AH5" s="6">
        <f t="shared" si="10"/>
        <v>14.104577000000234</v>
      </c>
      <c r="AI5" s="6">
        <f t="shared" si="11"/>
        <v>-3.4904229999997938</v>
      </c>
      <c r="AJ5" s="6">
        <f t="shared" si="12"/>
        <v>37.541577000000188</v>
      </c>
      <c r="AK5" s="6">
        <f t="shared" si="13"/>
        <v>36.621577000000173</v>
      </c>
      <c r="AL5" s="6">
        <f t="shared" si="14"/>
        <v>42.267310333333512</v>
      </c>
    </row>
    <row r="6" spans="1:38" x14ac:dyDescent="0.25">
      <c r="A6">
        <v>8001703</v>
      </c>
      <c r="B6">
        <v>7</v>
      </c>
      <c r="C6" s="27" t="s">
        <v>46</v>
      </c>
      <c r="D6">
        <v>353006</v>
      </c>
      <c r="E6" s="27" t="s">
        <v>36</v>
      </c>
      <c r="F6" t="s">
        <v>37</v>
      </c>
      <c r="G6" t="s">
        <v>12</v>
      </c>
      <c r="H6" s="27" t="s">
        <v>59</v>
      </c>
      <c r="I6" s="27" t="s">
        <v>37</v>
      </c>
      <c r="J6" s="27" t="s">
        <v>102</v>
      </c>
      <c r="K6" s="27">
        <v>2022</v>
      </c>
      <c r="L6" s="27">
        <v>6</v>
      </c>
      <c r="M6" t="s">
        <v>57</v>
      </c>
      <c r="N6" t="s">
        <v>54</v>
      </c>
      <c r="O6" s="28">
        <v>2013.7294620000009</v>
      </c>
      <c r="P6" s="28">
        <v>335.62157700000017</v>
      </c>
      <c r="Q6" s="28">
        <v>2215.102408200004</v>
      </c>
      <c r="R6" s="28">
        <v>14597.524870038</v>
      </c>
      <c r="S6" s="24">
        <v>279.58</v>
      </c>
      <c r="T6" s="24">
        <v>294.88</v>
      </c>
      <c r="U6" s="24">
        <v>259.2</v>
      </c>
      <c r="V6" s="24">
        <v>260</v>
      </c>
      <c r="W6" s="24">
        <v>255.09066666666666</v>
      </c>
      <c r="X6" s="27">
        <f t="shared" si="0"/>
        <v>1929.1019999999999</v>
      </c>
      <c r="Y6" s="27">
        <f t="shared" si="1"/>
        <v>2034.6719999999998</v>
      </c>
      <c r="Z6" s="27">
        <f t="shared" si="2"/>
        <v>1788.4799999999996</v>
      </c>
      <c r="AA6" s="30">
        <f t="shared" si="3"/>
        <v>1793.9999999999998</v>
      </c>
      <c r="AB6" s="30">
        <f t="shared" si="8"/>
        <v>1760.1255999999996</v>
      </c>
      <c r="AC6" s="29">
        <f t="shared" si="15"/>
        <v>4.2025239038788527E-2</v>
      </c>
      <c r="AD6" s="29">
        <f t="shared" si="16"/>
        <v>-1.0399876644402428E-2</v>
      </c>
      <c r="AE6" s="29">
        <f t="shared" si="17"/>
        <v>0.11185686372005876</v>
      </c>
      <c r="AF6" s="29">
        <f t="shared" si="18"/>
        <v>0.10911568120067612</v>
      </c>
      <c r="AG6" s="29">
        <f t="shared" si="9"/>
        <v>0.75562442756772208</v>
      </c>
      <c r="AH6" s="6">
        <f t="shared" si="10"/>
        <v>84.62746200000106</v>
      </c>
      <c r="AI6" s="6">
        <f t="shared" si="11"/>
        <v>-20.942537999998876</v>
      </c>
      <c r="AJ6" s="6">
        <f t="shared" si="12"/>
        <v>225.24946200000136</v>
      </c>
      <c r="AK6" s="6">
        <f t="shared" si="13"/>
        <v>219.72946200000115</v>
      </c>
      <c r="AL6" s="6">
        <f t="shared" si="14"/>
        <v>253.6038620000013</v>
      </c>
    </row>
    <row r="7" spans="1:38" x14ac:dyDescent="0.25">
      <c r="A7">
        <v>8007383</v>
      </c>
      <c r="B7">
        <v>3</v>
      </c>
      <c r="C7" s="27" t="s">
        <v>46</v>
      </c>
      <c r="D7">
        <v>353006</v>
      </c>
      <c r="E7" s="27" t="s">
        <v>36</v>
      </c>
      <c r="F7" t="s">
        <v>37</v>
      </c>
      <c r="G7" t="s">
        <v>12</v>
      </c>
      <c r="H7" s="27" t="s">
        <v>59</v>
      </c>
      <c r="I7" s="27" t="s">
        <v>37</v>
      </c>
      <c r="J7" s="27" t="s">
        <v>102</v>
      </c>
      <c r="K7" s="27">
        <v>2022</v>
      </c>
      <c r="L7" s="27">
        <v>5</v>
      </c>
      <c r="M7" t="s">
        <v>57</v>
      </c>
      <c r="N7" t="s">
        <v>54</v>
      </c>
      <c r="O7" s="28">
        <v>1678.1078850000006</v>
      </c>
      <c r="P7" s="28">
        <v>335.62157700000012</v>
      </c>
      <c r="Q7" s="28">
        <v>1845.9186735000033</v>
      </c>
      <c r="R7" s="28">
        <v>12164.604058364999</v>
      </c>
      <c r="S7" s="24">
        <v>279.58</v>
      </c>
      <c r="T7" s="24">
        <v>294.88</v>
      </c>
      <c r="U7" s="24">
        <v>259.2</v>
      </c>
      <c r="V7" s="24">
        <v>260</v>
      </c>
      <c r="W7" s="24">
        <v>255.09066666666666</v>
      </c>
      <c r="X7" s="27">
        <f t="shared" si="0"/>
        <v>1607.5849999999998</v>
      </c>
      <c r="Y7" s="27">
        <f t="shared" si="1"/>
        <v>1695.56</v>
      </c>
      <c r="Z7" s="27">
        <f t="shared" si="2"/>
        <v>1490.3999999999999</v>
      </c>
      <c r="AA7" s="30">
        <f t="shared" si="3"/>
        <v>1494.9999999999998</v>
      </c>
      <c r="AB7" s="30">
        <f t="shared" si="8"/>
        <v>1466.7713333333334</v>
      </c>
      <c r="AC7" s="29">
        <f t="shared" si="15"/>
        <v>4.2025239038788464E-2</v>
      </c>
      <c r="AD7" s="29">
        <f t="shared" si="16"/>
        <v>-1.039987664440261E-2</v>
      </c>
      <c r="AE7" s="29">
        <f t="shared" si="17"/>
        <v>0.11185686372005853</v>
      </c>
      <c r="AF7" s="29">
        <f t="shared" si="18"/>
        <v>0.10911568120067605</v>
      </c>
      <c r="AG7" s="29">
        <f t="shared" si="9"/>
        <v>0.62968702297310031</v>
      </c>
      <c r="AH7" s="6">
        <f t="shared" si="10"/>
        <v>70.52288500000077</v>
      </c>
      <c r="AI7" s="6">
        <f t="shared" si="11"/>
        <v>-17.452114999999367</v>
      </c>
      <c r="AJ7" s="6">
        <f t="shared" si="12"/>
        <v>187.70788500000072</v>
      </c>
      <c r="AK7" s="6">
        <f t="shared" si="13"/>
        <v>183.10788500000081</v>
      </c>
      <c r="AL7" s="6">
        <f t="shared" si="14"/>
        <v>211.33655166666722</v>
      </c>
    </row>
    <row r="8" spans="1:38" x14ac:dyDescent="0.25">
      <c r="A8">
        <v>8015872</v>
      </c>
      <c r="B8">
        <v>4</v>
      </c>
      <c r="C8" s="27" t="s">
        <v>46</v>
      </c>
      <c r="D8">
        <v>353006</v>
      </c>
      <c r="E8" s="27" t="s">
        <v>36</v>
      </c>
      <c r="F8" t="s">
        <v>37</v>
      </c>
      <c r="G8" t="s">
        <v>12</v>
      </c>
      <c r="H8" s="27" t="s">
        <v>59</v>
      </c>
      <c r="I8" s="27" t="s">
        <v>37</v>
      </c>
      <c r="J8" s="27" t="s">
        <v>103</v>
      </c>
      <c r="K8" s="27">
        <v>2022</v>
      </c>
      <c r="L8" s="27">
        <v>1</v>
      </c>
      <c r="M8" t="s">
        <v>57</v>
      </c>
      <c r="N8" t="s">
        <v>54</v>
      </c>
      <c r="O8" s="28">
        <v>362.52767200000017</v>
      </c>
      <c r="P8" s="28">
        <v>362.52767200000017</v>
      </c>
      <c r="Q8" s="28">
        <v>398.78043920000073</v>
      </c>
      <c r="R8" s="28">
        <v>2627.9630943279999</v>
      </c>
      <c r="S8" s="24">
        <v>279.58</v>
      </c>
      <c r="T8" s="24">
        <v>294.88</v>
      </c>
      <c r="U8" s="24">
        <v>259.2</v>
      </c>
      <c r="V8" s="24">
        <v>260</v>
      </c>
      <c r="W8" s="24">
        <v>255.09066666666666</v>
      </c>
      <c r="X8" s="27">
        <f t="shared" si="0"/>
        <v>321.51699999999994</v>
      </c>
      <c r="Y8" s="27">
        <f t="shared" si="1"/>
        <v>339.11199999999997</v>
      </c>
      <c r="Z8" s="27">
        <f t="shared" si="2"/>
        <v>298.08</v>
      </c>
      <c r="AA8" s="30">
        <f t="shared" si="3"/>
        <v>299</v>
      </c>
      <c r="AB8" s="30">
        <f t="shared" si="8"/>
        <v>293.35426666666666</v>
      </c>
      <c r="AC8" s="29">
        <f t="shared" si="15"/>
        <v>0.11312425276049054</v>
      </c>
      <c r="AD8" s="29">
        <f t="shared" si="16"/>
        <v>6.4590026661468722E-2</v>
      </c>
      <c r="AE8" s="29">
        <f t="shared" si="17"/>
        <v>0.17777311079304356</v>
      </c>
      <c r="AF8" s="29">
        <f t="shared" si="18"/>
        <v>0.17523537348067636</v>
      </c>
      <c r="AG8" s="29">
        <f t="shared" si="9"/>
        <v>0.1908086214542361</v>
      </c>
      <c r="AH8" s="6">
        <f t="shared" si="10"/>
        <v>41.010672000000227</v>
      </c>
      <c r="AI8" s="6">
        <f t="shared" si="11"/>
        <v>23.4156720000002</v>
      </c>
      <c r="AJ8" s="6">
        <f t="shared" si="12"/>
        <v>64.447672000000182</v>
      </c>
      <c r="AK8" s="6">
        <f t="shared" si="13"/>
        <v>63.527672000000166</v>
      </c>
      <c r="AL8" s="6">
        <f t="shared" si="14"/>
        <v>69.173405333333505</v>
      </c>
    </row>
    <row r="9" spans="1:38" x14ac:dyDescent="0.25">
      <c r="A9">
        <v>8086373</v>
      </c>
      <c r="B9">
        <v>7</v>
      </c>
      <c r="C9" s="27" t="s">
        <v>46</v>
      </c>
      <c r="D9">
        <v>353006</v>
      </c>
      <c r="E9" s="27" t="s">
        <v>36</v>
      </c>
      <c r="F9" t="s">
        <v>37</v>
      </c>
      <c r="G9" t="s">
        <v>12</v>
      </c>
      <c r="H9" s="27" t="s">
        <v>59</v>
      </c>
      <c r="I9" s="27" t="s">
        <v>37</v>
      </c>
      <c r="J9" s="27" t="s">
        <v>103</v>
      </c>
      <c r="K9" s="27">
        <v>2022</v>
      </c>
      <c r="L9" s="27">
        <v>14</v>
      </c>
      <c r="M9" t="s">
        <v>57</v>
      </c>
      <c r="N9" t="s">
        <v>54</v>
      </c>
      <c r="O9" s="28">
        <v>5075.3874130000022</v>
      </c>
      <c r="P9" s="28">
        <v>362.52767235714299</v>
      </c>
      <c r="Q9" s="28">
        <v>5582.9261543000102</v>
      </c>
      <c r="R9" s="28">
        <v>36791.483356837001</v>
      </c>
      <c r="S9" s="24">
        <v>279.58</v>
      </c>
      <c r="T9" s="24">
        <v>294.88</v>
      </c>
      <c r="U9" s="24">
        <v>259.2</v>
      </c>
      <c r="V9" s="24">
        <v>260</v>
      </c>
      <c r="W9" s="24">
        <v>255.09066666666666</v>
      </c>
      <c r="X9" s="27">
        <f t="shared" si="0"/>
        <v>4501.2379999999994</v>
      </c>
      <c r="Y9" s="27">
        <f t="shared" si="1"/>
        <v>4747.5679999999993</v>
      </c>
      <c r="Z9" s="27">
        <f t="shared" si="2"/>
        <v>4173.119999999999</v>
      </c>
      <c r="AA9" s="30">
        <f t="shared" si="3"/>
        <v>4186</v>
      </c>
      <c r="AB9" s="30">
        <f t="shared" si="8"/>
        <v>4106.9597333333331</v>
      </c>
      <c r="AC9" s="29">
        <f t="shared" si="15"/>
        <v>0.11312425363419298</v>
      </c>
      <c r="AD9" s="29">
        <f t="shared" si="16"/>
        <v>6.4590027582984585E-2</v>
      </c>
      <c r="AE9" s="29">
        <f t="shared" si="17"/>
        <v>0.17777311160305762</v>
      </c>
      <c r="AF9" s="29">
        <f t="shared" si="18"/>
        <v>0.1752353742931903</v>
      </c>
      <c r="AG9" s="29">
        <f t="shared" si="9"/>
        <v>2.6713207115197144</v>
      </c>
      <c r="AH9" s="6">
        <f t="shared" si="10"/>
        <v>574.14941300000282</v>
      </c>
      <c r="AI9" s="6">
        <f t="shared" si="11"/>
        <v>327.8194130000029</v>
      </c>
      <c r="AJ9" s="6">
        <f t="shared" si="12"/>
        <v>902.26741300000322</v>
      </c>
      <c r="AK9" s="6">
        <f t="shared" si="13"/>
        <v>889.3874130000022</v>
      </c>
      <c r="AL9" s="6">
        <f t="shared" si="14"/>
        <v>968.42767966666906</v>
      </c>
    </row>
    <row r="10" spans="1:38" x14ac:dyDescent="0.25">
      <c r="A10">
        <v>8030460</v>
      </c>
      <c r="B10">
        <v>2</v>
      </c>
      <c r="C10" s="27" t="s">
        <v>46</v>
      </c>
      <c r="D10">
        <v>353006</v>
      </c>
      <c r="E10" s="27" t="s">
        <v>36</v>
      </c>
      <c r="F10" t="s">
        <v>37</v>
      </c>
      <c r="G10" t="s">
        <v>12</v>
      </c>
      <c r="H10" s="27" t="s">
        <v>59</v>
      </c>
      <c r="I10" s="27" t="s">
        <v>37</v>
      </c>
      <c r="J10" s="27" t="s">
        <v>103</v>
      </c>
      <c r="K10" s="27">
        <v>2022</v>
      </c>
      <c r="L10" s="27">
        <v>2</v>
      </c>
      <c r="M10" t="s">
        <v>57</v>
      </c>
      <c r="N10" t="s">
        <v>54</v>
      </c>
      <c r="O10" s="28">
        <v>725.05534400000033</v>
      </c>
      <c r="P10" s="28">
        <v>362.52767200000017</v>
      </c>
      <c r="Q10" s="28">
        <v>797.56087840000146</v>
      </c>
      <c r="R10" s="28">
        <v>5255.9261886559998</v>
      </c>
      <c r="S10" s="24">
        <v>279.58</v>
      </c>
      <c r="T10" s="24">
        <v>294.88</v>
      </c>
      <c r="U10" s="24">
        <v>259.2</v>
      </c>
      <c r="V10" s="24">
        <v>260</v>
      </c>
      <c r="W10" s="24">
        <v>255.09066666666666</v>
      </c>
      <c r="X10" s="27">
        <f t="shared" si="0"/>
        <v>643.03399999999988</v>
      </c>
      <c r="Y10" s="27">
        <f t="shared" si="1"/>
        <v>678.22399999999993</v>
      </c>
      <c r="Z10" s="27">
        <f t="shared" si="2"/>
        <v>596.16</v>
      </c>
      <c r="AA10" s="30">
        <f t="shared" si="3"/>
        <v>598</v>
      </c>
      <c r="AB10" s="30">
        <f t="shared" si="8"/>
        <v>586.70853333333332</v>
      </c>
      <c r="AC10" s="29">
        <f t="shared" si="15"/>
        <v>0.11312425276049054</v>
      </c>
      <c r="AD10" s="29">
        <f t="shared" si="16"/>
        <v>6.4590026661468722E-2</v>
      </c>
      <c r="AE10" s="29">
        <f t="shared" si="17"/>
        <v>0.17777311079304356</v>
      </c>
      <c r="AF10" s="29">
        <f t="shared" si="18"/>
        <v>0.17523537348067636</v>
      </c>
      <c r="AG10" s="29">
        <f t="shared" si="9"/>
        <v>0.38161724290847221</v>
      </c>
      <c r="AH10" s="6">
        <f t="shared" si="10"/>
        <v>82.021344000000454</v>
      </c>
      <c r="AI10" s="6">
        <f t="shared" si="11"/>
        <v>46.831344000000399</v>
      </c>
      <c r="AJ10" s="6">
        <f t="shared" si="12"/>
        <v>128.89534400000036</v>
      </c>
      <c r="AK10" s="6">
        <f t="shared" si="13"/>
        <v>127.05534400000033</v>
      </c>
      <c r="AL10" s="6">
        <f t="shared" si="14"/>
        <v>138.34681066666701</v>
      </c>
    </row>
    <row r="11" spans="1:38" x14ac:dyDescent="0.25">
      <c r="A11">
        <v>8046009</v>
      </c>
      <c r="B11">
        <v>4</v>
      </c>
      <c r="C11" s="27" t="s">
        <v>46</v>
      </c>
      <c r="D11">
        <v>353006</v>
      </c>
      <c r="E11" s="27" t="s">
        <v>36</v>
      </c>
      <c r="F11" t="s">
        <v>37</v>
      </c>
      <c r="G11" t="s">
        <v>12</v>
      </c>
      <c r="H11" s="27" t="s">
        <v>59</v>
      </c>
      <c r="I11" s="27" t="s">
        <v>37</v>
      </c>
      <c r="J11" s="27" t="s">
        <v>103</v>
      </c>
      <c r="K11" s="27">
        <v>2022</v>
      </c>
      <c r="L11" s="27">
        <v>1</v>
      </c>
      <c r="M11" t="s">
        <v>57</v>
      </c>
      <c r="N11" t="s">
        <v>54</v>
      </c>
      <c r="O11" s="28">
        <v>362.52767200000017</v>
      </c>
      <c r="P11" s="28">
        <v>362.52767200000017</v>
      </c>
      <c r="Q11" s="28">
        <v>398.78043920000073</v>
      </c>
      <c r="R11" s="28">
        <v>2627.9630943279999</v>
      </c>
      <c r="S11" s="24">
        <v>279.58</v>
      </c>
      <c r="T11" s="24">
        <v>294.88</v>
      </c>
      <c r="U11" s="24">
        <v>259.2</v>
      </c>
      <c r="V11" s="24">
        <v>260</v>
      </c>
      <c r="W11" s="24">
        <v>255.09066666666666</v>
      </c>
      <c r="X11" s="27">
        <f t="shared" si="0"/>
        <v>321.51699999999994</v>
      </c>
      <c r="Y11" s="27">
        <f t="shared" si="1"/>
        <v>339.11199999999997</v>
      </c>
      <c r="Z11" s="27">
        <f t="shared" si="2"/>
        <v>298.08</v>
      </c>
      <c r="AA11" s="30">
        <f t="shared" si="3"/>
        <v>299</v>
      </c>
      <c r="AB11" s="30">
        <f t="shared" si="8"/>
        <v>293.35426666666666</v>
      </c>
      <c r="AC11" s="29">
        <f t="shared" si="15"/>
        <v>0.11312425276049054</v>
      </c>
      <c r="AD11" s="29">
        <f t="shared" si="16"/>
        <v>6.4590026661468722E-2</v>
      </c>
      <c r="AE11" s="29">
        <f t="shared" si="17"/>
        <v>0.17777311079304356</v>
      </c>
      <c r="AF11" s="29">
        <f t="shared" si="18"/>
        <v>0.17523537348067636</v>
      </c>
      <c r="AG11" s="29">
        <f t="shared" si="9"/>
        <v>0.1908086214542361</v>
      </c>
      <c r="AH11" s="6">
        <f t="shared" si="10"/>
        <v>41.010672000000227</v>
      </c>
      <c r="AI11" s="6">
        <f t="shared" si="11"/>
        <v>23.4156720000002</v>
      </c>
      <c r="AJ11" s="6">
        <f t="shared" si="12"/>
        <v>64.447672000000182</v>
      </c>
      <c r="AK11" s="6">
        <f t="shared" si="13"/>
        <v>63.527672000000166</v>
      </c>
      <c r="AL11" s="6">
        <f t="shared" si="14"/>
        <v>69.173405333333505</v>
      </c>
    </row>
    <row r="12" spans="1:38" x14ac:dyDescent="0.25">
      <c r="A12">
        <v>8026619</v>
      </c>
      <c r="B12">
        <v>2</v>
      </c>
      <c r="C12" s="27" t="s">
        <v>46</v>
      </c>
      <c r="D12">
        <v>353006</v>
      </c>
      <c r="E12" s="27" t="s">
        <v>36</v>
      </c>
      <c r="F12" t="s">
        <v>37</v>
      </c>
      <c r="G12" t="s">
        <v>12</v>
      </c>
      <c r="H12" s="27" t="s">
        <v>59</v>
      </c>
      <c r="I12" s="27" t="s">
        <v>37</v>
      </c>
      <c r="J12" s="27" t="s">
        <v>103</v>
      </c>
      <c r="K12" s="27">
        <v>2022</v>
      </c>
      <c r="L12" s="27">
        <v>2</v>
      </c>
      <c r="M12" t="s">
        <v>57</v>
      </c>
      <c r="N12" t="s">
        <v>54</v>
      </c>
      <c r="O12" s="28">
        <v>725.05534400000033</v>
      </c>
      <c r="P12" s="28">
        <v>362.52767200000017</v>
      </c>
      <c r="Q12" s="28">
        <v>797.56087840000146</v>
      </c>
      <c r="R12" s="28">
        <v>5255.9261886559998</v>
      </c>
      <c r="S12" s="24">
        <v>279.58</v>
      </c>
      <c r="T12" s="24">
        <v>294.88</v>
      </c>
      <c r="U12" s="24">
        <v>259.2</v>
      </c>
      <c r="V12" s="24">
        <v>260</v>
      </c>
      <c r="W12" s="24">
        <v>255.09066666666666</v>
      </c>
      <c r="X12" s="27">
        <f t="shared" si="0"/>
        <v>643.03399999999988</v>
      </c>
      <c r="Y12" s="27">
        <f t="shared" si="1"/>
        <v>678.22399999999993</v>
      </c>
      <c r="Z12" s="27">
        <f t="shared" si="2"/>
        <v>596.16</v>
      </c>
      <c r="AA12" s="30">
        <f t="shared" si="3"/>
        <v>598</v>
      </c>
      <c r="AB12" s="30">
        <f t="shared" si="8"/>
        <v>586.70853333333332</v>
      </c>
      <c r="AC12" s="29">
        <f t="shared" si="15"/>
        <v>0.11312425276049054</v>
      </c>
      <c r="AD12" s="29">
        <f t="shared" si="16"/>
        <v>6.4590026661468722E-2</v>
      </c>
      <c r="AE12" s="29">
        <f t="shared" si="17"/>
        <v>0.17777311079304356</v>
      </c>
      <c r="AF12" s="29">
        <f t="shared" si="18"/>
        <v>0.17523537348067636</v>
      </c>
      <c r="AG12" s="29">
        <f t="shared" si="9"/>
        <v>0.38161724290847221</v>
      </c>
      <c r="AH12" s="6">
        <f t="shared" si="10"/>
        <v>82.021344000000454</v>
      </c>
      <c r="AI12" s="6">
        <f t="shared" si="11"/>
        <v>46.831344000000399</v>
      </c>
      <c r="AJ12" s="6">
        <f t="shared" si="12"/>
        <v>128.89534400000036</v>
      </c>
      <c r="AK12" s="6">
        <f t="shared" si="13"/>
        <v>127.05534400000033</v>
      </c>
      <c r="AL12" s="6">
        <f t="shared" si="14"/>
        <v>138.34681066666701</v>
      </c>
    </row>
    <row r="13" spans="1:38" x14ac:dyDescent="0.25">
      <c r="A13">
        <v>8117947</v>
      </c>
      <c r="B13">
        <v>6</v>
      </c>
      <c r="C13" s="27" t="s">
        <v>46</v>
      </c>
      <c r="D13">
        <v>353006</v>
      </c>
      <c r="E13" s="27" t="s">
        <v>36</v>
      </c>
      <c r="F13" t="s">
        <v>37</v>
      </c>
      <c r="G13" t="s">
        <v>12</v>
      </c>
      <c r="H13" s="27" t="s">
        <v>59</v>
      </c>
      <c r="I13" s="27" t="s">
        <v>37</v>
      </c>
      <c r="J13" s="27" t="s">
        <v>104</v>
      </c>
      <c r="K13" s="27">
        <v>2022</v>
      </c>
      <c r="L13" s="27">
        <v>2</v>
      </c>
      <c r="M13" t="s">
        <v>57</v>
      </c>
      <c r="N13" t="s">
        <v>54</v>
      </c>
      <c r="O13" s="28">
        <v>721.97393200000022</v>
      </c>
      <c r="P13" s="28">
        <v>360.98696600000011</v>
      </c>
      <c r="Q13" s="28">
        <v>794.17132520000132</v>
      </c>
      <c r="R13" s="28">
        <v>5233.5890330679995</v>
      </c>
      <c r="S13" s="24">
        <v>279.58</v>
      </c>
      <c r="T13" s="24">
        <v>294.88</v>
      </c>
      <c r="U13" s="24">
        <v>259.2</v>
      </c>
      <c r="V13" s="24">
        <v>260</v>
      </c>
      <c r="W13" s="24">
        <v>255.09066666666666</v>
      </c>
      <c r="X13" s="27">
        <f t="shared" si="0"/>
        <v>643.03399999999988</v>
      </c>
      <c r="Y13" s="27">
        <f t="shared" si="1"/>
        <v>678.22399999999993</v>
      </c>
      <c r="Z13" s="27">
        <f t="shared" si="2"/>
        <v>596.16</v>
      </c>
      <c r="AA13" s="30">
        <f t="shared" si="3"/>
        <v>598</v>
      </c>
      <c r="AB13" s="30">
        <f t="shared" si="8"/>
        <v>586.70853333333332</v>
      </c>
      <c r="AC13" s="29">
        <f t="shared" si="15"/>
        <v>0.10933903358715771</v>
      </c>
      <c r="AD13" s="29">
        <f t="shared" si="16"/>
        <v>6.0597661578728958E-2</v>
      </c>
      <c r="AE13" s="29">
        <f t="shared" si="17"/>
        <v>0.17426381538662009</v>
      </c>
      <c r="AF13" s="29">
        <f t="shared" si="18"/>
        <v>0.17171524691559109</v>
      </c>
      <c r="AG13" s="29">
        <f t="shared" si="9"/>
        <v>0.37470992419894422</v>
      </c>
      <c r="AH13" s="6">
        <f t="shared" si="10"/>
        <v>78.93993200000034</v>
      </c>
      <c r="AI13" s="6">
        <f t="shared" si="11"/>
        <v>43.749932000000285</v>
      </c>
      <c r="AJ13" s="6">
        <f t="shared" si="12"/>
        <v>125.81393200000025</v>
      </c>
      <c r="AK13" s="6">
        <f t="shared" si="13"/>
        <v>123.97393200000022</v>
      </c>
      <c r="AL13" s="6">
        <f t="shared" si="14"/>
        <v>135.2653986666669</v>
      </c>
    </row>
    <row r="14" spans="1:38" x14ac:dyDescent="0.25">
      <c r="A14">
        <v>8124900</v>
      </c>
      <c r="B14">
        <v>5</v>
      </c>
      <c r="C14" s="27" t="s">
        <v>46</v>
      </c>
      <c r="D14">
        <v>353006</v>
      </c>
      <c r="E14" s="27" t="s">
        <v>36</v>
      </c>
      <c r="F14" t="s">
        <v>37</v>
      </c>
      <c r="G14" t="s">
        <v>12</v>
      </c>
      <c r="H14" s="27" t="s">
        <v>59</v>
      </c>
      <c r="I14" s="27" t="s">
        <v>37</v>
      </c>
      <c r="J14" s="27" t="s">
        <v>104</v>
      </c>
      <c r="K14" s="27">
        <v>2022</v>
      </c>
      <c r="L14" s="27">
        <v>6</v>
      </c>
      <c r="M14" t="s">
        <v>57</v>
      </c>
      <c r="N14" t="s">
        <v>54</v>
      </c>
      <c r="O14" s="28">
        <v>2165.9217970000009</v>
      </c>
      <c r="P14" s="28">
        <v>360.98696616666683</v>
      </c>
      <c r="Q14" s="28">
        <v>2382.5139767000042</v>
      </c>
      <c r="R14" s="28">
        <v>15700.767106452999</v>
      </c>
      <c r="S14" s="24">
        <v>279.58</v>
      </c>
      <c r="T14" s="24">
        <v>294.88</v>
      </c>
      <c r="U14" s="24">
        <v>259.2</v>
      </c>
      <c r="V14" s="24">
        <v>260</v>
      </c>
      <c r="W14" s="24">
        <v>255.09066666666666</v>
      </c>
      <c r="X14" s="27">
        <f t="shared" si="0"/>
        <v>1929.1019999999999</v>
      </c>
      <c r="Y14" s="27">
        <f t="shared" si="1"/>
        <v>2034.6719999999998</v>
      </c>
      <c r="Z14" s="27">
        <f t="shared" si="2"/>
        <v>1788.4799999999996</v>
      </c>
      <c r="AA14" s="30">
        <f t="shared" si="3"/>
        <v>1793.9999999999998</v>
      </c>
      <c r="AB14" s="30">
        <f t="shared" si="8"/>
        <v>1760.1255999999996</v>
      </c>
      <c r="AC14" s="29">
        <f t="shared" si="15"/>
        <v>0.10933903399837336</v>
      </c>
      <c r="AD14" s="29">
        <f t="shared" si="16"/>
        <v>6.0597662012448469E-2</v>
      </c>
      <c r="AE14" s="29">
        <f t="shared" si="17"/>
        <v>0.1742638157678604</v>
      </c>
      <c r="AF14" s="29">
        <f t="shared" si="18"/>
        <v>0.17171524729800802</v>
      </c>
      <c r="AG14" s="29">
        <f t="shared" si="9"/>
        <v>1.1241297748480097</v>
      </c>
      <c r="AH14" s="6">
        <f t="shared" si="10"/>
        <v>236.81979700000102</v>
      </c>
      <c r="AI14" s="6">
        <f t="shared" si="11"/>
        <v>131.24979700000108</v>
      </c>
      <c r="AJ14" s="6">
        <f t="shared" si="12"/>
        <v>377.44179700000132</v>
      </c>
      <c r="AK14" s="6">
        <f t="shared" si="13"/>
        <v>371.92179700000111</v>
      </c>
      <c r="AL14" s="6">
        <f t="shared" si="14"/>
        <v>405.79619700000126</v>
      </c>
    </row>
    <row r="15" spans="1:38" x14ac:dyDescent="0.25">
      <c r="A15">
        <v>8166350</v>
      </c>
      <c r="B15">
        <v>3</v>
      </c>
      <c r="C15" s="27" t="s">
        <v>46</v>
      </c>
      <c r="D15">
        <v>353006</v>
      </c>
      <c r="E15" s="27" t="s">
        <v>36</v>
      </c>
      <c r="F15" t="s">
        <v>37</v>
      </c>
      <c r="G15" t="s">
        <v>12</v>
      </c>
      <c r="H15" s="27" t="s">
        <v>59</v>
      </c>
      <c r="I15" s="27" t="s">
        <v>37</v>
      </c>
      <c r="J15" s="27" t="s">
        <v>104</v>
      </c>
      <c r="K15" s="27">
        <v>2022</v>
      </c>
      <c r="L15" s="27">
        <v>3</v>
      </c>
      <c r="M15" t="s">
        <v>57</v>
      </c>
      <c r="N15" t="s">
        <v>54</v>
      </c>
      <c r="O15" s="28">
        <v>1082.9608980000005</v>
      </c>
      <c r="P15" s="28">
        <v>360.98696600000017</v>
      </c>
      <c r="Q15" s="28">
        <v>1191.2569878000022</v>
      </c>
      <c r="R15" s="28">
        <v>7850.3835496020001</v>
      </c>
      <c r="S15" s="24">
        <v>279.58</v>
      </c>
      <c r="T15" s="24">
        <v>294.88</v>
      </c>
      <c r="U15" s="24">
        <v>259.2</v>
      </c>
      <c r="V15" s="24">
        <v>260</v>
      </c>
      <c r="W15" s="24">
        <v>255.09066666666666</v>
      </c>
      <c r="X15" s="27">
        <f t="shared" si="0"/>
        <v>964.55099999999993</v>
      </c>
      <c r="Y15" s="27">
        <f t="shared" si="1"/>
        <v>1017.3359999999999</v>
      </c>
      <c r="Z15" s="27">
        <f t="shared" si="2"/>
        <v>894.23999999999978</v>
      </c>
      <c r="AA15" s="30">
        <f t="shared" si="3"/>
        <v>896.99999999999989</v>
      </c>
      <c r="AB15" s="30">
        <f t="shared" si="8"/>
        <v>880.06279999999981</v>
      </c>
      <c r="AC15" s="29">
        <f t="shared" si="15"/>
        <v>0.10933903358715774</v>
      </c>
      <c r="AD15" s="29">
        <f t="shared" si="16"/>
        <v>6.0597661578729103E-2</v>
      </c>
      <c r="AE15" s="29">
        <f t="shared" si="17"/>
        <v>0.17426381538662039</v>
      </c>
      <c r="AF15" s="29">
        <f t="shared" si="18"/>
        <v>0.17171524691559134</v>
      </c>
      <c r="AG15" s="29">
        <f t="shared" si="9"/>
        <v>0.56206488629841722</v>
      </c>
      <c r="AH15" s="6">
        <f t="shared" si="10"/>
        <v>118.40989800000057</v>
      </c>
      <c r="AI15" s="6">
        <f t="shared" si="11"/>
        <v>65.624898000000599</v>
      </c>
      <c r="AJ15" s="6">
        <f t="shared" si="12"/>
        <v>188.72089800000072</v>
      </c>
      <c r="AK15" s="6">
        <f t="shared" si="13"/>
        <v>185.96089800000061</v>
      </c>
      <c r="AL15" s="6">
        <f t="shared" si="14"/>
        <v>202.89809800000069</v>
      </c>
    </row>
    <row r="16" spans="1:38" x14ac:dyDescent="0.25">
      <c r="A16">
        <v>8121173</v>
      </c>
      <c r="B16">
        <v>8</v>
      </c>
      <c r="C16" s="27" t="s">
        <v>46</v>
      </c>
      <c r="D16">
        <v>353006</v>
      </c>
      <c r="E16" s="27" t="s">
        <v>36</v>
      </c>
      <c r="F16" t="s">
        <v>37</v>
      </c>
      <c r="G16" t="s">
        <v>12</v>
      </c>
      <c r="H16" s="27" t="s">
        <v>59</v>
      </c>
      <c r="I16" s="27" t="s">
        <v>37</v>
      </c>
      <c r="J16" s="27" t="s">
        <v>104</v>
      </c>
      <c r="K16" s="27">
        <v>2022</v>
      </c>
      <c r="L16" s="27">
        <v>10</v>
      </c>
      <c r="M16" t="s">
        <v>57</v>
      </c>
      <c r="N16" t="s">
        <v>54</v>
      </c>
      <c r="O16" s="28">
        <v>3609.8696630000018</v>
      </c>
      <c r="P16" s="28">
        <v>360.98696630000018</v>
      </c>
      <c r="Q16" s="28">
        <v>3970.8566293000072</v>
      </c>
      <c r="R16" s="28">
        <v>26167.945187087</v>
      </c>
      <c r="S16" s="24">
        <v>279.58</v>
      </c>
      <c r="T16" s="24">
        <v>294.88</v>
      </c>
      <c r="U16" s="24">
        <v>259.2</v>
      </c>
      <c r="V16" s="24">
        <v>260</v>
      </c>
      <c r="W16" s="24">
        <v>255.09066666666666</v>
      </c>
      <c r="X16" s="27">
        <f t="shared" si="0"/>
        <v>3215.1699999999996</v>
      </c>
      <c r="Y16" s="27">
        <f t="shared" si="1"/>
        <v>3391.12</v>
      </c>
      <c r="Z16" s="27">
        <f t="shared" si="2"/>
        <v>2980.7999999999997</v>
      </c>
      <c r="AA16" s="30">
        <f t="shared" si="3"/>
        <v>2989.9999999999995</v>
      </c>
      <c r="AB16" s="30">
        <f t="shared" si="8"/>
        <v>2933.5426666666667</v>
      </c>
      <c r="AC16" s="29">
        <f t="shared" si="15"/>
        <v>0.109339034327346</v>
      </c>
      <c r="AD16" s="29">
        <f t="shared" si="16"/>
        <v>6.0597662359424022E-2</v>
      </c>
      <c r="AE16" s="29">
        <f t="shared" si="17"/>
        <v>0.17426381607285241</v>
      </c>
      <c r="AF16" s="29">
        <f t="shared" si="18"/>
        <v>0.17171524760394152</v>
      </c>
      <c r="AG16" s="29">
        <f t="shared" si="9"/>
        <v>1.8735496277482491</v>
      </c>
      <c r="AH16" s="6">
        <f t="shared" si="10"/>
        <v>394.69966300000215</v>
      </c>
      <c r="AI16" s="6">
        <f t="shared" si="11"/>
        <v>218.74966300000187</v>
      </c>
      <c r="AJ16" s="6">
        <f t="shared" si="12"/>
        <v>629.06966300000204</v>
      </c>
      <c r="AK16" s="6">
        <f t="shared" si="13"/>
        <v>619.86966300000222</v>
      </c>
      <c r="AL16" s="6">
        <f t="shared" si="14"/>
        <v>676.32699633333505</v>
      </c>
    </row>
    <row r="17" spans="1:38" x14ac:dyDescent="0.25">
      <c r="A17">
        <v>8216328</v>
      </c>
      <c r="B17">
        <v>8</v>
      </c>
      <c r="C17" s="27" t="s">
        <v>46</v>
      </c>
      <c r="D17">
        <v>353006</v>
      </c>
      <c r="E17" s="27" t="s">
        <v>36</v>
      </c>
      <c r="F17" t="s">
        <v>37</v>
      </c>
      <c r="G17" t="s">
        <v>12</v>
      </c>
      <c r="H17" s="27" t="s">
        <v>59</v>
      </c>
      <c r="I17" s="27" t="s">
        <v>37</v>
      </c>
      <c r="J17" s="27" t="s">
        <v>104</v>
      </c>
      <c r="K17" s="27">
        <v>2022</v>
      </c>
      <c r="L17" s="27">
        <v>1</v>
      </c>
      <c r="M17" t="s">
        <v>57</v>
      </c>
      <c r="N17" t="s">
        <v>54</v>
      </c>
      <c r="O17" s="28">
        <v>360.98696600000011</v>
      </c>
      <c r="P17" s="28">
        <v>360.98696600000011</v>
      </c>
      <c r="Q17" s="28">
        <v>397.08566260000066</v>
      </c>
      <c r="R17" s="28">
        <v>2616.7945165339997</v>
      </c>
      <c r="S17" s="24">
        <v>279.58</v>
      </c>
      <c r="T17" s="24">
        <v>294.88</v>
      </c>
      <c r="U17" s="24">
        <v>259.2</v>
      </c>
      <c r="V17" s="24">
        <v>260</v>
      </c>
      <c r="W17" s="24">
        <v>255.09066666666666</v>
      </c>
      <c r="X17" s="27">
        <f t="shared" si="0"/>
        <v>321.51699999999994</v>
      </c>
      <c r="Y17" s="27">
        <f t="shared" si="1"/>
        <v>339.11199999999997</v>
      </c>
      <c r="Z17" s="27">
        <f t="shared" si="2"/>
        <v>298.08</v>
      </c>
      <c r="AA17" s="30">
        <f t="shared" si="3"/>
        <v>299</v>
      </c>
      <c r="AB17" s="30">
        <f t="shared" si="8"/>
        <v>293.35426666666666</v>
      </c>
      <c r="AC17" s="29">
        <f t="shared" si="15"/>
        <v>0.10933903358715771</v>
      </c>
      <c r="AD17" s="29">
        <f t="shared" si="16"/>
        <v>6.0597661578728958E-2</v>
      </c>
      <c r="AE17" s="29">
        <f t="shared" si="17"/>
        <v>0.17426381538662009</v>
      </c>
      <c r="AF17" s="29">
        <f t="shared" si="18"/>
        <v>0.17171524691559109</v>
      </c>
      <c r="AG17" s="29">
        <f t="shared" si="9"/>
        <v>0.18735496209947211</v>
      </c>
      <c r="AH17" s="6">
        <f t="shared" si="10"/>
        <v>39.46996600000017</v>
      </c>
      <c r="AI17" s="6">
        <f t="shared" si="11"/>
        <v>21.874966000000143</v>
      </c>
      <c r="AJ17" s="6">
        <f t="shared" si="12"/>
        <v>62.906966000000125</v>
      </c>
      <c r="AK17" s="6">
        <f t="shared" si="13"/>
        <v>61.986966000000109</v>
      </c>
      <c r="AL17" s="6">
        <f t="shared" si="14"/>
        <v>67.632699333333449</v>
      </c>
    </row>
    <row r="18" spans="1:38" x14ac:dyDescent="0.25">
      <c r="A18">
        <v>8151699</v>
      </c>
      <c r="B18">
        <v>6</v>
      </c>
      <c r="C18" s="27" t="s">
        <v>46</v>
      </c>
      <c r="D18">
        <v>353006</v>
      </c>
      <c r="E18" s="27" t="s">
        <v>36</v>
      </c>
      <c r="F18" t="s">
        <v>37</v>
      </c>
      <c r="G18" t="s">
        <v>12</v>
      </c>
      <c r="H18" s="27" t="s">
        <v>59</v>
      </c>
      <c r="I18" s="27" t="s">
        <v>37</v>
      </c>
      <c r="J18" s="27" t="s">
        <v>104</v>
      </c>
      <c r="K18" s="27">
        <v>2022</v>
      </c>
      <c r="L18" s="27">
        <v>1</v>
      </c>
      <c r="M18" t="s">
        <v>57</v>
      </c>
      <c r="N18" t="s">
        <v>54</v>
      </c>
      <c r="O18" s="28">
        <v>360.98696600000011</v>
      </c>
      <c r="P18" s="28">
        <v>360.98696600000011</v>
      </c>
      <c r="Q18" s="28">
        <v>397.08566260000066</v>
      </c>
      <c r="R18" s="28">
        <v>2616.7945165339997</v>
      </c>
      <c r="S18" s="24">
        <v>279.58</v>
      </c>
      <c r="T18" s="24">
        <v>294.88</v>
      </c>
      <c r="U18" s="24">
        <v>259.2</v>
      </c>
      <c r="V18" s="24">
        <v>260</v>
      </c>
      <c r="W18" s="24">
        <v>255.09066666666666</v>
      </c>
      <c r="X18" s="27">
        <f t="shared" si="0"/>
        <v>321.51699999999994</v>
      </c>
      <c r="Y18" s="27">
        <f t="shared" si="1"/>
        <v>339.11199999999997</v>
      </c>
      <c r="Z18" s="27">
        <f t="shared" si="2"/>
        <v>298.08</v>
      </c>
      <c r="AA18" s="30">
        <f t="shared" si="3"/>
        <v>299</v>
      </c>
      <c r="AB18" s="30">
        <f t="shared" si="8"/>
        <v>293.35426666666666</v>
      </c>
      <c r="AC18" s="29">
        <f t="shared" si="15"/>
        <v>0.10933903358715771</v>
      </c>
      <c r="AD18" s="29">
        <f t="shared" si="16"/>
        <v>6.0597661578728958E-2</v>
      </c>
      <c r="AE18" s="29">
        <f t="shared" si="17"/>
        <v>0.17426381538662009</v>
      </c>
      <c r="AF18" s="29">
        <f t="shared" si="18"/>
        <v>0.17171524691559109</v>
      </c>
      <c r="AG18" s="29">
        <f t="shared" si="9"/>
        <v>0.18735496209947211</v>
      </c>
      <c r="AH18" s="6">
        <f t="shared" si="10"/>
        <v>39.46996600000017</v>
      </c>
      <c r="AI18" s="6">
        <f t="shared" si="11"/>
        <v>21.874966000000143</v>
      </c>
      <c r="AJ18" s="6">
        <f t="shared" si="12"/>
        <v>62.906966000000125</v>
      </c>
      <c r="AK18" s="6">
        <f t="shared" si="13"/>
        <v>61.986966000000109</v>
      </c>
      <c r="AL18" s="6">
        <f t="shared" si="14"/>
        <v>67.632699333333449</v>
      </c>
    </row>
    <row r="19" spans="1:38" x14ac:dyDescent="0.25">
      <c r="A19">
        <v>8180525</v>
      </c>
      <c r="B19">
        <v>4</v>
      </c>
      <c r="C19" s="27" t="s">
        <v>46</v>
      </c>
      <c r="D19">
        <v>353006</v>
      </c>
      <c r="E19" s="27" t="s">
        <v>36</v>
      </c>
      <c r="F19" t="s">
        <v>37</v>
      </c>
      <c r="G19" t="s">
        <v>12</v>
      </c>
      <c r="H19" s="27" t="s">
        <v>59</v>
      </c>
      <c r="I19" s="27" t="s">
        <v>37</v>
      </c>
      <c r="J19" s="27" t="s">
        <v>104</v>
      </c>
      <c r="K19" s="27">
        <v>2022</v>
      </c>
      <c r="L19" s="27">
        <v>2</v>
      </c>
      <c r="M19" t="s">
        <v>57</v>
      </c>
      <c r="N19" t="s">
        <v>54</v>
      </c>
      <c r="O19" s="28">
        <v>721.97393200000022</v>
      </c>
      <c r="P19" s="28">
        <v>360.98696600000011</v>
      </c>
      <c r="Q19" s="28">
        <v>794.17132520000132</v>
      </c>
      <c r="R19" s="28">
        <v>5233.5890330679995</v>
      </c>
      <c r="S19" s="24">
        <v>279.58</v>
      </c>
      <c r="T19" s="24">
        <v>294.88</v>
      </c>
      <c r="U19" s="24">
        <v>259.2</v>
      </c>
      <c r="V19" s="24">
        <v>260</v>
      </c>
      <c r="W19" s="24">
        <v>255.09066666666666</v>
      </c>
      <c r="X19" s="27">
        <f t="shared" si="0"/>
        <v>643.03399999999988</v>
      </c>
      <c r="Y19" s="27">
        <f t="shared" si="1"/>
        <v>678.22399999999993</v>
      </c>
      <c r="Z19" s="27">
        <f t="shared" si="2"/>
        <v>596.16</v>
      </c>
      <c r="AA19" s="30">
        <f t="shared" si="3"/>
        <v>598</v>
      </c>
      <c r="AB19" s="30">
        <f t="shared" si="8"/>
        <v>586.70853333333332</v>
      </c>
      <c r="AC19" s="29">
        <f t="shared" si="15"/>
        <v>0.10933903358715771</v>
      </c>
      <c r="AD19" s="29">
        <f t="shared" si="16"/>
        <v>6.0597661578728958E-2</v>
      </c>
      <c r="AE19" s="29">
        <f t="shared" si="17"/>
        <v>0.17426381538662009</v>
      </c>
      <c r="AF19" s="29">
        <f t="shared" si="18"/>
        <v>0.17171524691559109</v>
      </c>
      <c r="AG19" s="29">
        <f t="shared" si="9"/>
        <v>0.37470992419894422</v>
      </c>
      <c r="AH19" s="6">
        <f t="shared" si="10"/>
        <v>78.93993200000034</v>
      </c>
      <c r="AI19" s="6">
        <f t="shared" si="11"/>
        <v>43.749932000000285</v>
      </c>
      <c r="AJ19" s="6">
        <f t="shared" si="12"/>
        <v>125.81393200000025</v>
      </c>
      <c r="AK19" s="6">
        <f t="shared" si="13"/>
        <v>123.97393200000022</v>
      </c>
      <c r="AL19" s="6">
        <f t="shared" si="14"/>
        <v>135.2653986666669</v>
      </c>
    </row>
    <row r="20" spans="1:38" x14ac:dyDescent="0.25">
      <c r="A20">
        <v>8107332</v>
      </c>
      <c r="B20">
        <v>4</v>
      </c>
      <c r="C20" s="27" t="s">
        <v>46</v>
      </c>
      <c r="D20">
        <v>353006</v>
      </c>
      <c r="E20" s="27" t="s">
        <v>36</v>
      </c>
      <c r="F20" t="s">
        <v>37</v>
      </c>
      <c r="G20" t="s">
        <v>12</v>
      </c>
      <c r="H20" s="27" t="s">
        <v>59</v>
      </c>
      <c r="I20" s="27" t="s">
        <v>37</v>
      </c>
      <c r="J20" s="27" t="s">
        <v>104</v>
      </c>
      <c r="K20" s="27">
        <v>2022</v>
      </c>
      <c r="L20" s="27">
        <v>2</v>
      </c>
      <c r="M20" t="s">
        <v>57</v>
      </c>
      <c r="N20" t="s">
        <v>54</v>
      </c>
      <c r="O20" s="28">
        <v>721.97393200000022</v>
      </c>
      <c r="P20" s="28">
        <v>360.98696600000011</v>
      </c>
      <c r="Q20" s="28">
        <v>794.17132520000132</v>
      </c>
      <c r="R20" s="28">
        <v>5233.5890330679995</v>
      </c>
      <c r="S20" s="24">
        <v>279.58</v>
      </c>
      <c r="T20" s="24">
        <v>294.88</v>
      </c>
      <c r="U20" s="24">
        <v>259.2</v>
      </c>
      <c r="V20" s="24">
        <v>260</v>
      </c>
      <c r="W20" s="24">
        <v>255.09066666666666</v>
      </c>
      <c r="X20" s="27">
        <f t="shared" si="0"/>
        <v>643.03399999999988</v>
      </c>
      <c r="Y20" s="27">
        <f t="shared" si="1"/>
        <v>678.22399999999993</v>
      </c>
      <c r="Z20" s="27">
        <f t="shared" si="2"/>
        <v>596.16</v>
      </c>
      <c r="AA20" s="30">
        <f t="shared" si="3"/>
        <v>598</v>
      </c>
      <c r="AB20" s="30">
        <f t="shared" si="8"/>
        <v>586.70853333333332</v>
      </c>
      <c r="AC20" s="29">
        <f t="shared" si="15"/>
        <v>0.10933903358715771</v>
      </c>
      <c r="AD20" s="29">
        <f t="shared" si="16"/>
        <v>6.0597661578728958E-2</v>
      </c>
      <c r="AE20" s="29">
        <f t="shared" si="17"/>
        <v>0.17426381538662009</v>
      </c>
      <c r="AF20" s="29">
        <f t="shared" si="18"/>
        <v>0.17171524691559109</v>
      </c>
      <c r="AG20" s="29">
        <f t="shared" si="9"/>
        <v>0.37470992419894422</v>
      </c>
      <c r="AH20" s="6">
        <f t="shared" si="10"/>
        <v>78.93993200000034</v>
      </c>
      <c r="AI20" s="6">
        <f t="shared" si="11"/>
        <v>43.749932000000285</v>
      </c>
      <c r="AJ20" s="6">
        <f t="shared" si="12"/>
        <v>125.81393200000025</v>
      </c>
      <c r="AK20" s="6">
        <f t="shared" si="13"/>
        <v>123.97393200000022</v>
      </c>
      <c r="AL20" s="6">
        <f t="shared" si="14"/>
        <v>135.2653986666669</v>
      </c>
    </row>
    <row r="21" spans="1:38" x14ac:dyDescent="0.25">
      <c r="A21">
        <v>8270058</v>
      </c>
      <c r="B21">
        <v>2</v>
      </c>
      <c r="C21" s="27" t="s">
        <v>46</v>
      </c>
      <c r="D21">
        <v>353006</v>
      </c>
      <c r="E21" s="27" t="s">
        <v>36</v>
      </c>
      <c r="F21" t="s">
        <v>37</v>
      </c>
      <c r="G21" t="s">
        <v>12</v>
      </c>
      <c r="H21" s="27" t="s">
        <v>59</v>
      </c>
      <c r="I21" s="27" t="s">
        <v>37</v>
      </c>
      <c r="J21" s="27" t="s">
        <v>105</v>
      </c>
      <c r="K21" s="27">
        <v>2022</v>
      </c>
      <c r="L21" s="27">
        <v>2</v>
      </c>
      <c r="M21" t="s">
        <v>57</v>
      </c>
      <c r="N21" t="s">
        <v>54</v>
      </c>
      <c r="O21" s="28">
        <v>764.24813700000038</v>
      </c>
      <c r="P21" s="28">
        <v>382.12406850000019</v>
      </c>
      <c r="Q21" s="28">
        <v>840.67295070000159</v>
      </c>
      <c r="R21" s="28">
        <v>5540.0347451130001</v>
      </c>
      <c r="S21" s="24">
        <v>279.58</v>
      </c>
      <c r="T21" s="24">
        <v>294.88</v>
      </c>
      <c r="U21" s="24">
        <v>259.2</v>
      </c>
      <c r="V21" s="24">
        <v>260</v>
      </c>
      <c r="W21" s="24">
        <v>255.09066666666666</v>
      </c>
      <c r="X21" s="27">
        <f t="shared" si="0"/>
        <v>643.03399999999988</v>
      </c>
      <c r="Y21" s="27">
        <f t="shared" si="1"/>
        <v>678.22399999999993</v>
      </c>
      <c r="Z21" s="27">
        <f t="shared" si="2"/>
        <v>596.16</v>
      </c>
      <c r="AA21" s="30">
        <f t="shared" si="3"/>
        <v>598</v>
      </c>
      <c r="AB21" s="30">
        <f t="shared" si="8"/>
        <v>586.70853333333332</v>
      </c>
      <c r="AC21" s="29">
        <f t="shared" si="15"/>
        <v>0.15860573435719144</v>
      </c>
      <c r="AD21" s="29">
        <f t="shared" si="16"/>
        <v>0.11256047981704194</v>
      </c>
      <c r="AE21" s="29">
        <f t="shared" si="17"/>
        <v>0.21993921720217466</v>
      </c>
      <c r="AF21" s="29">
        <f t="shared" si="18"/>
        <v>0.21753162219353936</v>
      </c>
      <c r="AG21" s="29">
        <f t="shared" si="9"/>
        <v>0.46461246045972887</v>
      </c>
      <c r="AH21" s="6">
        <f t="shared" si="10"/>
        <v>121.21413700000051</v>
      </c>
      <c r="AI21" s="6">
        <f t="shared" si="11"/>
        <v>86.024137000000451</v>
      </c>
      <c r="AJ21" s="6">
        <f t="shared" si="12"/>
        <v>168.08813700000042</v>
      </c>
      <c r="AK21" s="6">
        <f t="shared" si="13"/>
        <v>166.24813700000038</v>
      </c>
      <c r="AL21" s="6">
        <f t="shared" si="14"/>
        <v>177.53960366666706</v>
      </c>
    </row>
    <row r="22" spans="1:38" x14ac:dyDescent="0.25">
      <c r="A22">
        <v>8227442</v>
      </c>
      <c r="B22">
        <v>6</v>
      </c>
      <c r="C22" s="27" t="s">
        <v>46</v>
      </c>
      <c r="D22">
        <v>353006</v>
      </c>
      <c r="E22" s="27" t="s">
        <v>36</v>
      </c>
      <c r="F22" t="s">
        <v>37</v>
      </c>
      <c r="G22" t="s">
        <v>12</v>
      </c>
      <c r="H22" s="27" t="s">
        <v>59</v>
      </c>
      <c r="I22" s="27" t="s">
        <v>37</v>
      </c>
      <c r="J22" s="27" t="s">
        <v>105</v>
      </c>
      <c r="K22" s="27">
        <v>2022</v>
      </c>
      <c r="L22" s="27">
        <v>2</v>
      </c>
      <c r="M22" t="s">
        <v>57</v>
      </c>
      <c r="N22" t="s">
        <v>54</v>
      </c>
      <c r="O22" s="28">
        <v>764.24813700000038</v>
      </c>
      <c r="P22" s="28">
        <v>382.12406850000019</v>
      </c>
      <c r="Q22" s="28">
        <v>840.67295070000159</v>
      </c>
      <c r="R22" s="28">
        <v>5540.0347451130001</v>
      </c>
      <c r="S22" s="24">
        <v>279.58</v>
      </c>
      <c r="T22" s="24">
        <v>294.88</v>
      </c>
      <c r="U22" s="24">
        <v>259.2</v>
      </c>
      <c r="V22" s="24">
        <v>260</v>
      </c>
      <c r="W22" s="24">
        <v>255.09066666666666</v>
      </c>
      <c r="X22" s="27">
        <f t="shared" si="0"/>
        <v>643.03399999999988</v>
      </c>
      <c r="Y22" s="27">
        <f t="shared" si="1"/>
        <v>678.22399999999993</v>
      </c>
      <c r="Z22" s="27">
        <f t="shared" si="2"/>
        <v>596.16</v>
      </c>
      <c r="AA22" s="30">
        <f t="shared" si="3"/>
        <v>598</v>
      </c>
      <c r="AB22" s="30">
        <f t="shared" si="8"/>
        <v>586.70853333333332</v>
      </c>
      <c r="AC22" s="29">
        <f t="shared" si="15"/>
        <v>0.15860573435719144</v>
      </c>
      <c r="AD22" s="29">
        <f t="shared" si="16"/>
        <v>0.11256047981704194</v>
      </c>
      <c r="AE22" s="29">
        <f t="shared" si="17"/>
        <v>0.21993921720217466</v>
      </c>
      <c r="AF22" s="29">
        <f t="shared" si="18"/>
        <v>0.21753162219353936</v>
      </c>
      <c r="AG22" s="29">
        <f t="shared" si="9"/>
        <v>0.46461246045972887</v>
      </c>
      <c r="AH22" s="6">
        <f t="shared" si="10"/>
        <v>121.21413700000051</v>
      </c>
      <c r="AI22" s="6">
        <f t="shared" si="11"/>
        <v>86.024137000000451</v>
      </c>
      <c r="AJ22" s="6">
        <f t="shared" si="12"/>
        <v>168.08813700000042</v>
      </c>
      <c r="AK22" s="6">
        <f t="shared" si="13"/>
        <v>166.24813700000038</v>
      </c>
      <c r="AL22" s="6">
        <f t="shared" si="14"/>
        <v>177.53960366666706</v>
      </c>
    </row>
    <row r="23" spans="1:38" x14ac:dyDescent="0.25">
      <c r="A23">
        <v>8233899</v>
      </c>
      <c r="B23">
        <v>8</v>
      </c>
      <c r="C23" s="27" t="s">
        <v>46</v>
      </c>
      <c r="D23">
        <v>353006</v>
      </c>
      <c r="E23" s="27" t="s">
        <v>36</v>
      </c>
      <c r="F23" t="s">
        <v>37</v>
      </c>
      <c r="G23" t="s">
        <v>12</v>
      </c>
      <c r="H23" s="27" t="s">
        <v>59</v>
      </c>
      <c r="I23" s="27" t="s">
        <v>37</v>
      </c>
      <c r="J23" s="27" t="s">
        <v>105</v>
      </c>
      <c r="K23" s="27">
        <v>2022</v>
      </c>
      <c r="L23" s="27">
        <v>2</v>
      </c>
      <c r="M23" t="s">
        <v>57</v>
      </c>
      <c r="N23" t="s">
        <v>54</v>
      </c>
      <c r="O23" s="28">
        <v>764.24813700000038</v>
      </c>
      <c r="P23" s="28">
        <v>382.12406850000019</v>
      </c>
      <c r="Q23" s="28">
        <v>840.67295070000159</v>
      </c>
      <c r="R23" s="28">
        <v>5540.0347451130001</v>
      </c>
      <c r="S23" s="24">
        <v>279.58</v>
      </c>
      <c r="T23" s="24">
        <v>294.88</v>
      </c>
      <c r="U23" s="24">
        <v>259.2</v>
      </c>
      <c r="V23" s="24">
        <v>260</v>
      </c>
      <c r="W23" s="24">
        <v>255.09066666666666</v>
      </c>
      <c r="X23" s="27">
        <f t="shared" si="0"/>
        <v>643.03399999999988</v>
      </c>
      <c r="Y23" s="27">
        <f t="shared" si="1"/>
        <v>678.22399999999993</v>
      </c>
      <c r="Z23" s="27">
        <f t="shared" si="2"/>
        <v>596.16</v>
      </c>
      <c r="AA23" s="30">
        <f t="shared" si="3"/>
        <v>598</v>
      </c>
      <c r="AB23" s="30">
        <f t="shared" si="8"/>
        <v>586.70853333333332</v>
      </c>
      <c r="AC23" s="29">
        <f t="shared" si="15"/>
        <v>0.15860573435719144</v>
      </c>
      <c r="AD23" s="29">
        <f t="shared" si="16"/>
        <v>0.11256047981704194</v>
      </c>
      <c r="AE23" s="29">
        <f t="shared" si="17"/>
        <v>0.21993921720217466</v>
      </c>
      <c r="AF23" s="29">
        <f t="shared" si="18"/>
        <v>0.21753162219353936</v>
      </c>
      <c r="AG23" s="29">
        <f t="shared" si="9"/>
        <v>0.46461246045972887</v>
      </c>
      <c r="AH23" s="6">
        <f t="shared" si="10"/>
        <v>121.21413700000051</v>
      </c>
      <c r="AI23" s="6">
        <f t="shared" si="11"/>
        <v>86.024137000000451</v>
      </c>
      <c r="AJ23" s="6">
        <f t="shared" si="12"/>
        <v>168.08813700000042</v>
      </c>
      <c r="AK23" s="6">
        <f t="shared" si="13"/>
        <v>166.24813700000038</v>
      </c>
      <c r="AL23" s="6">
        <f t="shared" si="14"/>
        <v>177.53960366666706</v>
      </c>
    </row>
    <row r="24" spans="1:38" x14ac:dyDescent="0.25">
      <c r="A24">
        <v>8265509</v>
      </c>
      <c r="B24">
        <v>1</v>
      </c>
      <c r="C24" s="27" t="s">
        <v>46</v>
      </c>
      <c r="D24">
        <v>353006</v>
      </c>
      <c r="E24" s="27" t="s">
        <v>36</v>
      </c>
      <c r="F24" t="s">
        <v>37</v>
      </c>
      <c r="G24" t="s">
        <v>12</v>
      </c>
      <c r="H24" s="27" t="s">
        <v>59</v>
      </c>
      <c r="I24" s="27" t="s">
        <v>37</v>
      </c>
      <c r="J24" s="27" t="s">
        <v>105</v>
      </c>
      <c r="K24" s="27">
        <v>2022</v>
      </c>
      <c r="L24" s="27">
        <v>3</v>
      </c>
      <c r="M24" t="s">
        <v>57</v>
      </c>
      <c r="N24" t="s">
        <v>54</v>
      </c>
      <c r="O24" s="28">
        <v>1146.3722060000005</v>
      </c>
      <c r="P24" s="28">
        <v>382.1240686666668</v>
      </c>
      <c r="Q24" s="28">
        <v>1261.0094266000024</v>
      </c>
      <c r="R24" s="28">
        <v>8310.0521212940002</v>
      </c>
      <c r="S24" s="24">
        <v>279.58</v>
      </c>
      <c r="T24" s="24">
        <v>294.88</v>
      </c>
      <c r="U24" s="24">
        <v>259.2</v>
      </c>
      <c r="V24" s="24">
        <v>260</v>
      </c>
      <c r="W24" s="24">
        <v>255.09066666666666</v>
      </c>
      <c r="X24" s="27">
        <f t="shared" si="0"/>
        <v>964.55099999999993</v>
      </c>
      <c r="Y24" s="27">
        <f t="shared" si="1"/>
        <v>1017.3359999999999</v>
      </c>
      <c r="Z24" s="27">
        <f t="shared" si="2"/>
        <v>894.23999999999978</v>
      </c>
      <c r="AA24" s="30">
        <f t="shared" si="3"/>
        <v>896.99999999999989</v>
      </c>
      <c r="AB24" s="30">
        <f t="shared" si="8"/>
        <v>880.06279999999981</v>
      </c>
      <c r="AC24" s="29">
        <f t="shared" si="15"/>
        <v>0.15860573472417253</v>
      </c>
      <c r="AD24" s="29">
        <f t="shared" si="16"/>
        <v>0.11256048020410617</v>
      </c>
      <c r="AE24" s="29">
        <f t="shared" si="17"/>
        <v>0.21993921754240486</v>
      </c>
      <c r="AF24" s="29">
        <f t="shared" si="18"/>
        <v>0.21753162253481961</v>
      </c>
      <c r="AG24" s="29">
        <f t="shared" si="9"/>
        <v>0.69691869169410203</v>
      </c>
      <c r="AH24" s="6">
        <f t="shared" si="10"/>
        <v>181.82120600000053</v>
      </c>
      <c r="AI24" s="6">
        <f t="shared" si="11"/>
        <v>129.03620600000056</v>
      </c>
      <c r="AJ24" s="6">
        <f t="shared" si="12"/>
        <v>252.13220600000068</v>
      </c>
      <c r="AK24" s="6">
        <f t="shared" si="13"/>
        <v>249.37220600000057</v>
      </c>
      <c r="AL24" s="6">
        <f t="shared" si="14"/>
        <v>266.30940600000065</v>
      </c>
    </row>
    <row r="25" spans="1:38" x14ac:dyDescent="0.25">
      <c r="A25">
        <v>8233899</v>
      </c>
      <c r="B25">
        <v>2</v>
      </c>
      <c r="C25" s="27" t="s">
        <v>46</v>
      </c>
      <c r="D25">
        <v>353006</v>
      </c>
      <c r="E25" s="27" t="s">
        <v>36</v>
      </c>
      <c r="F25" t="s">
        <v>37</v>
      </c>
      <c r="G25" t="s">
        <v>12</v>
      </c>
      <c r="H25" s="27" t="s">
        <v>59</v>
      </c>
      <c r="I25" s="27" t="s">
        <v>37</v>
      </c>
      <c r="J25" s="27" t="s">
        <v>105</v>
      </c>
      <c r="K25" s="27">
        <v>2022</v>
      </c>
      <c r="L25" s="27">
        <v>5</v>
      </c>
      <c r="M25" t="s">
        <v>57</v>
      </c>
      <c r="N25" t="s">
        <v>54</v>
      </c>
      <c r="O25" s="28">
        <v>1910.6203440000006</v>
      </c>
      <c r="P25" s="28">
        <v>382.12406880000015</v>
      </c>
      <c r="Q25" s="28">
        <v>2101.6823784000035</v>
      </c>
      <c r="R25" s="28">
        <v>13850.086873655999</v>
      </c>
      <c r="S25" s="24">
        <v>279.58</v>
      </c>
      <c r="T25" s="24">
        <v>294.88</v>
      </c>
      <c r="U25" s="24">
        <v>259.2</v>
      </c>
      <c r="V25" s="24">
        <v>260</v>
      </c>
      <c r="W25" s="24">
        <v>255.09066666666666</v>
      </c>
      <c r="X25" s="27">
        <f t="shared" si="0"/>
        <v>1607.5849999999998</v>
      </c>
      <c r="Y25" s="27">
        <f t="shared" si="1"/>
        <v>1695.56</v>
      </c>
      <c r="Z25" s="27">
        <f t="shared" si="2"/>
        <v>1490.3999999999999</v>
      </c>
      <c r="AA25" s="30">
        <f t="shared" si="3"/>
        <v>1494.9999999999998</v>
      </c>
      <c r="AB25" s="30">
        <f t="shared" si="8"/>
        <v>1466.7713333333334</v>
      </c>
      <c r="AC25" s="29">
        <f t="shared" si="15"/>
        <v>0.15860573501775752</v>
      </c>
      <c r="AD25" s="29">
        <f t="shared" si="16"/>
        <v>0.11256048051375747</v>
      </c>
      <c r="AE25" s="29">
        <f t="shared" si="17"/>
        <v>0.21993921781458881</v>
      </c>
      <c r="AF25" s="29">
        <f t="shared" si="18"/>
        <v>0.21753162280784377</v>
      </c>
      <c r="AG25" s="29">
        <f t="shared" si="9"/>
        <v>1.1615311541628468</v>
      </c>
      <c r="AH25" s="6">
        <f t="shared" si="10"/>
        <v>303.0353440000008</v>
      </c>
      <c r="AI25" s="6">
        <f t="shared" si="11"/>
        <v>215.06034400000067</v>
      </c>
      <c r="AJ25" s="6">
        <f t="shared" si="12"/>
        <v>420.22034400000075</v>
      </c>
      <c r="AK25" s="6">
        <f t="shared" si="13"/>
        <v>415.62034400000084</v>
      </c>
      <c r="AL25" s="6">
        <f t="shared" si="14"/>
        <v>443.84901066666725</v>
      </c>
    </row>
    <row r="26" spans="1:38" x14ac:dyDescent="0.25">
      <c r="A26">
        <v>8233899</v>
      </c>
      <c r="B26">
        <v>5</v>
      </c>
      <c r="C26" s="27" t="s">
        <v>46</v>
      </c>
      <c r="D26">
        <v>353006</v>
      </c>
      <c r="E26" s="27" t="s">
        <v>36</v>
      </c>
      <c r="F26" t="s">
        <v>37</v>
      </c>
      <c r="G26" t="s">
        <v>12</v>
      </c>
      <c r="H26" s="27" t="s">
        <v>59</v>
      </c>
      <c r="I26" s="27" t="s">
        <v>37</v>
      </c>
      <c r="J26" s="27" t="s">
        <v>105</v>
      </c>
      <c r="K26" s="27">
        <v>2022</v>
      </c>
      <c r="L26" s="27">
        <v>1</v>
      </c>
      <c r="M26" t="s">
        <v>57</v>
      </c>
      <c r="N26" t="s">
        <v>54</v>
      </c>
      <c r="O26" s="28">
        <v>382.12406800000014</v>
      </c>
      <c r="P26" s="28">
        <v>382.12406800000014</v>
      </c>
      <c r="Q26" s="28">
        <v>420.33647480000076</v>
      </c>
      <c r="R26" s="28">
        <v>2770.017368932</v>
      </c>
      <c r="S26" s="24">
        <v>279.58</v>
      </c>
      <c r="T26" s="24">
        <v>294.88</v>
      </c>
      <c r="U26" s="24">
        <v>259.2</v>
      </c>
      <c r="V26" s="24">
        <v>260</v>
      </c>
      <c r="W26" s="24">
        <v>255.09066666666666</v>
      </c>
      <c r="X26" s="27">
        <f t="shared" si="0"/>
        <v>321.51699999999994</v>
      </c>
      <c r="Y26" s="27">
        <f t="shared" si="1"/>
        <v>339.11199999999997</v>
      </c>
      <c r="Z26" s="27">
        <f t="shared" si="2"/>
        <v>298.08</v>
      </c>
      <c r="AA26" s="30">
        <f t="shared" si="3"/>
        <v>299</v>
      </c>
      <c r="AB26" s="30">
        <f t="shared" si="8"/>
        <v>293.35426666666666</v>
      </c>
      <c r="AC26" s="29">
        <f t="shared" si="15"/>
        <v>0.15860573325624749</v>
      </c>
      <c r="AD26" s="29">
        <f t="shared" si="16"/>
        <v>0.11256047865584891</v>
      </c>
      <c r="AE26" s="29">
        <f t="shared" si="17"/>
        <v>0.21993921618148407</v>
      </c>
      <c r="AF26" s="29">
        <f t="shared" si="18"/>
        <v>0.21753162116969849</v>
      </c>
      <c r="AG26" s="29">
        <f t="shared" si="9"/>
        <v>0.23230622922535579</v>
      </c>
      <c r="AH26" s="6">
        <f t="shared" si="10"/>
        <v>60.607068000000197</v>
      </c>
      <c r="AI26" s="6">
        <f t="shared" si="11"/>
        <v>43.01206800000017</v>
      </c>
      <c r="AJ26" s="6">
        <f t="shared" si="12"/>
        <v>84.044068000000152</v>
      </c>
      <c r="AK26" s="6">
        <f t="shared" si="13"/>
        <v>83.124068000000136</v>
      </c>
      <c r="AL26" s="6">
        <f t="shared" si="14"/>
        <v>88.769801333333476</v>
      </c>
    </row>
    <row r="27" spans="1:38" x14ac:dyDescent="0.25">
      <c r="A27">
        <v>8255506</v>
      </c>
      <c r="B27">
        <v>8</v>
      </c>
      <c r="C27" s="27" t="s">
        <v>46</v>
      </c>
      <c r="D27">
        <v>353006</v>
      </c>
      <c r="E27" s="27" t="s">
        <v>36</v>
      </c>
      <c r="F27" t="s">
        <v>37</v>
      </c>
      <c r="G27" t="s">
        <v>12</v>
      </c>
      <c r="H27" s="27" t="s">
        <v>59</v>
      </c>
      <c r="I27" s="27" t="s">
        <v>37</v>
      </c>
      <c r="J27" s="27" t="s">
        <v>105</v>
      </c>
      <c r="K27" s="27">
        <v>2022</v>
      </c>
      <c r="L27" s="27">
        <v>2</v>
      </c>
      <c r="M27" t="s">
        <v>57</v>
      </c>
      <c r="N27" t="s">
        <v>54</v>
      </c>
      <c r="O27" s="28">
        <v>764.24813700000038</v>
      </c>
      <c r="P27" s="28">
        <v>382.12406850000019</v>
      </c>
      <c r="Q27" s="28">
        <v>840.67295070000159</v>
      </c>
      <c r="R27" s="28">
        <v>5540.0347451130001</v>
      </c>
      <c r="S27" s="24">
        <v>279.58</v>
      </c>
      <c r="T27" s="24">
        <v>294.88</v>
      </c>
      <c r="U27" s="24">
        <v>259.2</v>
      </c>
      <c r="V27" s="24">
        <v>260</v>
      </c>
      <c r="W27" s="24">
        <v>255.09066666666666</v>
      </c>
      <c r="X27" s="27">
        <f t="shared" si="0"/>
        <v>643.03399999999988</v>
      </c>
      <c r="Y27" s="27">
        <f t="shared" si="1"/>
        <v>678.22399999999993</v>
      </c>
      <c r="Z27" s="27">
        <f t="shared" si="2"/>
        <v>596.16</v>
      </c>
      <c r="AA27" s="30">
        <f t="shared" si="3"/>
        <v>598</v>
      </c>
      <c r="AB27" s="30">
        <f t="shared" si="8"/>
        <v>586.70853333333332</v>
      </c>
      <c r="AC27" s="29">
        <f t="shared" si="15"/>
        <v>0.15860573435719144</v>
      </c>
      <c r="AD27" s="29">
        <f t="shared" si="16"/>
        <v>0.11256047981704194</v>
      </c>
      <c r="AE27" s="29">
        <f t="shared" si="17"/>
        <v>0.21993921720217466</v>
      </c>
      <c r="AF27" s="29">
        <f t="shared" si="18"/>
        <v>0.21753162219353936</v>
      </c>
      <c r="AG27" s="29">
        <f t="shared" si="9"/>
        <v>0.46461246045972887</v>
      </c>
      <c r="AH27" s="6">
        <f t="shared" si="10"/>
        <v>121.21413700000051</v>
      </c>
      <c r="AI27" s="6">
        <f t="shared" si="11"/>
        <v>86.024137000000451</v>
      </c>
      <c r="AJ27" s="6">
        <f t="shared" si="12"/>
        <v>168.08813700000042</v>
      </c>
      <c r="AK27" s="6">
        <f t="shared" si="13"/>
        <v>166.24813700000038</v>
      </c>
      <c r="AL27" s="6">
        <f t="shared" si="14"/>
        <v>177.53960366666706</v>
      </c>
    </row>
    <row r="28" spans="1:38" x14ac:dyDescent="0.25">
      <c r="A28">
        <v>8258834</v>
      </c>
      <c r="B28">
        <v>2</v>
      </c>
      <c r="C28" s="27" t="s">
        <v>46</v>
      </c>
      <c r="D28">
        <v>353006</v>
      </c>
      <c r="E28" s="27" t="s">
        <v>36</v>
      </c>
      <c r="F28" t="s">
        <v>37</v>
      </c>
      <c r="G28" t="s">
        <v>12</v>
      </c>
      <c r="H28" s="27" t="s">
        <v>59</v>
      </c>
      <c r="I28" s="27" t="s">
        <v>37</v>
      </c>
      <c r="J28" s="27" t="s">
        <v>105</v>
      </c>
      <c r="K28" s="27">
        <v>2022</v>
      </c>
      <c r="L28" s="27">
        <v>3</v>
      </c>
      <c r="M28" t="s">
        <v>57</v>
      </c>
      <c r="N28" t="s">
        <v>54</v>
      </c>
      <c r="O28" s="28">
        <v>1146.3722060000005</v>
      </c>
      <c r="P28" s="28">
        <v>382.1240686666668</v>
      </c>
      <c r="Q28" s="28">
        <v>1261.0094266000024</v>
      </c>
      <c r="R28" s="28">
        <v>8310.0521212940002</v>
      </c>
      <c r="S28" s="24">
        <v>279.58</v>
      </c>
      <c r="T28" s="24">
        <v>294.88</v>
      </c>
      <c r="U28" s="24">
        <v>259.2</v>
      </c>
      <c r="V28" s="24">
        <v>260</v>
      </c>
      <c r="W28" s="24">
        <v>255.09066666666666</v>
      </c>
      <c r="X28" s="27">
        <f t="shared" si="0"/>
        <v>964.55099999999993</v>
      </c>
      <c r="Y28" s="27">
        <f t="shared" si="1"/>
        <v>1017.3359999999999</v>
      </c>
      <c r="Z28" s="27">
        <f t="shared" si="2"/>
        <v>894.23999999999978</v>
      </c>
      <c r="AA28" s="30">
        <f t="shared" si="3"/>
        <v>896.99999999999989</v>
      </c>
      <c r="AB28" s="30">
        <f t="shared" si="8"/>
        <v>880.06279999999981</v>
      </c>
      <c r="AC28" s="29">
        <f t="shared" si="15"/>
        <v>0.15860573472417253</v>
      </c>
      <c r="AD28" s="29">
        <f t="shared" si="16"/>
        <v>0.11256048020410617</v>
      </c>
      <c r="AE28" s="29">
        <f t="shared" si="17"/>
        <v>0.21993921754240486</v>
      </c>
      <c r="AF28" s="29">
        <f t="shared" si="18"/>
        <v>0.21753162253481961</v>
      </c>
      <c r="AG28" s="29">
        <f t="shared" si="9"/>
        <v>0.69691869169410203</v>
      </c>
      <c r="AH28" s="6">
        <f t="shared" si="10"/>
        <v>181.82120600000053</v>
      </c>
      <c r="AI28" s="6">
        <f t="shared" si="11"/>
        <v>129.03620600000056</v>
      </c>
      <c r="AJ28" s="6">
        <f t="shared" si="12"/>
        <v>252.13220600000068</v>
      </c>
      <c r="AK28" s="6">
        <f t="shared" si="13"/>
        <v>249.37220600000057</v>
      </c>
      <c r="AL28" s="6">
        <f t="shared" si="14"/>
        <v>266.30940600000065</v>
      </c>
    </row>
    <row r="29" spans="1:38" x14ac:dyDescent="0.25">
      <c r="A29">
        <v>8280033</v>
      </c>
      <c r="B29">
        <v>4</v>
      </c>
      <c r="C29" s="27" t="s">
        <v>46</v>
      </c>
      <c r="D29">
        <v>353006</v>
      </c>
      <c r="E29" s="27" t="s">
        <v>36</v>
      </c>
      <c r="F29" t="s">
        <v>37</v>
      </c>
      <c r="G29" t="s">
        <v>12</v>
      </c>
      <c r="H29" s="27" t="s">
        <v>59</v>
      </c>
      <c r="I29" s="27" t="s">
        <v>37</v>
      </c>
      <c r="J29" s="27" t="s">
        <v>106</v>
      </c>
      <c r="K29" s="27">
        <v>2022</v>
      </c>
      <c r="L29" s="27">
        <v>3</v>
      </c>
      <c r="M29" t="s">
        <v>57</v>
      </c>
      <c r="N29" t="s">
        <v>54</v>
      </c>
      <c r="O29" s="28">
        <v>1139.1420070000004</v>
      </c>
      <c r="P29" s="28">
        <v>379.71400233333344</v>
      </c>
      <c r="Q29" s="28">
        <v>1253.056207700002</v>
      </c>
      <c r="R29" s="28">
        <v>8257.6404087429983</v>
      </c>
      <c r="S29" s="24">
        <v>279.58</v>
      </c>
      <c r="T29" s="24">
        <v>294.88</v>
      </c>
      <c r="U29" s="24">
        <v>259.2</v>
      </c>
      <c r="V29" s="24">
        <v>260</v>
      </c>
      <c r="W29" s="24">
        <v>255.09066666666666</v>
      </c>
      <c r="X29" s="27">
        <f t="shared" si="0"/>
        <v>964.55099999999993</v>
      </c>
      <c r="Y29" s="27">
        <f t="shared" si="1"/>
        <v>1017.3359999999999</v>
      </c>
      <c r="Z29" s="27">
        <f t="shared" si="2"/>
        <v>894.23999999999978</v>
      </c>
      <c r="AA29" s="30">
        <f t="shared" si="3"/>
        <v>896.99999999999989</v>
      </c>
      <c r="AB29" s="30">
        <f t="shared" si="8"/>
        <v>880.06279999999981</v>
      </c>
      <c r="AC29" s="29">
        <f t="shared" si="15"/>
        <v>0.15326535754729689</v>
      </c>
      <c r="AD29" s="29">
        <f t="shared" si="16"/>
        <v>0.10692785118229815</v>
      </c>
      <c r="AE29" s="29">
        <f t="shared" si="17"/>
        <v>0.21498812746355031</v>
      </c>
      <c r="AF29" s="29">
        <f t="shared" si="18"/>
        <v>0.21256525131374635</v>
      </c>
      <c r="AG29" s="29">
        <f t="shared" si="9"/>
        <v>0.68230090385912834</v>
      </c>
      <c r="AH29" s="6">
        <f t="shared" si="10"/>
        <v>174.59100700000045</v>
      </c>
      <c r="AI29" s="6">
        <f t="shared" si="11"/>
        <v>121.80600700000048</v>
      </c>
      <c r="AJ29" s="6">
        <f t="shared" si="12"/>
        <v>244.90200700000059</v>
      </c>
      <c r="AK29" s="6">
        <f t="shared" si="13"/>
        <v>242.14200700000049</v>
      </c>
      <c r="AL29" s="6">
        <f t="shared" si="14"/>
        <v>259.07920700000057</v>
      </c>
    </row>
    <row r="30" spans="1:38" x14ac:dyDescent="0.25">
      <c r="A30">
        <v>8314694</v>
      </c>
      <c r="B30">
        <v>5</v>
      </c>
      <c r="C30" s="27" t="s">
        <v>46</v>
      </c>
      <c r="D30">
        <v>353006</v>
      </c>
      <c r="E30" s="27" t="s">
        <v>36</v>
      </c>
      <c r="F30" t="s">
        <v>37</v>
      </c>
      <c r="G30" t="s">
        <v>12</v>
      </c>
      <c r="H30" s="27" t="s">
        <v>59</v>
      </c>
      <c r="I30" s="27" t="s">
        <v>37</v>
      </c>
      <c r="J30" s="27" t="s">
        <v>106</v>
      </c>
      <c r="K30" s="27">
        <v>2022</v>
      </c>
      <c r="L30" s="27">
        <v>3</v>
      </c>
      <c r="M30" t="s">
        <v>57</v>
      </c>
      <c r="N30" t="s">
        <v>54</v>
      </c>
      <c r="O30" s="28">
        <v>1139.1420070000004</v>
      </c>
      <c r="P30" s="28">
        <v>379.71400233333344</v>
      </c>
      <c r="Q30" s="28">
        <v>1253.056207700002</v>
      </c>
      <c r="R30" s="28">
        <v>8257.6404087429983</v>
      </c>
      <c r="S30" s="24">
        <v>279.58</v>
      </c>
      <c r="T30" s="24">
        <v>294.88</v>
      </c>
      <c r="U30" s="24">
        <v>259.2</v>
      </c>
      <c r="V30" s="24">
        <v>260</v>
      </c>
      <c r="W30" s="24">
        <v>255.09066666666666</v>
      </c>
      <c r="X30" s="27">
        <f t="shared" si="0"/>
        <v>964.55099999999993</v>
      </c>
      <c r="Y30" s="27">
        <f t="shared" si="1"/>
        <v>1017.3359999999999</v>
      </c>
      <c r="Z30" s="27">
        <f t="shared" si="2"/>
        <v>894.23999999999978</v>
      </c>
      <c r="AA30" s="30">
        <f t="shared" si="3"/>
        <v>896.99999999999989</v>
      </c>
      <c r="AB30" s="30">
        <f t="shared" si="8"/>
        <v>880.06279999999981</v>
      </c>
      <c r="AC30" s="29">
        <f t="shared" si="15"/>
        <v>0.15326535754729689</v>
      </c>
      <c r="AD30" s="29">
        <f t="shared" si="16"/>
        <v>0.10692785118229815</v>
      </c>
      <c r="AE30" s="29">
        <f t="shared" si="17"/>
        <v>0.21498812746355031</v>
      </c>
      <c r="AF30" s="29">
        <f t="shared" si="18"/>
        <v>0.21256525131374635</v>
      </c>
      <c r="AG30" s="29">
        <f t="shared" si="9"/>
        <v>0.68230090385912834</v>
      </c>
      <c r="AH30" s="6">
        <f t="shared" si="10"/>
        <v>174.59100700000045</v>
      </c>
      <c r="AI30" s="6">
        <f t="shared" si="11"/>
        <v>121.80600700000048</v>
      </c>
      <c r="AJ30" s="6">
        <f t="shared" si="12"/>
        <v>244.90200700000059</v>
      </c>
      <c r="AK30" s="6">
        <f t="shared" si="13"/>
        <v>242.14200700000049</v>
      </c>
      <c r="AL30" s="6">
        <f t="shared" si="14"/>
        <v>259.07920700000057</v>
      </c>
    </row>
    <row r="31" spans="1:38" x14ac:dyDescent="0.25">
      <c r="A31">
        <v>8302955</v>
      </c>
      <c r="B31">
        <v>8</v>
      </c>
      <c r="C31" s="27" t="s">
        <v>46</v>
      </c>
      <c r="D31">
        <v>353006</v>
      </c>
      <c r="E31" s="27" t="s">
        <v>36</v>
      </c>
      <c r="F31" t="s">
        <v>37</v>
      </c>
      <c r="G31" t="s">
        <v>12</v>
      </c>
      <c r="H31" s="27" t="s">
        <v>59</v>
      </c>
      <c r="I31" s="27" t="s">
        <v>37</v>
      </c>
      <c r="J31" s="27" t="s">
        <v>106</v>
      </c>
      <c r="K31" s="27">
        <v>2022</v>
      </c>
      <c r="L31" s="27">
        <v>2</v>
      </c>
      <c r="M31" t="s">
        <v>57</v>
      </c>
      <c r="N31" t="s">
        <v>54</v>
      </c>
      <c r="O31" s="28">
        <v>759.42800500000033</v>
      </c>
      <c r="P31" s="28">
        <v>379.71400250000016</v>
      </c>
      <c r="Q31" s="28">
        <v>835.37080550000144</v>
      </c>
      <c r="R31" s="28">
        <v>5505.0936082449998</v>
      </c>
      <c r="S31" s="24">
        <v>279.58</v>
      </c>
      <c r="T31" s="24">
        <v>294.88</v>
      </c>
      <c r="U31" s="24">
        <v>259.2</v>
      </c>
      <c r="V31" s="24">
        <v>260</v>
      </c>
      <c r="W31" s="24">
        <v>255.09066666666666</v>
      </c>
      <c r="X31" s="27">
        <f t="shared" si="0"/>
        <v>643.03399999999988</v>
      </c>
      <c r="Y31" s="27">
        <f t="shared" si="1"/>
        <v>678.22399999999993</v>
      </c>
      <c r="Z31" s="27">
        <f t="shared" si="2"/>
        <v>596.16</v>
      </c>
      <c r="AA31" s="30">
        <f t="shared" si="3"/>
        <v>598</v>
      </c>
      <c r="AB31" s="30">
        <f t="shared" si="8"/>
        <v>586.70853333333332</v>
      </c>
      <c r="AC31" s="29">
        <f t="shared" si="15"/>
        <v>0.15326535791895166</v>
      </c>
      <c r="AD31" s="29">
        <f t="shared" si="16"/>
        <v>0.10692785157429158</v>
      </c>
      <c r="AE31" s="29">
        <f t="shared" si="17"/>
        <v>0.21498812780811302</v>
      </c>
      <c r="AF31" s="29">
        <f t="shared" si="18"/>
        <v>0.21256525165937257</v>
      </c>
      <c r="AG31" s="29">
        <f t="shared" si="9"/>
        <v>0.45486726991761894</v>
      </c>
      <c r="AH31" s="6">
        <f t="shared" si="10"/>
        <v>116.39400500000045</v>
      </c>
      <c r="AI31" s="6">
        <f t="shared" si="11"/>
        <v>81.204005000000393</v>
      </c>
      <c r="AJ31" s="6">
        <f t="shared" si="12"/>
        <v>163.26800500000036</v>
      </c>
      <c r="AK31" s="6">
        <f t="shared" si="13"/>
        <v>161.42800500000033</v>
      </c>
      <c r="AL31" s="6">
        <f t="shared" si="14"/>
        <v>172.719471666667</v>
      </c>
    </row>
    <row r="32" spans="1:38" x14ac:dyDescent="0.25">
      <c r="A32">
        <v>8270058</v>
      </c>
      <c r="B32">
        <v>2</v>
      </c>
      <c r="C32" s="27" t="s">
        <v>46</v>
      </c>
      <c r="D32">
        <v>353006</v>
      </c>
      <c r="E32" s="27" t="s">
        <v>36</v>
      </c>
      <c r="F32" t="s">
        <v>37</v>
      </c>
      <c r="G32" t="s">
        <v>12</v>
      </c>
      <c r="H32" s="27" t="s">
        <v>59</v>
      </c>
      <c r="I32" s="27" t="s">
        <v>37</v>
      </c>
      <c r="J32" s="27" t="s">
        <v>106</v>
      </c>
      <c r="K32" s="27">
        <v>2022</v>
      </c>
      <c r="L32" s="27">
        <v>4</v>
      </c>
      <c r="M32" t="s">
        <v>57</v>
      </c>
      <c r="N32" t="s">
        <v>54</v>
      </c>
      <c r="O32" s="28">
        <v>1518.8560100000007</v>
      </c>
      <c r="P32" s="28">
        <v>379.71400250000016</v>
      </c>
      <c r="Q32" s="28">
        <v>1670.7416110000029</v>
      </c>
      <c r="R32" s="28">
        <v>11010.18721649</v>
      </c>
      <c r="S32" s="24">
        <v>279.58</v>
      </c>
      <c r="T32" s="24">
        <v>294.88</v>
      </c>
      <c r="U32" s="24">
        <v>259.2</v>
      </c>
      <c r="V32" s="24">
        <v>260</v>
      </c>
      <c r="W32" s="24">
        <v>255.09066666666666</v>
      </c>
      <c r="X32" s="27">
        <f t="shared" si="0"/>
        <v>1286.0679999999998</v>
      </c>
      <c r="Y32" s="27">
        <f t="shared" si="1"/>
        <v>1356.4479999999999</v>
      </c>
      <c r="Z32" s="27">
        <f t="shared" si="2"/>
        <v>1192.32</v>
      </c>
      <c r="AA32" s="30">
        <f t="shared" si="3"/>
        <v>1196</v>
      </c>
      <c r="AB32" s="30">
        <f t="shared" si="8"/>
        <v>1173.4170666666666</v>
      </c>
      <c r="AC32" s="29">
        <f t="shared" si="15"/>
        <v>0.15326535791895166</v>
      </c>
      <c r="AD32" s="29">
        <f t="shared" si="16"/>
        <v>0.10692785157429158</v>
      </c>
      <c r="AE32" s="29">
        <f t="shared" si="17"/>
        <v>0.21498812780811302</v>
      </c>
      <c r="AF32" s="29">
        <f t="shared" si="18"/>
        <v>0.21256525165937257</v>
      </c>
      <c r="AG32" s="29">
        <f t="shared" si="9"/>
        <v>0.90973453983523789</v>
      </c>
      <c r="AH32" s="6">
        <f t="shared" si="10"/>
        <v>232.7880100000009</v>
      </c>
      <c r="AI32" s="6">
        <f t="shared" si="11"/>
        <v>162.40801000000079</v>
      </c>
      <c r="AJ32" s="6">
        <f t="shared" si="12"/>
        <v>326.53601000000072</v>
      </c>
      <c r="AK32" s="6">
        <f t="shared" si="13"/>
        <v>322.85601000000065</v>
      </c>
      <c r="AL32" s="6">
        <f t="shared" si="14"/>
        <v>345.43894333333401</v>
      </c>
    </row>
    <row r="33" spans="1:38" x14ac:dyDescent="0.25">
      <c r="A33">
        <v>8321292</v>
      </c>
      <c r="B33">
        <v>6</v>
      </c>
      <c r="C33" s="27" t="s">
        <v>46</v>
      </c>
      <c r="D33">
        <v>353006</v>
      </c>
      <c r="E33" s="27" t="s">
        <v>36</v>
      </c>
      <c r="F33" t="s">
        <v>37</v>
      </c>
      <c r="G33" t="s">
        <v>12</v>
      </c>
      <c r="H33" s="27" t="s">
        <v>59</v>
      </c>
      <c r="I33" s="27" t="s">
        <v>37</v>
      </c>
      <c r="J33" s="27" t="s">
        <v>106</v>
      </c>
      <c r="K33" s="27">
        <v>2022</v>
      </c>
      <c r="L33" s="27">
        <v>18</v>
      </c>
      <c r="M33" t="s">
        <v>57</v>
      </c>
      <c r="N33" t="s">
        <v>54</v>
      </c>
      <c r="O33" s="28">
        <v>6834.852047000003</v>
      </c>
      <c r="P33" s="28">
        <v>379.71400261111125</v>
      </c>
      <c r="Q33" s="28">
        <v>7518.3372517000134</v>
      </c>
      <c r="R33" s="28">
        <v>49545.842488702998</v>
      </c>
      <c r="S33" s="24">
        <v>279.58</v>
      </c>
      <c r="T33" s="24">
        <v>294.88</v>
      </c>
      <c r="U33" s="24">
        <v>259.2</v>
      </c>
      <c r="V33" s="24">
        <v>260</v>
      </c>
      <c r="W33" s="24">
        <v>255.09066666666666</v>
      </c>
      <c r="X33" s="27">
        <f t="shared" si="0"/>
        <v>5787.3059999999987</v>
      </c>
      <c r="Y33" s="27">
        <f t="shared" si="1"/>
        <v>6104.0159999999996</v>
      </c>
      <c r="Z33" s="27">
        <f t="shared" si="2"/>
        <v>5365.4399999999987</v>
      </c>
      <c r="AA33" s="30">
        <f t="shared" si="3"/>
        <v>5382</v>
      </c>
      <c r="AB33" s="30">
        <f t="shared" si="8"/>
        <v>5280.3767999999991</v>
      </c>
      <c r="AC33" s="29">
        <f t="shared" si="15"/>
        <v>0.1532653581667214</v>
      </c>
      <c r="AD33" s="29">
        <f t="shared" si="16"/>
        <v>0.10692785183562044</v>
      </c>
      <c r="AE33" s="29">
        <f t="shared" si="17"/>
        <v>0.21498812803782169</v>
      </c>
      <c r="AF33" s="29">
        <f t="shared" si="18"/>
        <v>0.21256525188979009</v>
      </c>
      <c r="AG33" s="29">
        <f t="shared" si="9"/>
        <v>4.0938054333277742</v>
      </c>
      <c r="AH33" s="6">
        <f t="shared" si="10"/>
        <v>1047.5460470000044</v>
      </c>
      <c r="AI33" s="6">
        <f t="shared" si="11"/>
        <v>730.83604700000342</v>
      </c>
      <c r="AJ33" s="6">
        <f t="shared" si="12"/>
        <v>1469.4120470000043</v>
      </c>
      <c r="AK33" s="6">
        <f t="shared" si="13"/>
        <v>1452.852047000003</v>
      </c>
      <c r="AL33" s="6">
        <f t="shared" si="14"/>
        <v>1554.4752470000039</v>
      </c>
    </row>
    <row r="34" spans="1:38" x14ac:dyDescent="0.25">
      <c r="A34">
        <v>8338076</v>
      </c>
      <c r="B34">
        <v>3</v>
      </c>
      <c r="C34" s="27" t="s">
        <v>46</v>
      </c>
      <c r="D34">
        <v>353006</v>
      </c>
      <c r="E34" s="27" t="s">
        <v>36</v>
      </c>
      <c r="F34" t="s">
        <v>37</v>
      </c>
      <c r="G34" t="s">
        <v>12</v>
      </c>
      <c r="H34" s="27" t="s">
        <v>59</v>
      </c>
      <c r="I34" s="27" t="s">
        <v>37</v>
      </c>
      <c r="J34" s="27" t="s">
        <v>106</v>
      </c>
      <c r="K34" s="27">
        <v>2022</v>
      </c>
      <c r="L34" s="27">
        <v>3</v>
      </c>
      <c r="M34" t="s">
        <v>57</v>
      </c>
      <c r="N34" t="s">
        <v>54</v>
      </c>
      <c r="O34" s="28">
        <v>1139.1420070000004</v>
      </c>
      <c r="P34" s="28">
        <v>379.71400233333344</v>
      </c>
      <c r="Q34" s="28">
        <v>1253.056207700002</v>
      </c>
      <c r="R34" s="28">
        <v>8257.6404087429983</v>
      </c>
      <c r="S34" s="24">
        <v>279.58</v>
      </c>
      <c r="T34" s="24">
        <v>294.88</v>
      </c>
      <c r="U34" s="24">
        <v>259.2</v>
      </c>
      <c r="V34" s="24">
        <v>260</v>
      </c>
      <c r="W34" s="24">
        <v>255.09066666666666</v>
      </c>
      <c r="X34" s="27">
        <f t="shared" si="0"/>
        <v>964.55099999999993</v>
      </c>
      <c r="Y34" s="27">
        <f t="shared" si="1"/>
        <v>1017.3359999999999</v>
      </c>
      <c r="Z34" s="27">
        <f t="shared" si="2"/>
        <v>894.23999999999978</v>
      </c>
      <c r="AA34" s="30">
        <f t="shared" si="3"/>
        <v>896.99999999999989</v>
      </c>
      <c r="AB34" s="30">
        <f t="shared" si="8"/>
        <v>880.06279999999981</v>
      </c>
      <c r="AC34" s="29">
        <f t="shared" si="15"/>
        <v>0.15326535754729689</v>
      </c>
      <c r="AD34" s="29">
        <f t="shared" si="16"/>
        <v>0.10692785118229815</v>
      </c>
      <c r="AE34" s="29">
        <f t="shared" si="17"/>
        <v>0.21498812746355031</v>
      </c>
      <c r="AF34" s="29">
        <f t="shared" si="18"/>
        <v>0.21256525131374635</v>
      </c>
      <c r="AG34" s="29">
        <f t="shared" si="9"/>
        <v>0.68230090385912834</v>
      </c>
      <c r="AH34" s="6">
        <f t="shared" si="10"/>
        <v>174.59100700000045</v>
      </c>
      <c r="AI34" s="6">
        <f t="shared" si="11"/>
        <v>121.80600700000048</v>
      </c>
      <c r="AJ34" s="6">
        <f t="shared" si="12"/>
        <v>244.90200700000059</v>
      </c>
      <c r="AK34" s="6">
        <f t="shared" si="13"/>
        <v>242.14200700000049</v>
      </c>
      <c r="AL34" s="6">
        <f t="shared" si="14"/>
        <v>259.07920700000057</v>
      </c>
    </row>
    <row r="35" spans="1:38" x14ac:dyDescent="0.25">
      <c r="A35">
        <v>8340570</v>
      </c>
      <c r="B35">
        <v>7</v>
      </c>
      <c r="C35" s="27" t="s">
        <v>46</v>
      </c>
      <c r="D35">
        <v>353006</v>
      </c>
      <c r="E35" s="27" t="s">
        <v>36</v>
      </c>
      <c r="F35" t="s">
        <v>37</v>
      </c>
      <c r="G35" t="s">
        <v>12</v>
      </c>
      <c r="H35" s="27" t="s">
        <v>59</v>
      </c>
      <c r="I35" s="27" t="s">
        <v>37</v>
      </c>
      <c r="J35" s="27" t="s">
        <v>106</v>
      </c>
      <c r="K35" s="27">
        <v>2022</v>
      </c>
      <c r="L35" s="27">
        <v>5</v>
      </c>
      <c r="M35" t="s">
        <v>57</v>
      </c>
      <c r="N35" t="s">
        <v>54</v>
      </c>
      <c r="O35" s="28">
        <v>1898.5700130000007</v>
      </c>
      <c r="P35" s="28">
        <v>379.71400260000013</v>
      </c>
      <c r="Q35" s="28">
        <v>2088.4270143000035</v>
      </c>
      <c r="R35" s="28">
        <v>13762.734024236999</v>
      </c>
      <c r="S35" s="24">
        <v>279.58</v>
      </c>
      <c r="T35" s="24">
        <v>294.88</v>
      </c>
      <c r="U35" s="24">
        <v>259.2</v>
      </c>
      <c r="V35" s="24">
        <v>260</v>
      </c>
      <c r="W35" s="24">
        <v>255.09066666666666</v>
      </c>
      <c r="X35" s="27">
        <f t="shared" si="0"/>
        <v>1607.5849999999998</v>
      </c>
      <c r="Y35" s="27">
        <f t="shared" si="1"/>
        <v>1695.56</v>
      </c>
      <c r="Z35" s="27">
        <f t="shared" si="2"/>
        <v>1490.3999999999999</v>
      </c>
      <c r="AA35" s="30">
        <f t="shared" si="3"/>
        <v>1494.9999999999998</v>
      </c>
      <c r="AB35" s="30">
        <f t="shared" si="8"/>
        <v>1466.7713333333334</v>
      </c>
      <c r="AC35" s="29">
        <f t="shared" si="15"/>
        <v>0.15326535814194428</v>
      </c>
      <c r="AD35" s="29">
        <f t="shared" si="16"/>
        <v>0.10692785180948745</v>
      </c>
      <c r="AE35" s="29">
        <f t="shared" si="17"/>
        <v>0.21498812801485065</v>
      </c>
      <c r="AF35" s="29">
        <f t="shared" si="18"/>
        <v>0.21256525186674841</v>
      </c>
      <c r="AG35" s="29">
        <f t="shared" si="9"/>
        <v>1.1371681758113472</v>
      </c>
      <c r="AH35" s="6">
        <f t="shared" si="10"/>
        <v>290.98501300000089</v>
      </c>
      <c r="AI35" s="6">
        <f t="shared" si="11"/>
        <v>203.01001300000075</v>
      </c>
      <c r="AJ35" s="6">
        <f t="shared" si="12"/>
        <v>408.17001300000084</v>
      </c>
      <c r="AK35" s="6">
        <f t="shared" si="13"/>
        <v>403.57001300000093</v>
      </c>
      <c r="AL35" s="6">
        <f t="shared" si="14"/>
        <v>431.79867966666734</v>
      </c>
    </row>
    <row r="36" spans="1:38" x14ac:dyDescent="0.25">
      <c r="A36">
        <v>8347975</v>
      </c>
      <c r="B36">
        <v>2</v>
      </c>
      <c r="C36" s="27" t="s">
        <v>46</v>
      </c>
      <c r="D36">
        <v>353006</v>
      </c>
      <c r="E36" s="27" t="s">
        <v>36</v>
      </c>
      <c r="F36" t="s">
        <v>37</v>
      </c>
      <c r="G36" t="s">
        <v>12</v>
      </c>
      <c r="H36" s="27" t="s">
        <v>59</v>
      </c>
      <c r="I36" s="27" t="s">
        <v>37</v>
      </c>
      <c r="J36" s="27" t="s">
        <v>106</v>
      </c>
      <c r="K36" s="27">
        <v>2022</v>
      </c>
      <c r="L36" s="27">
        <v>7</v>
      </c>
      <c r="M36" t="s">
        <v>57</v>
      </c>
      <c r="N36" t="s">
        <v>54</v>
      </c>
      <c r="O36" s="28">
        <v>2657.9980180000007</v>
      </c>
      <c r="P36" s="28">
        <v>379.71400257142869</v>
      </c>
      <c r="Q36" s="28">
        <v>2923.7978198000046</v>
      </c>
      <c r="R36" s="28">
        <v>19267.827632481996</v>
      </c>
      <c r="S36" s="24">
        <v>279.58</v>
      </c>
      <c r="T36" s="24">
        <v>294.88</v>
      </c>
      <c r="U36" s="24">
        <v>259.2</v>
      </c>
      <c r="V36" s="24">
        <v>260</v>
      </c>
      <c r="W36" s="24">
        <v>255.09066666666666</v>
      </c>
      <c r="X36" s="27">
        <f t="shared" si="0"/>
        <v>2250.6189999999997</v>
      </c>
      <c r="Y36" s="27">
        <f t="shared" si="1"/>
        <v>2373.7839999999997</v>
      </c>
      <c r="Z36" s="27">
        <f t="shared" si="2"/>
        <v>2086.5599999999995</v>
      </c>
      <c r="AA36" s="30">
        <f t="shared" si="3"/>
        <v>2093</v>
      </c>
      <c r="AB36" s="30">
        <f t="shared" si="8"/>
        <v>2053.4798666666666</v>
      </c>
      <c r="AC36" s="29">
        <f t="shared" si="15"/>
        <v>0.15326535807823197</v>
      </c>
      <c r="AD36" s="29">
        <f t="shared" si="16"/>
        <v>0.10692785174228861</v>
      </c>
      <c r="AE36" s="29">
        <f t="shared" si="17"/>
        <v>0.21498812795578279</v>
      </c>
      <c r="AF36" s="29">
        <f t="shared" si="18"/>
        <v>0.21256525180749797</v>
      </c>
      <c r="AG36" s="29">
        <f t="shared" si="9"/>
        <v>1.5920354457289658</v>
      </c>
      <c r="AH36" s="6">
        <f t="shared" si="10"/>
        <v>407.379018000001</v>
      </c>
      <c r="AI36" s="6">
        <f t="shared" si="11"/>
        <v>284.21401800000103</v>
      </c>
      <c r="AJ36" s="6">
        <f t="shared" si="12"/>
        <v>571.43801800000119</v>
      </c>
      <c r="AK36" s="6">
        <f t="shared" si="13"/>
        <v>564.99801800000068</v>
      </c>
      <c r="AL36" s="6">
        <f t="shared" si="14"/>
        <v>604.51815133333412</v>
      </c>
    </row>
    <row r="37" spans="1:38" x14ac:dyDescent="0.25">
      <c r="A37">
        <v>8288284</v>
      </c>
      <c r="B37">
        <v>12</v>
      </c>
      <c r="C37" s="27" t="s">
        <v>46</v>
      </c>
      <c r="D37">
        <v>353006</v>
      </c>
      <c r="E37" s="27" t="s">
        <v>36</v>
      </c>
      <c r="F37" t="s">
        <v>37</v>
      </c>
      <c r="G37" t="s">
        <v>12</v>
      </c>
      <c r="H37" s="27" t="s">
        <v>59</v>
      </c>
      <c r="I37" s="27" t="s">
        <v>37</v>
      </c>
      <c r="J37" s="27" t="s">
        <v>106</v>
      </c>
      <c r="K37" s="27">
        <v>2022</v>
      </c>
      <c r="L37" s="27">
        <v>12</v>
      </c>
      <c r="M37" t="s">
        <v>57</v>
      </c>
      <c r="N37" t="s">
        <v>54</v>
      </c>
      <c r="O37" s="28">
        <v>4556.5680300000022</v>
      </c>
      <c r="P37" s="28">
        <v>379.71400250000016</v>
      </c>
      <c r="Q37" s="28">
        <v>5012.2248330000093</v>
      </c>
      <c r="R37" s="28">
        <v>33030.561649470001</v>
      </c>
      <c r="S37" s="24">
        <v>279.58</v>
      </c>
      <c r="T37" s="24">
        <v>294.88</v>
      </c>
      <c r="U37" s="24">
        <v>259.2</v>
      </c>
      <c r="V37" s="24">
        <v>260</v>
      </c>
      <c r="W37" s="24">
        <v>255.09066666666666</v>
      </c>
      <c r="X37" s="27">
        <f t="shared" si="0"/>
        <v>3858.2039999999997</v>
      </c>
      <c r="Y37" s="27">
        <f t="shared" si="1"/>
        <v>4069.3439999999996</v>
      </c>
      <c r="Z37" s="27">
        <f t="shared" si="2"/>
        <v>3576.9599999999991</v>
      </c>
      <c r="AA37" s="30">
        <f t="shared" si="3"/>
        <v>3587.9999999999995</v>
      </c>
      <c r="AB37" s="30">
        <f t="shared" si="8"/>
        <v>3520.2511999999992</v>
      </c>
      <c r="AC37" s="29">
        <f t="shared" si="15"/>
        <v>0.15326535791895157</v>
      </c>
      <c r="AD37" s="29">
        <f t="shared" si="16"/>
        <v>0.10692785157429162</v>
      </c>
      <c r="AE37" s="29">
        <f t="shared" si="17"/>
        <v>0.21498812780811319</v>
      </c>
      <c r="AF37" s="29">
        <f t="shared" si="18"/>
        <v>0.21256525165937271</v>
      </c>
      <c r="AG37" s="29">
        <f t="shared" si="9"/>
        <v>2.7292036195057161</v>
      </c>
      <c r="AH37" s="6">
        <f t="shared" si="10"/>
        <v>698.36403000000246</v>
      </c>
      <c r="AI37" s="6">
        <f t="shared" si="11"/>
        <v>487.22403000000259</v>
      </c>
      <c r="AJ37" s="6">
        <f t="shared" si="12"/>
        <v>979.60803000000305</v>
      </c>
      <c r="AK37" s="6">
        <f t="shared" si="13"/>
        <v>968.56803000000264</v>
      </c>
      <c r="AL37" s="6">
        <f t="shared" si="14"/>
        <v>1036.3168300000029</v>
      </c>
    </row>
    <row r="38" spans="1:38" x14ac:dyDescent="0.25">
      <c r="A38">
        <v>8332276</v>
      </c>
      <c r="B38">
        <v>2</v>
      </c>
      <c r="C38" s="27" t="s">
        <v>46</v>
      </c>
      <c r="D38">
        <v>353006</v>
      </c>
      <c r="E38" s="27" t="s">
        <v>36</v>
      </c>
      <c r="F38" t="s">
        <v>37</v>
      </c>
      <c r="G38" t="s">
        <v>12</v>
      </c>
      <c r="H38" s="27" t="s">
        <v>59</v>
      </c>
      <c r="I38" s="27" t="s">
        <v>37</v>
      </c>
      <c r="J38" s="27" t="s">
        <v>106</v>
      </c>
      <c r="K38" s="27">
        <v>2022</v>
      </c>
      <c r="L38" s="27">
        <v>1</v>
      </c>
      <c r="M38" t="s">
        <v>57</v>
      </c>
      <c r="N38" t="s">
        <v>54</v>
      </c>
      <c r="O38" s="28">
        <v>379.71400200000016</v>
      </c>
      <c r="P38" s="28">
        <v>379.71400200000016</v>
      </c>
      <c r="Q38" s="28">
        <v>417.68540220000074</v>
      </c>
      <c r="R38" s="28">
        <v>2752.5468004979998</v>
      </c>
      <c r="S38" s="24">
        <v>279.58</v>
      </c>
      <c r="T38" s="24">
        <v>294.88</v>
      </c>
      <c r="U38" s="24">
        <v>259.2</v>
      </c>
      <c r="V38" s="24">
        <v>260</v>
      </c>
      <c r="W38" s="24">
        <v>255.09066666666666</v>
      </c>
      <c r="X38" s="27">
        <f t="shared" si="0"/>
        <v>321.51699999999994</v>
      </c>
      <c r="Y38" s="27">
        <f t="shared" si="1"/>
        <v>339.11199999999997</v>
      </c>
      <c r="Z38" s="27">
        <f t="shared" si="2"/>
        <v>298.08</v>
      </c>
      <c r="AA38" s="30">
        <f t="shared" si="3"/>
        <v>299</v>
      </c>
      <c r="AB38" s="30">
        <f t="shared" si="8"/>
        <v>293.35426666666666</v>
      </c>
      <c r="AC38" s="29">
        <f t="shared" si="15"/>
        <v>0.15326535680398798</v>
      </c>
      <c r="AD38" s="29">
        <f t="shared" si="16"/>
        <v>0.10692785039831157</v>
      </c>
      <c r="AE38" s="29">
        <f t="shared" si="17"/>
        <v>0.21498812677442466</v>
      </c>
      <c r="AF38" s="29">
        <f t="shared" si="18"/>
        <v>0.21256525062249385</v>
      </c>
      <c r="AG38" s="29">
        <f t="shared" si="9"/>
        <v>0.22743363394150914</v>
      </c>
      <c r="AH38" s="6">
        <f t="shared" si="10"/>
        <v>58.197002000000225</v>
      </c>
      <c r="AI38" s="6">
        <f t="shared" si="11"/>
        <v>40.602002000000198</v>
      </c>
      <c r="AJ38" s="6">
        <f t="shared" si="12"/>
        <v>81.63400200000018</v>
      </c>
      <c r="AK38" s="6">
        <f t="shared" si="13"/>
        <v>80.714002000000164</v>
      </c>
      <c r="AL38" s="6">
        <f t="shared" si="14"/>
        <v>86.359735333333504</v>
      </c>
    </row>
    <row r="39" spans="1:38" x14ac:dyDescent="0.25">
      <c r="A39">
        <v>8403970</v>
      </c>
      <c r="B39">
        <v>1</v>
      </c>
      <c r="C39" s="27" t="s">
        <v>46</v>
      </c>
      <c r="D39">
        <v>353006</v>
      </c>
      <c r="E39" s="27" t="s">
        <v>36</v>
      </c>
      <c r="F39" t="s">
        <v>37</v>
      </c>
      <c r="G39" t="s">
        <v>12</v>
      </c>
      <c r="H39" s="27" t="s">
        <v>59</v>
      </c>
      <c r="I39" s="27" t="s">
        <v>37</v>
      </c>
      <c r="J39" s="27" t="s">
        <v>107</v>
      </c>
      <c r="K39" s="27">
        <v>2022</v>
      </c>
      <c r="L39" s="27">
        <v>3</v>
      </c>
      <c r="M39" t="s">
        <v>57</v>
      </c>
      <c r="N39" t="s">
        <v>54</v>
      </c>
      <c r="O39" s="28">
        <v>1022.3525070000004</v>
      </c>
      <c r="P39" s="28">
        <v>340.78416900000013</v>
      </c>
      <c r="Q39" s="28">
        <v>1124.5877577000019</v>
      </c>
      <c r="R39" s="28">
        <v>7411.0333232429994</v>
      </c>
      <c r="S39" s="24">
        <v>279.58</v>
      </c>
      <c r="T39" s="24">
        <v>294.88</v>
      </c>
      <c r="U39" s="24">
        <v>259.2</v>
      </c>
      <c r="V39" s="24">
        <v>260</v>
      </c>
      <c r="W39" s="24">
        <v>255.09066666666666</v>
      </c>
      <c r="X39" s="27">
        <f t="shared" si="0"/>
        <v>964.55099999999993</v>
      </c>
      <c r="Y39" s="27">
        <f t="shared" si="1"/>
        <v>1017.3359999999999</v>
      </c>
      <c r="Z39" s="27">
        <f t="shared" si="2"/>
        <v>894.23999999999978</v>
      </c>
      <c r="AA39" s="30">
        <f t="shared" si="3"/>
        <v>896.99999999999989</v>
      </c>
      <c r="AB39" s="30">
        <f t="shared" si="8"/>
        <v>880.06279999999981</v>
      </c>
      <c r="AC39" s="29">
        <f t="shared" si="15"/>
        <v>5.6537746622848987E-2</v>
      </c>
      <c r="AD39" s="29">
        <f t="shared" si="16"/>
        <v>4.9068271126179175E-3</v>
      </c>
      <c r="AE39" s="29">
        <f t="shared" si="17"/>
        <v>0.12531148123843802</v>
      </c>
      <c r="AF39" s="29">
        <f t="shared" si="18"/>
        <v>0.12261182531633433</v>
      </c>
      <c r="AG39" s="29">
        <f t="shared" si="9"/>
        <v>0.41753614147493023</v>
      </c>
      <c r="AH39" s="6">
        <f t="shared" si="10"/>
        <v>57.80150700000047</v>
      </c>
      <c r="AI39" s="6">
        <f t="shared" si="11"/>
        <v>5.0165070000005016</v>
      </c>
      <c r="AJ39" s="6">
        <f t="shared" si="12"/>
        <v>128.11250700000062</v>
      </c>
      <c r="AK39" s="6">
        <f t="shared" si="13"/>
        <v>125.35250700000051</v>
      </c>
      <c r="AL39" s="6">
        <f t="shared" si="14"/>
        <v>142.28970700000059</v>
      </c>
    </row>
    <row r="40" spans="1:38" x14ac:dyDescent="0.25">
      <c r="A40">
        <v>8365055</v>
      </c>
      <c r="B40">
        <v>3</v>
      </c>
      <c r="C40" s="27" t="s">
        <v>46</v>
      </c>
      <c r="D40">
        <v>353006</v>
      </c>
      <c r="E40" s="27" t="s">
        <v>36</v>
      </c>
      <c r="F40" t="s">
        <v>37</v>
      </c>
      <c r="G40" t="s">
        <v>12</v>
      </c>
      <c r="H40" s="27" t="s">
        <v>59</v>
      </c>
      <c r="I40" s="27" t="s">
        <v>37</v>
      </c>
      <c r="J40" s="27" t="s">
        <v>107</v>
      </c>
      <c r="K40" s="27">
        <v>2022</v>
      </c>
      <c r="L40" s="27">
        <v>2</v>
      </c>
      <c r="M40" t="s">
        <v>57</v>
      </c>
      <c r="N40" t="s">
        <v>54</v>
      </c>
      <c r="O40" s="28">
        <v>758.39621900000031</v>
      </c>
      <c r="P40" s="28">
        <v>379.19810950000016</v>
      </c>
      <c r="Q40" s="28">
        <v>834.23584090000156</v>
      </c>
      <c r="R40" s="28">
        <v>5497.614191531</v>
      </c>
      <c r="S40" s="24">
        <v>279.58</v>
      </c>
      <c r="T40" s="24">
        <v>294.88</v>
      </c>
      <c r="U40" s="24">
        <v>259.2</v>
      </c>
      <c r="V40" s="24">
        <v>260</v>
      </c>
      <c r="W40" s="24">
        <v>255.09066666666666</v>
      </c>
      <c r="X40" s="27">
        <f t="shared" si="0"/>
        <v>643.03399999999988</v>
      </c>
      <c r="Y40" s="27">
        <f t="shared" si="1"/>
        <v>678.22399999999993</v>
      </c>
      <c r="Z40" s="27">
        <f t="shared" si="2"/>
        <v>596.16</v>
      </c>
      <c r="AA40" s="30">
        <f t="shared" si="3"/>
        <v>598</v>
      </c>
      <c r="AB40" s="30">
        <f t="shared" si="8"/>
        <v>586.70853333333332</v>
      </c>
      <c r="AC40" s="29">
        <f t="shared" si="15"/>
        <v>0.15211338889863371</v>
      </c>
      <c r="AD40" s="29">
        <f t="shared" si="16"/>
        <v>0.10571284111320227</v>
      </c>
      <c r="AE40" s="29">
        <f t="shared" si="17"/>
        <v>0.21392013163504481</v>
      </c>
      <c r="AF40" s="29">
        <f t="shared" si="18"/>
        <v>0.2114939592018196</v>
      </c>
      <c r="AG40" s="29">
        <f t="shared" si="9"/>
        <v>0.45276514140075619</v>
      </c>
      <c r="AH40" s="6">
        <f t="shared" si="10"/>
        <v>115.36221900000044</v>
      </c>
      <c r="AI40" s="6">
        <f t="shared" si="11"/>
        <v>80.172219000000382</v>
      </c>
      <c r="AJ40" s="6">
        <f t="shared" si="12"/>
        <v>162.23621900000035</v>
      </c>
      <c r="AK40" s="6">
        <f t="shared" si="13"/>
        <v>160.39621900000031</v>
      </c>
      <c r="AL40" s="6">
        <f t="shared" si="14"/>
        <v>171.68768566666699</v>
      </c>
    </row>
    <row r="41" spans="1:38" x14ac:dyDescent="0.25">
      <c r="A41">
        <v>8371878</v>
      </c>
      <c r="B41">
        <v>5</v>
      </c>
      <c r="C41" s="27" t="s">
        <v>46</v>
      </c>
      <c r="D41">
        <v>353006</v>
      </c>
      <c r="E41" s="27" t="s">
        <v>36</v>
      </c>
      <c r="F41" t="s">
        <v>37</v>
      </c>
      <c r="G41" t="s">
        <v>12</v>
      </c>
      <c r="H41" s="27" t="s">
        <v>59</v>
      </c>
      <c r="I41" s="27" t="s">
        <v>37</v>
      </c>
      <c r="J41" s="27" t="s">
        <v>107</v>
      </c>
      <c r="K41" s="27">
        <v>2022</v>
      </c>
      <c r="L41" s="27">
        <v>2</v>
      </c>
      <c r="M41" t="s">
        <v>57</v>
      </c>
      <c r="N41" t="s">
        <v>54</v>
      </c>
      <c r="O41" s="28">
        <v>758.39621900000031</v>
      </c>
      <c r="P41" s="28">
        <v>379.19810950000016</v>
      </c>
      <c r="Q41" s="28">
        <v>834.23584090000156</v>
      </c>
      <c r="R41" s="28">
        <v>5497.614191531</v>
      </c>
      <c r="S41" s="24">
        <v>279.58</v>
      </c>
      <c r="T41" s="24">
        <v>294.88</v>
      </c>
      <c r="U41" s="24">
        <v>259.2</v>
      </c>
      <c r="V41" s="24">
        <v>260</v>
      </c>
      <c r="W41" s="24">
        <v>255.09066666666666</v>
      </c>
      <c r="X41" s="27">
        <f t="shared" si="0"/>
        <v>643.03399999999988</v>
      </c>
      <c r="Y41" s="27">
        <f t="shared" si="1"/>
        <v>678.22399999999993</v>
      </c>
      <c r="Z41" s="27">
        <f t="shared" si="2"/>
        <v>596.16</v>
      </c>
      <c r="AA41" s="30">
        <f t="shared" si="3"/>
        <v>598</v>
      </c>
      <c r="AB41" s="30">
        <f t="shared" si="8"/>
        <v>586.70853333333332</v>
      </c>
      <c r="AC41" s="29">
        <f t="shared" si="15"/>
        <v>0.15211338889863371</v>
      </c>
      <c r="AD41" s="29">
        <f t="shared" si="16"/>
        <v>0.10571284111320227</v>
      </c>
      <c r="AE41" s="29">
        <f t="shared" si="17"/>
        <v>0.21392013163504481</v>
      </c>
      <c r="AF41" s="29">
        <f t="shared" si="18"/>
        <v>0.2114939592018196</v>
      </c>
      <c r="AG41" s="29">
        <f t="shared" si="9"/>
        <v>0.45276514140075619</v>
      </c>
      <c r="AH41" s="6">
        <f t="shared" si="10"/>
        <v>115.36221900000044</v>
      </c>
      <c r="AI41" s="6">
        <f t="shared" si="11"/>
        <v>80.172219000000382</v>
      </c>
      <c r="AJ41" s="6">
        <f t="shared" si="12"/>
        <v>162.23621900000035</v>
      </c>
      <c r="AK41" s="6">
        <f t="shared" si="13"/>
        <v>160.39621900000031</v>
      </c>
      <c r="AL41" s="6">
        <f t="shared" si="14"/>
        <v>171.68768566666699</v>
      </c>
    </row>
    <row r="42" spans="1:38" s="31" customFormat="1" x14ac:dyDescent="0.25">
      <c r="A42">
        <v>8379026</v>
      </c>
      <c r="B42">
        <v>5</v>
      </c>
      <c r="C42" s="31" t="s">
        <v>46</v>
      </c>
      <c r="D42">
        <v>353006</v>
      </c>
      <c r="E42" s="31" t="s">
        <v>36</v>
      </c>
      <c r="F42" t="s">
        <v>37</v>
      </c>
      <c r="G42" t="s">
        <v>12</v>
      </c>
      <c r="H42" s="31" t="s">
        <v>59</v>
      </c>
      <c r="I42" s="31" t="s">
        <v>37</v>
      </c>
      <c r="J42" s="31" t="s">
        <v>107</v>
      </c>
      <c r="K42" s="31">
        <v>2022</v>
      </c>
      <c r="L42" s="31">
        <v>18</v>
      </c>
      <c r="M42" t="s">
        <v>57</v>
      </c>
      <c r="N42" t="s">
        <v>54</v>
      </c>
      <c r="O42" s="32">
        <v>6825.5659740000028</v>
      </c>
      <c r="P42" s="32">
        <v>379.19810966666682</v>
      </c>
      <c r="Q42" s="32">
        <v>7508.1225714000138</v>
      </c>
      <c r="R42" s="32">
        <v>49478.527745526</v>
      </c>
      <c r="S42" s="33">
        <v>279.58</v>
      </c>
      <c r="T42" s="33">
        <v>294.88</v>
      </c>
      <c r="U42" s="33">
        <v>259.2</v>
      </c>
      <c r="V42" s="33">
        <v>260</v>
      </c>
      <c r="W42" s="33">
        <v>255.09066666666666</v>
      </c>
      <c r="X42" s="31">
        <f t="shared" si="0"/>
        <v>5787.3059999999987</v>
      </c>
      <c r="Y42" s="31">
        <f t="shared" si="1"/>
        <v>6104.0159999999996</v>
      </c>
      <c r="Z42" s="31">
        <f t="shared" si="2"/>
        <v>5365.4399999999987</v>
      </c>
      <c r="AA42" s="34">
        <f t="shared" si="3"/>
        <v>5382</v>
      </c>
      <c r="AB42" s="34">
        <f t="shared" si="8"/>
        <v>5280.3767999999991</v>
      </c>
      <c r="AC42" s="35">
        <f t="shared" si="15"/>
        <v>0.15211338927130025</v>
      </c>
      <c r="AD42" s="35">
        <f t="shared" si="16"/>
        <v>0.10571284150626289</v>
      </c>
      <c r="AE42" s="35">
        <f t="shared" si="17"/>
        <v>0.21392013198054594</v>
      </c>
      <c r="AF42" s="35">
        <f t="shared" si="18"/>
        <v>0.21149395954838693</v>
      </c>
      <c r="AG42" s="35">
        <f t="shared" si="9"/>
        <v>4.0748862787272291</v>
      </c>
      <c r="AH42" s="33">
        <f t="shared" si="10"/>
        <v>1038.2599740000041</v>
      </c>
      <c r="AI42" s="33">
        <f t="shared" si="11"/>
        <v>721.5499740000032</v>
      </c>
      <c r="AJ42" s="33">
        <f t="shared" si="12"/>
        <v>1460.1259740000041</v>
      </c>
      <c r="AK42" s="33">
        <f t="shared" si="13"/>
        <v>1443.5659740000028</v>
      </c>
      <c r="AL42" s="33">
        <f t="shared" si="14"/>
        <v>1545.1891740000037</v>
      </c>
    </row>
    <row r="43" spans="1:38" x14ac:dyDescent="0.25">
      <c r="A43">
        <v>8426529</v>
      </c>
      <c r="B43">
        <v>3</v>
      </c>
      <c r="C43" s="27" t="s">
        <v>46</v>
      </c>
      <c r="D43">
        <v>353006</v>
      </c>
      <c r="E43" s="27" t="s">
        <v>36</v>
      </c>
      <c r="F43" t="s">
        <v>37</v>
      </c>
      <c r="G43" t="s">
        <v>12</v>
      </c>
      <c r="H43" s="27" t="s">
        <v>59</v>
      </c>
      <c r="I43" s="27" t="s">
        <v>37</v>
      </c>
      <c r="J43" s="27" t="s">
        <v>107</v>
      </c>
      <c r="K43" s="27">
        <v>2022</v>
      </c>
      <c r="L43" s="27">
        <v>2</v>
      </c>
      <c r="M43" t="s">
        <v>57</v>
      </c>
      <c r="N43" t="s">
        <v>54</v>
      </c>
      <c r="O43" s="28">
        <v>681.56833800000038</v>
      </c>
      <c r="P43" s="28">
        <v>340.78416900000019</v>
      </c>
      <c r="Q43" s="28">
        <v>749.72517180000148</v>
      </c>
      <c r="R43" s="28">
        <v>4940.6888821620005</v>
      </c>
      <c r="S43" s="24">
        <v>279.58</v>
      </c>
      <c r="T43" s="24">
        <v>294.88</v>
      </c>
      <c r="U43" s="24">
        <v>259.2</v>
      </c>
      <c r="V43" s="24">
        <v>260</v>
      </c>
      <c r="W43" s="24">
        <v>255.09066666666666</v>
      </c>
      <c r="X43" s="27">
        <f t="shared" si="0"/>
        <v>643.03399999999988</v>
      </c>
      <c r="Y43" s="27">
        <f t="shared" si="1"/>
        <v>678.22399999999993</v>
      </c>
      <c r="Z43" s="27">
        <f t="shared" si="2"/>
        <v>596.16</v>
      </c>
      <c r="AA43" s="30">
        <f t="shared" si="3"/>
        <v>598</v>
      </c>
      <c r="AB43" s="30">
        <f t="shared" si="8"/>
        <v>586.70853333333332</v>
      </c>
      <c r="AC43" s="29">
        <f t="shared" si="15"/>
        <v>5.6537746622849258E-2</v>
      </c>
      <c r="AD43" s="29">
        <f t="shared" si="16"/>
        <v>4.906827112618084E-3</v>
      </c>
      <c r="AE43" s="29">
        <f t="shared" si="17"/>
        <v>0.12531148123843799</v>
      </c>
      <c r="AF43" s="29">
        <f t="shared" si="18"/>
        <v>0.12261182531633436</v>
      </c>
      <c r="AG43" s="29">
        <f t="shared" si="9"/>
        <v>0.27835742764995342</v>
      </c>
      <c r="AH43" s="6">
        <f t="shared" si="10"/>
        <v>38.534338000000503</v>
      </c>
      <c r="AI43" s="6">
        <f t="shared" si="11"/>
        <v>3.3443380000004481</v>
      </c>
      <c r="AJ43" s="6">
        <f t="shared" si="12"/>
        <v>85.408338000000413</v>
      </c>
      <c r="AK43" s="6">
        <f t="shared" si="13"/>
        <v>83.568338000000381</v>
      </c>
      <c r="AL43" s="6">
        <f t="shared" si="14"/>
        <v>94.85980466666706</v>
      </c>
    </row>
    <row r="44" spans="1:38" x14ac:dyDescent="0.25">
      <c r="A44">
        <v>8396445</v>
      </c>
      <c r="B44">
        <v>2</v>
      </c>
      <c r="C44" s="27" t="s">
        <v>46</v>
      </c>
      <c r="D44">
        <v>353006</v>
      </c>
      <c r="E44" s="27" t="s">
        <v>36</v>
      </c>
      <c r="F44" t="s">
        <v>37</v>
      </c>
      <c r="G44" t="s">
        <v>12</v>
      </c>
      <c r="H44" s="27" t="s">
        <v>59</v>
      </c>
      <c r="I44" s="27" t="s">
        <v>37</v>
      </c>
      <c r="J44" s="27" t="s">
        <v>107</v>
      </c>
      <c r="K44" s="27">
        <v>2022</v>
      </c>
      <c r="L44" s="27">
        <v>9</v>
      </c>
      <c r="M44" t="s">
        <v>57</v>
      </c>
      <c r="N44" t="s">
        <v>54</v>
      </c>
      <c r="O44" s="28">
        <v>3067.0575210000011</v>
      </c>
      <c r="P44" s="28">
        <v>340.78416900000013</v>
      </c>
      <c r="Q44" s="28">
        <v>3373.7632731000058</v>
      </c>
      <c r="R44" s="28">
        <v>22233.099969728999</v>
      </c>
      <c r="S44" s="24">
        <v>279.58</v>
      </c>
      <c r="T44" s="24">
        <v>294.88</v>
      </c>
      <c r="U44" s="24">
        <v>259.2</v>
      </c>
      <c r="V44" s="24">
        <v>260</v>
      </c>
      <c r="W44" s="24">
        <v>255.09066666666666</v>
      </c>
      <c r="X44" s="27">
        <f t="shared" si="0"/>
        <v>2893.6529999999993</v>
      </c>
      <c r="Y44" s="27">
        <f t="shared" si="1"/>
        <v>3052.0079999999998</v>
      </c>
      <c r="Z44" s="27">
        <f t="shared" si="2"/>
        <v>2682.7199999999993</v>
      </c>
      <c r="AA44" s="30">
        <f t="shared" si="3"/>
        <v>2691</v>
      </c>
      <c r="AB44" s="30">
        <f t="shared" si="8"/>
        <v>2640.1883999999995</v>
      </c>
      <c r="AC44" s="29">
        <f t="shared" si="15"/>
        <v>5.6537746622849105E-2</v>
      </c>
      <c r="AD44" s="29">
        <f t="shared" si="16"/>
        <v>4.9068271126178438E-3</v>
      </c>
      <c r="AE44" s="29">
        <f t="shared" si="17"/>
        <v>0.12531148123843799</v>
      </c>
      <c r="AF44" s="29">
        <f t="shared" si="18"/>
        <v>0.12261182531633417</v>
      </c>
      <c r="AG44" s="29">
        <f t="shared" si="9"/>
        <v>1.2526084244247899</v>
      </c>
      <c r="AH44" s="6">
        <f t="shared" si="10"/>
        <v>173.40452100000175</v>
      </c>
      <c r="AI44" s="6">
        <f t="shared" si="11"/>
        <v>15.049521000001278</v>
      </c>
      <c r="AJ44" s="6">
        <f t="shared" si="12"/>
        <v>384.33752100000174</v>
      </c>
      <c r="AK44" s="6">
        <f t="shared" si="13"/>
        <v>376.05752100000109</v>
      </c>
      <c r="AL44" s="6">
        <f t="shared" si="14"/>
        <v>426.86912100000154</v>
      </c>
    </row>
    <row r="45" spans="1:38" x14ac:dyDescent="0.25">
      <c r="A45">
        <v>8477460</v>
      </c>
      <c r="B45">
        <v>9</v>
      </c>
      <c r="C45" s="27" t="s">
        <v>46</v>
      </c>
      <c r="D45">
        <v>353006</v>
      </c>
      <c r="E45" s="27" t="s">
        <v>36</v>
      </c>
      <c r="F45" t="s">
        <v>37</v>
      </c>
      <c r="G45" t="s">
        <v>12</v>
      </c>
      <c r="H45" s="27" t="s">
        <v>59</v>
      </c>
      <c r="I45" s="27" t="s">
        <v>37</v>
      </c>
      <c r="J45" s="27" t="s">
        <v>108</v>
      </c>
      <c r="K45" s="27">
        <v>2022</v>
      </c>
      <c r="L45" s="27">
        <v>4</v>
      </c>
      <c r="M45" t="s">
        <v>57</v>
      </c>
      <c r="N45" t="s">
        <v>54</v>
      </c>
      <c r="O45" s="28">
        <v>1328.4860410000006</v>
      </c>
      <c r="P45" s="28">
        <v>332.12151025000014</v>
      </c>
      <c r="Q45" s="28">
        <v>1461.3346451000025</v>
      </c>
      <c r="R45" s="28">
        <v>9630.1953112089996</v>
      </c>
      <c r="S45" s="24">
        <v>279.58</v>
      </c>
      <c r="T45" s="24">
        <v>294.88</v>
      </c>
      <c r="U45" s="24">
        <v>259.2</v>
      </c>
      <c r="V45" s="24">
        <v>260</v>
      </c>
      <c r="W45" s="24">
        <v>255.09066666666666</v>
      </c>
      <c r="X45" s="27">
        <f t="shared" si="0"/>
        <v>1286.0679999999998</v>
      </c>
      <c r="Y45" s="27">
        <f t="shared" si="1"/>
        <v>1356.4479999999999</v>
      </c>
      <c r="Z45" s="27">
        <f t="shared" si="2"/>
        <v>1192.32</v>
      </c>
      <c r="AA45" s="30">
        <f t="shared" si="3"/>
        <v>1196</v>
      </c>
      <c r="AB45" s="30">
        <f t="shared" si="8"/>
        <v>1173.4170666666666</v>
      </c>
      <c r="AC45" s="29">
        <f t="shared" si="15"/>
        <v>3.1929609864828679E-2</v>
      </c>
      <c r="AD45" s="29">
        <f t="shared" si="16"/>
        <v>-2.1047988565202611E-2</v>
      </c>
      <c r="AE45" s="29">
        <f t="shared" si="17"/>
        <v>0.10249715600888318</v>
      </c>
      <c r="AF45" s="29">
        <f t="shared" si="18"/>
        <v>9.9727085502737706E-2</v>
      </c>
      <c r="AG45" s="29">
        <f t="shared" si="9"/>
        <v>0.4669043393684672</v>
      </c>
      <c r="AH45" s="6">
        <f t="shared" si="10"/>
        <v>42.418041000000812</v>
      </c>
      <c r="AI45" s="6">
        <f t="shared" si="11"/>
        <v>-27.961958999999297</v>
      </c>
      <c r="AJ45" s="6">
        <f t="shared" si="12"/>
        <v>136.16604100000063</v>
      </c>
      <c r="AK45" s="6">
        <f t="shared" si="13"/>
        <v>132.48604100000057</v>
      </c>
      <c r="AL45" s="6">
        <f t="shared" si="14"/>
        <v>155.06897433333393</v>
      </c>
    </row>
    <row r="46" spans="1:38" x14ac:dyDescent="0.25">
      <c r="A46">
        <v>8445505</v>
      </c>
      <c r="B46">
        <v>3</v>
      </c>
      <c r="C46" s="27" t="s">
        <v>46</v>
      </c>
      <c r="D46">
        <v>353006</v>
      </c>
      <c r="E46" s="27" t="s">
        <v>36</v>
      </c>
      <c r="F46" t="s">
        <v>37</v>
      </c>
      <c r="G46" t="s">
        <v>12</v>
      </c>
      <c r="H46" s="27" t="s">
        <v>59</v>
      </c>
      <c r="I46" s="27" t="s">
        <v>37</v>
      </c>
      <c r="J46" s="27" t="s">
        <v>108</v>
      </c>
      <c r="K46" s="27">
        <v>2022</v>
      </c>
      <c r="L46" s="27">
        <v>3</v>
      </c>
      <c r="M46" t="s">
        <v>57</v>
      </c>
      <c r="N46" t="s">
        <v>54</v>
      </c>
      <c r="O46" s="28">
        <v>996.35157900000047</v>
      </c>
      <c r="P46" s="28">
        <v>332.11719300000016</v>
      </c>
      <c r="Q46" s="28">
        <v>1095.9867369000019</v>
      </c>
      <c r="R46" s="28">
        <v>7222.552596171</v>
      </c>
      <c r="S46" s="24">
        <v>279.58</v>
      </c>
      <c r="T46" s="24">
        <v>294.88</v>
      </c>
      <c r="U46" s="24">
        <v>259.2</v>
      </c>
      <c r="V46" s="24">
        <v>260</v>
      </c>
      <c r="W46" s="24">
        <v>255.09066666666666</v>
      </c>
      <c r="X46" s="27">
        <f t="shared" si="0"/>
        <v>964.55099999999993</v>
      </c>
      <c r="Y46" s="27">
        <f t="shared" si="1"/>
        <v>1017.3359999999999</v>
      </c>
      <c r="Z46" s="27">
        <f t="shared" si="2"/>
        <v>894.23999999999978</v>
      </c>
      <c r="AA46" s="30">
        <f t="shared" si="3"/>
        <v>896.99999999999989</v>
      </c>
      <c r="AB46" s="30">
        <f t="shared" si="8"/>
        <v>880.06279999999981</v>
      </c>
      <c r="AC46" s="29">
        <f t="shared" si="15"/>
        <v>3.1917025746993392E-2</v>
      </c>
      <c r="AD46" s="29">
        <f t="shared" si="16"/>
        <v>-2.1061261348188639E-2</v>
      </c>
      <c r="AE46" s="29">
        <f t="shared" si="17"/>
        <v>0.10248548921103345</v>
      </c>
      <c r="AF46" s="29">
        <f t="shared" si="18"/>
        <v>9.9715382696252575E-2</v>
      </c>
      <c r="AG46" s="29">
        <f t="shared" si="9"/>
        <v>0.35014380902587178</v>
      </c>
      <c r="AH46" s="6">
        <f t="shared" si="10"/>
        <v>31.800579000000539</v>
      </c>
      <c r="AI46" s="6">
        <f t="shared" si="11"/>
        <v>-20.984420999999429</v>
      </c>
      <c r="AJ46" s="6">
        <f t="shared" si="12"/>
        <v>102.11157900000069</v>
      </c>
      <c r="AK46" s="6">
        <f t="shared" si="13"/>
        <v>99.351579000000584</v>
      </c>
      <c r="AL46" s="6">
        <f t="shared" si="14"/>
        <v>116.28877900000066</v>
      </c>
    </row>
    <row r="47" spans="1:38" x14ac:dyDescent="0.25">
      <c r="A47">
        <v>8433740</v>
      </c>
      <c r="B47">
        <v>1</v>
      </c>
      <c r="C47" s="27" t="s">
        <v>46</v>
      </c>
      <c r="D47">
        <v>353006</v>
      </c>
      <c r="E47" s="27" t="s">
        <v>36</v>
      </c>
      <c r="F47" t="s">
        <v>37</v>
      </c>
      <c r="G47" t="s">
        <v>12</v>
      </c>
      <c r="H47" s="27" t="s">
        <v>59</v>
      </c>
      <c r="I47" s="27" t="s">
        <v>37</v>
      </c>
      <c r="J47" s="27" t="s">
        <v>108</v>
      </c>
      <c r="K47" s="27">
        <v>2022</v>
      </c>
      <c r="L47" s="27">
        <v>3</v>
      </c>
      <c r="M47" t="s">
        <v>57</v>
      </c>
      <c r="N47" t="s">
        <v>54</v>
      </c>
      <c r="O47" s="28">
        <v>996.35157900000047</v>
      </c>
      <c r="P47" s="28">
        <v>332.11719300000016</v>
      </c>
      <c r="Q47" s="28">
        <v>1095.9867369000019</v>
      </c>
      <c r="R47" s="28">
        <v>7222.552596171</v>
      </c>
      <c r="S47" s="24">
        <v>279.58</v>
      </c>
      <c r="T47" s="24">
        <v>294.88</v>
      </c>
      <c r="U47" s="24">
        <v>259.2</v>
      </c>
      <c r="V47" s="24">
        <v>260</v>
      </c>
      <c r="W47" s="24">
        <v>255.09066666666666</v>
      </c>
      <c r="X47" s="27">
        <f t="shared" si="0"/>
        <v>964.55099999999993</v>
      </c>
      <c r="Y47" s="27">
        <f t="shared" si="1"/>
        <v>1017.3359999999999</v>
      </c>
      <c r="Z47" s="27">
        <f t="shared" si="2"/>
        <v>894.23999999999978</v>
      </c>
      <c r="AA47" s="30">
        <f t="shared" si="3"/>
        <v>896.99999999999989</v>
      </c>
      <c r="AB47" s="30">
        <f t="shared" si="8"/>
        <v>880.06279999999981</v>
      </c>
      <c r="AC47" s="29">
        <f t="shared" si="15"/>
        <v>3.1917025746993392E-2</v>
      </c>
      <c r="AD47" s="29">
        <f t="shared" si="16"/>
        <v>-2.1061261348188639E-2</v>
      </c>
      <c r="AE47" s="29">
        <f t="shared" si="17"/>
        <v>0.10248548921103345</v>
      </c>
      <c r="AF47" s="29">
        <f t="shared" si="18"/>
        <v>9.9715382696252575E-2</v>
      </c>
      <c r="AG47" s="29">
        <f t="shared" si="9"/>
        <v>0.35014380902587178</v>
      </c>
      <c r="AH47" s="6">
        <f t="shared" si="10"/>
        <v>31.800579000000539</v>
      </c>
      <c r="AI47" s="6">
        <f t="shared" si="11"/>
        <v>-20.984420999999429</v>
      </c>
      <c r="AJ47" s="6">
        <f t="shared" si="12"/>
        <v>102.11157900000069</v>
      </c>
      <c r="AK47" s="6">
        <f t="shared" si="13"/>
        <v>99.351579000000584</v>
      </c>
      <c r="AL47" s="6">
        <f t="shared" si="14"/>
        <v>116.28877900000066</v>
      </c>
    </row>
    <row r="48" spans="1:38" x14ac:dyDescent="0.25">
      <c r="A48">
        <v>8500716</v>
      </c>
      <c r="B48">
        <v>6</v>
      </c>
      <c r="C48" s="27" t="s">
        <v>46</v>
      </c>
      <c r="D48">
        <v>353006</v>
      </c>
      <c r="E48" s="27" t="s">
        <v>36</v>
      </c>
      <c r="F48" t="s">
        <v>37</v>
      </c>
      <c r="G48" t="s">
        <v>12</v>
      </c>
      <c r="H48" s="27" t="s">
        <v>59</v>
      </c>
      <c r="I48" s="27" t="s">
        <v>37</v>
      </c>
      <c r="J48" s="27" t="s">
        <v>108</v>
      </c>
      <c r="K48" s="27">
        <v>2022</v>
      </c>
      <c r="L48" s="27">
        <v>1</v>
      </c>
      <c r="M48" t="s">
        <v>57</v>
      </c>
      <c r="N48" t="s">
        <v>54</v>
      </c>
      <c r="O48" s="28">
        <v>320.49693300000013</v>
      </c>
      <c r="P48" s="28">
        <v>320.49693300000013</v>
      </c>
      <c r="Q48" s="28">
        <v>352.54662630000064</v>
      </c>
      <c r="R48" s="28">
        <v>2323.2822673169999</v>
      </c>
      <c r="S48" s="24">
        <v>279.58</v>
      </c>
      <c r="T48" s="24">
        <v>294.88</v>
      </c>
      <c r="U48" s="24">
        <v>259.2</v>
      </c>
      <c r="V48" s="24">
        <v>260</v>
      </c>
      <c r="W48" s="24">
        <v>255.09066666666666</v>
      </c>
      <c r="X48" s="27">
        <f t="shared" si="0"/>
        <v>321.51699999999994</v>
      </c>
      <c r="Y48" s="27">
        <f t="shared" si="1"/>
        <v>339.11199999999997</v>
      </c>
      <c r="Z48" s="27">
        <f t="shared" si="2"/>
        <v>298.08</v>
      </c>
      <c r="AA48" s="30">
        <f t="shared" si="3"/>
        <v>299</v>
      </c>
      <c r="AB48" s="30">
        <f t="shared" si="8"/>
        <v>293.35426666666666</v>
      </c>
      <c r="AC48" s="29">
        <f t="shared" si="15"/>
        <v>-3.1827668066945658E-3</v>
      </c>
      <c r="AD48" s="29">
        <f t="shared" si="16"/>
        <v>-5.8081888103434155E-2</v>
      </c>
      <c r="AE48" s="29">
        <f t="shared" si="17"/>
        <v>6.9944298031707319E-2</v>
      </c>
      <c r="AF48" s="29">
        <f t="shared" si="18"/>
        <v>6.7073755741681673E-2</v>
      </c>
      <c r="AG48" s="29">
        <f t="shared" si="9"/>
        <v>8.4689316928138761E-2</v>
      </c>
      <c r="AH48" s="6">
        <f t="shared" si="10"/>
        <v>-1.0200669999998127</v>
      </c>
      <c r="AI48" s="6">
        <f t="shared" si="11"/>
        <v>-18.61506699999984</v>
      </c>
      <c r="AJ48" s="6">
        <f t="shared" si="12"/>
        <v>22.416933000000142</v>
      </c>
      <c r="AK48" s="6">
        <f t="shared" si="13"/>
        <v>21.496933000000126</v>
      </c>
      <c r="AL48" s="6">
        <f t="shared" si="14"/>
        <v>27.142666333333466</v>
      </c>
    </row>
    <row r="49" spans="1:38" x14ac:dyDescent="0.25">
      <c r="A49">
        <v>8448661</v>
      </c>
      <c r="B49">
        <v>6</v>
      </c>
      <c r="C49" s="27" t="s">
        <v>46</v>
      </c>
      <c r="D49">
        <v>353006</v>
      </c>
      <c r="E49" s="27" t="s">
        <v>36</v>
      </c>
      <c r="F49" t="s">
        <v>37</v>
      </c>
      <c r="G49" t="s">
        <v>12</v>
      </c>
      <c r="H49" s="27" t="s">
        <v>59</v>
      </c>
      <c r="I49" s="27" t="s">
        <v>37</v>
      </c>
      <c r="J49" s="27" t="s">
        <v>108</v>
      </c>
      <c r="K49" s="27">
        <v>2022</v>
      </c>
      <c r="L49" s="27">
        <v>2</v>
      </c>
      <c r="M49" t="s">
        <v>57</v>
      </c>
      <c r="N49" t="s">
        <v>54</v>
      </c>
      <c r="O49" s="28">
        <v>664.2343850000002</v>
      </c>
      <c r="P49" s="28">
        <v>332.1171925000001</v>
      </c>
      <c r="Q49" s="28">
        <v>730.6578235000012</v>
      </c>
      <c r="R49" s="28">
        <v>4815.0350568649992</v>
      </c>
      <c r="S49" s="24">
        <v>279.58</v>
      </c>
      <c r="T49" s="24">
        <v>294.88</v>
      </c>
      <c r="U49" s="24">
        <v>259.2</v>
      </c>
      <c r="V49" s="24">
        <v>260</v>
      </c>
      <c r="W49" s="24">
        <v>255.09066666666666</v>
      </c>
      <c r="X49" s="27">
        <f t="shared" si="0"/>
        <v>643.03399999999988</v>
      </c>
      <c r="Y49" s="27">
        <f t="shared" si="1"/>
        <v>678.22399999999993</v>
      </c>
      <c r="Z49" s="27">
        <f t="shared" si="2"/>
        <v>596.16</v>
      </c>
      <c r="AA49" s="30">
        <f t="shared" si="3"/>
        <v>598</v>
      </c>
      <c r="AB49" s="30">
        <f t="shared" si="8"/>
        <v>586.70853333333332</v>
      </c>
      <c r="AC49" s="29">
        <f t="shared" si="15"/>
        <v>3.1917024289551524E-2</v>
      </c>
      <c r="AD49" s="29">
        <f t="shared" si="16"/>
        <v>-2.1061262885389058E-2</v>
      </c>
      <c r="AE49" s="29">
        <f t="shared" si="17"/>
        <v>0.10248548785983161</v>
      </c>
      <c r="AF49" s="29">
        <f t="shared" si="18"/>
        <v>9.9715381340880427E-2</v>
      </c>
      <c r="AG49" s="29">
        <f t="shared" si="9"/>
        <v>0.23342920335768783</v>
      </c>
      <c r="AH49" s="6">
        <f t="shared" si="10"/>
        <v>21.200385000000324</v>
      </c>
      <c r="AI49" s="6">
        <f t="shared" si="11"/>
        <v>-13.989614999999731</v>
      </c>
      <c r="AJ49" s="6">
        <f t="shared" si="12"/>
        <v>68.074385000000234</v>
      </c>
      <c r="AK49" s="6">
        <f t="shared" si="13"/>
        <v>66.234385000000202</v>
      </c>
      <c r="AL49" s="6">
        <f t="shared" si="14"/>
        <v>77.525851666666881</v>
      </c>
    </row>
    <row r="50" spans="1:38" x14ac:dyDescent="0.25">
      <c r="A50">
        <v>8451858</v>
      </c>
      <c r="B50">
        <v>3</v>
      </c>
      <c r="C50" s="27" t="s">
        <v>46</v>
      </c>
      <c r="D50">
        <v>353006</v>
      </c>
      <c r="E50" s="27" t="s">
        <v>36</v>
      </c>
      <c r="F50" t="s">
        <v>37</v>
      </c>
      <c r="G50" t="s">
        <v>12</v>
      </c>
      <c r="H50" s="27" t="s">
        <v>59</v>
      </c>
      <c r="I50" s="27" t="s">
        <v>37</v>
      </c>
      <c r="J50" s="27" t="s">
        <v>108</v>
      </c>
      <c r="K50" s="27">
        <v>2022</v>
      </c>
      <c r="L50" s="27">
        <v>3</v>
      </c>
      <c r="M50" t="s">
        <v>57</v>
      </c>
      <c r="N50" t="s">
        <v>54</v>
      </c>
      <c r="O50" s="28">
        <v>996.35157900000047</v>
      </c>
      <c r="P50" s="28">
        <v>332.11719300000016</v>
      </c>
      <c r="Q50" s="28">
        <v>1095.9867369000019</v>
      </c>
      <c r="R50" s="28">
        <v>7222.552596171</v>
      </c>
      <c r="S50" s="24">
        <v>279.58</v>
      </c>
      <c r="T50" s="24">
        <v>294.88</v>
      </c>
      <c r="U50" s="24">
        <v>259.2</v>
      </c>
      <c r="V50" s="24">
        <v>260</v>
      </c>
      <c r="W50" s="24">
        <v>255.09066666666666</v>
      </c>
      <c r="X50" s="27">
        <f t="shared" si="0"/>
        <v>964.55099999999993</v>
      </c>
      <c r="Y50" s="27">
        <f t="shared" si="1"/>
        <v>1017.3359999999999</v>
      </c>
      <c r="Z50" s="27">
        <f t="shared" si="2"/>
        <v>894.23999999999978</v>
      </c>
      <c r="AA50" s="30">
        <f t="shared" si="3"/>
        <v>896.99999999999989</v>
      </c>
      <c r="AB50" s="30">
        <f t="shared" si="8"/>
        <v>880.06279999999981</v>
      </c>
      <c r="AC50" s="29">
        <f t="shared" si="15"/>
        <v>3.1917025746993392E-2</v>
      </c>
      <c r="AD50" s="29">
        <f t="shared" si="16"/>
        <v>-2.1061261348188639E-2</v>
      </c>
      <c r="AE50" s="29">
        <f t="shared" si="17"/>
        <v>0.10248548921103345</v>
      </c>
      <c r="AF50" s="29">
        <f t="shared" si="18"/>
        <v>9.9715382696252575E-2</v>
      </c>
      <c r="AG50" s="29">
        <f t="shared" si="9"/>
        <v>0.35014380902587178</v>
      </c>
      <c r="AH50" s="6">
        <f t="shared" si="10"/>
        <v>31.800579000000539</v>
      </c>
      <c r="AI50" s="6">
        <f t="shared" si="11"/>
        <v>-20.984420999999429</v>
      </c>
      <c r="AJ50" s="6">
        <f t="shared" si="12"/>
        <v>102.11157900000069</v>
      </c>
      <c r="AK50" s="6">
        <f t="shared" si="13"/>
        <v>99.351579000000584</v>
      </c>
      <c r="AL50" s="6">
        <f t="shared" si="14"/>
        <v>116.28877900000066</v>
      </c>
    </row>
    <row r="51" spans="1:38" x14ac:dyDescent="0.25">
      <c r="A51">
        <v>8456326</v>
      </c>
      <c r="B51">
        <v>2</v>
      </c>
      <c r="C51" s="27" t="s">
        <v>46</v>
      </c>
      <c r="D51">
        <v>353006</v>
      </c>
      <c r="E51" s="27" t="s">
        <v>36</v>
      </c>
      <c r="F51" t="s">
        <v>37</v>
      </c>
      <c r="G51" t="s">
        <v>12</v>
      </c>
      <c r="H51" s="27" t="s">
        <v>59</v>
      </c>
      <c r="I51" s="27" t="s">
        <v>37</v>
      </c>
      <c r="J51" s="27" t="s">
        <v>108</v>
      </c>
      <c r="K51" s="27">
        <v>2022</v>
      </c>
      <c r="L51" s="27">
        <v>6</v>
      </c>
      <c r="M51" t="s">
        <v>57</v>
      </c>
      <c r="N51" t="s">
        <v>54</v>
      </c>
      <c r="O51" s="28">
        <v>1992.7031570000006</v>
      </c>
      <c r="P51" s="28">
        <v>332.11719283333343</v>
      </c>
      <c r="Q51" s="28">
        <v>2191.9734727000036</v>
      </c>
      <c r="R51" s="28">
        <v>14445.105185092998</v>
      </c>
      <c r="S51" s="24">
        <v>279.58</v>
      </c>
      <c r="T51" s="24">
        <v>294.88</v>
      </c>
      <c r="U51" s="24">
        <v>259.2</v>
      </c>
      <c r="V51" s="24">
        <v>260</v>
      </c>
      <c r="W51" s="24">
        <v>255.09066666666666</v>
      </c>
      <c r="X51" s="27">
        <f t="shared" si="0"/>
        <v>1929.1019999999999</v>
      </c>
      <c r="Y51" s="27">
        <f t="shared" si="1"/>
        <v>2034.6719999999998</v>
      </c>
      <c r="Z51" s="27">
        <f t="shared" si="2"/>
        <v>1788.4799999999996</v>
      </c>
      <c r="AA51" s="30">
        <f t="shared" si="3"/>
        <v>1793.9999999999998</v>
      </c>
      <c r="AB51" s="30">
        <f t="shared" si="8"/>
        <v>1760.1255999999996</v>
      </c>
      <c r="AC51" s="29">
        <f t="shared" si="15"/>
        <v>3.1917025261179288E-2</v>
      </c>
      <c r="AD51" s="29">
        <f t="shared" si="16"/>
        <v>-2.1061261860588893E-2</v>
      </c>
      <c r="AE51" s="29">
        <f t="shared" si="17"/>
        <v>0.10248548876063279</v>
      </c>
      <c r="AF51" s="29">
        <f t="shared" si="18"/>
        <v>9.9715382244461803E-2</v>
      </c>
      <c r="AG51" s="29">
        <f t="shared" si="9"/>
        <v>0.70028761539218332</v>
      </c>
      <c r="AH51" s="6">
        <f t="shared" si="10"/>
        <v>63.60115700000074</v>
      </c>
      <c r="AI51" s="6">
        <f t="shared" si="11"/>
        <v>-41.968842999999197</v>
      </c>
      <c r="AJ51" s="6">
        <f t="shared" si="12"/>
        <v>204.22315700000104</v>
      </c>
      <c r="AK51" s="6">
        <f t="shared" si="13"/>
        <v>198.70315700000083</v>
      </c>
      <c r="AL51" s="6">
        <f t="shared" si="14"/>
        <v>232.57755700000098</v>
      </c>
    </row>
    <row r="52" spans="1:38" x14ac:dyDescent="0.25">
      <c r="A52">
        <v>8466810</v>
      </c>
      <c r="B52">
        <v>1</v>
      </c>
      <c r="C52" s="27" t="s">
        <v>46</v>
      </c>
      <c r="D52">
        <v>353006</v>
      </c>
      <c r="E52" s="27" t="s">
        <v>36</v>
      </c>
      <c r="F52" t="s">
        <v>37</v>
      </c>
      <c r="G52" t="s">
        <v>12</v>
      </c>
      <c r="H52" s="27" t="s">
        <v>59</v>
      </c>
      <c r="I52" s="27" t="s">
        <v>37</v>
      </c>
      <c r="J52" s="27" t="s">
        <v>108</v>
      </c>
      <c r="K52" s="27">
        <v>2022</v>
      </c>
      <c r="L52" s="27">
        <v>13</v>
      </c>
      <c r="M52" t="s">
        <v>57</v>
      </c>
      <c r="N52" t="s">
        <v>54</v>
      </c>
      <c r="O52" s="28">
        <v>4317.5235070000017</v>
      </c>
      <c r="P52" s="28">
        <v>332.11719284615396</v>
      </c>
      <c r="Q52" s="28">
        <v>4749.2758577000086</v>
      </c>
      <c r="R52" s="28">
        <v>31297.727902242998</v>
      </c>
      <c r="S52" s="24">
        <v>279.58</v>
      </c>
      <c r="T52" s="24">
        <v>294.88</v>
      </c>
      <c r="U52" s="24">
        <v>259.2</v>
      </c>
      <c r="V52" s="24">
        <v>260</v>
      </c>
      <c r="W52" s="24">
        <v>255.09066666666666</v>
      </c>
      <c r="X52" s="27">
        <f t="shared" si="0"/>
        <v>4179.7209999999995</v>
      </c>
      <c r="Y52" s="27">
        <f t="shared" si="1"/>
        <v>4408.4560000000001</v>
      </c>
      <c r="Z52" s="27">
        <f t="shared" si="2"/>
        <v>3875.0399999999995</v>
      </c>
      <c r="AA52" s="30">
        <f t="shared" si="3"/>
        <v>3886.9999999999995</v>
      </c>
      <c r="AB52" s="30">
        <f t="shared" si="8"/>
        <v>3813.6054666666664</v>
      </c>
      <c r="AC52" s="29">
        <f t="shared" si="15"/>
        <v>3.1917025298549714E-2</v>
      </c>
      <c r="AD52" s="29">
        <f t="shared" si="16"/>
        <v>-2.106126182117354E-2</v>
      </c>
      <c r="AE52" s="29">
        <f t="shared" si="17"/>
        <v>0.10248548879527895</v>
      </c>
      <c r="AF52" s="29">
        <f t="shared" si="18"/>
        <v>9.9715382279215004E-2</v>
      </c>
      <c r="AG52" s="29">
        <f t="shared" si="9"/>
        <v>1.5172898337929899</v>
      </c>
      <c r="AH52" s="6">
        <f t="shared" si="10"/>
        <v>137.80250700000215</v>
      </c>
      <c r="AI52" s="6">
        <f t="shared" si="11"/>
        <v>-90.932492999998431</v>
      </c>
      <c r="AJ52" s="6">
        <f t="shared" si="12"/>
        <v>442.48350700000219</v>
      </c>
      <c r="AK52" s="6">
        <f t="shared" si="13"/>
        <v>430.52350700000216</v>
      </c>
      <c r="AL52" s="6">
        <f t="shared" si="14"/>
        <v>503.91804033333528</v>
      </c>
    </row>
    <row r="53" spans="1:38" x14ac:dyDescent="0.25">
      <c r="A53">
        <v>8532207</v>
      </c>
      <c r="B53">
        <v>3</v>
      </c>
      <c r="C53" s="27" t="s">
        <v>46</v>
      </c>
      <c r="D53">
        <v>353006</v>
      </c>
      <c r="E53" s="27" t="s">
        <v>36</v>
      </c>
      <c r="F53" t="s">
        <v>37</v>
      </c>
      <c r="G53" t="s">
        <v>12</v>
      </c>
      <c r="H53" s="27" t="s">
        <v>59</v>
      </c>
      <c r="I53" s="27" t="s">
        <v>37</v>
      </c>
      <c r="J53" s="27" t="s">
        <v>109</v>
      </c>
      <c r="K53" s="27">
        <v>2022</v>
      </c>
      <c r="L53" s="27">
        <v>4</v>
      </c>
      <c r="M53" t="s">
        <v>57</v>
      </c>
      <c r="N53" t="s">
        <v>54</v>
      </c>
      <c r="O53" s="28">
        <v>1300.1913600000007</v>
      </c>
      <c r="P53" s="28">
        <v>325.04784000000018</v>
      </c>
      <c r="Q53" s="28">
        <v>1430.2104960000026</v>
      </c>
      <c r="R53" s="28">
        <v>9425.0871686400005</v>
      </c>
      <c r="S53" s="24">
        <v>279.58</v>
      </c>
      <c r="T53" s="24">
        <v>294.88</v>
      </c>
      <c r="U53" s="24">
        <v>259.2</v>
      </c>
      <c r="V53" s="24">
        <v>260</v>
      </c>
      <c r="W53" s="24">
        <v>255.09066666666666</v>
      </c>
      <c r="X53" s="27">
        <f t="shared" si="0"/>
        <v>1286.0679999999998</v>
      </c>
      <c r="Y53" s="27">
        <f t="shared" si="1"/>
        <v>1356.4479999999999</v>
      </c>
      <c r="Z53" s="27">
        <f t="shared" si="2"/>
        <v>1192.32</v>
      </c>
      <c r="AA53" s="30">
        <f t="shared" si="3"/>
        <v>1196</v>
      </c>
      <c r="AB53" s="30">
        <f t="shared" si="8"/>
        <v>1173.4170666666666</v>
      </c>
      <c r="AC53" s="29">
        <f t="shared" si="15"/>
        <v>1.0862524113374319E-2</v>
      </c>
      <c r="AD53" s="29">
        <f t="shared" si="16"/>
        <v>-4.3267969416439685E-2</v>
      </c>
      <c r="AE53" s="29">
        <f t="shared" si="17"/>
        <v>8.2965756671387753E-2</v>
      </c>
      <c r="AF53" s="29">
        <f t="shared" si="18"/>
        <v>8.0135404068521612E-2</v>
      </c>
      <c r="AG53" s="29">
        <f t="shared" si="9"/>
        <v>0.39001733816577278</v>
      </c>
      <c r="AH53" s="6">
        <f t="shared" si="10"/>
        <v>14.123360000000957</v>
      </c>
      <c r="AI53" s="6">
        <f t="shared" si="11"/>
        <v>-56.256639999999152</v>
      </c>
      <c r="AJ53" s="6">
        <f t="shared" si="12"/>
        <v>107.87136000000078</v>
      </c>
      <c r="AK53" s="6">
        <f t="shared" si="13"/>
        <v>104.19136000000071</v>
      </c>
      <c r="AL53" s="6">
        <f t="shared" si="14"/>
        <v>126.77429333333407</v>
      </c>
    </row>
    <row r="54" spans="1:38" x14ac:dyDescent="0.25">
      <c r="A54">
        <v>8571921</v>
      </c>
      <c r="B54">
        <v>1</v>
      </c>
      <c r="C54" s="27" t="s">
        <v>46</v>
      </c>
      <c r="D54">
        <v>353006</v>
      </c>
      <c r="E54" s="27" t="s">
        <v>36</v>
      </c>
      <c r="F54" t="s">
        <v>37</v>
      </c>
      <c r="G54" t="s">
        <v>12</v>
      </c>
      <c r="H54" s="27" t="s">
        <v>59</v>
      </c>
      <c r="I54" s="27" t="s">
        <v>37</v>
      </c>
      <c r="J54" s="27" t="s">
        <v>109</v>
      </c>
      <c r="K54" s="27">
        <v>2022</v>
      </c>
      <c r="L54" s="27">
        <v>1</v>
      </c>
      <c r="M54" t="s">
        <v>57</v>
      </c>
      <c r="N54" t="s">
        <v>54</v>
      </c>
      <c r="O54" s="28">
        <v>325.04784000000018</v>
      </c>
      <c r="P54" s="28">
        <v>325.04784000000018</v>
      </c>
      <c r="Q54" s="28">
        <v>357.55262400000066</v>
      </c>
      <c r="R54" s="28">
        <v>2356.2717921600001</v>
      </c>
      <c r="S54" s="24">
        <v>279.58</v>
      </c>
      <c r="T54" s="24">
        <v>294.88</v>
      </c>
      <c r="U54" s="24">
        <v>259.2</v>
      </c>
      <c r="V54" s="24">
        <v>260</v>
      </c>
      <c r="W54" s="24">
        <v>255.09066666666666</v>
      </c>
      <c r="X54" s="27">
        <f t="shared" si="0"/>
        <v>321.51699999999994</v>
      </c>
      <c r="Y54" s="27">
        <f t="shared" si="1"/>
        <v>339.11199999999997</v>
      </c>
      <c r="Z54" s="27">
        <f t="shared" si="2"/>
        <v>298.08</v>
      </c>
      <c r="AA54" s="30">
        <f t="shared" si="3"/>
        <v>299</v>
      </c>
      <c r="AB54" s="30">
        <f t="shared" si="8"/>
        <v>293.35426666666666</v>
      </c>
      <c r="AC54" s="29">
        <f t="shared" si="15"/>
        <v>1.0862524113374319E-2</v>
      </c>
      <c r="AD54" s="29">
        <f t="shared" si="16"/>
        <v>-4.3267969416439685E-2</v>
      </c>
      <c r="AE54" s="29">
        <f t="shared" si="17"/>
        <v>8.2965756671387753E-2</v>
      </c>
      <c r="AF54" s="29">
        <f t="shared" si="18"/>
        <v>8.0135404068521612E-2</v>
      </c>
      <c r="AG54" s="29">
        <f t="shared" si="9"/>
        <v>9.7504334541443194E-2</v>
      </c>
      <c r="AH54" s="6">
        <f t="shared" si="10"/>
        <v>3.5308400000002393</v>
      </c>
      <c r="AI54" s="6">
        <f t="shared" si="11"/>
        <v>-14.064159999999788</v>
      </c>
      <c r="AJ54" s="6">
        <f t="shared" si="12"/>
        <v>26.967840000000194</v>
      </c>
      <c r="AK54" s="6">
        <f t="shared" si="13"/>
        <v>26.047840000000178</v>
      </c>
      <c r="AL54" s="6">
        <f t="shared" si="14"/>
        <v>31.693573333333518</v>
      </c>
    </row>
    <row r="55" spans="1:38" x14ac:dyDescent="0.25">
      <c r="A55">
        <v>8507111</v>
      </c>
      <c r="B55">
        <v>8</v>
      </c>
      <c r="C55" s="27" t="s">
        <v>46</v>
      </c>
      <c r="D55">
        <v>353006</v>
      </c>
      <c r="E55" s="27" t="s">
        <v>36</v>
      </c>
      <c r="F55" t="s">
        <v>37</v>
      </c>
      <c r="G55" t="s">
        <v>12</v>
      </c>
      <c r="H55" s="27" t="s">
        <v>59</v>
      </c>
      <c r="I55" s="27" t="s">
        <v>37</v>
      </c>
      <c r="J55" s="27" t="s">
        <v>109</v>
      </c>
      <c r="K55" s="27">
        <v>2022</v>
      </c>
      <c r="L55" s="27">
        <v>5</v>
      </c>
      <c r="M55" t="s">
        <v>57</v>
      </c>
      <c r="N55" t="s">
        <v>54</v>
      </c>
      <c r="O55" s="28">
        <v>1625.2392010000008</v>
      </c>
      <c r="P55" s="28">
        <v>325.04784020000017</v>
      </c>
      <c r="Q55" s="28">
        <v>1787.7631211000032</v>
      </c>
      <c r="R55" s="28">
        <v>11781.358968049</v>
      </c>
      <c r="S55" s="24">
        <v>279.58</v>
      </c>
      <c r="T55" s="24">
        <v>294.88</v>
      </c>
      <c r="U55" s="24">
        <v>259.2</v>
      </c>
      <c r="V55" s="24">
        <v>260</v>
      </c>
      <c r="W55" s="24">
        <v>255.09066666666666</v>
      </c>
      <c r="X55" s="27">
        <f t="shared" si="0"/>
        <v>1607.5849999999998</v>
      </c>
      <c r="Y55" s="27">
        <f t="shared" si="1"/>
        <v>1695.56</v>
      </c>
      <c r="Z55" s="27">
        <f t="shared" si="2"/>
        <v>1490.3999999999999</v>
      </c>
      <c r="AA55" s="30">
        <f t="shared" si="3"/>
        <v>1494.9999999999998</v>
      </c>
      <c r="AB55" s="30">
        <f t="shared" si="8"/>
        <v>1466.7713333333334</v>
      </c>
      <c r="AC55" s="29">
        <f t="shared" si="15"/>
        <v>1.0862524721984575E-2</v>
      </c>
      <c r="AD55" s="29">
        <f t="shared" si="16"/>
        <v>-4.3267968774523262E-2</v>
      </c>
      <c r="AE55" s="29">
        <f t="shared" si="17"/>
        <v>8.2965757235633431E-2</v>
      </c>
      <c r="AF55" s="29">
        <f t="shared" si="18"/>
        <v>8.0135404634508897E-2</v>
      </c>
      <c r="AG55" s="29">
        <f t="shared" si="9"/>
        <v>0.4875216754837165</v>
      </c>
      <c r="AH55" s="6">
        <f t="shared" si="10"/>
        <v>17.654201000000967</v>
      </c>
      <c r="AI55" s="6">
        <f t="shared" si="11"/>
        <v>-70.32079899999917</v>
      </c>
      <c r="AJ55" s="6">
        <f t="shared" si="12"/>
        <v>134.83920100000091</v>
      </c>
      <c r="AK55" s="6">
        <f t="shared" si="13"/>
        <v>130.239201000001</v>
      </c>
      <c r="AL55" s="6">
        <f t="shared" si="14"/>
        <v>158.46786766666742</v>
      </c>
    </row>
    <row r="56" spans="1:38" x14ac:dyDescent="0.25">
      <c r="A56">
        <v>8556284</v>
      </c>
      <c r="B56">
        <v>10</v>
      </c>
      <c r="C56" s="27" t="s">
        <v>46</v>
      </c>
      <c r="D56">
        <v>353006</v>
      </c>
      <c r="E56" s="27" t="s">
        <v>36</v>
      </c>
      <c r="F56" t="s">
        <v>37</v>
      </c>
      <c r="G56" t="s">
        <v>12</v>
      </c>
      <c r="H56" s="27" t="s">
        <v>59</v>
      </c>
      <c r="I56" s="27" t="s">
        <v>37</v>
      </c>
      <c r="J56" s="27" t="s">
        <v>109</v>
      </c>
      <c r="K56" s="27">
        <v>2022</v>
      </c>
      <c r="L56" s="27">
        <v>2</v>
      </c>
      <c r="M56" t="s">
        <v>57</v>
      </c>
      <c r="N56" t="s">
        <v>54</v>
      </c>
      <c r="O56" s="28">
        <v>650.09568000000036</v>
      </c>
      <c r="P56" s="28">
        <v>325.04784000000018</v>
      </c>
      <c r="Q56" s="28">
        <v>715.10524800000132</v>
      </c>
      <c r="R56" s="28">
        <v>4712.5435843200003</v>
      </c>
      <c r="S56" s="24">
        <v>279.58</v>
      </c>
      <c r="T56" s="24">
        <v>294.88</v>
      </c>
      <c r="U56" s="24">
        <v>259.2</v>
      </c>
      <c r="V56" s="24">
        <v>260</v>
      </c>
      <c r="W56" s="24">
        <v>255.09066666666666</v>
      </c>
      <c r="X56" s="27">
        <f t="shared" si="0"/>
        <v>643.03399999999988</v>
      </c>
      <c r="Y56" s="27">
        <f t="shared" si="1"/>
        <v>678.22399999999993</v>
      </c>
      <c r="Z56" s="27">
        <f t="shared" si="2"/>
        <v>596.16</v>
      </c>
      <c r="AA56" s="30">
        <f t="shared" si="3"/>
        <v>598</v>
      </c>
      <c r="AB56" s="30">
        <f t="shared" si="8"/>
        <v>586.70853333333332</v>
      </c>
      <c r="AC56" s="29">
        <f t="shared" si="15"/>
        <v>1.0862524113374319E-2</v>
      </c>
      <c r="AD56" s="29">
        <f t="shared" si="16"/>
        <v>-4.3267969416439685E-2</v>
      </c>
      <c r="AE56" s="29">
        <f t="shared" si="17"/>
        <v>8.2965756671387753E-2</v>
      </c>
      <c r="AF56" s="29">
        <f t="shared" si="18"/>
        <v>8.0135404068521612E-2</v>
      </c>
      <c r="AG56" s="29">
        <f t="shared" si="9"/>
        <v>0.19500866908288639</v>
      </c>
      <c r="AH56" s="6">
        <f t="shared" si="10"/>
        <v>7.0616800000004787</v>
      </c>
      <c r="AI56" s="6">
        <f t="shared" si="11"/>
        <v>-28.128319999999576</v>
      </c>
      <c r="AJ56" s="6">
        <f t="shared" si="12"/>
        <v>53.935680000000389</v>
      </c>
      <c r="AK56" s="6">
        <f t="shared" si="13"/>
        <v>52.095680000000357</v>
      </c>
      <c r="AL56" s="6">
        <f t="shared" si="14"/>
        <v>63.387146666667036</v>
      </c>
    </row>
    <row r="57" spans="1:38" x14ac:dyDescent="0.25">
      <c r="A57">
        <v>8519780</v>
      </c>
      <c r="B57">
        <v>8</v>
      </c>
      <c r="C57" s="27" t="s">
        <v>46</v>
      </c>
      <c r="D57">
        <v>353006</v>
      </c>
      <c r="E57" s="27" t="s">
        <v>36</v>
      </c>
      <c r="F57" t="s">
        <v>37</v>
      </c>
      <c r="G57" t="s">
        <v>12</v>
      </c>
      <c r="H57" s="27" t="s">
        <v>59</v>
      </c>
      <c r="I57" s="27" t="s">
        <v>37</v>
      </c>
      <c r="J57" s="27" t="s">
        <v>109</v>
      </c>
      <c r="K57" s="27">
        <v>2022</v>
      </c>
      <c r="L57" s="27">
        <v>2</v>
      </c>
      <c r="M57" t="s">
        <v>57</v>
      </c>
      <c r="N57" t="s">
        <v>54</v>
      </c>
      <c r="O57" s="28">
        <v>650.09568000000036</v>
      </c>
      <c r="P57" s="28">
        <v>325.04784000000018</v>
      </c>
      <c r="Q57" s="28">
        <v>715.10524800000132</v>
      </c>
      <c r="R57" s="28">
        <v>4712.5435843200003</v>
      </c>
      <c r="S57" s="24">
        <v>279.58</v>
      </c>
      <c r="T57" s="24">
        <v>294.88</v>
      </c>
      <c r="U57" s="24">
        <v>259.2</v>
      </c>
      <c r="V57" s="24">
        <v>260</v>
      </c>
      <c r="W57" s="24">
        <v>255.09066666666666</v>
      </c>
      <c r="X57" s="27">
        <f t="shared" si="0"/>
        <v>643.03399999999988</v>
      </c>
      <c r="Y57" s="27">
        <f t="shared" si="1"/>
        <v>678.22399999999993</v>
      </c>
      <c r="Z57" s="27">
        <f t="shared" si="2"/>
        <v>596.16</v>
      </c>
      <c r="AA57" s="30">
        <f t="shared" si="3"/>
        <v>598</v>
      </c>
      <c r="AB57" s="30">
        <f t="shared" si="8"/>
        <v>586.70853333333332</v>
      </c>
      <c r="AC57" s="29">
        <f t="shared" si="15"/>
        <v>1.0862524113374319E-2</v>
      </c>
      <c r="AD57" s="29">
        <f t="shared" si="16"/>
        <v>-4.3267969416439685E-2</v>
      </c>
      <c r="AE57" s="29">
        <f t="shared" si="17"/>
        <v>8.2965756671387753E-2</v>
      </c>
      <c r="AF57" s="29">
        <f t="shared" si="18"/>
        <v>8.0135404068521612E-2</v>
      </c>
      <c r="AG57" s="29">
        <f t="shared" si="9"/>
        <v>0.19500866908288639</v>
      </c>
      <c r="AH57" s="6">
        <f t="shared" si="10"/>
        <v>7.0616800000004787</v>
      </c>
      <c r="AI57" s="6">
        <f t="shared" si="11"/>
        <v>-28.128319999999576</v>
      </c>
      <c r="AJ57" s="6">
        <f t="shared" si="12"/>
        <v>53.935680000000389</v>
      </c>
      <c r="AK57" s="6">
        <f t="shared" si="13"/>
        <v>52.095680000000357</v>
      </c>
      <c r="AL57" s="6">
        <f t="shared" si="14"/>
        <v>63.387146666667036</v>
      </c>
    </row>
    <row r="58" spans="1:38" x14ac:dyDescent="0.25">
      <c r="A58">
        <v>8599581</v>
      </c>
      <c r="B58">
        <v>3</v>
      </c>
      <c r="C58" s="27" t="s">
        <v>46</v>
      </c>
      <c r="D58">
        <v>353006</v>
      </c>
      <c r="E58" s="27" t="s">
        <v>36</v>
      </c>
      <c r="F58" t="s">
        <v>37</v>
      </c>
      <c r="G58" t="s">
        <v>12</v>
      </c>
      <c r="H58" s="27" t="s">
        <v>59</v>
      </c>
      <c r="I58" s="27" t="s">
        <v>37</v>
      </c>
      <c r="J58" s="27" t="s">
        <v>110</v>
      </c>
      <c r="K58" s="27">
        <v>2022</v>
      </c>
      <c r="L58" s="27">
        <v>3</v>
      </c>
      <c r="M58" t="s">
        <v>57</v>
      </c>
      <c r="N58" t="s">
        <v>54</v>
      </c>
      <c r="O58" s="28">
        <v>920.75891900000045</v>
      </c>
      <c r="P58" s="28">
        <v>306.9196396666668</v>
      </c>
      <c r="Q58" s="28">
        <v>1012.8348109000018</v>
      </c>
      <c r="R58" s="28">
        <v>6674.581403831</v>
      </c>
      <c r="S58" s="24">
        <v>279.58</v>
      </c>
      <c r="T58" s="24">
        <v>294.88</v>
      </c>
      <c r="U58" s="24">
        <v>259.2</v>
      </c>
      <c r="V58" s="24">
        <v>260</v>
      </c>
      <c r="W58" s="24">
        <v>255.09066666666666</v>
      </c>
      <c r="X58" s="27">
        <f t="shared" si="0"/>
        <v>964.55099999999993</v>
      </c>
      <c r="Y58" s="27">
        <f t="shared" si="1"/>
        <v>1017.3359999999999</v>
      </c>
      <c r="Z58" s="27">
        <f t="shared" si="2"/>
        <v>894.23999999999978</v>
      </c>
      <c r="AA58" s="30">
        <f t="shared" si="3"/>
        <v>896.99999999999989</v>
      </c>
      <c r="AB58" s="30">
        <f t="shared" si="8"/>
        <v>880.06279999999981</v>
      </c>
      <c r="AC58" s="29">
        <f t="shared" si="15"/>
        <v>-4.7560854525916858E-2</v>
      </c>
      <c r="AD58" s="29">
        <f t="shared" si="16"/>
        <v>-0.10488856421275611</v>
      </c>
      <c r="AE58" s="29">
        <f t="shared" si="17"/>
        <v>2.8801153540605185E-2</v>
      </c>
      <c r="AF58" s="29">
        <f t="shared" si="18"/>
        <v>2.5803626236718048E-2</v>
      </c>
      <c r="AG58" s="29">
        <f t="shared" si="9"/>
        <v>0.13259535637471448</v>
      </c>
      <c r="AH58" s="6">
        <f t="shared" si="10"/>
        <v>-43.792080999999484</v>
      </c>
      <c r="AI58" s="6">
        <f t="shared" si="11"/>
        <v>-96.577080999999453</v>
      </c>
      <c r="AJ58" s="6">
        <f t="shared" si="12"/>
        <v>26.518919000000665</v>
      </c>
      <c r="AK58" s="6">
        <f t="shared" si="13"/>
        <v>23.75891900000056</v>
      </c>
      <c r="AL58" s="6">
        <f t="shared" si="14"/>
        <v>40.696119000000635</v>
      </c>
    </row>
    <row r="59" spans="1:38" x14ac:dyDescent="0.25">
      <c r="A59">
        <v>8584746</v>
      </c>
      <c r="B59">
        <v>7</v>
      </c>
      <c r="C59" s="27" t="s">
        <v>46</v>
      </c>
      <c r="D59">
        <v>353006</v>
      </c>
      <c r="E59" s="27" t="s">
        <v>36</v>
      </c>
      <c r="F59" t="s">
        <v>37</v>
      </c>
      <c r="G59" t="s">
        <v>12</v>
      </c>
      <c r="H59" s="27" t="s">
        <v>59</v>
      </c>
      <c r="I59" s="27" t="s">
        <v>37</v>
      </c>
      <c r="J59" s="27" t="s">
        <v>110</v>
      </c>
      <c r="K59" s="27">
        <v>2022</v>
      </c>
      <c r="L59" s="27">
        <v>2</v>
      </c>
      <c r="M59" t="s">
        <v>57</v>
      </c>
      <c r="N59" t="s">
        <v>54</v>
      </c>
      <c r="O59" s="28">
        <v>613.83927900000026</v>
      </c>
      <c r="P59" s="28">
        <v>306.91963950000013</v>
      </c>
      <c r="Q59" s="28">
        <v>675.22320690000117</v>
      </c>
      <c r="R59" s="28">
        <v>4449.7209334709996</v>
      </c>
      <c r="S59" s="24">
        <v>279.58</v>
      </c>
      <c r="T59" s="24">
        <v>294.88</v>
      </c>
      <c r="U59" s="24">
        <v>259.2</v>
      </c>
      <c r="V59" s="24">
        <v>260</v>
      </c>
      <c r="W59" s="24">
        <v>255.09066666666666</v>
      </c>
      <c r="X59" s="27">
        <f t="shared" si="0"/>
        <v>643.03399999999988</v>
      </c>
      <c r="Y59" s="27">
        <f t="shared" si="1"/>
        <v>678.22399999999993</v>
      </c>
      <c r="Z59" s="27">
        <f t="shared" si="2"/>
        <v>596.16</v>
      </c>
      <c r="AA59" s="30">
        <f t="shared" si="3"/>
        <v>598</v>
      </c>
      <c r="AB59" s="30">
        <f t="shared" si="8"/>
        <v>586.70853333333332</v>
      </c>
      <c r="AC59" s="29">
        <f t="shared" si="15"/>
        <v>-4.756085509477409E-2</v>
      </c>
      <c r="AD59" s="29">
        <f t="shared" si="16"/>
        <v>-0.10488856481274415</v>
      </c>
      <c r="AE59" s="29">
        <f t="shared" si="17"/>
        <v>2.880115301321453E-2</v>
      </c>
      <c r="AF59" s="29">
        <f t="shared" si="18"/>
        <v>2.5803625707699708E-2</v>
      </c>
      <c r="AG59" s="29">
        <f t="shared" si="9"/>
        <v>8.8396903211750741E-2</v>
      </c>
      <c r="AH59" s="6">
        <f t="shared" si="10"/>
        <v>-29.194720999999618</v>
      </c>
      <c r="AI59" s="6">
        <f t="shared" si="11"/>
        <v>-64.384720999999672</v>
      </c>
      <c r="AJ59" s="6">
        <f t="shared" si="12"/>
        <v>17.679279000000292</v>
      </c>
      <c r="AK59" s="6">
        <f t="shared" si="13"/>
        <v>15.839279000000261</v>
      </c>
      <c r="AL59" s="6">
        <f t="shared" si="14"/>
        <v>27.13074566666694</v>
      </c>
    </row>
    <row r="60" spans="1:38" x14ac:dyDescent="0.25">
      <c r="A60">
        <v>8606639</v>
      </c>
      <c r="B60">
        <v>5</v>
      </c>
      <c r="C60" s="27" t="s">
        <v>46</v>
      </c>
      <c r="D60">
        <v>353006</v>
      </c>
      <c r="E60" s="27" t="s">
        <v>36</v>
      </c>
      <c r="F60" t="s">
        <v>37</v>
      </c>
      <c r="G60" t="s">
        <v>12</v>
      </c>
      <c r="H60" s="27" t="s">
        <v>59</v>
      </c>
      <c r="I60" s="27" t="s">
        <v>37</v>
      </c>
      <c r="J60" s="27" t="s">
        <v>110</v>
      </c>
      <c r="K60" s="27">
        <v>2022</v>
      </c>
      <c r="L60" s="27">
        <v>10</v>
      </c>
      <c r="M60" t="s">
        <v>57</v>
      </c>
      <c r="N60" t="s">
        <v>54</v>
      </c>
      <c r="O60" s="28">
        <v>3069.1963970000015</v>
      </c>
      <c r="P60" s="28">
        <v>306.91963970000018</v>
      </c>
      <c r="Q60" s="28">
        <v>3376.1160367000061</v>
      </c>
      <c r="R60" s="28">
        <v>22248.604681853001</v>
      </c>
      <c r="S60" s="24">
        <v>279.58</v>
      </c>
      <c r="T60" s="24">
        <v>294.88</v>
      </c>
      <c r="U60" s="24">
        <v>259.2</v>
      </c>
      <c r="V60" s="24">
        <v>260</v>
      </c>
      <c r="W60" s="24">
        <v>255.09066666666666</v>
      </c>
      <c r="X60" s="27">
        <f t="shared" si="0"/>
        <v>3215.1699999999996</v>
      </c>
      <c r="Y60" s="27">
        <f t="shared" si="1"/>
        <v>3391.12</v>
      </c>
      <c r="Z60" s="27">
        <f t="shared" si="2"/>
        <v>2980.7999999999997</v>
      </c>
      <c r="AA60" s="30">
        <f t="shared" si="3"/>
        <v>2989.9999999999995</v>
      </c>
      <c r="AB60" s="30">
        <f t="shared" si="8"/>
        <v>2933.5426666666667</v>
      </c>
      <c r="AC60" s="29">
        <f t="shared" si="15"/>
        <v>-4.7560854412145338E-2</v>
      </c>
      <c r="AD60" s="29">
        <f t="shared" si="16"/>
        <v>-0.10488856409275858</v>
      </c>
      <c r="AE60" s="29">
        <f t="shared" si="17"/>
        <v>2.8801153646083131E-2</v>
      </c>
      <c r="AF60" s="29">
        <f t="shared" si="18"/>
        <v>2.5803626342521715E-2</v>
      </c>
      <c r="AG60" s="29">
        <f t="shared" si="9"/>
        <v>0.4419845222871045</v>
      </c>
      <c r="AH60" s="6">
        <f t="shared" si="10"/>
        <v>-145.97360299999809</v>
      </c>
      <c r="AI60" s="6">
        <f t="shared" si="11"/>
        <v>-321.92360299999837</v>
      </c>
      <c r="AJ60" s="6">
        <f t="shared" si="12"/>
        <v>88.396397000001798</v>
      </c>
      <c r="AK60" s="6">
        <f t="shared" si="13"/>
        <v>79.19639700000198</v>
      </c>
      <c r="AL60" s="6">
        <f t="shared" si="14"/>
        <v>135.65373033333481</v>
      </c>
    </row>
    <row r="61" spans="1:38" x14ac:dyDescent="0.25">
      <c r="A61">
        <v>8656762</v>
      </c>
      <c r="B61">
        <v>4</v>
      </c>
      <c r="C61" s="27" t="s">
        <v>46</v>
      </c>
      <c r="D61">
        <v>353006</v>
      </c>
      <c r="E61" s="27" t="s">
        <v>36</v>
      </c>
      <c r="F61" t="s">
        <v>37</v>
      </c>
      <c r="G61" t="s">
        <v>12</v>
      </c>
      <c r="H61" s="27" t="s">
        <v>59</v>
      </c>
      <c r="I61" s="27" t="s">
        <v>37</v>
      </c>
      <c r="J61" s="27" t="s">
        <v>110</v>
      </c>
      <c r="K61" s="27">
        <v>2022</v>
      </c>
      <c r="L61" s="27">
        <v>2</v>
      </c>
      <c r="M61" t="s">
        <v>57</v>
      </c>
      <c r="N61" t="s">
        <v>54</v>
      </c>
      <c r="O61" s="28">
        <v>613.83927900000026</v>
      </c>
      <c r="P61" s="28">
        <v>306.91963950000013</v>
      </c>
      <c r="Q61" s="28">
        <v>675.22320690000117</v>
      </c>
      <c r="R61" s="28">
        <v>4449.7209334709996</v>
      </c>
      <c r="S61" s="24">
        <v>279.58</v>
      </c>
      <c r="T61" s="24">
        <v>294.88</v>
      </c>
      <c r="U61" s="24">
        <v>259.2</v>
      </c>
      <c r="V61" s="24">
        <v>260</v>
      </c>
      <c r="W61" s="24">
        <v>255.09066666666666</v>
      </c>
      <c r="X61" s="27">
        <f t="shared" si="0"/>
        <v>643.03399999999988</v>
      </c>
      <c r="Y61" s="27">
        <f t="shared" si="1"/>
        <v>678.22399999999993</v>
      </c>
      <c r="Z61" s="27">
        <f t="shared" si="2"/>
        <v>596.16</v>
      </c>
      <c r="AA61" s="30">
        <f t="shared" si="3"/>
        <v>598</v>
      </c>
      <c r="AB61" s="30">
        <f t="shared" si="8"/>
        <v>586.70853333333332</v>
      </c>
      <c r="AC61" s="29">
        <f t="shared" si="15"/>
        <v>-4.756085509477409E-2</v>
      </c>
      <c r="AD61" s="29">
        <f t="shared" si="16"/>
        <v>-0.10488856481274415</v>
      </c>
      <c r="AE61" s="29">
        <f t="shared" si="17"/>
        <v>2.880115301321453E-2</v>
      </c>
      <c r="AF61" s="29">
        <f t="shared" si="18"/>
        <v>2.5803625707699708E-2</v>
      </c>
      <c r="AG61" s="29">
        <f t="shared" si="9"/>
        <v>8.8396903211750741E-2</v>
      </c>
      <c r="AH61" s="6">
        <f t="shared" si="10"/>
        <v>-29.194720999999618</v>
      </c>
      <c r="AI61" s="6">
        <f t="shared" si="11"/>
        <v>-64.384720999999672</v>
      </c>
      <c r="AJ61" s="6">
        <f t="shared" si="12"/>
        <v>17.679279000000292</v>
      </c>
      <c r="AK61" s="6">
        <f t="shared" si="13"/>
        <v>15.839279000000261</v>
      </c>
      <c r="AL61" s="6">
        <f t="shared" si="14"/>
        <v>27.13074566666694</v>
      </c>
    </row>
    <row r="62" spans="1:38" x14ac:dyDescent="0.25">
      <c r="A62">
        <v>8620173</v>
      </c>
      <c r="B62">
        <v>6</v>
      </c>
      <c r="C62" s="27" t="s">
        <v>46</v>
      </c>
      <c r="D62">
        <v>353006</v>
      </c>
      <c r="E62" s="27" t="s">
        <v>36</v>
      </c>
      <c r="F62" t="s">
        <v>37</v>
      </c>
      <c r="G62" t="s">
        <v>12</v>
      </c>
      <c r="H62" s="27" t="s">
        <v>59</v>
      </c>
      <c r="I62" s="27" t="s">
        <v>37</v>
      </c>
      <c r="J62" s="27" t="s">
        <v>110</v>
      </c>
      <c r="K62" s="27">
        <v>2022</v>
      </c>
      <c r="L62" s="27">
        <v>2</v>
      </c>
      <c r="M62" t="s">
        <v>57</v>
      </c>
      <c r="N62" t="s">
        <v>54</v>
      </c>
      <c r="O62" s="28">
        <v>613.83927900000026</v>
      </c>
      <c r="P62" s="28">
        <v>306.91963950000013</v>
      </c>
      <c r="Q62" s="28">
        <v>675.22320690000117</v>
      </c>
      <c r="R62" s="28">
        <v>4449.7209334709996</v>
      </c>
      <c r="S62" s="24">
        <v>279.58</v>
      </c>
      <c r="T62" s="24">
        <v>294.88</v>
      </c>
      <c r="U62" s="24">
        <v>259.2</v>
      </c>
      <c r="V62" s="24">
        <v>260</v>
      </c>
      <c r="W62" s="24">
        <v>255.09066666666666</v>
      </c>
      <c r="X62" s="27">
        <f t="shared" si="0"/>
        <v>643.03399999999988</v>
      </c>
      <c r="Y62" s="27">
        <f t="shared" si="1"/>
        <v>678.22399999999993</v>
      </c>
      <c r="Z62" s="27">
        <f t="shared" si="2"/>
        <v>596.16</v>
      </c>
      <c r="AA62" s="30">
        <f t="shared" si="3"/>
        <v>598</v>
      </c>
      <c r="AB62" s="30">
        <f t="shared" si="8"/>
        <v>586.70853333333332</v>
      </c>
      <c r="AC62" s="29">
        <f t="shared" si="15"/>
        <v>-4.756085509477409E-2</v>
      </c>
      <c r="AD62" s="29">
        <f t="shared" si="16"/>
        <v>-0.10488856481274415</v>
      </c>
      <c r="AE62" s="29">
        <f t="shared" si="17"/>
        <v>2.880115301321453E-2</v>
      </c>
      <c r="AF62" s="29">
        <f t="shared" si="18"/>
        <v>2.5803625707699708E-2</v>
      </c>
      <c r="AG62" s="29">
        <f t="shared" si="9"/>
        <v>8.8396903211750741E-2</v>
      </c>
      <c r="AH62" s="6">
        <f t="shared" si="10"/>
        <v>-29.194720999999618</v>
      </c>
      <c r="AI62" s="6">
        <f t="shared" si="11"/>
        <v>-64.384720999999672</v>
      </c>
      <c r="AJ62" s="6">
        <f t="shared" si="12"/>
        <v>17.679279000000292</v>
      </c>
      <c r="AK62" s="6">
        <f t="shared" si="13"/>
        <v>15.839279000000261</v>
      </c>
      <c r="AL62" s="6">
        <f t="shared" si="14"/>
        <v>27.13074566666694</v>
      </c>
    </row>
    <row r="63" spans="1:38" x14ac:dyDescent="0.25">
      <c r="A63">
        <v>8565663</v>
      </c>
      <c r="B63">
        <v>1</v>
      </c>
      <c r="C63" s="27" t="s">
        <v>46</v>
      </c>
      <c r="D63">
        <v>353006</v>
      </c>
      <c r="E63" s="27" t="s">
        <v>36</v>
      </c>
      <c r="F63" t="s">
        <v>37</v>
      </c>
      <c r="G63" t="s">
        <v>12</v>
      </c>
      <c r="H63" s="27" t="s">
        <v>59</v>
      </c>
      <c r="I63" s="27" t="s">
        <v>37</v>
      </c>
      <c r="J63" s="27" t="s">
        <v>110</v>
      </c>
      <c r="K63" s="27">
        <v>2022</v>
      </c>
      <c r="L63" s="27">
        <v>4</v>
      </c>
      <c r="M63" t="s">
        <v>57</v>
      </c>
      <c r="N63" t="s">
        <v>54</v>
      </c>
      <c r="O63" s="28">
        <v>1227.6785590000004</v>
      </c>
      <c r="P63" s="28">
        <v>306.9196397500001</v>
      </c>
      <c r="Q63" s="28">
        <v>1350.4464149000023</v>
      </c>
      <c r="R63" s="28">
        <v>8899.4418741909994</v>
      </c>
      <c r="S63" s="24">
        <v>279.58</v>
      </c>
      <c r="T63" s="24">
        <v>294.88</v>
      </c>
      <c r="U63" s="24">
        <v>259.2</v>
      </c>
      <c r="V63" s="24">
        <v>260</v>
      </c>
      <c r="W63" s="24">
        <v>255.09066666666666</v>
      </c>
      <c r="X63" s="27">
        <f t="shared" si="0"/>
        <v>1286.0679999999998</v>
      </c>
      <c r="Y63" s="27">
        <f t="shared" si="1"/>
        <v>1356.4479999999999</v>
      </c>
      <c r="Z63" s="27">
        <f t="shared" si="2"/>
        <v>1192.32</v>
      </c>
      <c r="AA63" s="30">
        <f t="shared" si="3"/>
        <v>1196</v>
      </c>
      <c r="AB63" s="30">
        <f t="shared" si="8"/>
        <v>1173.4170666666666</v>
      </c>
      <c r="AC63" s="29">
        <f t="shared" si="15"/>
        <v>-4.7560854241488253E-2</v>
      </c>
      <c r="AD63" s="29">
        <f t="shared" si="16"/>
        <v>-0.1048885639127623</v>
      </c>
      <c r="AE63" s="29">
        <f t="shared" si="17"/>
        <v>2.8801153804300053E-2</v>
      </c>
      <c r="AF63" s="29">
        <f t="shared" si="18"/>
        <v>2.5803626501226851E-2</v>
      </c>
      <c r="AG63" s="29">
        <f t="shared" si="9"/>
        <v>0.17679380953767637</v>
      </c>
      <c r="AH63" s="6">
        <f t="shared" si="10"/>
        <v>-58.389440999999351</v>
      </c>
      <c r="AI63" s="6">
        <f t="shared" si="11"/>
        <v>-128.76944099999946</v>
      </c>
      <c r="AJ63" s="6">
        <f t="shared" si="12"/>
        <v>35.358559000000469</v>
      </c>
      <c r="AK63" s="6">
        <f t="shared" si="13"/>
        <v>31.678559000000405</v>
      </c>
      <c r="AL63" s="6">
        <f t="shared" si="14"/>
        <v>54.261492333333763</v>
      </c>
    </row>
    <row r="64" spans="1:38" x14ac:dyDescent="0.25">
      <c r="A64">
        <v>8603063</v>
      </c>
      <c r="B64">
        <v>8</v>
      </c>
      <c r="C64" s="27" t="s">
        <v>46</v>
      </c>
      <c r="D64">
        <v>353006</v>
      </c>
      <c r="E64" s="27" t="s">
        <v>36</v>
      </c>
      <c r="F64" t="s">
        <v>37</v>
      </c>
      <c r="G64" t="s">
        <v>12</v>
      </c>
      <c r="H64" s="27" t="s">
        <v>59</v>
      </c>
      <c r="I64" s="27" t="s">
        <v>37</v>
      </c>
      <c r="J64" s="27" t="s">
        <v>110</v>
      </c>
      <c r="K64" s="27">
        <v>2022</v>
      </c>
      <c r="L64" s="27">
        <v>3</v>
      </c>
      <c r="M64" t="s">
        <v>57</v>
      </c>
      <c r="N64" t="s">
        <v>54</v>
      </c>
      <c r="O64" s="28">
        <v>920.75891900000045</v>
      </c>
      <c r="P64" s="28">
        <v>306.9196396666668</v>
      </c>
      <c r="Q64" s="28">
        <v>1012.8348109000018</v>
      </c>
      <c r="R64" s="28">
        <v>6674.581403831</v>
      </c>
      <c r="S64" s="24">
        <v>279.58</v>
      </c>
      <c r="T64" s="24">
        <v>294.88</v>
      </c>
      <c r="U64" s="24">
        <v>259.2</v>
      </c>
      <c r="V64" s="24">
        <v>260</v>
      </c>
      <c r="W64" s="24">
        <v>255.09066666666666</v>
      </c>
      <c r="X64" s="27">
        <f t="shared" si="0"/>
        <v>964.55099999999993</v>
      </c>
      <c r="Y64" s="27">
        <f t="shared" si="1"/>
        <v>1017.3359999999999</v>
      </c>
      <c r="Z64" s="27">
        <f t="shared" si="2"/>
        <v>894.23999999999978</v>
      </c>
      <c r="AA64" s="30">
        <f t="shared" si="3"/>
        <v>896.99999999999989</v>
      </c>
      <c r="AB64" s="30">
        <f t="shared" si="8"/>
        <v>880.06279999999981</v>
      </c>
      <c r="AC64" s="29">
        <f t="shared" si="15"/>
        <v>-4.7560854525916858E-2</v>
      </c>
      <c r="AD64" s="29">
        <f t="shared" si="16"/>
        <v>-0.10488856421275611</v>
      </c>
      <c r="AE64" s="29">
        <f t="shared" si="17"/>
        <v>2.8801153540605185E-2</v>
      </c>
      <c r="AF64" s="29">
        <f t="shared" si="18"/>
        <v>2.5803626236718048E-2</v>
      </c>
      <c r="AG64" s="29">
        <f t="shared" si="9"/>
        <v>0.13259535637471448</v>
      </c>
      <c r="AH64" s="6">
        <f t="shared" si="10"/>
        <v>-43.792080999999484</v>
      </c>
      <c r="AI64" s="6">
        <f t="shared" si="11"/>
        <v>-96.577080999999453</v>
      </c>
      <c r="AJ64" s="6">
        <f t="shared" si="12"/>
        <v>26.518919000000665</v>
      </c>
      <c r="AK64" s="6">
        <f t="shared" si="13"/>
        <v>23.75891900000056</v>
      </c>
      <c r="AL64" s="6">
        <f t="shared" si="14"/>
        <v>40.696119000000635</v>
      </c>
    </row>
    <row r="65" spans="1:39" x14ac:dyDescent="0.25">
      <c r="A65">
        <v>8667128</v>
      </c>
      <c r="B65">
        <v>3</v>
      </c>
      <c r="C65" s="27" t="s">
        <v>46</v>
      </c>
      <c r="D65">
        <v>353006</v>
      </c>
      <c r="E65" s="27" t="s">
        <v>36</v>
      </c>
      <c r="F65" t="s">
        <v>37</v>
      </c>
      <c r="G65" t="s">
        <v>12</v>
      </c>
      <c r="H65" s="27" t="s">
        <v>59</v>
      </c>
      <c r="I65" s="27" t="s">
        <v>37</v>
      </c>
      <c r="J65" s="27" t="s">
        <v>111</v>
      </c>
      <c r="K65" s="27">
        <v>2022</v>
      </c>
      <c r="L65" s="27">
        <v>3</v>
      </c>
      <c r="M65" t="s">
        <v>57</v>
      </c>
      <c r="N65" t="s">
        <v>54</v>
      </c>
      <c r="O65" s="28">
        <v>939.09801800000048</v>
      </c>
      <c r="P65" s="28">
        <v>313.03267266666683</v>
      </c>
      <c r="Q65" s="28">
        <v>1033.0078198000019</v>
      </c>
      <c r="R65" s="28">
        <v>6807.5215324820001</v>
      </c>
      <c r="S65" s="24">
        <v>279.58</v>
      </c>
      <c r="T65" s="24">
        <v>294.88</v>
      </c>
      <c r="U65" s="24">
        <v>259.2</v>
      </c>
      <c r="V65" s="24">
        <v>260</v>
      </c>
      <c r="W65" s="24">
        <v>255.09066666666666</v>
      </c>
      <c r="X65" s="27">
        <f t="shared" si="0"/>
        <v>964.55099999999993</v>
      </c>
      <c r="Y65" s="27">
        <f t="shared" si="1"/>
        <v>1017.3359999999999</v>
      </c>
      <c r="Z65" s="27">
        <f t="shared" si="2"/>
        <v>894.23999999999978</v>
      </c>
      <c r="AA65" s="30">
        <f t="shared" si="3"/>
        <v>896.99999999999989</v>
      </c>
      <c r="AB65" s="30">
        <f t="shared" si="8"/>
        <v>880.06279999999981</v>
      </c>
      <c r="AC65" s="29">
        <f t="shared" si="15"/>
        <v>-2.7103647875018132E-2</v>
      </c>
      <c r="AD65" s="29">
        <f t="shared" si="16"/>
        <v>-8.3311838062040691E-2</v>
      </c>
      <c r="AE65" s="29">
        <f t="shared" si="17"/>
        <v>4.7767130949264422E-2</v>
      </c>
      <c r="AF65" s="29">
        <f t="shared" si="18"/>
        <v>4.4828140612687965E-2</v>
      </c>
      <c r="AG65" s="29">
        <f t="shared" si="9"/>
        <v>0.18859123393443464</v>
      </c>
      <c r="AH65" s="6">
        <f t="shared" si="10"/>
        <v>-25.452981999999452</v>
      </c>
      <c r="AI65" s="6">
        <f t="shared" si="11"/>
        <v>-78.23798199999942</v>
      </c>
      <c r="AJ65" s="6">
        <f t="shared" si="12"/>
        <v>44.858018000000698</v>
      </c>
      <c r="AK65" s="6">
        <f t="shared" si="13"/>
        <v>42.098018000000593</v>
      </c>
      <c r="AL65" s="6">
        <f t="shared" si="14"/>
        <v>59.035218000000668</v>
      </c>
    </row>
    <row r="66" spans="1:39" x14ac:dyDescent="0.25">
      <c r="A66">
        <v>8674047</v>
      </c>
      <c r="B66">
        <v>3</v>
      </c>
      <c r="C66" s="27" t="s">
        <v>46</v>
      </c>
      <c r="D66">
        <v>353006</v>
      </c>
      <c r="E66" s="27" t="s">
        <v>36</v>
      </c>
      <c r="F66" t="s">
        <v>37</v>
      </c>
      <c r="G66" t="s">
        <v>12</v>
      </c>
      <c r="H66" s="27" t="s">
        <v>59</v>
      </c>
      <c r="I66" s="27" t="s">
        <v>37</v>
      </c>
      <c r="J66" s="27" t="s">
        <v>111</v>
      </c>
      <c r="K66" s="27">
        <v>2022</v>
      </c>
      <c r="L66" s="27">
        <v>1</v>
      </c>
      <c r="M66" t="s">
        <v>57</v>
      </c>
      <c r="N66" t="s">
        <v>54</v>
      </c>
      <c r="O66" s="28">
        <v>313.0326720000001</v>
      </c>
      <c r="P66" s="28">
        <v>313.0326720000001</v>
      </c>
      <c r="Q66" s="28">
        <v>344.33593920000061</v>
      </c>
      <c r="R66" s="28">
        <v>2269.1738393279998</v>
      </c>
      <c r="S66" s="24">
        <v>279.58</v>
      </c>
      <c r="T66" s="24">
        <v>294.88</v>
      </c>
      <c r="U66" s="24">
        <v>259.2</v>
      </c>
      <c r="V66" s="24">
        <v>260</v>
      </c>
      <c r="W66" s="24">
        <v>255.09066666666666</v>
      </c>
      <c r="X66" s="27">
        <f t="shared" ref="X66:X78" si="19">(+L66*S66)*1.15</f>
        <v>321.51699999999994</v>
      </c>
      <c r="Y66" s="27">
        <f t="shared" ref="Y66:Y78" si="20">(+L66*T66)*1.15</f>
        <v>339.11199999999997</v>
      </c>
      <c r="Z66" s="27">
        <f t="shared" ref="Z66:Z78" si="21">(+L66*U66)*1.15</f>
        <v>298.08</v>
      </c>
      <c r="AA66" s="30">
        <f t="shared" ref="AA66:AA78" si="22">(+L66*V66)*1.15</f>
        <v>299</v>
      </c>
      <c r="AB66" s="30">
        <f t="shared" si="8"/>
        <v>293.35426666666666</v>
      </c>
      <c r="AC66" s="29">
        <f t="shared" si="15"/>
        <v>-2.7103650062444064E-2</v>
      </c>
      <c r="AD66" s="29">
        <f t="shared" si="16"/>
        <v>-8.3311840369173523E-2</v>
      </c>
      <c r="AE66" s="29">
        <f t="shared" si="17"/>
        <v>4.776712892129073E-2</v>
      </c>
      <c r="AF66" s="29">
        <f t="shared" si="18"/>
        <v>4.4828138578455155E-2</v>
      </c>
      <c r="AG66" s="29">
        <f t="shared" si="9"/>
        <v>6.2863742648989168E-2</v>
      </c>
      <c r="AH66" s="6">
        <f t="shared" si="10"/>
        <v>-8.4843279999998344</v>
      </c>
      <c r="AI66" s="6">
        <f t="shared" si="11"/>
        <v>-26.079327999999862</v>
      </c>
      <c r="AJ66" s="6">
        <f t="shared" si="12"/>
        <v>14.952672000000121</v>
      </c>
      <c r="AK66" s="6">
        <f t="shared" si="13"/>
        <v>14.032672000000105</v>
      </c>
      <c r="AL66" s="6">
        <f t="shared" si="14"/>
        <v>19.678405333333444</v>
      </c>
    </row>
    <row r="67" spans="1:39" x14ac:dyDescent="0.25">
      <c r="A67">
        <v>8727444</v>
      </c>
      <c r="B67">
        <v>6</v>
      </c>
      <c r="C67" s="27" t="s">
        <v>46</v>
      </c>
      <c r="D67">
        <v>353006</v>
      </c>
      <c r="E67" s="27" t="s">
        <v>36</v>
      </c>
      <c r="F67" t="s">
        <v>37</v>
      </c>
      <c r="G67" t="s">
        <v>12</v>
      </c>
      <c r="H67" s="27" t="s">
        <v>59</v>
      </c>
      <c r="I67" s="27" t="s">
        <v>37</v>
      </c>
      <c r="J67" s="27" t="s">
        <v>111</v>
      </c>
      <c r="K67" s="27">
        <v>2022</v>
      </c>
      <c r="L67" s="27">
        <v>8</v>
      </c>
      <c r="M67" t="s">
        <v>57</v>
      </c>
      <c r="N67" t="s">
        <v>54</v>
      </c>
      <c r="O67" s="28">
        <v>2504.2613810000012</v>
      </c>
      <c r="P67" s="28">
        <v>313.03267262500015</v>
      </c>
      <c r="Q67" s="28">
        <v>2754.6875191000049</v>
      </c>
      <c r="R67" s="28">
        <v>18153.390750868999</v>
      </c>
      <c r="S67" s="24">
        <v>279.58</v>
      </c>
      <c r="T67" s="24">
        <v>294.88</v>
      </c>
      <c r="U67" s="24">
        <v>259.2</v>
      </c>
      <c r="V67" s="24">
        <v>260</v>
      </c>
      <c r="W67" s="24">
        <v>255.09066666666666</v>
      </c>
      <c r="X67" s="27">
        <f t="shared" si="19"/>
        <v>2572.1359999999995</v>
      </c>
      <c r="Y67" s="27">
        <f t="shared" si="20"/>
        <v>2712.8959999999997</v>
      </c>
      <c r="Z67" s="27">
        <f t="shared" si="21"/>
        <v>2384.64</v>
      </c>
      <c r="AA67" s="30">
        <f t="shared" si="22"/>
        <v>2392</v>
      </c>
      <c r="AB67" s="30">
        <f t="shared" ref="AB67:AB78" si="23">(+L67*W67)*1.15</f>
        <v>2346.8341333333333</v>
      </c>
      <c r="AC67" s="29">
        <f t="shared" si="15"/>
        <v>-2.7103648011732172E-2</v>
      </c>
      <c r="AD67" s="29">
        <f t="shared" si="16"/>
        <v>-8.3311838206236541E-2</v>
      </c>
      <c r="AE67" s="29">
        <f t="shared" si="17"/>
        <v>4.7767130822515859E-2</v>
      </c>
      <c r="AF67" s="29">
        <f t="shared" si="18"/>
        <v>4.4828140485548264E-2</v>
      </c>
      <c r="AG67" s="29">
        <f t="shared" ref="AG67:AG78" si="24">+(O67-AB67)/P67</f>
        <v>0.50290995616057954</v>
      </c>
      <c r="AH67" s="6">
        <f t="shared" ref="AH67:AH78" si="25">+(O67-X67)</f>
        <v>-67.874618999998347</v>
      </c>
      <c r="AI67" s="6">
        <f t="shared" ref="AI67:AI78" si="26">+(O67-Y67)</f>
        <v>-208.63461899999857</v>
      </c>
      <c r="AJ67" s="6">
        <f t="shared" ref="AJ67:AJ78" si="27">+(O67-Z67)</f>
        <v>119.62138100000129</v>
      </c>
      <c r="AK67" s="6">
        <f t="shared" ref="AK67:AK78" si="28">+(O67-AA67)</f>
        <v>112.26138100000117</v>
      </c>
      <c r="AL67" s="6">
        <f t="shared" ref="AL67:AL78" si="29">+(O67-AB67)</f>
        <v>157.42724766666788</v>
      </c>
    </row>
    <row r="68" spans="1:39" x14ac:dyDescent="0.25">
      <c r="A68">
        <v>8734655</v>
      </c>
      <c r="B68">
        <v>6</v>
      </c>
      <c r="C68" s="27" t="s">
        <v>46</v>
      </c>
      <c r="D68">
        <v>353006</v>
      </c>
      <c r="E68" s="27" t="s">
        <v>36</v>
      </c>
      <c r="F68" t="s">
        <v>37</v>
      </c>
      <c r="G68" t="s">
        <v>12</v>
      </c>
      <c r="H68" s="27" t="s">
        <v>59</v>
      </c>
      <c r="I68" s="27" t="s">
        <v>37</v>
      </c>
      <c r="J68" s="27" t="s">
        <v>111</v>
      </c>
      <c r="K68" s="27">
        <v>2022</v>
      </c>
      <c r="L68" s="27">
        <v>2</v>
      </c>
      <c r="M68" t="s">
        <v>57</v>
      </c>
      <c r="N68" t="s">
        <v>54</v>
      </c>
      <c r="O68" s="28">
        <v>626.06534500000021</v>
      </c>
      <c r="P68" s="28">
        <v>313.0326725000001</v>
      </c>
      <c r="Q68" s="28">
        <v>688.67187950000118</v>
      </c>
      <c r="R68" s="28">
        <v>4538.3476859049997</v>
      </c>
      <c r="S68" s="24">
        <v>279.58</v>
      </c>
      <c r="T68" s="24">
        <v>294.88</v>
      </c>
      <c r="U68" s="24">
        <v>259.2</v>
      </c>
      <c r="V68" s="24">
        <v>260</v>
      </c>
      <c r="W68" s="24">
        <v>255.09066666666666</v>
      </c>
      <c r="X68" s="27">
        <f t="shared" si="19"/>
        <v>643.03399999999988</v>
      </c>
      <c r="Y68" s="27">
        <f t="shared" si="20"/>
        <v>678.22399999999993</v>
      </c>
      <c r="Z68" s="27">
        <f t="shared" si="21"/>
        <v>596.16</v>
      </c>
      <c r="AA68" s="30">
        <f t="shared" si="22"/>
        <v>598</v>
      </c>
      <c r="AB68" s="30">
        <f t="shared" si="23"/>
        <v>586.70853333333332</v>
      </c>
      <c r="AC68" s="29">
        <f t="shared" si="15"/>
        <v>-2.7103648421874661E-2</v>
      </c>
      <c r="AD68" s="29">
        <f t="shared" si="16"/>
        <v>-8.3311838638824048E-2</v>
      </c>
      <c r="AE68" s="29">
        <f t="shared" si="17"/>
        <v>4.7767130442270732E-2</v>
      </c>
      <c r="AF68" s="29">
        <f t="shared" si="18"/>
        <v>4.4828140104129541E-2</v>
      </c>
      <c r="AG68" s="29">
        <f t="shared" si="24"/>
        <v>0.12572748829171138</v>
      </c>
      <c r="AH68" s="6">
        <f t="shared" si="25"/>
        <v>-16.968654999999671</v>
      </c>
      <c r="AI68" s="6">
        <f t="shared" si="26"/>
        <v>-52.158654999999726</v>
      </c>
      <c r="AJ68" s="6">
        <f t="shared" si="27"/>
        <v>29.905345000000239</v>
      </c>
      <c r="AK68" s="6">
        <f t="shared" si="28"/>
        <v>28.065345000000207</v>
      </c>
      <c r="AL68" s="6">
        <f t="shared" si="29"/>
        <v>39.356811666666886</v>
      </c>
    </row>
    <row r="69" spans="1:39" x14ac:dyDescent="0.25">
      <c r="A69">
        <v>8677512</v>
      </c>
      <c r="B69">
        <v>1</v>
      </c>
      <c r="C69" s="27" t="s">
        <v>46</v>
      </c>
      <c r="D69">
        <v>353006</v>
      </c>
      <c r="E69" s="27" t="s">
        <v>36</v>
      </c>
      <c r="F69" t="s">
        <v>37</v>
      </c>
      <c r="G69" t="s">
        <v>12</v>
      </c>
      <c r="H69" s="27" t="s">
        <v>59</v>
      </c>
      <c r="I69" s="27" t="s">
        <v>37</v>
      </c>
      <c r="J69" s="27" t="s">
        <v>111</v>
      </c>
      <c r="K69" s="27">
        <v>2022</v>
      </c>
      <c r="L69" s="27">
        <v>3</v>
      </c>
      <c r="M69" t="s">
        <v>57</v>
      </c>
      <c r="N69" t="s">
        <v>54</v>
      </c>
      <c r="O69" s="28">
        <v>939.09801800000048</v>
      </c>
      <c r="P69" s="28">
        <v>313.03267266666683</v>
      </c>
      <c r="Q69" s="28">
        <v>1033.0078198000019</v>
      </c>
      <c r="R69" s="28">
        <v>6807.5215324820001</v>
      </c>
      <c r="S69" s="24">
        <v>279.58</v>
      </c>
      <c r="T69" s="24">
        <v>294.88</v>
      </c>
      <c r="U69" s="24">
        <v>259.2</v>
      </c>
      <c r="V69" s="24">
        <v>260</v>
      </c>
      <c r="W69" s="24">
        <v>255.09066666666666</v>
      </c>
      <c r="X69" s="27">
        <f t="shared" si="19"/>
        <v>964.55099999999993</v>
      </c>
      <c r="Y69" s="27">
        <f t="shared" si="20"/>
        <v>1017.3359999999999</v>
      </c>
      <c r="Z69" s="27">
        <f t="shared" si="21"/>
        <v>894.23999999999978</v>
      </c>
      <c r="AA69" s="30">
        <f t="shared" si="22"/>
        <v>896.99999999999989</v>
      </c>
      <c r="AB69" s="30">
        <f t="shared" si="23"/>
        <v>880.06279999999981</v>
      </c>
      <c r="AC69" s="29">
        <f t="shared" ref="AC69:AC78" si="30">+(O69-X69)/O69</f>
        <v>-2.7103647875018132E-2</v>
      </c>
      <c r="AD69" s="29">
        <f t="shared" ref="AD69:AD78" si="31">+(O69-Y69)/O69</f>
        <v>-8.3311838062040691E-2</v>
      </c>
      <c r="AE69" s="29">
        <f t="shared" ref="AE69:AE78" si="32">+(O69-Z69)/O69</f>
        <v>4.7767130949264422E-2</v>
      </c>
      <c r="AF69" s="29">
        <f t="shared" ref="AF69:AF78" si="33">+(O69-AA69)/O69</f>
        <v>4.4828140612687965E-2</v>
      </c>
      <c r="AG69" s="29">
        <f t="shared" si="24"/>
        <v>0.18859123393443464</v>
      </c>
      <c r="AH69" s="6">
        <f t="shared" si="25"/>
        <v>-25.452981999999452</v>
      </c>
      <c r="AI69" s="6">
        <f t="shared" si="26"/>
        <v>-78.23798199999942</v>
      </c>
      <c r="AJ69" s="6">
        <f t="shared" si="27"/>
        <v>44.858018000000698</v>
      </c>
      <c r="AK69" s="6">
        <f t="shared" si="28"/>
        <v>42.098018000000593</v>
      </c>
      <c r="AL69" s="6">
        <f t="shared" si="29"/>
        <v>59.035218000000668</v>
      </c>
    </row>
    <row r="70" spans="1:39" x14ac:dyDescent="0.25">
      <c r="A70">
        <v>8705574</v>
      </c>
      <c r="B70">
        <v>3</v>
      </c>
      <c r="C70" s="27" t="s">
        <v>46</v>
      </c>
      <c r="D70">
        <v>353006</v>
      </c>
      <c r="E70" s="27" t="s">
        <v>36</v>
      </c>
      <c r="F70" t="s">
        <v>37</v>
      </c>
      <c r="G70" t="s">
        <v>12</v>
      </c>
      <c r="H70" s="27" t="s">
        <v>59</v>
      </c>
      <c r="I70" s="27" t="s">
        <v>37</v>
      </c>
      <c r="J70" s="27" t="s">
        <v>111</v>
      </c>
      <c r="K70" s="27">
        <v>2022</v>
      </c>
      <c r="L70" s="27">
        <v>8</v>
      </c>
      <c r="M70" t="s">
        <v>57</v>
      </c>
      <c r="N70" t="s">
        <v>54</v>
      </c>
      <c r="O70" s="28">
        <v>2504.2613810000012</v>
      </c>
      <c r="P70" s="28">
        <v>313.03267262500015</v>
      </c>
      <c r="Q70" s="28">
        <v>2754.6875191000049</v>
      </c>
      <c r="R70" s="28">
        <v>18153.390750868999</v>
      </c>
      <c r="S70" s="24">
        <v>279.58</v>
      </c>
      <c r="T70" s="24">
        <v>294.88</v>
      </c>
      <c r="U70" s="24">
        <v>259.2</v>
      </c>
      <c r="V70" s="24">
        <v>260</v>
      </c>
      <c r="W70" s="24">
        <v>255.09066666666666</v>
      </c>
      <c r="X70" s="27">
        <f t="shared" si="19"/>
        <v>2572.1359999999995</v>
      </c>
      <c r="Y70" s="27">
        <f t="shared" si="20"/>
        <v>2712.8959999999997</v>
      </c>
      <c r="Z70" s="27">
        <f t="shared" si="21"/>
        <v>2384.64</v>
      </c>
      <c r="AA70" s="30">
        <f t="shared" si="22"/>
        <v>2392</v>
      </c>
      <c r="AB70" s="30">
        <f t="shared" si="23"/>
        <v>2346.8341333333333</v>
      </c>
      <c r="AC70" s="29">
        <f t="shared" si="30"/>
        <v>-2.7103648011732172E-2</v>
      </c>
      <c r="AD70" s="29">
        <f t="shared" si="31"/>
        <v>-8.3311838206236541E-2</v>
      </c>
      <c r="AE70" s="29">
        <f t="shared" si="32"/>
        <v>4.7767130822515859E-2</v>
      </c>
      <c r="AF70" s="29">
        <f t="shared" si="33"/>
        <v>4.4828140485548264E-2</v>
      </c>
      <c r="AG70" s="29">
        <f t="shared" si="24"/>
        <v>0.50290995616057954</v>
      </c>
      <c r="AH70" s="6">
        <f t="shared" si="25"/>
        <v>-67.874618999998347</v>
      </c>
      <c r="AI70" s="6">
        <f t="shared" si="26"/>
        <v>-208.63461899999857</v>
      </c>
      <c r="AJ70" s="6">
        <f t="shared" si="27"/>
        <v>119.62138100000129</v>
      </c>
      <c r="AK70" s="6">
        <f t="shared" si="28"/>
        <v>112.26138100000117</v>
      </c>
      <c r="AL70" s="6">
        <f t="shared" si="29"/>
        <v>157.42724766666788</v>
      </c>
    </row>
    <row r="71" spans="1:39" x14ac:dyDescent="0.25">
      <c r="A71">
        <v>8704935</v>
      </c>
      <c r="B71">
        <v>3</v>
      </c>
      <c r="C71" s="27" t="s">
        <v>46</v>
      </c>
      <c r="D71">
        <v>353006</v>
      </c>
      <c r="E71" s="27" t="s">
        <v>36</v>
      </c>
      <c r="F71" t="s">
        <v>37</v>
      </c>
      <c r="G71" t="s">
        <v>12</v>
      </c>
      <c r="H71" s="27" t="s">
        <v>59</v>
      </c>
      <c r="I71" s="27" t="s">
        <v>37</v>
      </c>
      <c r="J71" s="27" t="s">
        <v>111</v>
      </c>
      <c r="K71" s="27">
        <v>2022</v>
      </c>
      <c r="L71" s="27">
        <v>1</v>
      </c>
      <c r="M71" t="s">
        <v>57</v>
      </c>
      <c r="N71" t="s">
        <v>54</v>
      </c>
      <c r="O71" s="28">
        <v>313.0326720000001</v>
      </c>
      <c r="P71" s="28">
        <v>313.0326720000001</v>
      </c>
      <c r="Q71" s="28">
        <v>344.33593920000061</v>
      </c>
      <c r="R71" s="28">
        <v>2269.1738393279998</v>
      </c>
      <c r="S71" s="24">
        <v>279.58</v>
      </c>
      <c r="T71" s="24">
        <v>294.88</v>
      </c>
      <c r="U71" s="24">
        <v>259.2</v>
      </c>
      <c r="V71" s="24">
        <v>260</v>
      </c>
      <c r="W71" s="24">
        <v>255.09066666666666</v>
      </c>
      <c r="X71" s="27">
        <f t="shared" si="19"/>
        <v>321.51699999999994</v>
      </c>
      <c r="Y71" s="27">
        <f t="shared" si="20"/>
        <v>339.11199999999997</v>
      </c>
      <c r="Z71" s="27">
        <f t="shared" si="21"/>
        <v>298.08</v>
      </c>
      <c r="AA71" s="30">
        <f t="shared" si="22"/>
        <v>299</v>
      </c>
      <c r="AB71" s="30">
        <f t="shared" si="23"/>
        <v>293.35426666666666</v>
      </c>
      <c r="AC71" s="29">
        <f t="shared" si="30"/>
        <v>-2.7103650062444064E-2</v>
      </c>
      <c r="AD71" s="29">
        <f t="shared" si="31"/>
        <v>-8.3311840369173523E-2</v>
      </c>
      <c r="AE71" s="29">
        <f t="shared" si="32"/>
        <v>4.776712892129073E-2</v>
      </c>
      <c r="AF71" s="29">
        <f t="shared" si="33"/>
        <v>4.4828138578455155E-2</v>
      </c>
      <c r="AG71" s="29">
        <f t="shared" si="24"/>
        <v>6.2863742648989168E-2</v>
      </c>
      <c r="AH71" s="6">
        <f t="shared" si="25"/>
        <v>-8.4843279999998344</v>
      </c>
      <c r="AI71" s="6">
        <f t="shared" si="26"/>
        <v>-26.079327999999862</v>
      </c>
      <c r="AJ71" s="6">
        <f t="shared" si="27"/>
        <v>14.952672000000121</v>
      </c>
      <c r="AK71" s="6">
        <f t="shared" si="28"/>
        <v>14.032672000000105</v>
      </c>
      <c r="AL71" s="6">
        <f t="shared" si="29"/>
        <v>19.678405333333444</v>
      </c>
    </row>
    <row r="72" spans="1:39" x14ac:dyDescent="0.25">
      <c r="A72">
        <v>8774380</v>
      </c>
      <c r="B72">
        <v>6</v>
      </c>
      <c r="C72" s="27" t="s">
        <v>46</v>
      </c>
      <c r="D72">
        <v>353006</v>
      </c>
      <c r="E72" s="27" t="s">
        <v>36</v>
      </c>
      <c r="F72" t="s">
        <v>37</v>
      </c>
      <c r="G72" t="s">
        <v>12</v>
      </c>
      <c r="H72" s="27" t="s">
        <v>59</v>
      </c>
      <c r="I72" s="27" t="s">
        <v>37</v>
      </c>
      <c r="J72" s="27" t="s">
        <v>112</v>
      </c>
      <c r="K72" s="27">
        <v>2022</v>
      </c>
      <c r="L72" s="27">
        <v>1</v>
      </c>
      <c r="M72" t="s">
        <v>57</v>
      </c>
      <c r="N72" t="s">
        <v>54</v>
      </c>
      <c r="O72" s="28">
        <v>316.97283800000014</v>
      </c>
      <c r="P72" s="28">
        <v>316.97283800000014</v>
      </c>
      <c r="Q72" s="28">
        <v>348.67012180000063</v>
      </c>
      <c r="R72" s="28">
        <v>2297.7361026620001</v>
      </c>
      <c r="S72" s="24">
        <v>279.58</v>
      </c>
      <c r="T72" s="24">
        <v>294.88</v>
      </c>
      <c r="U72" s="24">
        <v>259.2</v>
      </c>
      <c r="V72" s="24">
        <v>260</v>
      </c>
      <c r="W72" s="24">
        <v>255.09066666666666</v>
      </c>
      <c r="X72" s="27">
        <f t="shared" si="19"/>
        <v>321.51699999999994</v>
      </c>
      <c r="Y72" s="27">
        <f t="shared" si="20"/>
        <v>339.11199999999997</v>
      </c>
      <c r="Z72" s="27">
        <f t="shared" si="21"/>
        <v>298.08</v>
      </c>
      <c r="AA72" s="30">
        <f t="shared" si="22"/>
        <v>299</v>
      </c>
      <c r="AB72" s="30">
        <f t="shared" si="23"/>
        <v>293.35426666666666</v>
      </c>
      <c r="AC72" s="29">
        <f t="shared" si="30"/>
        <v>-1.4336124283304675E-2</v>
      </c>
      <c r="AD72" s="29">
        <f t="shared" si="31"/>
        <v>-6.9845612449606229E-2</v>
      </c>
      <c r="AE72" s="29">
        <f t="shared" si="32"/>
        <v>5.960396518265753E-2</v>
      </c>
      <c r="AF72" s="29">
        <f t="shared" si="33"/>
        <v>5.6701508285073088E-2</v>
      </c>
      <c r="AG72" s="29">
        <f t="shared" si="24"/>
        <v>7.451291877991599E-2</v>
      </c>
      <c r="AH72" s="6">
        <f t="shared" si="25"/>
        <v>-4.5441619999998011</v>
      </c>
      <c r="AI72" s="6">
        <f t="shared" si="26"/>
        <v>-22.139161999999828</v>
      </c>
      <c r="AJ72" s="6">
        <f t="shared" si="27"/>
        <v>18.892838000000154</v>
      </c>
      <c r="AK72" s="6">
        <f t="shared" si="28"/>
        <v>17.972838000000138</v>
      </c>
      <c r="AL72" s="6">
        <f t="shared" si="29"/>
        <v>23.618571333333477</v>
      </c>
    </row>
    <row r="73" spans="1:39" x14ac:dyDescent="0.25">
      <c r="A73">
        <v>8752631</v>
      </c>
      <c r="B73">
        <v>6</v>
      </c>
      <c r="C73" s="27" t="s">
        <v>46</v>
      </c>
      <c r="D73">
        <v>353006</v>
      </c>
      <c r="E73" s="27" t="s">
        <v>36</v>
      </c>
      <c r="F73" t="s">
        <v>37</v>
      </c>
      <c r="G73" t="s">
        <v>12</v>
      </c>
      <c r="H73" s="27" t="s">
        <v>59</v>
      </c>
      <c r="I73" s="27" t="s">
        <v>37</v>
      </c>
      <c r="J73" s="27" t="s">
        <v>112</v>
      </c>
      <c r="K73" s="27">
        <v>2022</v>
      </c>
      <c r="L73" s="27">
        <v>12</v>
      </c>
      <c r="M73" t="s">
        <v>57</v>
      </c>
      <c r="N73" t="s">
        <v>54</v>
      </c>
      <c r="O73" s="28">
        <v>3803.6740650000015</v>
      </c>
      <c r="P73" s="28">
        <v>316.97283875000011</v>
      </c>
      <c r="Q73" s="28">
        <v>4184.0414715000079</v>
      </c>
      <c r="R73" s="28">
        <v>27572.833297185</v>
      </c>
      <c r="S73" s="24">
        <v>279.58</v>
      </c>
      <c r="T73" s="24">
        <v>294.88</v>
      </c>
      <c r="U73" s="24">
        <v>259.2</v>
      </c>
      <c r="V73" s="24">
        <v>260</v>
      </c>
      <c r="W73" s="24">
        <v>255.09066666666666</v>
      </c>
      <c r="X73" s="27">
        <f t="shared" si="19"/>
        <v>3858.2039999999997</v>
      </c>
      <c r="Y73" s="27">
        <f t="shared" si="20"/>
        <v>4069.3439999999996</v>
      </c>
      <c r="Z73" s="27">
        <f t="shared" si="21"/>
        <v>3576.9599999999991</v>
      </c>
      <c r="AA73" s="30">
        <f t="shared" si="22"/>
        <v>3587.9999999999995</v>
      </c>
      <c r="AB73" s="30">
        <f t="shared" si="23"/>
        <v>3520.2511999999992</v>
      </c>
      <c r="AC73" s="29">
        <f t="shared" si="30"/>
        <v>-1.4336121883250315E-2</v>
      </c>
      <c r="AD73" s="29">
        <f t="shared" si="31"/>
        <v>-6.9845609918208901E-2</v>
      </c>
      <c r="AE73" s="29">
        <f t="shared" si="32"/>
        <v>5.9603967407760083E-2</v>
      </c>
      <c r="AF73" s="29">
        <f t="shared" si="33"/>
        <v>5.6701510517043183E-2</v>
      </c>
      <c r="AG73" s="29">
        <f t="shared" si="24"/>
        <v>0.89415505163690367</v>
      </c>
      <c r="AH73" s="6">
        <f t="shared" si="25"/>
        <v>-54.529934999998204</v>
      </c>
      <c r="AI73" s="6">
        <f t="shared" si="26"/>
        <v>-265.66993499999808</v>
      </c>
      <c r="AJ73" s="6">
        <f t="shared" si="27"/>
        <v>226.71406500000239</v>
      </c>
      <c r="AK73" s="6">
        <f t="shared" si="28"/>
        <v>215.67406500000197</v>
      </c>
      <c r="AL73" s="6">
        <f t="shared" si="29"/>
        <v>283.42286500000228</v>
      </c>
    </row>
    <row r="74" spans="1:39" x14ac:dyDescent="0.25">
      <c r="A74">
        <v>8828115</v>
      </c>
      <c r="B74">
        <v>6</v>
      </c>
      <c r="C74" s="27" t="s">
        <v>46</v>
      </c>
      <c r="D74">
        <v>353006</v>
      </c>
      <c r="E74" s="27" t="s">
        <v>36</v>
      </c>
      <c r="F74" t="s">
        <v>37</v>
      </c>
      <c r="G74" t="s">
        <v>12</v>
      </c>
      <c r="H74" s="27" t="s">
        <v>59</v>
      </c>
      <c r="I74" s="27" t="s">
        <v>37</v>
      </c>
      <c r="J74" s="27" t="s">
        <v>113</v>
      </c>
      <c r="K74" s="27">
        <v>2022</v>
      </c>
      <c r="L74" s="27">
        <v>7</v>
      </c>
      <c r="M74" t="s">
        <v>57</v>
      </c>
      <c r="N74" t="s">
        <v>54</v>
      </c>
      <c r="O74" s="28">
        <v>2305.835086000001</v>
      </c>
      <c r="P74" s="28">
        <v>329.40501228571441</v>
      </c>
      <c r="Q74" s="28">
        <v>2536.4185946000043</v>
      </c>
      <c r="R74" s="28">
        <v>16714.998538413998</v>
      </c>
      <c r="S74" s="24">
        <v>279.58</v>
      </c>
      <c r="T74" s="24">
        <v>294.88</v>
      </c>
      <c r="U74" s="24">
        <v>259.2</v>
      </c>
      <c r="V74" s="24">
        <v>260</v>
      </c>
      <c r="W74" s="24">
        <v>255.09066666666666</v>
      </c>
      <c r="X74" s="27">
        <f t="shared" si="19"/>
        <v>2250.6189999999997</v>
      </c>
      <c r="Y74" s="27">
        <f t="shared" si="20"/>
        <v>2373.7839999999997</v>
      </c>
      <c r="Z74" s="27">
        <f t="shared" si="21"/>
        <v>2086.5599999999995</v>
      </c>
      <c r="AA74" s="30">
        <f t="shared" si="22"/>
        <v>2093</v>
      </c>
      <c r="AB74" s="30">
        <f t="shared" si="23"/>
        <v>2053.4798666666666</v>
      </c>
      <c r="AC74" s="29">
        <f t="shared" si="30"/>
        <v>2.394624244172909E-2</v>
      </c>
      <c r="AD74" s="29">
        <f t="shared" si="31"/>
        <v>-2.9468245327930909E-2</v>
      </c>
      <c r="AE74" s="29">
        <f t="shared" si="32"/>
        <v>9.5095736608112907E-2</v>
      </c>
      <c r="AF74" s="29">
        <f t="shared" si="33"/>
        <v>9.2302822214927846E-2</v>
      </c>
      <c r="AG74" s="29">
        <f t="shared" si="24"/>
        <v>0.76609404812107196</v>
      </c>
      <c r="AH74" s="6">
        <f t="shared" si="25"/>
        <v>55.216086000001269</v>
      </c>
      <c r="AI74" s="6">
        <f t="shared" si="26"/>
        <v>-67.948913999998695</v>
      </c>
      <c r="AJ74" s="6">
        <f t="shared" si="27"/>
        <v>219.27508600000147</v>
      </c>
      <c r="AK74" s="6">
        <f t="shared" si="28"/>
        <v>212.83508600000096</v>
      </c>
      <c r="AL74" s="6">
        <f t="shared" si="29"/>
        <v>252.35521933333439</v>
      </c>
    </row>
    <row r="75" spans="1:39" x14ac:dyDescent="0.25">
      <c r="A75">
        <v>8802689</v>
      </c>
      <c r="B75">
        <v>4</v>
      </c>
      <c r="C75" s="27" t="s">
        <v>46</v>
      </c>
      <c r="D75">
        <v>353006</v>
      </c>
      <c r="E75" s="27" t="s">
        <v>36</v>
      </c>
      <c r="F75" t="s">
        <v>37</v>
      </c>
      <c r="G75" t="s">
        <v>12</v>
      </c>
      <c r="H75" s="27" t="s">
        <v>59</v>
      </c>
      <c r="I75" s="27" t="s">
        <v>37</v>
      </c>
      <c r="J75" s="27" t="s">
        <v>113</v>
      </c>
      <c r="K75" s="27">
        <v>2022</v>
      </c>
      <c r="L75" s="27">
        <v>4</v>
      </c>
      <c r="M75" t="s">
        <v>57</v>
      </c>
      <c r="N75" t="s">
        <v>54</v>
      </c>
      <c r="O75" s="28">
        <v>1317.6200490000008</v>
      </c>
      <c r="P75" s="28">
        <v>329.4050122500002</v>
      </c>
      <c r="Q75" s="28">
        <v>1449.3820539000028</v>
      </c>
      <c r="R75" s="28">
        <v>9551.4277352010013</v>
      </c>
      <c r="S75" s="24">
        <v>279.58</v>
      </c>
      <c r="T75" s="24">
        <v>294.88</v>
      </c>
      <c r="U75" s="24">
        <v>259.2</v>
      </c>
      <c r="V75" s="24">
        <v>260</v>
      </c>
      <c r="W75" s="24">
        <v>255.09066666666666</v>
      </c>
      <c r="X75" s="27">
        <f t="shared" si="19"/>
        <v>1286.0679999999998</v>
      </c>
      <c r="Y75" s="27">
        <f t="shared" si="20"/>
        <v>1356.4479999999999</v>
      </c>
      <c r="Z75" s="27">
        <f t="shared" si="21"/>
        <v>1192.32</v>
      </c>
      <c r="AA75" s="30">
        <f t="shared" si="22"/>
        <v>1196</v>
      </c>
      <c r="AB75" s="30">
        <f t="shared" si="23"/>
        <v>1173.4170666666666</v>
      </c>
      <c r="AC75" s="29">
        <f t="shared" si="30"/>
        <v>2.3946242335904994E-2</v>
      </c>
      <c r="AD75" s="29">
        <f t="shared" si="31"/>
        <v>-2.9468245439546323E-2</v>
      </c>
      <c r="AE75" s="29">
        <f t="shared" si="32"/>
        <v>9.5095736510002651E-2</v>
      </c>
      <c r="AF75" s="29">
        <f t="shared" si="33"/>
        <v>9.2302822116514957E-2</v>
      </c>
      <c r="AG75" s="29">
        <f t="shared" si="24"/>
        <v>0.43776802711153667</v>
      </c>
      <c r="AH75" s="6">
        <f t="shared" si="25"/>
        <v>31.552049000001034</v>
      </c>
      <c r="AI75" s="6">
        <f t="shared" si="26"/>
        <v>-38.827950999999075</v>
      </c>
      <c r="AJ75" s="6">
        <f t="shared" si="27"/>
        <v>125.30004900000085</v>
      </c>
      <c r="AK75" s="6">
        <f t="shared" si="28"/>
        <v>121.62004900000079</v>
      </c>
      <c r="AL75" s="6">
        <f t="shared" si="29"/>
        <v>144.20298233333415</v>
      </c>
    </row>
    <row r="76" spans="1:39" x14ac:dyDescent="0.25">
      <c r="A76">
        <v>8813469</v>
      </c>
      <c r="B76">
        <v>7</v>
      </c>
      <c r="C76" s="27" t="s">
        <v>46</v>
      </c>
      <c r="D76">
        <v>353006</v>
      </c>
      <c r="E76" s="27" t="s">
        <v>36</v>
      </c>
      <c r="F76" t="s">
        <v>37</v>
      </c>
      <c r="G76" t="s">
        <v>12</v>
      </c>
      <c r="H76" s="27" t="s">
        <v>59</v>
      </c>
      <c r="I76" s="27" t="s">
        <v>37</v>
      </c>
      <c r="J76" s="27" t="s">
        <v>113</v>
      </c>
      <c r="K76" s="27">
        <v>2022</v>
      </c>
      <c r="L76" s="27">
        <v>8</v>
      </c>
      <c r="M76" t="s">
        <v>57</v>
      </c>
      <c r="N76" t="s">
        <v>54</v>
      </c>
      <c r="O76" s="28">
        <v>2635.240099000001</v>
      </c>
      <c r="P76" s="28">
        <v>329.40501237500013</v>
      </c>
      <c r="Q76" s="28">
        <v>2898.7641089000053</v>
      </c>
      <c r="R76" s="28">
        <v>19102.855477650999</v>
      </c>
      <c r="S76" s="24">
        <v>279.58</v>
      </c>
      <c r="T76" s="24">
        <v>294.88</v>
      </c>
      <c r="U76" s="24">
        <v>259.2</v>
      </c>
      <c r="V76" s="24">
        <v>260</v>
      </c>
      <c r="W76" s="24">
        <v>255.09066666666666</v>
      </c>
      <c r="X76" s="27">
        <f t="shared" si="19"/>
        <v>2572.1359999999995</v>
      </c>
      <c r="Y76" s="27">
        <f t="shared" si="20"/>
        <v>2712.8959999999997</v>
      </c>
      <c r="Z76" s="27">
        <f t="shared" si="21"/>
        <v>2384.64</v>
      </c>
      <c r="AA76" s="30">
        <f t="shared" si="22"/>
        <v>2392</v>
      </c>
      <c r="AB76" s="30">
        <f t="shared" si="23"/>
        <v>2346.8341333333333</v>
      </c>
      <c r="AC76" s="29">
        <f t="shared" si="30"/>
        <v>2.3946242706289918E-2</v>
      </c>
      <c r="AD76" s="29">
        <f t="shared" si="31"/>
        <v>-2.9468245048892106E-2</v>
      </c>
      <c r="AE76" s="29">
        <f t="shared" si="32"/>
        <v>9.5095736853388346E-2</v>
      </c>
      <c r="AF76" s="29">
        <f t="shared" si="33"/>
        <v>9.2302822460960485E-2</v>
      </c>
      <c r="AG76" s="29">
        <f t="shared" si="24"/>
        <v>0.87553605692660674</v>
      </c>
      <c r="AH76" s="6">
        <f t="shared" si="25"/>
        <v>63.104099000001497</v>
      </c>
      <c r="AI76" s="6">
        <f t="shared" si="26"/>
        <v>-77.655900999998721</v>
      </c>
      <c r="AJ76" s="6">
        <f t="shared" si="27"/>
        <v>250.60009900000114</v>
      </c>
      <c r="AK76" s="6">
        <f t="shared" si="28"/>
        <v>243.24009900000101</v>
      </c>
      <c r="AL76" s="6">
        <f t="shared" si="29"/>
        <v>288.40596566666773</v>
      </c>
    </row>
    <row r="77" spans="1:39" x14ac:dyDescent="0.25">
      <c r="A77">
        <v>8817723</v>
      </c>
      <c r="B77">
        <v>2</v>
      </c>
      <c r="C77" s="27" t="s">
        <v>46</v>
      </c>
      <c r="D77">
        <v>353006</v>
      </c>
      <c r="E77" s="27" t="s">
        <v>36</v>
      </c>
      <c r="F77" t="s">
        <v>37</v>
      </c>
      <c r="G77" t="s">
        <v>12</v>
      </c>
      <c r="H77" s="27" t="s">
        <v>59</v>
      </c>
      <c r="I77" s="27" t="s">
        <v>37</v>
      </c>
      <c r="J77" s="27" t="s">
        <v>113</v>
      </c>
      <c r="K77" s="27">
        <v>2022</v>
      </c>
      <c r="L77" s="27">
        <v>1</v>
      </c>
      <c r="M77" t="s">
        <v>57</v>
      </c>
      <c r="N77" t="s">
        <v>54</v>
      </c>
      <c r="O77" s="28">
        <v>329.40501200000011</v>
      </c>
      <c r="P77" s="28">
        <v>329.40501200000011</v>
      </c>
      <c r="Q77" s="28">
        <v>362.34551320000065</v>
      </c>
      <c r="R77" s="28">
        <v>2387.8569319879998</v>
      </c>
      <c r="S77" s="24">
        <v>279.58</v>
      </c>
      <c r="T77" s="24">
        <v>294.88</v>
      </c>
      <c r="U77" s="24">
        <v>259.2</v>
      </c>
      <c r="V77" s="24">
        <v>260</v>
      </c>
      <c r="W77" s="24">
        <v>255.09066666666666</v>
      </c>
      <c r="X77" s="27">
        <f t="shared" si="19"/>
        <v>321.51699999999994</v>
      </c>
      <c r="Y77" s="27">
        <f t="shared" si="20"/>
        <v>339.11199999999997</v>
      </c>
      <c r="Z77" s="27">
        <f t="shared" si="21"/>
        <v>298.08</v>
      </c>
      <c r="AA77" s="30">
        <f t="shared" si="22"/>
        <v>299</v>
      </c>
      <c r="AB77" s="30">
        <f t="shared" si="23"/>
        <v>293.35426666666666</v>
      </c>
      <c r="AC77" s="29">
        <f t="shared" si="30"/>
        <v>2.3946241595134476E-2</v>
      </c>
      <c r="AD77" s="29">
        <f t="shared" si="31"/>
        <v>-2.9468246220855469E-2</v>
      </c>
      <c r="AE77" s="29">
        <f t="shared" si="32"/>
        <v>9.5095735823230637E-2</v>
      </c>
      <c r="AF77" s="29">
        <f t="shared" si="33"/>
        <v>9.2302821427623277E-2</v>
      </c>
      <c r="AG77" s="29">
        <f t="shared" si="24"/>
        <v>0.10944200610200017</v>
      </c>
      <c r="AH77" s="6">
        <f t="shared" si="25"/>
        <v>7.8880120000001739</v>
      </c>
      <c r="AI77" s="6">
        <f t="shared" si="26"/>
        <v>-9.7069879999998534</v>
      </c>
      <c r="AJ77" s="6">
        <f t="shared" si="27"/>
        <v>31.325012000000129</v>
      </c>
      <c r="AK77" s="6">
        <f t="shared" si="28"/>
        <v>30.405012000000113</v>
      </c>
      <c r="AL77" s="6">
        <f t="shared" si="29"/>
        <v>36.050745333333452</v>
      </c>
    </row>
    <row r="78" spans="1:39" x14ac:dyDescent="0.25">
      <c r="A78">
        <v>8834482</v>
      </c>
      <c r="B78">
        <v>1</v>
      </c>
      <c r="C78" s="27" t="s">
        <v>46</v>
      </c>
      <c r="D78">
        <v>353006</v>
      </c>
      <c r="E78" s="27" t="s">
        <v>36</v>
      </c>
      <c r="F78" t="s">
        <v>37</v>
      </c>
      <c r="G78" t="s">
        <v>12</v>
      </c>
      <c r="H78" s="27" t="s">
        <v>59</v>
      </c>
      <c r="I78" s="27" t="s">
        <v>37</v>
      </c>
      <c r="J78" s="27" t="s">
        <v>113</v>
      </c>
      <c r="K78" s="27">
        <v>2022</v>
      </c>
      <c r="L78" s="27">
        <v>11</v>
      </c>
      <c r="M78" t="s">
        <v>57</v>
      </c>
      <c r="N78" t="s">
        <v>54</v>
      </c>
      <c r="O78" s="28">
        <v>3623.4551370000013</v>
      </c>
      <c r="P78" s="28">
        <v>329.40501245454556</v>
      </c>
      <c r="Q78" s="28">
        <v>3985.8006507000068</v>
      </c>
      <c r="R78" s="28">
        <v>26266.426288112998</v>
      </c>
      <c r="S78" s="24">
        <v>279.58</v>
      </c>
      <c r="T78" s="24">
        <v>294.88</v>
      </c>
      <c r="U78" s="24">
        <v>259.2</v>
      </c>
      <c r="V78" s="24">
        <v>260</v>
      </c>
      <c r="W78" s="24">
        <v>255.09066666666666</v>
      </c>
      <c r="X78" s="27">
        <f t="shared" si="19"/>
        <v>3536.6869999999994</v>
      </c>
      <c r="Y78" s="27">
        <f t="shared" si="20"/>
        <v>3730.2319999999995</v>
      </c>
      <c r="Z78" s="27">
        <f t="shared" si="21"/>
        <v>3278.8799999999997</v>
      </c>
      <c r="AA78" s="30">
        <f t="shared" si="22"/>
        <v>3288.9999999999995</v>
      </c>
      <c r="AB78" s="30">
        <f t="shared" si="23"/>
        <v>3226.896933333333</v>
      </c>
      <c r="AC78" s="29">
        <f t="shared" si="30"/>
        <v>2.3946242941989489E-2</v>
      </c>
      <c r="AD78" s="29">
        <f t="shared" si="31"/>
        <v>-2.9468244800293822E-2</v>
      </c>
      <c r="AE78" s="29">
        <f t="shared" si="32"/>
        <v>9.5095737071906661E-2</v>
      </c>
      <c r="AF78" s="29">
        <f t="shared" si="33"/>
        <v>9.2302822680153315E-2</v>
      </c>
      <c r="AG78" s="29">
        <f t="shared" si="24"/>
        <v>1.203862080639678</v>
      </c>
      <c r="AH78" s="6">
        <f t="shared" si="25"/>
        <v>86.768137000001843</v>
      </c>
      <c r="AI78" s="6">
        <f t="shared" si="26"/>
        <v>-106.77686299999823</v>
      </c>
      <c r="AJ78" s="6">
        <f t="shared" si="27"/>
        <v>344.57513700000163</v>
      </c>
      <c r="AK78" s="6">
        <f t="shared" si="28"/>
        <v>334.45513700000174</v>
      </c>
      <c r="AL78" s="6">
        <f t="shared" si="29"/>
        <v>396.55820366666831</v>
      </c>
    </row>
    <row r="79" spans="1:39" hidden="1" x14ac:dyDescent="0.25">
      <c r="A79">
        <v>1111697451</v>
      </c>
      <c r="B79">
        <v>710</v>
      </c>
      <c r="D79">
        <v>49067834</v>
      </c>
      <c r="K79">
        <v>280996</v>
      </c>
      <c r="L79" s="6"/>
      <c r="O79" s="6">
        <f>SUM(O2:O78)</f>
        <v>117466.07479300008</v>
      </c>
      <c r="P79" s="6">
        <f>SUM(P2:P78)</f>
        <v>26619.540682017792</v>
      </c>
      <c r="Q79" s="6">
        <f>SUM(Q2:Q78)</f>
        <v>129212.68227230021</v>
      </c>
      <c r="R79" s="6">
        <f>SUM(R2:R78)</f>
        <v>851511.57617445709</v>
      </c>
    </row>
    <row r="80" spans="1:39" x14ac:dyDescent="0.25">
      <c r="AH80" s="6">
        <f>+SUM(AH2:AH78)</f>
        <v>8471.8117930000662</v>
      </c>
      <c r="AI80" s="6">
        <f>+SUM(AI2:AI78)</f>
        <v>2507.1067930000604</v>
      </c>
      <c r="AJ80" s="6">
        <f>+SUM(AJ2:AJ78)</f>
        <v>16416.954793000059</v>
      </c>
      <c r="AK80" s="6">
        <f>+SUM(AK2:AK78)</f>
        <v>16105.074793000043</v>
      </c>
      <c r="AL80" s="6">
        <f>+SUM(AL2:AL78)</f>
        <v>18018.978393000059</v>
      </c>
      <c r="AM80" t="s">
        <v>180</v>
      </c>
    </row>
  </sheetData>
  <autoFilter ref="A1:T79" xr:uid="{1EB9BBD0-F7FF-4A45-BFF6-66C4C410F605}">
    <filterColumn colId="10">
      <filters>
        <filter val="2021"/>
        <filter val="2022"/>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2ACDE-6B54-4D3A-AEF7-1A2EFC366A36}">
  <dimension ref="A1:E11"/>
  <sheetViews>
    <sheetView zoomScaleNormal="100" workbookViewId="0">
      <selection activeCell="I14" sqref="I14"/>
    </sheetView>
  </sheetViews>
  <sheetFormatPr defaultRowHeight="15" x14ac:dyDescent="0.25"/>
  <cols>
    <col min="1" max="1" width="39.140625" bestFit="1" customWidth="1"/>
    <col min="2" max="2" width="16.7109375" bestFit="1" customWidth="1"/>
  </cols>
  <sheetData>
    <row r="1" spans="1:5" x14ac:dyDescent="0.25">
      <c r="A1" t="s">
        <v>158</v>
      </c>
      <c r="B1" t="s">
        <v>157</v>
      </c>
      <c r="C1" t="s">
        <v>156</v>
      </c>
      <c r="D1">
        <v>2021</v>
      </c>
      <c r="E1">
        <v>2022</v>
      </c>
    </row>
    <row r="2" spans="1:5" x14ac:dyDescent="0.25">
      <c r="A2" s="13" t="s">
        <v>32</v>
      </c>
      <c r="B2" s="13" t="s">
        <v>154</v>
      </c>
      <c r="C2" s="6">
        <v>290.54000000000002</v>
      </c>
      <c r="D2" s="6">
        <v>283.10428250833326</v>
      </c>
      <c r="E2" s="6">
        <v>297.97807059647056</v>
      </c>
    </row>
    <row r="3" spans="1:5" x14ac:dyDescent="0.25">
      <c r="A3" s="23" t="s">
        <v>40</v>
      </c>
      <c r="B3" s="23" t="s">
        <v>137</v>
      </c>
      <c r="C3" s="6">
        <v>260</v>
      </c>
      <c r="D3" s="24">
        <v>262</v>
      </c>
      <c r="E3" s="24">
        <v>258</v>
      </c>
    </row>
    <row r="4" spans="1:5" x14ac:dyDescent="0.25">
      <c r="A4" s="13" t="s">
        <v>34</v>
      </c>
      <c r="B4" s="13" t="s">
        <v>141</v>
      </c>
      <c r="C4" s="6">
        <v>258.55</v>
      </c>
      <c r="D4" s="6">
        <v>262</v>
      </c>
      <c r="E4" s="6">
        <v>255.09066666666666</v>
      </c>
    </row>
    <row r="5" spans="1:5" x14ac:dyDescent="0.25">
      <c r="A5" s="23" t="s">
        <v>41</v>
      </c>
      <c r="B5" s="23" t="s">
        <v>135</v>
      </c>
      <c r="C5" s="6">
        <v>294.88</v>
      </c>
      <c r="D5" s="23">
        <v>301.49599405000004</v>
      </c>
      <c r="E5" s="23">
        <v>288.26903923749995</v>
      </c>
    </row>
    <row r="6" spans="1:5" x14ac:dyDescent="0.25">
      <c r="A6" s="13" t="s">
        <v>28</v>
      </c>
      <c r="B6" s="13" t="s">
        <v>155</v>
      </c>
      <c r="C6" s="6">
        <v>256.25</v>
      </c>
      <c r="D6" s="6">
        <v>262</v>
      </c>
      <c r="E6" s="6">
        <v>250.50666666666666</v>
      </c>
    </row>
    <row r="7" spans="1:5" x14ac:dyDescent="0.25">
      <c r="A7" s="13" t="s">
        <v>20</v>
      </c>
      <c r="B7" s="13" t="s">
        <v>137</v>
      </c>
      <c r="C7" s="6">
        <v>252.12</v>
      </c>
      <c r="D7" s="6">
        <v>0</v>
      </c>
      <c r="E7" s="6">
        <v>252.12153846153845</v>
      </c>
    </row>
    <row r="8" spans="1:5" x14ac:dyDescent="0.25">
      <c r="A8" s="23" t="s">
        <v>22</v>
      </c>
      <c r="B8" s="23" t="s">
        <v>143</v>
      </c>
      <c r="C8" s="6">
        <v>279.58</v>
      </c>
      <c r="D8" s="24">
        <v>282.95999999999998</v>
      </c>
      <c r="E8" s="24">
        <v>276.19826086956522</v>
      </c>
    </row>
    <row r="9" spans="1:5" x14ac:dyDescent="0.25">
      <c r="A9" s="13" t="s">
        <v>38</v>
      </c>
      <c r="B9" s="13" t="s">
        <v>139</v>
      </c>
      <c r="C9" s="6">
        <v>259.04000000000002</v>
      </c>
      <c r="D9" s="6">
        <v>262</v>
      </c>
      <c r="E9" s="6">
        <v>256.07285714285712</v>
      </c>
    </row>
    <row r="10" spans="1:5" x14ac:dyDescent="0.25">
      <c r="A10" s="21" t="s">
        <v>36</v>
      </c>
      <c r="B10" s="21" t="s">
        <v>136</v>
      </c>
      <c r="C10" s="6">
        <v>330.44</v>
      </c>
      <c r="D10" s="22">
        <v>315.16319505657947</v>
      </c>
      <c r="E10" s="22">
        <v>345.70832054568564</v>
      </c>
    </row>
    <row r="11" spans="1:5" x14ac:dyDescent="0.25">
      <c r="A11" s="23" t="s">
        <v>31</v>
      </c>
      <c r="B11" s="23" t="s">
        <v>138</v>
      </c>
      <c r="C11" s="6">
        <v>259.2</v>
      </c>
      <c r="D11" s="24">
        <v>261.89887741666666</v>
      </c>
      <c r="E11" s="24">
        <v>256.5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2AC97-FC56-4937-9FA4-9C90A1A5E2DC}">
  <dimension ref="A1:B11"/>
  <sheetViews>
    <sheetView zoomScaleNormal="100" workbookViewId="0">
      <selection activeCell="B20" sqref="B20"/>
    </sheetView>
  </sheetViews>
  <sheetFormatPr defaultRowHeight="15" x14ac:dyDescent="0.25"/>
  <cols>
    <col min="1" max="1" width="16.7109375" bestFit="1" customWidth="1"/>
  </cols>
  <sheetData>
    <row r="1" spans="1:2" x14ac:dyDescent="0.25">
      <c r="B1" t="s">
        <v>156</v>
      </c>
    </row>
    <row r="2" spans="1:2" x14ac:dyDescent="0.25">
      <c r="A2" s="13" t="s">
        <v>154</v>
      </c>
      <c r="B2" s="6">
        <v>290.54000000000002</v>
      </c>
    </row>
    <row r="3" spans="1:2" x14ac:dyDescent="0.25">
      <c r="A3" s="23" t="s">
        <v>137</v>
      </c>
      <c r="B3" s="6">
        <v>260</v>
      </c>
    </row>
    <row r="4" spans="1:2" x14ac:dyDescent="0.25">
      <c r="A4" s="13" t="s">
        <v>141</v>
      </c>
      <c r="B4" s="6">
        <v>258.55</v>
      </c>
    </row>
    <row r="5" spans="1:2" x14ac:dyDescent="0.25">
      <c r="A5" s="13" t="s">
        <v>135</v>
      </c>
      <c r="B5" s="6">
        <v>294.88</v>
      </c>
    </row>
    <row r="6" spans="1:2" x14ac:dyDescent="0.25">
      <c r="A6" s="13" t="s">
        <v>155</v>
      </c>
      <c r="B6" s="6">
        <v>256.25</v>
      </c>
    </row>
    <row r="7" spans="1:2" x14ac:dyDescent="0.25">
      <c r="A7" s="13" t="s">
        <v>137</v>
      </c>
      <c r="B7" s="6">
        <v>252.12</v>
      </c>
    </row>
    <row r="8" spans="1:2" x14ac:dyDescent="0.25">
      <c r="A8" s="23" t="s">
        <v>143</v>
      </c>
      <c r="B8" s="6">
        <v>279.58</v>
      </c>
    </row>
    <row r="9" spans="1:2" x14ac:dyDescent="0.25">
      <c r="A9" s="13" t="s">
        <v>139</v>
      </c>
      <c r="B9" s="6">
        <v>259.04000000000002</v>
      </c>
    </row>
    <row r="10" spans="1:2" x14ac:dyDescent="0.25">
      <c r="A10" s="21" t="s">
        <v>136</v>
      </c>
      <c r="B10" s="6">
        <v>330.44</v>
      </c>
    </row>
    <row r="11" spans="1:2" x14ac:dyDescent="0.25">
      <c r="A11" s="23" t="s">
        <v>138</v>
      </c>
      <c r="B11" s="6">
        <v>259.2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86B9B-A5A8-462C-9568-EFB06A2BE8C9}">
  <dimension ref="A1:H1269"/>
  <sheetViews>
    <sheetView workbookViewId="0">
      <selection activeCell="D4" sqref="D4"/>
    </sheetView>
  </sheetViews>
  <sheetFormatPr defaultRowHeight="15" x14ac:dyDescent="0.25"/>
  <cols>
    <col min="1" max="1" width="13.140625" bestFit="1" customWidth="1"/>
    <col min="2" max="2" width="17" bestFit="1" customWidth="1"/>
    <col min="3" max="3" width="13.28515625" bestFit="1" customWidth="1"/>
    <col min="4" max="4" width="30.140625" bestFit="1" customWidth="1"/>
    <col min="7" max="7" width="11" bestFit="1" customWidth="1"/>
    <col min="8" max="8" width="30.140625" bestFit="1" customWidth="1"/>
  </cols>
  <sheetData>
    <row r="1" spans="1:8" x14ac:dyDescent="0.25">
      <c r="A1" s="1" t="s">
        <v>0</v>
      </c>
      <c r="B1" s="1" t="s">
        <v>1</v>
      </c>
      <c r="C1" s="1" t="s">
        <v>5</v>
      </c>
      <c r="D1" s="1" t="s">
        <v>124</v>
      </c>
      <c r="G1" s="1" t="s">
        <v>5</v>
      </c>
      <c r="H1" s="1" t="s">
        <v>43</v>
      </c>
    </row>
    <row r="2" spans="1:8" x14ac:dyDescent="0.25">
      <c r="A2">
        <v>6939958</v>
      </c>
      <c r="B2">
        <v>2</v>
      </c>
      <c r="C2">
        <v>408957</v>
      </c>
      <c r="D2" t="s">
        <v>47</v>
      </c>
      <c r="G2">
        <v>824624</v>
      </c>
      <c r="H2" t="s">
        <v>44</v>
      </c>
    </row>
    <row r="3" spans="1:8" x14ac:dyDescent="0.25">
      <c r="A3">
        <v>7012089</v>
      </c>
      <c r="B3">
        <v>2</v>
      </c>
      <c r="C3">
        <v>408957</v>
      </c>
      <c r="D3" t="s">
        <v>47</v>
      </c>
      <c r="G3">
        <v>754632</v>
      </c>
      <c r="H3" t="s">
        <v>45</v>
      </c>
    </row>
    <row r="4" spans="1:8" x14ac:dyDescent="0.25">
      <c r="A4">
        <v>7015553</v>
      </c>
      <c r="B4">
        <v>1</v>
      </c>
      <c r="C4">
        <v>408957</v>
      </c>
      <c r="D4" t="s">
        <v>47</v>
      </c>
      <c r="G4">
        <v>754692</v>
      </c>
      <c r="H4" t="s">
        <v>46</v>
      </c>
    </row>
    <row r="5" spans="1:8" x14ac:dyDescent="0.25">
      <c r="A5">
        <v>7031109</v>
      </c>
      <c r="B5">
        <v>1</v>
      </c>
      <c r="C5">
        <v>824624</v>
      </c>
      <c r="D5" t="s">
        <v>44</v>
      </c>
      <c r="G5">
        <v>408957</v>
      </c>
      <c r="H5" t="s">
        <v>47</v>
      </c>
    </row>
    <row r="6" spans="1:8" x14ac:dyDescent="0.25">
      <c r="A6">
        <v>7036141</v>
      </c>
      <c r="B6">
        <v>6</v>
      </c>
      <c r="C6">
        <v>754692</v>
      </c>
      <c r="D6" t="s">
        <v>46</v>
      </c>
      <c r="G6">
        <v>914944</v>
      </c>
      <c r="H6" t="s">
        <v>48</v>
      </c>
    </row>
    <row r="7" spans="1:8" x14ac:dyDescent="0.25">
      <c r="A7">
        <v>7039713</v>
      </c>
      <c r="B7">
        <v>1</v>
      </c>
      <c r="C7">
        <v>754692</v>
      </c>
      <c r="D7" t="s">
        <v>46</v>
      </c>
    </row>
    <row r="8" spans="1:8" x14ac:dyDescent="0.25">
      <c r="A8">
        <v>7051564</v>
      </c>
      <c r="B8">
        <v>1</v>
      </c>
      <c r="C8">
        <v>824624</v>
      </c>
      <c r="D8" t="s">
        <v>44</v>
      </c>
    </row>
    <row r="9" spans="1:8" x14ac:dyDescent="0.25">
      <c r="A9">
        <v>7051564</v>
      </c>
      <c r="B9">
        <v>2</v>
      </c>
      <c r="C9">
        <v>824624</v>
      </c>
      <c r="D9" t="s">
        <v>44</v>
      </c>
    </row>
    <row r="10" spans="1:8" x14ac:dyDescent="0.25">
      <c r="A10">
        <v>7054862</v>
      </c>
      <c r="B10">
        <v>1</v>
      </c>
      <c r="C10">
        <v>408957</v>
      </c>
      <c r="D10" t="s">
        <v>47</v>
      </c>
    </row>
    <row r="11" spans="1:8" x14ac:dyDescent="0.25">
      <c r="A11">
        <v>7054955</v>
      </c>
      <c r="B11">
        <v>10</v>
      </c>
      <c r="C11">
        <v>754692</v>
      </c>
      <c r="D11" t="s">
        <v>46</v>
      </c>
    </row>
    <row r="12" spans="1:8" x14ac:dyDescent="0.25">
      <c r="A12">
        <v>7054955</v>
      </c>
      <c r="B12">
        <v>11</v>
      </c>
      <c r="C12">
        <v>754692</v>
      </c>
      <c r="D12" t="s">
        <v>46</v>
      </c>
    </row>
    <row r="13" spans="1:8" x14ac:dyDescent="0.25">
      <c r="A13">
        <v>7068100</v>
      </c>
      <c r="B13">
        <v>1</v>
      </c>
      <c r="C13">
        <v>914944</v>
      </c>
      <c r="D13" t="s">
        <v>48</v>
      </c>
    </row>
    <row r="14" spans="1:8" x14ac:dyDescent="0.25">
      <c r="A14">
        <v>7073488</v>
      </c>
      <c r="B14">
        <v>1</v>
      </c>
      <c r="C14">
        <v>754692</v>
      </c>
      <c r="D14" t="s">
        <v>46</v>
      </c>
    </row>
    <row r="15" spans="1:8" x14ac:dyDescent="0.25">
      <c r="A15">
        <v>7074613</v>
      </c>
      <c r="B15">
        <v>2</v>
      </c>
      <c r="C15">
        <v>754632</v>
      </c>
      <c r="D15" t="s">
        <v>45</v>
      </c>
    </row>
    <row r="16" spans="1:8" x14ac:dyDescent="0.25">
      <c r="A16">
        <v>7076927</v>
      </c>
      <c r="B16">
        <v>2</v>
      </c>
      <c r="C16">
        <v>754692</v>
      </c>
      <c r="D16" t="s">
        <v>46</v>
      </c>
    </row>
    <row r="17" spans="1:4" x14ac:dyDescent="0.25">
      <c r="A17">
        <v>7078799</v>
      </c>
      <c r="B17">
        <v>2</v>
      </c>
      <c r="C17">
        <v>754692</v>
      </c>
      <c r="D17" t="s">
        <v>46</v>
      </c>
    </row>
    <row r="18" spans="1:4" x14ac:dyDescent="0.25">
      <c r="A18">
        <v>7080725</v>
      </c>
      <c r="B18">
        <v>3</v>
      </c>
      <c r="C18">
        <v>754692</v>
      </c>
      <c r="D18" t="s">
        <v>46</v>
      </c>
    </row>
    <row r="19" spans="1:4" x14ac:dyDescent="0.25">
      <c r="A19">
        <v>7087267</v>
      </c>
      <c r="B19">
        <v>2</v>
      </c>
      <c r="C19">
        <v>754692</v>
      </c>
      <c r="D19" t="s">
        <v>46</v>
      </c>
    </row>
    <row r="20" spans="1:4" x14ac:dyDescent="0.25">
      <c r="A20">
        <v>7090491</v>
      </c>
      <c r="B20">
        <v>1</v>
      </c>
      <c r="C20">
        <v>754692</v>
      </c>
      <c r="D20" t="s">
        <v>46</v>
      </c>
    </row>
    <row r="21" spans="1:4" x14ac:dyDescent="0.25">
      <c r="A21">
        <v>7096319</v>
      </c>
      <c r="B21">
        <v>6</v>
      </c>
      <c r="C21">
        <v>754692</v>
      </c>
      <c r="D21" t="s">
        <v>46</v>
      </c>
    </row>
    <row r="22" spans="1:4" x14ac:dyDescent="0.25">
      <c r="A22">
        <v>7121864</v>
      </c>
      <c r="B22">
        <v>1</v>
      </c>
      <c r="C22">
        <v>754692</v>
      </c>
      <c r="D22" t="s">
        <v>46</v>
      </c>
    </row>
    <row r="23" spans="1:4" x14ac:dyDescent="0.25">
      <c r="A23">
        <v>7122975</v>
      </c>
      <c r="B23">
        <v>1</v>
      </c>
      <c r="C23">
        <v>754692</v>
      </c>
      <c r="D23" t="s">
        <v>46</v>
      </c>
    </row>
    <row r="24" spans="1:4" x14ac:dyDescent="0.25">
      <c r="A24">
        <v>7124601</v>
      </c>
      <c r="B24">
        <v>5</v>
      </c>
      <c r="C24">
        <v>754692</v>
      </c>
      <c r="D24" t="s">
        <v>46</v>
      </c>
    </row>
    <row r="25" spans="1:4" x14ac:dyDescent="0.25">
      <c r="A25">
        <v>7128529</v>
      </c>
      <c r="B25">
        <v>2</v>
      </c>
      <c r="C25">
        <v>754692</v>
      </c>
      <c r="D25" t="s">
        <v>46</v>
      </c>
    </row>
    <row r="26" spans="1:4" x14ac:dyDescent="0.25">
      <c r="A26">
        <v>7130204</v>
      </c>
      <c r="B26">
        <v>3</v>
      </c>
      <c r="C26">
        <v>754692</v>
      </c>
      <c r="D26" t="s">
        <v>46</v>
      </c>
    </row>
    <row r="27" spans="1:4" x14ac:dyDescent="0.25">
      <c r="A27">
        <v>7134433</v>
      </c>
      <c r="B27">
        <v>11</v>
      </c>
      <c r="C27">
        <v>754692</v>
      </c>
      <c r="D27" t="s">
        <v>46</v>
      </c>
    </row>
    <row r="28" spans="1:4" x14ac:dyDescent="0.25">
      <c r="A28">
        <v>7135599</v>
      </c>
      <c r="B28">
        <v>2</v>
      </c>
      <c r="C28">
        <v>754692</v>
      </c>
      <c r="D28" t="s">
        <v>46</v>
      </c>
    </row>
    <row r="29" spans="1:4" x14ac:dyDescent="0.25">
      <c r="A29">
        <v>7137923</v>
      </c>
      <c r="B29">
        <v>2</v>
      </c>
      <c r="C29">
        <v>754692</v>
      </c>
      <c r="D29" t="s">
        <v>46</v>
      </c>
    </row>
    <row r="30" spans="1:4" x14ac:dyDescent="0.25">
      <c r="A30">
        <v>7140947</v>
      </c>
      <c r="B30">
        <v>1</v>
      </c>
      <c r="C30">
        <v>824624</v>
      </c>
      <c r="D30" t="s">
        <v>44</v>
      </c>
    </row>
    <row r="31" spans="1:4" x14ac:dyDescent="0.25">
      <c r="A31">
        <v>7147565</v>
      </c>
      <c r="B31">
        <v>1</v>
      </c>
      <c r="C31">
        <v>754692</v>
      </c>
      <c r="D31" t="s">
        <v>46</v>
      </c>
    </row>
    <row r="32" spans="1:4" x14ac:dyDescent="0.25">
      <c r="A32">
        <v>7150484</v>
      </c>
      <c r="B32">
        <v>1</v>
      </c>
      <c r="C32">
        <v>754692</v>
      </c>
      <c r="D32" t="s">
        <v>46</v>
      </c>
    </row>
    <row r="33" spans="1:4" x14ac:dyDescent="0.25">
      <c r="A33">
        <v>7150484</v>
      </c>
      <c r="B33">
        <v>2</v>
      </c>
      <c r="C33">
        <v>754692</v>
      </c>
      <c r="D33" t="s">
        <v>46</v>
      </c>
    </row>
    <row r="34" spans="1:4" x14ac:dyDescent="0.25">
      <c r="A34">
        <v>7153268</v>
      </c>
      <c r="B34">
        <v>3</v>
      </c>
      <c r="C34">
        <v>754692</v>
      </c>
      <c r="D34" t="s">
        <v>46</v>
      </c>
    </row>
    <row r="35" spans="1:4" x14ac:dyDescent="0.25">
      <c r="A35">
        <v>7153611</v>
      </c>
      <c r="B35">
        <v>2</v>
      </c>
      <c r="C35">
        <v>754692</v>
      </c>
      <c r="D35" t="s">
        <v>46</v>
      </c>
    </row>
    <row r="36" spans="1:4" x14ac:dyDescent="0.25">
      <c r="A36">
        <v>7153611</v>
      </c>
      <c r="B36">
        <v>1</v>
      </c>
      <c r="C36">
        <v>754692</v>
      </c>
      <c r="D36" t="s">
        <v>46</v>
      </c>
    </row>
    <row r="37" spans="1:4" x14ac:dyDescent="0.25">
      <c r="A37">
        <v>7156429</v>
      </c>
      <c r="B37">
        <v>1</v>
      </c>
      <c r="C37">
        <v>754692</v>
      </c>
      <c r="D37" t="s">
        <v>46</v>
      </c>
    </row>
    <row r="38" spans="1:4" x14ac:dyDescent="0.25">
      <c r="A38">
        <v>7158582</v>
      </c>
      <c r="B38">
        <v>11</v>
      </c>
      <c r="C38">
        <v>754692</v>
      </c>
      <c r="D38" t="s">
        <v>46</v>
      </c>
    </row>
    <row r="39" spans="1:4" x14ac:dyDescent="0.25">
      <c r="A39">
        <v>7161732</v>
      </c>
      <c r="B39">
        <v>1</v>
      </c>
      <c r="C39">
        <v>754692</v>
      </c>
      <c r="D39" t="s">
        <v>46</v>
      </c>
    </row>
    <row r="40" spans="1:4" x14ac:dyDescent="0.25">
      <c r="A40">
        <v>7161751</v>
      </c>
      <c r="B40">
        <v>1</v>
      </c>
      <c r="C40">
        <v>754692</v>
      </c>
      <c r="D40" t="s">
        <v>46</v>
      </c>
    </row>
    <row r="41" spans="1:4" x14ac:dyDescent="0.25">
      <c r="A41">
        <v>7165454</v>
      </c>
      <c r="B41">
        <v>1</v>
      </c>
      <c r="C41">
        <v>754692</v>
      </c>
      <c r="D41" t="s">
        <v>46</v>
      </c>
    </row>
    <row r="42" spans="1:4" x14ac:dyDescent="0.25">
      <c r="A42">
        <v>7166493</v>
      </c>
      <c r="B42">
        <v>4</v>
      </c>
      <c r="C42">
        <v>754692</v>
      </c>
      <c r="D42" t="s">
        <v>46</v>
      </c>
    </row>
    <row r="43" spans="1:4" x14ac:dyDescent="0.25">
      <c r="A43">
        <v>7166810</v>
      </c>
      <c r="B43">
        <v>1</v>
      </c>
      <c r="C43">
        <v>824624</v>
      </c>
      <c r="D43" t="s">
        <v>44</v>
      </c>
    </row>
    <row r="44" spans="1:4" x14ac:dyDescent="0.25">
      <c r="A44">
        <v>7171656</v>
      </c>
      <c r="B44">
        <v>1</v>
      </c>
      <c r="C44">
        <v>754692</v>
      </c>
      <c r="D44" t="s">
        <v>46</v>
      </c>
    </row>
    <row r="45" spans="1:4" x14ac:dyDescent="0.25">
      <c r="A45">
        <v>7178079</v>
      </c>
      <c r="B45">
        <v>3</v>
      </c>
      <c r="C45">
        <v>754692</v>
      </c>
      <c r="D45" t="s">
        <v>46</v>
      </c>
    </row>
    <row r="46" spans="1:4" x14ac:dyDescent="0.25">
      <c r="A46">
        <v>7178089</v>
      </c>
      <c r="B46">
        <v>1</v>
      </c>
      <c r="C46">
        <v>754692</v>
      </c>
      <c r="D46" t="s">
        <v>46</v>
      </c>
    </row>
    <row r="47" spans="1:4" x14ac:dyDescent="0.25">
      <c r="A47">
        <v>7178297</v>
      </c>
      <c r="B47">
        <v>1</v>
      </c>
      <c r="C47">
        <v>408957</v>
      </c>
      <c r="D47" t="s">
        <v>47</v>
      </c>
    </row>
    <row r="48" spans="1:4" x14ac:dyDescent="0.25">
      <c r="A48">
        <v>7180835</v>
      </c>
      <c r="B48">
        <v>2</v>
      </c>
      <c r="C48">
        <v>754632</v>
      </c>
      <c r="D48" t="s">
        <v>45</v>
      </c>
    </row>
    <row r="49" spans="1:4" x14ac:dyDescent="0.25">
      <c r="A49">
        <v>7186038</v>
      </c>
      <c r="B49">
        <v>4</v>
      </c>
      <c r="C49">
        <v>754692</v>
      </c>
      <c r="D49" t="s">
        <v>46</v>
      </c>
    </row>
    <row r="50" spans="1:4" x14ac:dyDescent="0.25">
      <c r="A50">
        <v>7188289</v>
      </c>
      <c r="B50">
        <v>1</v>
      </c>
      <c r="C50">
        <v>754692</v>
      </c>
      <c r="D50" t="s">
        <v>46</v>
      </c>
    </row>
    <row r="51" spans="1:4" x14ac:dyDescent="0.25">
      <c r="A51">
        <v>7189608</v>
      </c>
      <c r="B51">
        <v>4</v>
      </c>
      <c r="C51">
        <v>754692</v>
      </c>
      <c r="D51" t="s">
        <v>46</v>
      </c>
    </row>
    <row r="52" spans="1:4" x14ac:dyDescent="0.25">
      <c r="A52">
        <v>7190135</v>
      </c>
      <c r="B52">
        <v>1</v>
      </c>
      <c r="C52">
        <v>408957</v>
      </c>
      <c r="D52" t="s">
        <v>47</v>
      </c>
    </row>
    <row r="53" spans="1:4" x14ac:dyDescent="0.25">
      <c r="A53">
        <v>7191466</v>
      </c>
      <c r="B53">
        <v>1</v>
      </c>
      <c r="C53">
        <v>914944</v>
      </c>
      <c r="D53" t="s">
        <v>48</v>
      </c>
    </row>
    <row r="54" spans="1:4" x14ac:dyDescent="0.25">
      <c r="A54">
        <v>7192249</v>
      </c>
      <c r="B54">
        <v>1</v>
      </c>
      <c r="C54">
        <v>754692</v>
      </c>
      <c r="D54" t="s">
        <v>46</v>
      </c>
    </row>
    <row r="55" spans="1:4" x14ac:dyDescent="0.25">
      <c r="A55">
        <v>7192589</v>
      </c>
      <c r="B55">
        <v>2</v>
      </c>
      <c r="C55">
        <v>754692</v>
      </c>
      <c r="D55" t="s">
        <v>46</v>
      </c>
    </row>
    <row r="56" spans="1:4" x14ac:dyDescent="0.25">
      <c r="A56">
        <v>7196036</v>
      </c>
      <c r="B56">
        <v>1</v>
      </c>
      <c r="C56">
        <v>754692</v>
      </c>
      <c r="D56" t="s">
        <v>46</v>
      </c>
    </row>
    <row r="57" spans="1:4" x14ac:dyDescent="0.25">
      <c r="A57">
        <v>7196969</v>
      </c>
      <c r="B57">
        <v>2</v>
      </c>
      <c r="C57">
        <v>754692</v>
      </c>
      <c r="D57" t="s">
        <v>46</v>
      </c>
    </row>
    <row r="58" spans="1:4" x14ac:dyDescent="0.25">
      <c r="A58">
        <v>7196969</v>
      </c>
      <c r="B58">
        <v>1</v>
      </c>
      <c r="C58">
        <v>754692</v>
      </c>
      <c r="D58" t="s">
        <v>46</v>
      </c>
    </row>
    <row r="59" spans="1:4" x14ac:dyDescent="0.25">
      <c r="A59">
        <v>7197449</v>
      </c>
      <c r="B59">
        <v>7</v>
      </c>
      <c r="C59">
        <v>754692</v>
      </c>
      <c r="D59" t="s">
        <v>46</v>
      </c>
    </row>
    <row r="60" spans="1:4" x14ac:dyDescent="0.25">
      <c r="A60">
        <v>7197738</v>
      </c>
      <c r="B60">
        <v>2</v>
      </c>
      <c r="C60">
        <v>754692</v>
      </c>
      <c r="D60" t="s">
        <v>46</v>
      </c>
    </row>
    <row r="61" spans="1:4" x14ac:dyDescent="0.25">
      <c r="A61">
        <v>7206115</v>
      </c>
      <c r="B61">
        <v>2</v>
      </c>
      <c r="C61">
        <v>754692</v>
      </c>
      <c r="D61" t="s">
        <v>46</v>
      </c>
    </row>
    <row r="62" spans="1:4" x14ac:dyDescent="0.25">
      <c r="A62">
        <v>7211390</v>
      </c>
      <c r="B62">
        <v>4</v>
      </c>
      <c r="C62">
        <v>754692</v>
      </c>
      <c r="D62" t="s">
        <v>46</v>
      </c>
    </row>
    <row r="63" spans="1:4" x14ac:dyDescent="0.25">
      <c r="A63">
        <v>7214942</v>
      </c>
      <c r="B63">
        <v>7</v>
      </c>
      <c r="C63">
        <v>754692</v>
      </c>
      <c r="D63" t="s">
        <v>46</v>
      </c>
    </row>
    <row r="64" spans="1:4" x14ac:dyDescent="0.25">
      <c r="A64">
        <v>7223229</v>
      </c>
      <c r="B64">
        <v>1</v>
      </c>
      <c r="C64">
        <v>754692</v>
      </c>
      <c r="D64" t="s">
        <v>46</v>
      </c>
    </row>
    <row r="65" spans="1:4" x14ac:dyDescent="0.25">
      <c r="A65">
        <v>7227308</v>
      </c>
      <c r="B65">
        <v>7</v>
      </c>
      <c r="C65">
        <v>754692</v>
      </c>
      <c r="D65" t="s">
        <v>46</v>
      </c>
    </row>
    <row r="66" spans="1:4" x14ac:dyDescent="0.25">
      <c r="A66">
        <v>7230786</v>
      </c>
      <c r="B66">
        <v>4</v>
      </c>
      <c r="C66">
        <v>754692</v>
      </c>
      <c r="D66" t="s">
        <v>46</v>
      </c>
    </row>
    <row r="67" spans="1:4" x14ac:dyDescent="0.25">
      <c r="A67">
        <v>7232151</v>
      </c>
      <c r="B67">
        <v>2</v>
      </c>
      <c r="C67">
        <v>754692</v>
      </c>
      <c r="D67" t="s">
        <v>46</v>
      </c>
    </row>
    <row r="68" spans="1:4" x14ac:dyDescent="0.25">
      <c r="A68">
        <v>7234704</v>
      </c>
      <c r="B68">
        <v>1</v>
      </c>
      <c r="C68">
        <v>754692</v>
      </c>
      <c r="D68" t="s">
        <v>46</v>
      </c>
    </row>
    <row r="69" spans="1:4" x14ac:dyDescent="0.25">
      <c r="A69">
        <v>7239147</v>
      </c>
      <c r="B69">
        <v>1</v>
      </c>
      <c r="C69">
        <v>754692</v>
      </c>
      <c r="D69" t="s">
        <v>46</v>
      </c>
    </row>
    <row r="70" spans="1:4" x14ac:dyDescent="0.25">
      <c r="A70">
        <v>7241589</v>
      </c>
      <c r="B70">
        <v>1</v>
      </c>
      <c r="C70">
        <v>408957</v>
      </c>
      <c r="D70" t="s">
        <v>47</v>
      </c>
    </row>
    <row r="71" spans="1:4" x14ac:dyDescent="0.25">
      <c r="A71">
        <v>7241847</v>
      </c>
      <c r="B71">
        <v>12</v>
      </c>
      <c r="C71">
        <v>754692</v>
      </c>
      <c r="D71" t="s">
        <v>46</v>
      </c>
    </row>
    <row r="72" spans="1:4" x14ac:dyDescent="0.25">
      <c r="A72">
        <v>7246552</v>
      </c>
      <c r="B72">
        <v>2</v>
      </c>
      <c r="C72">
        <v>754692</v>
      </c>
      <c r="D72" t="s">
        <v>46</v>
      </c>
    </row>
    <row r="73" spans="1:4" x14ac:dyDescent="0.25">
      <c r="A73">
        <v>7249615</v>
      </c>
      <c r="B73">
        <v>1</v>
      </c>
      <c r="C73">
        <v>754692</v>
      </c>
      <c r="D73" t="s">
        <v>46</v>
      </c>
    </row>
    <row r="74" spans="1:4" x14ac:dyDescent="0.25">
      <c r="A74">
        <v>7251833</v>
      </c>
      <c r="B74">
        <v>1</v>
      </c>
      <c r="C74">
        <v>754692</v>
      </c>
      <c r="D74" t="s">
        <v>46</v>
      </c>
    </row>
    <row r="75" spans="1:4" x14ac:dyDescent="0.25">
      <c r="A75">
        <v>7254907</v>
      </c>
      <c r="B75">
        <v>1</v>
      </c>
      <c r="C75">
        <v>754692</v>
      </c>
      <c r="D75" t="s">
        <v>46</v>
      </c>
    </row>
    <row r="76" spans="1:4" x14ac:dyDescent="0.25">
      <c r="A76">
        <v>7257156</v>
      </c>
      <c r="B76">
        <v>1</v>
      </c>
      <c r="C76">
        <v>754692</v>
      </c>
      <c r="D76" t="s">
        <v>46</v>
      </c>
    </row>
    <row r="77" spans="1:4" x14ac:dyDescent="0.25">
      <c r="A77">
        <v>7260736</v>
      </c>
      <c r="B77">
        <v>2</v>
      </c>
      <c r="C77">
        <v>754692</v>
      </c>
      <c r="D77" t="s">
        <v>46</v>
      </c>
    </row>
    <row r="78" spans="1:4" x14ac:dyDescent="0.25">
      <c r="A78">
        <v>7261402</v>
      </c>
      <c r="B78">
        <v>2</v>
      </c>
      <c r="C78">
        <v>754692</v>
      </c>
      <c r="D78" t="s">
        <v>46</v>
      </c>
    </row>
    <row r="79" spans="1:4" x14ac:dyDescent="0.25">
      <c r="A79">
        <v>7261412</v>
      </c>
      <c r="B79">
        <v>1</v>
      </c>
      <c r="C79">
        <v>754692</v>
      </c>
      <c r="D79" t="s">
        <v>46</v>
      </c>
    </row>
    <row r="80" spans="1:4" x14ac:dyDescent="0.25">
      <c r="A80">
        <v>7262075</v>
      </c>
      <c r="B80">
        <v>1</v>
      </c>
      <c r="C80">
        <v>754692</v>
      </c>
      <c r="D80" t="s">
        <v>46</v>
      </c>
    </row>
    <row r="81" spans="1:4" x14ac:dyDescent="0.25">
      <c r="A81">
        <v>7262384</v>
      </c>
      <c r="B81">
        <v>2</v>
      </c>
      <c r="C81">
        <v>754692</v>
      </c>
      <c r="D81" t="s">
        <v>46</v>
      </c>
    </row>
    <row r="82" spans="1:4" x14ac:dyDescent="0.25">
      <c r="A82">
        <v>7263657</v>
      </c>
      <c r="B82">
        <v>1</v>
      </c>
      <c r="C82">
        <v>754692</v>
      </c>
      <c r="D82" t="s">
        <v>46</v>
      </c>
    </row>
    <row r="83" spans="1:4" x14ac:dyDescent="0.25">
      <c r="A83">
        <v>7268705</v>
      </c>
      <c r="B83">
        <v>2</v>
      </c>
      <c r="C83">
        <v>754692</v>
      </c>
      <c r="D83" t="s">
        <v>46</v>
      </c>
    </row>
    <row r="84" spans="1:4" x14ac:dyDescent="0.25">
      <c r="A84">
        <v>7268789</v>
      </c>
      <c r="B84">
        <v>1</v>
      </c>
      <c r="C84">
        <v>824624</v>
      </c>
      <c r="D84" t="s">
        <v>44</v>
      </c>
    </row>
    <row r="85" spans="1:4" x14ac:dyDescent="0.25">
      <c r="A85">
        <v>7269618</v>
      </c>
      <c r="B85">
        <v>4</v>
      </c>
      <c r="C85">
        <v>754692</v>
      </c>
      <c r="D85" t="s">
        <v>46</v>
      </c>
    </row>
    <row r="86" spans="1:4" x14ac:dyDescent="0.25">
      <c r="A86">
        <v>7275774</v>
      </c>
      <c r="B86">
        <v>12</v>
      </c>
      <c r="C86">
        <v>754692</v>
      </c>
      <c r="D86" t="s">
        <v>46</v>
      </c>
    </row>
    <row r="87" spans="1:4" x14ac:dyDescent="0.25">
      <c r="A87">
        <v>7277008</v>
      </c>
      <c r="B87">
        <v>1</v>
      </c>
      <c r="C87">
        <v>754692</v>
      </c>
      <c r="D87" t="s">
        <v>46</v>
      </c>
    </row>
    <row r="88" spans="1:4" x14ac:dyDescent="0.25">
      <c r="A88">
        <v>7281674</v>
      </c>
      <c r="B88">
        <v>1</v>
      </c>
      <c r="C88">
        <v>754632</v>
      </c>
      <c r="D88" t="s">
        <v>45</v>
      </c>
    </row>
    <row r="89" spans="1:4" x14ac:dyDescent="0.25">
      <c r="A89">
        <v>7286676</v>
      </c>
      <c r="B89">
        <v>2</v>
      </c>
      <c r="C89">
        <v>754692</v>
      </c>
      <c r="D89" t="s">
        <v>46</v>
      </c>
    </row>
    <row r="90" spans="1:4" x14ac:dyDescent="0.25">
      <c r="A90">
        <v>7286766</v>
      </c>
      <c r="B90">
        <v>13</v>
      </c>
      <c r="C90">
        <v>754692</v>
      </c>
      <c r="D90" t="s">
        <v>46</v>
      </c>
    </row>
    <row r="91" spans="1:4" x14ac:dyDescent="0.25">
      <c r="A91">
        <v>7290735</v>
      </c>
      <c r="B91">
        <v>12</v>
      </c>
      <c r="C91">
        <v>754692</v>
      </c>
      <c r="D91" t="s">
        <v>46</v>
      </c>
    </row>
    <row r="92" spans="1:4" x14ac:dyDescent="0.25">
      <c r="A92">
        <v>7293601</v>
      </c>
      <c r="B92">
        <v>1</v>
      </c>
      <c r="C92">
        <v>824624</v>
      </c>
      <c r="D92" t="s">
        <v>44</v>
      </c>
    </row>
    <row r="93" spans="1:4" x14ac:dyDescent="0.25">
      <c r="A93">
        <v>7295704</v>
      </c>
      <c r="B93">
        <v>1</v>
      </c>
      <c r="C93">
        <v>754692</v>
      </c>
      <c r="D93" t="s">
        <v>46</v>
      </c>
    </row>
    <row r="94" spans="1:4" x14ac:dyDescent="0.25">
      <c r="A94">
        <v>7302341</v>
      </c>
      <c r="B94">
        <v>1</v>
      </c>
      <c r="C94">
        <v>754692</v>
      </c>
      <c r="D94" t="s">
        <v>46</v>
      </c>
    </row>
    <row r="95" spans="1:4" x14ac:dyDescent="0.25">
      <c r="A95">
        <v>7305132</v>
      </c>
      <c r="B95">
        <v>3</v>
      </c>
      <c r="C95">
        <v>754692</v>
      </c>
      <c r="D95" t="s">
        <v>46</v>
      </c>
    </row>
    <row r="96" spans="1:4" x14ac:dyDescent="0.25">
      <c r="A96">
        <v>7306814</v>
      </c>
      <c r="B96">
        <v>1</v>
      </c>
      <c r="C96">
        <v>754692</v>
      </c>
      <c r="D96" t="s">
        <v>46</v>
      </c>
    </row>
    <row r="97" spans="1:4" x14ac:dyDescent="0.25">
      <c r="A97">
        <v>7307858</v>
      </c>
      <c r="B97">
        <v>3</v>
      </c>
      <c r="C97">
        <v>754692</v>
      </c>
      <c r="D97" t="s">
        <v>46</v>
      </c>
    </row>
    <row r="98" spans="1:4" x14ac:dyDescent="0.25">
      <c r="A98">
        <v>7311326</v>
      </c>
      <c r="B98">
        <v>2</v>
      </c>
      <c r="C98">
        <v>754692</v>
      </c>
      <c r="D98" t="s">
        <v>46</v>
      </c>
    </row>
    <row r="99" spans="1:4" x14ac:dyDescent="0.25">
      <c r="A99">
        <v>7311666</v>
      </c>
      <c r="B99">
        <v>3</v>
      </c>
      <c r="C99">
        <v>754692</v>
      </c>
      <c r="D99" t="s">
        <v>46</v>
      </c>
    </row>
    <row r="100" spans="1:4" x14ac:dyDescent="0.25">
      <c r="A100">
        <v>7313773</v>
      </c>
      <c r="B100">
        <v>19</v>
      </c>
      <c r="C100">
        <v>754692</v>
      </c>
      <c r="D100" t="s">
        <v>46</v>
      </c>
    </row>
    <row r="101" spans="1:4" x14ac:dyDescent="0.25">
      <c r="A101">
        <v>7314781</v>
      </c>
      <c r="B101">
        <v>2</v>
      </c>
      <c r="C101">
        <v>754692</v>
      </c>
      <c r="D101" t="s">
        <v>46</v>
      </c>
    </row>
    <row r="102" spans="1:4" x14ac:dyDescent="0.25">
      <c r="A102">
        <v>7320658</v>
      </c>
      <c r="B102">
        <v>10</v>
      </c>
      <c r="C102">
        <v>754692</v>
      </c>
      <c r="D102" t="s">
        <v>46</v>
      </c>
    </row>
    <row r="103" spans="1:4" x14ac:dyDescent="0.25">
      <c r="A103">
        <v>7321155</v>
      </c>
      <c r="B103">
        <v>1</v>
      </c>
      <c r="C103">
        <v>408957</v>
      </c>
      <c r="D103" t="s">
        <v>47</v>
      </c>
    </row>
    <row r="104" spans="1:4" x14ac:dyDescent="0.25">
      <c r="A104">
        <v>7324792</v>
      </c>
      <c r="B104">
        <v>1</v>
      </c>
      <c r="C104">
        <v>754692</v>
      </c>
      <c r="D104" t="s">
        <v>46</v>
      </c>
    </row>
    <row r="105" spans="1:4" x14ac:dyDescent="0.25">
      <c r="A105">
        <v>7329358</v>
      </c>
      <c r="B105">
        <v>5</v>
      </c>
      <c r="C105">
        <v>754632</v>
      </c>
      <c r="D105" t="s">
        <v>45</v>
      </c>
    </row>
    <row r="106" spans="1:4" x14ac:dyDescent="0.25">
      <c r="A106">
        <v>7329358</v>
      </c>
      <c r="B106">
        <v>4</v>
      </c>
      <c r="C106">
        <v>754632</v>
      </c>
      <c r="D106" t="s">
        <v>45</v>
      </c>
    </row>
    <row r="107" spans="1:4" x14ac:dyDescent="0.25">
      <c r="A107">
        <v>7329682</v>
      </c>
      <c r="B107">
        <v>1</v>
      </c>
      <c r="C107">
        <v>754692</v>
      </c>
      <c r="D107" t="s">
        <v>46</v>
      </c>
    </row>
    <row r="108" spans="1:4" x14ac:dyDescent="0.25">
      <c r="A108">
        <v>7331689</v>
      </c>
      <c r="B108">
        <v>2</v>
      </c>
      <c r="C108">
        <v>754692</v>
      </c>
      <c r="D108" t="s">
        <v>46</v>
      </c>
    </row>
    <row r="109" spans="1:4" x14ac:dyDescent="0.25">
      <c r="A109">
        <v>7333693</v>
      </c>
      <c r="B109">
        <v>2</v>
      </c>
      <c r="C109">
        <v>754692</v>
      </c>
      <c r="D109" t="s">
        <v>46</v>
      </c>
    </row>
    <row r="110" spans="1:4" x14ac:dyDescent="0.25">
      <c r="A110">
        <v>7337283</v>
      </c>
      <c r="B110">
        <v>1</v>
      </c>
      <c r="C110">
        <v>408957</v>
      </c>
      <c r="D110" t="s">
        <v>47</v>
      </c>
    </row>
    <row r="111" spans="1:4" x14ac:dyDescent="0.25">
      <c r="A111">
        <v>7337579</v>
      </c>
      <c r="B111">
        <v>2</v>
      </c>
      <c r="C111">
        <v>754632</v>
      </c>
      <c r="D111" t="s">
        <v>45</v>
      </c>
    </row>
    <row r="112" spans="1:4" x14ac:dyDescent="0.25">
      <c r="A112">
        <v>7348069</v>
      </c>
      <c r="B112">
        <v>1</v>
      </c>
      <c r="C112">
        <v>824624</v>
      </c>
      <c r="D112" t="s">
        <v>44</v>
      </c>
    </row>
    <row r="113" spans="1:4" x14ac:dyDescent="0.25">
      <c r="A113">
        <v>7353005</v>
      </c>
      <c r="B113">
        <v>1</v>
      </c>
      <c r="C113">
        <v>754692</v>
      </c>
      <c r="D113" t="s">
        <v>46</v>
      </c>
    </row>
    <row r="114" spans="1:4" x14ac:dyDescent="0.25">
      <c r="A114">
        <v>7353005</v>
      </c>
      <c r="B114">
        <v>2</v>
      </c>
      <c r="C114">
        <v>754692</v>
      </c>
      <c r="D114" t="s">
        <v>46</v>
      </c>
    </row>
    <row r="115" spans="1:4" x14ac:dyDescent="0.25">
      <c r="A115">
        <v>7353005</v>
      </c>
      <c r="B115">
        <v>3</v>
      </c>
      <c r="C115">
        <v>754692</v>
      </c>
      <c r="D115" t="s">
        <v>46</v>
      </c>
    </row>
    <row r="116" spans="1:4" x14ac:dyDescent="0.25">
      <c r="A116">
        <v>7356243</v>
      </c>
      <c r="B116">
        <v>1</v>
      </c>
      <c r="C116">
        <v>754692</v>
      </c>
      <c r="D116" t="s">
        <v>46</v>
      </c>
    </row>
    <row r="117" spans="1:4" x14ac:dyDescent="0.25">
      <c r="A117">
        <v>7357770</v>
      </c>
      <c r="B117">
        <v>2</v>
      </c>
      <c r="C117">
        <v>754692</v>
      </c>
      <c r="D117" t="s">
        <v>46</v>
      </c>
    </row>
    <row r="118" spans="1:4" x14ac:dyDescent="0.25">
      <c r="A118">
        <v>7362542</v>
      </c>
      <c r="B118">
        <v>13</v>
      </c>
      <c r="C118">
        <v>754692</v>
      </c>
      <c r="D118" t="s">
        <v>46</v>
      </c>
    </row>
    <row r="119" spans="1:4" x14ac:dyDescent="0.25">
      <c r="A119">
        <v>7367120</v>
      </c>
      <c r="B119">
        <v>1</v>
      </c>
      <c r="C119">
        <v>754692</v>
      </c>
      <c r="D119" t="s">
        <v>46</v>
      </c>
    </row>
    <row r="120" spans="1:4" x14ac:dyDescent="0.25">
      <c r="A120">
        <v>7370475</v>
      </c>
      <c r="B120">
        <v>2</v>
      </c>
      <c r="C120">
        <v>754692</v>
      </c>
      <c r="D120" t="s">
        <v>46</v>
      </c>
    </row>
    <row r="121" spans="1:4" x14ac:dyDescent="0.25">
      <c r="A121">
        <v>7375262</v>
      </c>
      <c r="B121">
        <v>1</v>
      </c>
      <c r="C121">
        <v>754692</v>
      </c>
      <c r="D121" t="s">
        <v>46</v>
      </c>
    </row>
    <row r="122" spans="1:4" x14ac:dyDescent="0.25">
      <c r="A122">
        <v>7377336</v>
      </c>
      <c r="B122">
        <v>1</v>
      </c>
      <c r="C122">
        <v>824624</v>
      </c>
      <c r="D122" t="s">
        <v>44</v>
      </c>
    </row>
    <row r="123" spans="1:4" x14ac:dyDescent="0.25">
      <c r="A123">
        <v>7381879</v>
      </c>
      <c r="B123">
        <v>1</v>
      </c>
      <c r="C123">
        <v>408957</v>
      </c>
      <c r="D123" t="s">
        <v>47</v>
      </c>
    </row>
    <row r="124" spans="1:4" x14ac:dyDescent="0.25">
      <c r="A124">
        <v>7382311</v>
      </c>
      <c r="B124">
        <v>7</v>
      </c>
      <c r="C124">
        <v>754692</v>
      </c>
      <c r="D124" t="s">
        <v>46</v>
      </c>
    </row>
    <row r="125" spans="1:4" x14ac:dyDescent="0.25">
      <c r="A125">
        <v>7400626</v>
      </c>
      <c r="B125">
        <v>1</v>
      </c>
      <c r="C125">
        <v>754692</v>
      </c>
      <c r="D125" t="s">
        <v>46</v>
      </c>
    </row>
    <row r="126" spans="1:4" x14ac:dyDescent="0.25">
      <c r="A126">
        <v>7403758</v>
      </c>
      <c r="B126">
        <v>11</v>
      </c>
      <c r="C126">
        <v>754692</v>
      </c>
      <c r="D126" t="s">
        <v>46</v>
      </c>
    </row>
    <row r="127" spans="1:4" x14ac:dyDescent="0.25">
      <c r="A127">
        <v>7404433</v>
      </c>
      <c r="B127">
        <v>3</v>
      </c>
      <c r="C127">
        <v>754692</v>
      </c>
      <c r="D127" t="s">
        <v>46</v>
      </c>
    </row>
    <row r="128" spans="1:4" x14ac:dyDescent="0.25">
      <c r="A128">
        <v>7406295</v>
      </c>
      <c r="B128">
        <v>1</v>
      </c>
      <c r="C128">
        <v>754692</v>
      </c>
      <c r="D128" t="s">
        <v>46</v>
      </c>
    </row>
    <row r="129" spans="1:4" x14ac:dyDescent="0.25">
      <c r="A129">
        <v>7409064</v>
      </c>
      <c r="B129">
        <v>1</v>
      </c>
      <c r="C129">
        <v>754692</v>
      </c>
      <c r="D129" t="s">
        <v>46</v>
      </c>
    </row>
    <row r="130" spans="1:4" x14ac:dyDescent="0.25">
      <c r="A130">
        <v>7416665</v>
      </c>
      <c r="B130">
        <v>1</v>
      </c>
      <c r="C130">
        <v>754692</v>
      </c>
      <c r="D130" t="s">
        <v>46</v>
      </c>
    </row>
    <row r="131" spans="1:4" x14ac:dyDescent="0.25">
      <c r="A131">
        <v>7416854</v>
      </c>
      <c r="B131">
        <v>2</v>
      </c>
      <c r="C131">
        <v>824624</v>
      </c>
      <c r="D131" t="s">
        <v>44</v>
      </c>
    </row>
    <row r="132" spans="1:4" x14ac:dyDescent="0.25">
      <c r="A132">
        <v>7416854</v>
      </c>
      <c r="B132">
        <v>1</v>
      </c>
      <c r="C132">
        <v>824624</v>
      </c>
      <c r="D132" t="s">
        <v>44</v>
      </c>
    </row>
    <row r="133" spans="1:4" x14ac:dyDescent="0.25">
      <c r="A133">
        <v>7418798</v>
      </c>
      <c r="B133">
        <v>1</v>
      </c>
      <c r="C133">
        <v>754692</v>
      </c>
      <c r="D133" t="s">
        <v>46</v>
      </c>
    </row>
    <row r="134" spans="1:4" x14ac:dyDescent="0.25">
      <c r="A134">
        <v>7418932</v>
      </c>
      <c r="B134">
        <v>3</v>
      </c>
      <c r="C134">
        <v>754692</v>
      </c>
      <c r="D134" t="s">
        <v>46</v>
      </c>
    </row>
    <row r="135" spans="1:4" x14ac:dyDescent="0.25">
      <c r="A135">
        <v>7425926</v>
      </c>
      <c r="B135">
        <v>1</v>
      </c>
      <c r="C135">
        <v>754692</v>
      </c>
      <c r="D135" t="s">
        <v>46</v>
      </c>
    </row>
    <row r="136" spans="1:4" x14ac:dyDescent="0.25">
      <c r="A136">
        <v>7428566</v>
      </c>
      <c r="B136">
        <v>1</v>
      </c>
      <c r="C136">
        <v>754692</v>
      </c>
      <c r="D136" t="s">
        <v>46</v>
      </c>
    </row>
    <row r="137" spans="1:4" x14ac:dyDescent="0.25">
      <c r="A137">
        <v>7438402</v>
      </c>
      <c r="B137">
        <v>2</v>
      </c>
      <c r="C137">
        <v>754692</v>
      </c>
      <c r="D137" t="s">
        <v>46</v>
      </c>
    </row>
    <row r="138" spans="1:4" x14ac:dyDescent="0.25">
      <c r="A138">
        <v>7440068</v>
      </c>
      <c r="B138">
        <v>1</v>
      </c>
      <c r="C138">
        <v>408957</v>
      </c>
      <c r="D138" t="s">
        <v>47</v>
      </c>
    </row>
    <row r="139" spans="1:4" x14ac:dyDescent="0.25">
      <c r="A139">
        <v>7447594</v>
      </c>
      <c r="B139">
        <v>7</v>
      </c>
      <c r="C139">
        <v>754692</v>
      </c>
      <c r="D139" t="s">
        <v>46</v>
      </c>
    </row>
    <row r="140" spans="1:4" x14ac:dyDescent="0.25">
      <c r="A140">
        <v>7449108</v>
      </c>
      <c r="B140">
        <v>1</v>
      </c>
      <c r="C140">
        <v>754632</v>
      </c>
      <c r="D140" t="s">
        <v>45</v>
      </c>
    </row>
    <row r="141" spans="1:4" x14ac:dyDescent="0.25">
      <c r="A141">
        <v>7451977</v>
      </c>
      <c r="B141">
        <v>8</v>
      </c>
      <c r="C141">
        <v>754692</v>
      </c>
      <c r="D141" t="s">
        <v>46</v>
      </c>
    </row>
    <row r="142" spans="1:4" x14ac:dyDescent="0.25">
      <c r="A142">
        <v>7455538</v>
      </c>
      <c r="B142">
        <v>1</v>
      </c>
      <c r="C142">
        <v>824624</v>
      </c>
      <c r="D142" t="s">
        <v>44</v>
      </c>
    </row>
    <row r="143" spans="1:4" x14ac:dyDescent="0.25">
      <c r="A143">
        <v>7461106</v>
      </c>
      <c r="B143">
        <v>4</v>
      </c>
      <c r="C143">
        <v>754692</v>
      </c>
      <c r="D143" t="s">
        <v>46</v>
      </c>
    </row>
    <row r="144" spans="1:4" x14ac:dyDescent="0.25">
      <c r="A144">
        <v>7462643</v>
      </c>
      <c r="B144">
        <v>8</v>
      </c>
      <c r="C144">
        <v>754692</v>
      </c>
      <c r="D144" t="s">
        <v>46</v>
      </c>
    </row>
    <row r="145" spans="1:4" x14ac:dyDescent="0.25">
      <c r="A145">
        <v>7463209</v>
      </c>
      <c r="B145">
        <v>2</v>
      </c>
      <c r="C145">
        <v>754692</v>
      </c>
      <c r="D145" t="s">
        <v>46</v>
      </c>
    </row>
    <row r="146" spans="1:4" x14ac:dyDescent="0.25">
      <c r="A146">
        <v>7463705</v>
      </c>
      <c r="B146">
        <v>6</v>
      </c>
      <c r="C146">
        <v>754692</v>
      </c>
      <c r="D146" t="s">
        <v>46</v>
      </c>
    </row>
    <row r="147" spans="1:4" x14ac:dyDescent="0.25">
      <c r="A147">
        <v>7465274</v>
      </c>
      <c r="B147">
        <v>3</v>
      </c>
      <c r="C147">
        <v>754692</v>
      </c>
      <c r="D147" t="s">
        <v>46</v>
      </c>
    </row>
    <row r="148" spans="1:4" x14ac:dyDescent="0.25">
      <c r="A148">
        <v>7466910</v>
      </c>
      <c r="B148">
        <v>1</v>
      </c>
      <c r="C148">
        <v>754692</v>
      </c>
      <c r="D148" t="s">
        <v>46</v>
      </c>
    </row>
    <row r="149" spans="1:4" x14ac:dyDescent="0.25">
      <c r="A149">
        <v>7467307</v>
      </c>
      <c r="B149">
        <v>2</v>
      </c>
      <c r="C149">
        <v>754692</v>
      </c>
      <c r="D149" t="s">
        <v>46</v>
      </c>
    </row>
    <row r="150" spans="1:4" x14ac:dyDescent="0.25">
      <c r="A150">
        <v>7470910</v>
      </c>
      <c r="B150">
        <v>5</v>
      </c>
      <c r="C150">
        <v>754692</v>
      </c>
      <c r="D150" t="s">
        <v>46</v>
      </c>
    </row>
    <row r="151" spans="1:4" x14ac:dyDescent="0.25">
      <c r="A151">
        <v>7473037</v>
      </c>
      <c r="B151">
        <v>3</v>
      </c>
      <c r="C151">
        <v>754692</v>
      </c>
      <c r="D151" t="s">
        <v>46</v>
      </c>
    </row>
    <row r="152" spans="1:4" x14ac:dyDescent="0.25">
      <c r="A152">
        <v>7473485</v>
      </c>
      <c r="B152">
        <v>2</v>
      </c>
      <c r="C152">
        <v>754692</v>
      </c>
      <c r="D152" t="s">
        <v>46</v>
      </c>
    </row>
    <row r="153" spans="1:4" x14ac:dyDescent="0.25">
      <c r="A153">
        <v>7473712</v>
      </c>
      <c r="B153">
        <v>2</v>
      </c>
      <c r="C153">
        <v>754692</v>
      </c>
      <c r="D153" t="s">
        <v>46</v>
      </c>
    </row>
    <row r="154" spans="1:4" x14ac:dyDescent="0.25">
      <c r="A154">
        <v>7474506</v>
      </c>
      <c r="B154">
        <v>1</v>
      </c>
      <c r="C154">
        <v>754692</v>
      </c>
      <c r="D154" t="s">
        <v>46</v>
      </c>
    </row>
    <row r="155" spans="1:4" x14ac:dyDescent="0.25">
      <c r="A155">
        <v>7476262</v>
      </c>
      <c r="B155">
        <v>1</v>
      </c>
      <c r="C155">
        <v>754692</v>
      </c>
      <c r="D155" t="s">
        <v>46</v>
      </c>
    </row>
    <row r="156" spans="1:4" x14ac:dyDescent="0.25">
      <c r="A156">
        <v>7476383</v>
      </c>
      <c r="B156">
        <v>4</v>
      </c>
      <c r="C156">
        <v>754692</v>
      </c>
      <c r="D156" t="s">
        <v>46</v>
      </c>
    </row>
    <row r="157" spans="1:4" x14ac:dyDescent="0.25">
      <c r="A157">
        <v>7479938</v>
      </c>
      <c r="B157">
        <v>1</v>
      </c>
      <c r="C157">
        <v>824624</v>
      </c>
      <c r="D157" t="s">
        <v>44</v>
      </c>
    </row>
    <row r="158" spans="1:4" x14ac:dyDescent="0.25">
      <c r="A158">
        <v>7481970</v>
      </c>
      <c r="B158">
        <v>1</v>
      </c>
      <c r="C158">
        <v>754692</v>
      </c>
      <c r="D158" t="s">
        <v>46</v>
      </c>
    </row>
    <row r="159" spans="1:4" x14ac:dyDescent="0.25">
      <c r="A159">
        <v>7493388</v>
      </c>
      <c r="B159">
        <v>1</v>
      </c>
      <c r="C159">
        <v>824624</v>
      </c>
      <c r="D159" t="s">
        <v>44</v>
      </c>
    </row>
    <row r="160" spans="1:4" x14ac:dyDescent="0.25">
      <c r="A160">
        <v>7495923</v>
      </c>
      <c r="B160">
        <v>9</v>
      </c>
      <c r="C160">
        <v>754692</v>
      </c>
      <c r="D160" t="s">
        <v>46</v>
      </c>
    </row>
    <row r="161" spans="1:4" x14ac:dyDescent="0.25">
      <c r="A161">
        <v>7499411</v>
      </c>
      <c r="B161">
        <v>6</v>
      </c>
      <c r="C161">
        <v>754692</v>
      </c>
      <c r="D161" t="s">
        <v>46</v>
      </c>
    </row>
    <row r="162" spans="1:4" x14ac:dyDescent="0.25">
      <c r="A162">
        <v>7502839</v>
      </c>
      <c r="B162">
        <v>1</v>
      </c>
      <c r="C162">
        <v>824624</v>
      </c>
      <c r="D162" t="s">
        <v>44</v>
      </c>
    </row>
    <row r="163" spans="1:4" x14ac:dyDescent="0.25">
      <c r="A163">
        <v>7506537</v>
      </c>
      <c r="B163">
        <v>1</v>
      </c>
      <c r="C163">
        <v>408957</v>
      </c>
      <c r="D163" t="s">
        <v>47</v>
      </c>
    </row>
    <row r="164" spans="1:4" x14ac:dyDescent="0.25">
      <c r="A164">
        <v>7508744</v>
      </c>
      <c r="B164">
        <v>1</v>
      </c>
      <c r="C164">
        <v>754692</v>
      </c>
      <c r="D164" t="s">
        <v>46</v>
      </c>
    </row>
    <row r="165" spans="1:4" x14ac:dyDescent="0.25">
      <c r="A165">
        <v>7510211</v>
      </c>
      <c r="B165">
        <v>1</v>
      </c>
      <c r="C165">
        <v>914944</v>
      </c>
      <c r="D165" t="s">
        <v>48</v>
      </c>
    </row>
    <row r="166" spans="1:4" x14ac:dyDescent="0.25">
      <c r="A166">
        <v>7510264</v>
      </c>
      <c r="B166">
        <v>2</v>
      </c>
      <c r="C166">
        <v>754692</v>
      </c>
      <c r="D166" t="s">
        <v>46</v>
      </c>
    </row>
    <row r="167" spans="1:4" x14ac:dyDescent="0.25">
      <c r="A167">
        <v>7511742</v>
      </c>
      <c r="B167">
        <v>1</v>
      </c>
      <c r="C167">
        <v>754632</v>
      </c>
      <c r="D167" t="s">
        <v>45</v>
      </c>
    </row>
    <row r="168" spans="1:4" x14ac:dyDescent="0.25">
      <c r="A168">
        <v>7515624</v>
      </c>
      <c r="B168">
        <v>8</v>
      </c>
      <c r="C168">
        <v>754692</v>
      </c>
      <c r="D168" t="s">
        <v>46</v>
      </c>
    </row>
    <row r="169" spans="1:4" x14ac:dyDescent="0.25">
      <c r="A169">
        <v>7520750</v>
      </c>
      <c r="B169">
        <v>1</v>
      </c>
      <c r="C169">
        <v>754692</v>
      </c>
      <c r="D169" t="s">
        <v>46</v>
      </c>
    </row>
    <row r="170" spans="1:4" x14ac:dyDescent="0.25">
      <c r="A170">
        <v>7521825</v>
      </c>
      <c r="B170">
        <v>1</v>
      </c>
      <c r="C170">
        <v>754692</v>
      </c>
      <c r="D170" t="s">
        <v>46</v>
      </c>
    </row>
    <row r="171" spans="1:4" x14ac:dyDescent="0.25">
      <c r="A171">
        <v>7521841</v>
      </c>
      <c r="B171">
        <v>1</v>
      </c>
      <c r="C171">
        <v>824624</v>
      </c>
      <c r="D171" t="s">
        <v>44</v>
      </c>
    </row>
    <row r="172" spans="1:4" x14ac:dyDescent="0.25">
      <c r="A172">
        <v>7523773</v>
      </c>
      <c r="B172">
        <v>2</v>
      </c>
      <c r="C172">
        <v>408957</v>
      </c>
      <c r="D172" t="s">
        <v>47</v>
      </c>
    </row>
    <row r="173" spans="1:4" x14ac:dyDescent="0.25">
      <c r="A173">
        <v>7524000</v>
      </c>
      <c r="B173">
        <v>2</v>
      </c>
      <c r="C173">
        <v>754692</v>
      </c>
      <c r="D173" t="s">
        <v>46</v>
      </c>
    </row>
    <row r="174" spans="1:4" x14ac:dyDescent="0.25">
      <c r="A174">
        <v>7525370</v>
      </c>
      <c r="B174">
        <v>13</v>
      </c>
      <c r="C174">
        <v>754692</v>
      </c>
      <c r="D174" t="s">
        <v>46</v>
      </c>
    </row>
    <row r="175" spans="1:4" x14ac:dyDescent="0.25">
      <c r="A175">
        <v>7528771</v>
      </c>
      <c r="B175">
        <v>2</v>
      </c>
      <c r="C175">
        <v>754692</v>
      </c>
      <c r="D175" t="s">
        <v>46</v>
      </c>
    </row>
    <row r="176" spans="1:4" x14ac:dyDescent="0.25">
      <c r="A176">
        <v>7529907</v>
      </c>
      <c r="B176">
        <v>1</v>
      </c>
      <c r="C176">
        <v>754692</v>
      </c>
      <c r="D176" t="s">
        <v>46</v>
      </c>
    </row>
    <row r="177" spans="1:4" x14ac:dyDescent="0.25">
      <c r="A177">
        <v>7533970</v>
      </c>
      <c r="B177">
        <v>1</v>
      </c>
      <c r="C177">
        <v>754632</v>
      </c>
      <c r="D177" t="s">
        <v>45</v>
      </c>
    </row>
    <row r="178" spans="1:4" x14ac:dyDescent="0.25">
      <c r="A178">
        <v>7538896</v>
      </c>
      <c r="B178">
        <v>3</v>
      </c>
      <c r="C178">
        <v>754692</v>
      </c>
      <c r="D178" t="s">
        <v>46</v>
      </c>
    </row>
    <row r="179" spans="1:4" x14ac:dyDescent="0.25">
      <c r="A179">
        <v>7544934</v>
      </c>
      <c r="B179">
        <v>2</v>
      </c>
      <c r="C179">
        <v>754692</v>
      </c>
      <c r="D179" t="s">
        <v>46</v>
      </c>
    </row>
    <row r="180" spans="1:4" x14ac:dyDescent="0.25">
      <c r="A180">
        <v>7549124</v>
      </c>
      <c r="B180">
        <v>6</v>
      </c>
      <c r="C180">
        <v>754692</v>
      </c>
      <c r="D180" t="s">
        <v>46</v>
      </c>
    </row>
    <row r="181" spans="1:4" x14ac:dyDescent="0.25">
      <c r="A181">
        <v>7554444</v>
      </c>
      <c r="B181">
        <v>4</v>
      </c>
      <c r="C181">
        <v>754692</v>
      </c>
      <c r="D181" t="s">
        <v>46</v>
      </c>
    </row>
    <row r="182" spans="1:4" x14ac:dyDescent="0.25">
      <c r="A182">
        <v>7554444</v>
      </c>
      <c r="B182">
        <v>3</v>
      </c>
      <c r="C182">
        <v>754692</v>
      </c>
      <c r="D182" t="s">
        <v>46</v>
      </c>
    </row>
    <row r="183" spans="1:4" x14ac:dyDescent="0.25">
      <c r="A183">
        <v>7557600</v>
      </c>
      <c r="B183">
        <v>12</v>
      </c>
      <c r="C183">
        <v>754692</v>
      </c>
      <c r="D183" t="s">
        <v>46</v>
      </c>
    </row>
    <row r="184" spans="1:4" x14ac:dyDescent="0.25">
      <c r="A184">
        <v>7560453</v>
      </c>
      <c r="B184">
        <v>1</v>
      </c>
      <c r="C184">
        <v>754692</v>
      </c>
      <c r="D184" t="s">
        <v>46</v>
      </c>
    </row>
    <row r="185" spans="1:4" x14ac:dyDescent="0.25">
      <c r="A185">
        <v>7561700</v>
      </c>
      <c r="B185">
        <v>1</v>
      </c>
      <c r="C185">
        <v>824624</v>
      </c>
      <c r="D185" t="s">
        <v>44</v>
      </c>
    </row>
    <row r="186" spans="1:4" x14ac:dyDescent="0.25">
      <c r="A186">
        <v>7565030</v>
      </c>
      <c r="B186">
        <v>3</v>
      </c>
      <c r="C186">
        <v>754692</v>
      </c>
      <c r="D186" t="s">
        <v>46</v>
      </c>
    </row>
    <row r="187" spans="1:4" x14ac:dyDescent="0.25">
      <c r="A187">
        <v>7571339</v>
      </c>
      <c r="B187">
        <v>1</v>
      </c>
      <c r="C187">
        <v>754692</v>
      </c>
      <c r="D187" t="s">
        <v>46</v>
      </c>
    </row>
    <row r="188" spans="1:4" x14ac:dyDescent="0.25">
      <c r="A188">
        <v>7574447</v>
      </c>
      <c r="B188">
        <v>9</v>
      </c>
      <c r="C188">
        <v>754692</v>
      </c>
      <c r="D188" t="s">
        <v>46</v>
      </c>
    </row>
    <row r="189" spans="1:4" x14ac:dyDescent="0.25">
      <c r="A189">
        <v>7576964</v>
      </c>
      <c r="B189">
        <v>3</v>
      </c>
      <c r="C189">
        <v>754692</v>
      </c>
      <c r="D189" t="s">
        <v>46</v>
      </c>
    </row>
    <row r="190" spans="1:4" x14ac:dyDescent="0.25">
      <c r="A190">
        <v>7590904</v>
      </c>
      <c r="B190">
        <v>4</v>
      </c>
      <c r="C190">
        <v>754692</v>
      </c>
      <c r="D190" t="s">
        <v>46</v>
      </c>
    </row>
    <row r="191" spans="1:4" x14ac:dyDescent="0.25">
      <c r="A191">
        <v>7591146</v>
      </c>
      <c r="B191">
        <v>4</v>
      </c>
      <c r="C191">
        <v>754692</v>
      </c>
      <c r="D191" t="s">
        <v>46</v>
      </c>
    </row>
    <row r="192" spans="1:4" x14ac:dyDescent="0.25">
      <c r="A192">
        <v>7591800</v>
      </c>
      <c r="B192">
        <v>3</v>
      </c>
      <c r="C192">
        <v>754692</v>
      </c>
      <c r="D192" t="s">
        <v>46</v>
      </c>
    </row>
    <row r="193" spans="1:4" x14ac:dyDescent="0.25">
      <c r="A193">
        <v>7593132</v>
      </c>
      <c r="B193">
        <v>1</v>
      </c>
      <c r="C193">
        <v>408957</v>
      </c>
      <c r="D193" t="s">
        <v>47</v>
      </c>
    </row>
    <row r="194" spans="1:4" x14ac:dyDescent="0.25">
      <c r="A194">
        <v>7602727</v>
      </c>
      <c r="B194">
        <v>2</v>
      </c>
      <c r="C194">
        <v>754692</v>
      </c>
      <c r="D194" t="s">
        <v>46</v>
      </c>
    </row>
    <row r="195" spans="1:4" x14ac:dyDescent="0.25">
      <c r="A195">
        <v>7603804</v>
      </c>
      <c r="B195">
        <v>2</v>
      </c>
      <c r="C195">
        <v>754692</v>
      </c>
      <c r="D195" t="s">
        <v>46</v>
      </c>
    </row>
    <row r="196" spans="1:4" x14ac:dyDescent="0.25">
      <c r="A196">
        <v>7604205</v>
      </c>
      <c r="B196">
        <v>1</v>
      </c>
      <c r="C196">
        <v>754692</v>
      </c>
      <c r="D196" t="s">
        <v>46</v>
      </c>
    </row>
    <row r="197" spans="1:4" x14ac:dyDescent="0.25">
      <c r="A197">
        <v>7610624</v>
      </c>
      <c r="B197">
        <v>5</v>
      </c>
      <c r="C197">
        <v>754692</v>
      </c>
      <c r="D197" t="s">
        <v>46</v>
      </c>
    </row>
    <row r="198" spans="1:4" x14ac:dyDescent="0.25">
      <c r="A198">
        <v>7620169</v>
      </c>
      <c r="B198">
        <v>1</v>
      </c>
      <c r="C198">
        <v>824624</v>
      </c>
      <c r="D198" t="s">
        <v>44</v>
      </c>
    </row>
    <row r="199" spans="1:4" x14ac:dyDescent="0.25">
      <c r="A199">
        <v>7620847</v>
      </c>
      <c r="B199">
        <v>2</v>
      </c>
      <c r="C199">
        <v>754692</v>
      </c>
      <c r="D199" t="s">
        <v>46</v>
      </c>
    </row>
    <row r="200" spans="1:4" x14ac:dyDescent="0.25">
      <c r="A200">
        <v>7622975</v>
      </c>
      <c r="B200">
        <v>4</v>
      </c>
      <c r="C200">
        <v>754692</v>
      </c>
      <c r="D200" t="s">
        <v>46</v>
      </c>
    </row>
    <row r="201" spans="1:4" x14ac:dyDescent="0.25">
      <c r="A201">
        <v>7623755</v>
      </c>
      <c r="B201">
        <v>2</v>
      </c>
      <c r="C201">
        <v>754692</v>
      </c>
      <c r="D201" t="s">
        <v>46</v>
      </c>
    </row>
    <row r="202" spans="1:4" x14ac:dyDescent="0.25">
      <c r="A202">
        <v>7629682</v>
      </c>
      <c r="B202">
        <v>7</v>
      </c>
      <c r="C202">
        <v>754692</v>
      </c>
      <c r="D202" t="s">
        <v>46</v>
      </c>
    </row>
    <row r="203" spans="1:4" x14ac:dyDescent="0.25">
      <c r="A203">
        <v>7633708</v>
      </c>
      <c r="B203">
        <v>1</v>
      </c>
      <c r="C203">
        <v>754692</v>
      </c>
      <c r="D203" t="s">
        <v>46</v>
      </c>
    </row>
    <row r="204" spans="1:4" x14ac:dyDescent="0.25">
      <c r="A204">
        <v>7636607</v>
      </c>
      <c r="B204">
        <v>4</v>
      </c>
      <c r="C204">
        <v>754692</v>
      </c>
      <c r="D204" t="s">
        <v>46</v>
      </c>
    </row>
    <row r="205" spans="1:4" x14ac:dyDescent="0.25">
      <c r="A205">
        <v>7639777</v>
      </c>
      <c r="B205">
        <v>1</v>
      </c>
      <c r="C205">
        <v>754692</v>
      </c>
      <c r="D205" t="s">
        <v>46</v>
      </c>
    </row>
    <row r="206" spans="1:4" x14ac:dyDescent="0.25">
      <c r="A206">
        <v>7641759</v>
      </c>
      <c r="B206">
        <v>1</v>
      </c>
      <c r="C206">
        <v>754632</v>
      </c>
      <c r="D206" t="s">
        <v>45</v>
      </c>
    </row>
    <row r="207" spans="1:4" x14ac:dyDescent="0.25">
      <c r="A207">
        <v>7649881</v>
      </c>
      <c r="B207">
        <v>3</v>
      </c>
      <c r="C207">
        <v>754692</v>
      </c>
      <c r="D207" t="s">
        <v>46</v>
      </c>
    </row>
    <row r="208" spans="1:4" x14ac:dyDescent="0.25">
      <c r="A208">
        <v>7653188</v>
      </c>
      <c r="B208">
        <v>1</v>
      </c>
      <c r="C208">
        <v>754632</v>
      </c>
      <c r="D208" t="s">
        <v>45</v>
      </c>
    </row>
    <row r="209" spans="1:4" x14ac:dyDescent="0.25">
      <c r="A209">
        <v>7653630</v>
      </c>
      <c r="B209">
        <v>1</v>
      </c>
      <c r="C209">
        <v>754692</v>
      </c>
      <c r="D209" t="s">
        <v>46</v>
      </c>
    </row>
    <row r="210" spans="1:4" x14ac:dyDescent="0.25">
      <c r="A210">
        <v>7655010</v>
      </c>
      <c r="B210">
        <v>1</v>
      </c>
      <c r="C210">
        <v>754632</v>
      </c>
      <c r="D210" t="s">
        <v>45</v>
      </c>
    </row>
    <row r="211" spans="1:4" x14ac:dyDescent="0.25">
      <c r="A211">
        <v>7655890</v>
      </c>
      <c r="B211">
        <v>4</v>
      </c>
      <c r="C211">
        <v>754692</v>
      </c>
      <c r="D211" t="s">
        <v>46</v>
      </c>
    </row>
    <row r="212" spans="1:4" x14ac:dyDescent="0.25">
      <c r="A212">
        <v>7656034</v>
      </c>
      <c r="B212">
        <v>1</v>
      </c>
      <c r="C212">
        <v>914944</v>
      </c>
      <c r="D212" t="s">
        <v>48</v>
      </c>
    </row>
    <row r="213" spans="1:4" x14ac:dyDescent="0.25">
      <c r="A213">
        <v>7656141</v>
      </c>
      <c r="B213">
        <v>1</v>
      </c>
      <c r="C213">
        <v>754692</v>
      </c>
      <c r="D213" t="s">
        <v>46</v>
      </c>
    </row>
    <row r="214" spans="1:4" x14ac:dyDescent="0.25">
      <c r="A214">
        <v>7661541</v>
      </c>
      <c r="B214">
        <v>1</v>
      </c>
      <c r="C214">
        <v>824624</v>
      </c>
      <c r="D214" t="s">
        <v>44</v>
      </c>
    </row>
    <row r="215" spans="1:4" x14ac:dyDescent="0.25">
      <c r="A215">
        <v>7665022</v>
      </c>
      <c r="B215">
        <v>2</v>
      </c>
      <c r="C215">
        <v>754692</v>
      </c>
      <c r="D215" t="s">
        <v>46</v>
      </c>
    </row>
    <row r="216" spans="1:4" x14ac:dyDescent="0.25">
      <c r="A216">
        <v>7666770</v>
      </c>
      <c r="B216">
        <v>4</v>
      </c>
      <c r="C216">
        <v>754692</v>
      </c>
      <c r="D216" t="s">
        <v>46</v>
      </c>
    </row>
    <row r="217" spans="1:4" x14ac:dyDescent="0.25">
      <c r="A217">
        <v>7669080</v>
      </c>
      <c r="B217">
        <v>7</v>
      </c>
      <c r="C217">
        <v>754692</v>
      </c>
      <c r="D217" t="s">
        <v>46</v>
      </c>
    </row>
    <row r="218" spans="1:4" x14ac:dyDescent="0.25">
      <c r="A218">
        <v>7684147</v>
      </c>
      <c r="B218">
        <v>3</v>
      </c>
      <c r="C218">
        <v>754692</v>
      </c>
      <c r="D218" t="s">
        <v>46</v>
      </c>
    </row>
    <row r="219" spans="1:4" x14ac:dyDescent="0.25">
      <c r="A219">
        <v>7684151</v>
      </c>
      <c r="B219">
        <v>1</v>
      </c>
      <c r="C219">
        <v>754692</v>
      </c>
      <c r="D219" t="s">
        <v>46</v>
      </c>
    </row>
    <row r="220" spans="1:4" x14ac:dyDescent="0.25">
      <c r="A220">
        <v>7688165</v>
      </c>
      <c r="B220">
        <v>1</v>
      </c>
      <c r="C220">
        <v>754692</v>
      </c>
      <c r="D220" t="s">
        <v>46</v>
      </c>
    </row>
    <row r="221" spans="1:4" x14ac:dyDescent="0.25">
      <c r="A221">
        <v>7690276</v>
      </c>
      <c r="B221">
        <v>5</v>
      </c>
      <c r="C221">
        <v>754692</v>
      </c>
      <c r="D221" t="s">
        <v>46</v>
      </c>
    </row>
    <row r="222" spans="1:4" x14ac:dyDescent="0.25">
      <c r="A222">
        <v>7692610</v>
      </c>
      <c r="B222">
        <v>2</v>
      </c>
      <c r="C222">
        <v>754692</v>
      </c>
      <c r="D222" t="s">
        <v>46</v>
      </c>
    </row>
    <row r="223" spans="1:4" x14ac:dyDescent="0.25">
      <c r="A223">
        <v>7694496</v>
      </c>
      <c r="B223">
        <v>1</v>
      </c>
      <c r="C223">
        <v>824624</v>
      </c>
      <c r="D223" t="s">
        <v>44</v>
      </c>
    </row>
    <row r="224" spans="1:4" x14ac:dyDescent="0.25">
      <c r="A224">
        <v>7696480</v>
      </c>
      <c r="B224">
        <v>1</v>
      </c>
      <c r="C224">
        <v>754632</v>
      </c>
      <c r="D224" t="s">
        <v>45</v>
      </c>
    </row>
    <row r="225" spans="1:4" x14ac:dyDescent="0.25">
      <c r="A225">
        <v>7697841</v>
      </c>
      <c r="B225">
        <v>6</v>
      </c>
      <c r="C225">
        <v>754692</v>
      </c>
      <c r="D225" t="s">
        <v>46</v>
      </c>
    </row>
    <row r="226" spans="1:4" x14ac:dyDescent="0.25">
      <c r="A226">
        <v>7702473</v>
      </c>
      <c r="B226">
        <v>1</v>
      </c>
      <c r="C226">
        <v>754692</v>
      </c>
      <c r="D226" t="s">
        <v>46</v>
      </c>
    </row>
    <row r="227" spans="1:4" x14ac:dyDescent="0.25">
      <c r="A227">
        <v>7703956</v>
      </c>
      <c r="B227">
        <v>1</v>
      </c>
      <c r="C227">
        <v>754692</v>
      </c>
      <c r="D227" t="s">
        <v>46</v>
      </c>
    </row>
    <row r="228" spans="1:4" x14ac:dyDescent="0.25">
      <c r="A228">
        <v>7704604</v>
      </c>
      <c r="B228">
        <v>5</v>
      </c>
      <c r="C228">
        <v>754692</v>
      </c>
      <c r="D228" t="s">
        <v>46</v>
      </c>
    </row>
    <row r="229" spans="1:4" x14ac:dyDescent="0.25">
      <c r="A229">
        <v>7713824</v>
      </c>
      <c r="B229">
        <v>1</v>
      </c>
      <c r="C229">
        <v>754692</v>
      </c>
      <c r="D229" t="s">
        <v>46</v>
      </c>
    </row>
    <row r="230" spans="1:4" x14ac:dyDescent="0.25">
      <c r="A230">
        <v>7715364</v>
      </c>
      <c r="B230">
        <v>1</v>
      </c>
      <c r="C230">
        <v>754632</v>
      </c>
      <c r="D230" t="s">
        <v>45</v>
      </c>
    </row>
    <row r="231" spans="1:4" x14ac:dyDescent="0.25">
      <c r="A231">
        <v>7716793</v>
      </c>
      <c r="B231">
        <v>1</v>
      </c>
      <c r="C231">
        <v>824624</v>
      </c>
      <c r="D231" t="s">
        <v>44</v>
      </c>
    </row>
    <row r="232" spans="1:4" x14ac:dyDescent="0.25">
      <c r="A232">
        <v>7717889</v>
      </c>
      <c r="B232">
        <v>1</v>
      </c>
      <c r="C232">
        <v>754692</v>
      </c>
      <c r="D232" t="s">
        <v>46</v>
      </c>
    </row>
    <row r="233" spans="1:4" x14ac:dyDescent="0.25">
      <c r="A233">
        <v>7720101</v>
      </c>
      <c r="B233">
        <v>2</v>
      </c>
      <c r="C233">
        <v>754692</v>
      </c>
      <c r="D233" t="s">
        <v>46</v>
      </c>
    </row>
    <row r="234" spans="1:4" x14ac:dyDescent="0.25">
      <c r="A234">
        <v>7721847</v>
      </c>
      <c r="B234">
        <v>2</v>
      </c>
      <c r="C234">
        <v>754632</v>
      </c>
      <c r="D234" t="s">
        <v>45</v>
      </c>
    </row>
    <row r="235" spans="1:4" x14ac:dyDescent="0.25">
      <c r="A235">
        <v>7724014</v>
      </c>
      <c r="B235">
        <v>1</v>
      </c>
      <c r="C235">
        <v>754692</v>
      </c>
      <c r="D235" t="s">
        <v>46</v>
      </c>
    </row>
    <row r="236" spans="1:4" x14ac:dyDescent="0.25">
      <c r="A236">
        <v>7727502</v>
      </c>
      <c r="B236">
        <v>1</v>
      </c>
      <c r="C236">
        <v>824624</v>
      </c>
      <c r="D236" t="s">
        <v>44</v>
      </c>
    </row>
    <row r="237" spans="1:4" x14ac:dyDescent="0.25">
      <c r="A237">
        <v>7731526</v>
      </c>
      <c r="B237">
        <v>1</v>
      </c>
      <c r="C237">
        <v>754692</v>
      </c>
      <c r="D237" t="s">
        <v>46</v>
      </c>
    </row>
    <row r="238" spans="1:4" x14ac:dyDescent="0.25">
      <c r="A238">
        <v>7739116</v>
      </c>
      <c r="B238">
        <v>3</v>
      </c>
      <c r="C238">
        <v>754692</v>
      </c>
      <c r="D238" t="s">
        <v>46</v>
      </c>
    </row>
    <row r="239" spans="1:4" x14ac:dyDescent="0.25">
      <c r="A239">
        <v>7743641</v>
      </c>
      <c r="B239">
        <v>1</v>
      </c>
      <c r="C239">
        <v>754692</v>
      </c>
      <c r="D239" t="s">
        <v>46</v>
      </c>
    </row>
    <row r="240" spans="1:4" x14ac:dyDescent="0.25">
      <c r="A240">
        <v>7746446</v>
      </c>
      <c r="B240">
        <v>1</v>
      </c>
      <c r="C240">
        <v>408957</v>
      </c>
      <c r="D240" t="s">
        <v>47</v>
      </c>
    </row>
    <row r="241" spans="1:4" x14ac:dyDescent="0.25">
      <c r="A241">
        <v>7747287</v>
      </c>
      <c r="B241">
        <v>8</v>
      </c>
      <c r="C241">
        <v>754692</v>
      </c>
      <c r="D241" t="s">
        <v>46</v>
      </c>
    </row>
    <row r="242" spans="1:4" x14ac:dyDescent="0.25">
      <c r="A242">
        <v>7753588</v>
      </c>
      <c r="B242">
        <v>3</v>
      </c>
      <c r="C242">
        <v>754692</v>
      </c>
      <c r="D242" t="s">
        <v>46</v>
      </c>
    </row>
    <row r="243" spans="1:4" x14ac:dyDescent="0.25">
      <c r="A243">
        <v>7757660</v>
      </c>
      <c r="B243">
        <v>1</v>
      </c>
      <c r="C243">
        <v>408957</v>
      </c>
      <c r="D243" t="s">
        <v>47</v>
      </c>
    </row>
    <row r="244" spans="1:4" x14ac:dyDescent="0.25">
      <c r="A244">
        <v>7761739</v>
      </c>
      <c r="B244">
        <v>4</v>
      </c>
      <c r="C244">
        <v>754692</v>
      </c>
      <c r="D244" t="s">
        <v>46</v>
      </c>
    </row>
    <row r="245" spans="1:4" x14ac:dyDescent="0.25">
      <c r="A245">
        <v>7762700</v>
      </c>
      <c r="B245">
        <v>1</v>
      </c>
      <c r="C245">
        <v>754692</v>
      </c>
      <c r="D245" t="s">
        <v>46</v>
      </c>
    </row>
    <row r="246" spans="1:4" x14ac:dyDescent="0.25">
      <c r="A246">
        <v>7768950</v>
      </c>
      <c r="B246">
        <v>1</v>
      </c>
      <c r="C246">
        <v>408957</v>
      </c>
      <c r="D246" t="s">
        <v>47</v>
      </c>
    </row>
    <row r="247" spans="1:4" x14ac:dyDescent="0.25">
      <c r="A247">
        <v>7769299</v>
      </c>
      <c r="B247">
        <v>2</v>
      </c>
      <c r="C247">
        <v>754692</v>
      </c>
      <c r="D247" t="s">
        <v>46</v>
      </c>
    </row>
    <row r="248" spans="1:4" x14ac:dyDescent="0.25">
      <c r="A248">
        <v>7785026</v>
      </c>
      <c r="B248">
        <v>4</v>
      </c>
      <c r="C248">
        <v>754692</v>
      </c>
      <c r="D248" t="s">
        <v>46</v>
      </c>
    </row>
    <row r="249" spans="1:4" x14ac:dyDescent="0.25">
      <c r="A249">
        <v>7791669</v>
      </c>
      <c r="B249">
        <v>1</v>
      </c>
      <c r="C249">
        <v>754632</v>
      </c>
      <c r="D249" t="s">
        <v>45</v>
      </c>
    </row>
    <row r="250" spans="1:4" x14ac:dyDescent="0.25">
      <c r="A250">
        <v>7793230</v>
      </c>
      <c r="B250">
        <v>1</v>
      </c>
      <c r="C250">
        <v>754692</v>
      </c>
      <c r="D250" t="s">
        <v>46</v>
      </c>
    </row>
    <row r="251" spans="1:4" x14ac:dyDescent="0.25">
      <c r="A251">
        <v>7796887</v>
      </c>
      <c r="B251">
        <v>1</v>
      </c>
      <c r="C251">
        <v>754692</v>
      </c>
      <c r="D251" t="s">
        <v>46</v>
      </c>
    </row>
    <row r="252" spans="1:4" x14ac:dyDescent="0.25">
      <c r="A252">
        <v>7802611</v>
      </c>
      <c r="B252">
        <v>2</v>
      </c>
      <c r="C252">
        <v>754692</v>
      </c>
      <c r="D252" t="s">
        <v>46</v>
      </c>
    </row>
    <row r="253" spans="1:4" x14ac:dyDescent="0.25">
      <c r="A253">
        <v>7802982</v>
      </c>
      <c r="B253">
        <v>1</v>
      </c>
      <c r="C253">
        <v>754692</v>
      </c>
      <c r="D253" t="s">
        <v>46</v>
      </c>
    </row>
    <row r="254" spans="1:4" x14ac:dyDescent="0.25">
      <c r="A254">
        <v>7804846</v>
      </c>
      <c r="B254">
        <v>1</v>
      </c>
      <c r="C254">
        <v>824624</v>
      </c>
      <c r="D254" t="s">
        <v>44</v>
      </c>
    </row>
    <row r="255" spans="1:4" x14ac:dyDescent="0.25">
      <c r="A255">
        <v>7806918</v>
      </c>
      <c r="B255">
        <v>1</v>
      </c>
      <c r="C255">
        <v>824624</v>
      </c>
      <c r="D255" t="s">
        <v>44</v>
      </c>
    </row>
    <row r="256" spans="1:4" x14ac:dyDescent="0.25">
      <c r="A256">
        <v>7808351</v>
      </c>
      <c r="B256">
        <v>1</v>
      </c>
      <c r="C256">
        <v>754692</v>
      </c>
      <c r="D256" t="s">
        <v>46</v>
      </c>
    </row>
    <row r="257" spans="1:4" x14ac:dyDescent="0.25">
      <c r="A257">
        <v>7808360</v>
      </c>
      <c r="B257">
        <v>1</v>
      </c>
      <c r="C257">
        <v>754632</v>
      </c>
      <c r="D257" t="s">
        <v>45</v>
      </c>
    </row>
    <row r="258" spans="1:4" x14ac:dyDescent="0.25">
      <c r="A258">
        <v>7810323</v>
      </c>
      <c r="B258">
        <v>5</v>
      </c>
      <c r="C258">
        <v>754692</v>
      </c>
      <c r="D258" t="s">
        <v>46</v>
      </c>
    </row>
    <row r="259" spans="1:4" x14ac:dyDescent="0.25">
      <c r="A259">
        <v>7816666</v>
      </c>
      <c r="B259">
        <v>1</v>
      </c>
      <c r="C259">
        <v>754692</v>
      </c>
      <c r="D259" t="s">
        <v>46</v>
      </c>
    </row>
    <row r="260" spans="1:4" x14ac:dyDescent="0.25">
      <c r="A260">
        <v>7821938</v>
      </c>
      <c r="B260">
        <v>1</v>
      </c>
      <c r="C260">
        <v>754692</v>
      </c>
      <c r="D260" t="s">
        <v>46</v>
      </c>
    </row>
    <row r="261" spans="1:4" x14ac:dyDescent="0.25">
      <c r="A261">
        <v>7827228</v>
      </c>
      <c r="B261">
        <v>1</v>
      </c>
      <c r="C261">
        <v>754632</v>
      </c>
      <c r="D261" t="s">
        <v>45</v>
      </c>
    </row>
    <row r="262" spans="1:4" x14ac:dyDescent="0.25">
      <c r="A262">
        <v>7827936</v>
      </c>
      <c r="B262">
        <v>1</v>
      </c>
      <c r="C262">
        <v>824624</v>
      </c>
      <c r="D262" t="s">
        <v>44</v>
      </c>
    </row>
    <row r="263" spans="1:4" x14ac:dyDescent="0.25">
      <c r="A263">
        <v>7832737</v>
      </c>
      <c r="B263">
        <v>4</v>
      </c>
      <c r="C263">
        <v>754692</v>
      </c>
      <c r="D263" t="s">
        <v>46</v>
      </c>
    </row>
    <row r="264" spans="1:4" x14ac:dyDescent="0.25">
      <c r="A264">
        <v>7832841</v>
      </c>
      <c r="B264">
        <v>1</v>
      </c>
      <c r="C264">
        <v>824624</v>
      </c>
      <c r="D264" t="s">
        <v>44</v>
      </c>
    </row>
    <row r="265" spans="1:4" x14ac:dyDescent="0.25">
      <c r="A265">
        <v>7832841</v>
      </c>
      <c r="B265">
        <v>2</v>
      </c>
      <c r="C265">
        <v>824624</v>
      </c>
      <c r="D265" t="s">
        <v>44</v>
      </c>
    </row>
    <row r="266" spans="1:4" x14ac:dyDescent="0.25">
      <c r="A266">
        <v>7836021</v>
      </c>
      <c r="B266">
        <v>2</v>
      </c>
      <c r="C266">
        <v>408957</v>
      </c>
      <c r="D266" t="s">
        <v>47</v>
      </c>
    </row>
    <row r="267" spans="1:4" x14ac:dyDescent="0.25">
      <c r="A267">
        <v>7837076</v>
      </c>
      <c r="B267">
        <v>1</v>
      </c>
      <c r="C267">
        <v>754692</v>
      </c>
      <c r="D267" t="s">
        <v>46</v>
      </c>
    </row>
    <row r="268" spans="1:4" x14ac:dyDescent="0.25">
      <c r="A268">
        <v>7840190</v>
      </c>
      <c r="B268">
        <v>1</v>
      </c>
      <c r="C268">
        <v>408957</v>
      </c>
      <c r="D268" t="s">
        <v>47</v>
      </c>
    </row>
    <row r="269" spans="1:4" x14ac:dyDescent="0.25">
      <c r="A269">
        <v>7844339</v>
      </c>
      <c r="B269">
        <v>10</v>
      </c>
      <c r="C269">
        <v>754692</v>
      </c>
      <c r="D269" t="s">
        <v>46</v>
      </c>
    </row>
    <row r="270" spans="1:4" x14ac:dyDescent="0.25">
      <c r="A270">
        <v>7845272</v>
      </c>
      <c r="B270">
        <v>1</v>
      </c>
      <c r="C270">
        <v>754692</v>
      </c>
      <c r="D270" t="s">
        <v>46</v>
      </c>
    </row>
    <row r="271" spans="1:4" x14ac:dyDescent="0.25">
      <c r="A271">
        <v>7850542</v>
      </c>
      <c r="B271">
        <v>1</v>
      </c>
      <c r="C271">
        <v>824624</v>
      </c>
      <c r="D271" t="s">
        <v>44</v>
      </c>
    </row>
    <row r="272" spans="1:4" x14ac:dyDescent="0.25">
      <c r="A272">
        <v>7850545</v>
      </c>
      <c r="B272">
        <v>1</v>
      </c>
      <c r="C272">
        <v>408957</v>
      </c>
      <c r="D272" t="s">
        <v>47</v>
      </c>
    </row>
    <row r="273" spans="1:4" x14ac:dyDescent="0.25">
      <c r="A273">
        <v>7852663</v>
      </c>
      <c r="B273">
        <v>1</v>
      </c>
      <c r="C273">
        <v>754692</v>
      </c>
      <c r="D273" t="s">
        <v>46</v>
      </c>
    </row>
    <row r="274" spans="1:4" x14ac:dyDescent="0.25">
      <c r="A274">
        <v>7862103</v>
      </c>
      <c r="B274">
        <v>10</v>
      </c>
      <c r="C274">
        <v>754692</v>
      </c>
      <c r="D274" t="s">
        <v>46</v>
      </c>
    </row>
    <row r="275" spans="1:4" x14ac:dyDescent="0.25">
      <c r="A275">
        <v>7865574</v>
      </c>
      <c r="B275">
        <v>4</v>
      </c>
      <c r="C275">
        <v>754692</v>
      </c>
      <c r="D275" t="s">
        <v>46</v>
      </c>
    </row>
    <row r="276" spans="1:4" x14ac:dyDescent="0.25">
      <c r="A276">
        <v>7871951</v>
      </c>
      <c r="B276">
        <v>2</v>
      </c>
      <c r="C276">
        <v>824624</v>
      </c>
      <c r="D276" t="s">
        <v>44</v>
      </c>
    </row>
    <row r="277" spans="1:4" x14ac:dyDescent="0.25">
      <c r="A277">
        <v>7871951</v>
      </c>
      <c r="B277">
        <v>1</v>
      </c>
      <c r="C277">
        <v>824624</v>
      </c>
      <c r="D277" t="s">
        <v>44</v>
      </c>
    </row>
    <row r="278" spans="1:4" x14ac:dyDescent="0.25">
      <c r="A278">
        <v>7872677</v>
      </c>
      <c r="B278">
        <v>1</v>
      </c>
      <c r="C278">
        <v>754692</v>
      </c>
      <c r="D278" t="s">
        <v>46</v>
      </c>
    </row>
    <row r="279" spans="1:4" x14ac:dyDescent="0.25">
      <c r="A279">
        <v>7873054</v>
      </c>
      <c r="B279">
        <v>6</v>
      </c>
      <c r="C279">
        <v>754692</v>
      </c>
      <c r="D279" t="s">
        <v>46</v>
      </c>
    </row>
    <row r="280" spans="1:4" x14ac:dyDescent="0.25">
      <c r="A280">
        <v>7874270</v>
      </c>
      <c r="B280">
        <v>1</v>
      </c>
      <c r="C280">
        <v>754692</v>
      </c>
      <c r="D280" t="s">
        <v>46</v>
      </c>
    </row>
    <row r="281" spans="1:4" x14ac:dyDescent="0.25">
      <c r="A281">
        <v>7877287</v>
      </c>
      <c r="B281">
        <v>1</v>
      </c>
      <c r="C281">
        <v>754692</v>
      </c>
      <c r="D281" t="s">
        <v>46</v>
      </c>
    </row>
    <row r="282" spans="1:4" x14ac:dyDescent="0.25">
      <c r="A282">
        <v>7878785</v>
      </c>
      <c r="B282">
        <v>3</v>
      </c>
      <c r="C282">
        <v>754692</v>
      </c>
      <c r="D282" t="s">
        <v>46</v>
      </c>
    </row>
    <row r="283" spans="1:4" x14ac:dyDescent="0.25">
      <c r="A283">
        <v>7881743</v>
      </c>
      <c r="B283">
        <v>3</v>
      </c>
      <c r="C283">
        <v>754692</v>
      </c>
      <c r="D283" t="s">
        <v>46</v>
      </c>
    </row>
    <row r="284" spans="1:4" x14ac:dyDescent="0.25">
      <c r="A284">
        <v>7885331</v>
      </c>
      <c r="B284">
        <v>2</v>
      </c>
      <c r="C284">
        <v>754692</v>
      </c>
      <c r="D284" t="s">
        <v>46</v>
      </c>
    </row>
    <row r="285" spans="1:4" x14ac:dyDescent="0.25">
      <c r="A285">
        <v>7889131</v>
      </c>
      <c r="B285">
        <v>3</v>
      </c>
      <c r="C285">
        <v>754692</v>
      </c>
      <c r="D285" t="s">
        <v>46</v>
      </c>
    </row>
    <row r="286" spans="1:4" x14ac:dyDescent="0.25">
      <c r="A286">
        <v>7889563</v>
      </c>
      <c r="B286">
        <v>1</v>
      </c>
      <c r="C286">
        <v>914944</v>
      </c>
      <c r="D286" t="s">
        <v>48</v>
      </c>
    </row>
    <row r="287" spans="1:4" x14ac:dyDescent="0.25">
      <c r="A287">
        <v>7892047</v>
      </c>
      <c r="B287">
        <v>7</v>
      </c>
      <c r="C287">
        <v>754692</v>
      </c>
      <c r="D287" t="s">
        <v>46</v>
      </c>
    </row>
    <row r="288" spans="1:4" x14ac:dyDescent="0.25">
      <c r="A288">
        <v>7892052</v>
      </c>
      <c r="B288">
        <v>1</v>
      </c>
      <c r="C288">
        <v>754692</v>
      </c>
      <c r="D288" t="s">
        <v>46</v>
      </c>
    </row>
    <row r="289" spans="1:4" x14ac:dyDescent="0.25">
      <c r="A289">
        <v>7894548</v>
      </c>
      <c r="B289">
        <v>1</v>
      </c>
      <c r="C289">
        <v>408957</v>
      </c>
      <c r="D289" t="s">
        <v>47</v>
      </c>
    </row>
    <row r="290" spans="1:4" x14ac:dyDescent="0.25">
      <c r="A290">
        <v>7898071</v>
      </c>
      <c r="B290">
        <v>1</v>
      </c>
      <c r="C290">
        <v>408957</v>
      </c>
      <c r="D290" t="s">
        <v>47</v>
      </c>
    </row>
    <row r="291" spans="1:4" x14ac:dyDescent="0.25">
      <c r="A291">
        <v>7902884</v>
      </c>
      <c r="B291">
        <v>1</v>
      </c>
      <c r="C291">
        <v>754692</v>
      </c>
      <c r="D291" t="s">
        <v>46</v>
      </c>
    </row>
    <row r="292" spans="1:4" x14ac:dyDescent="0.25">
      <c r="A292">
        <v>7906432</v>
      </c>
      <c r="B292">
        <v>4</v>
      </c>
      <c r="C292">
        <v>754692</v>
      </c>
      <c r="D292" t="s">
        <v>46</v>
      </c>
    </row>
    <row r="293" spans="1:4" x14ac:dyDescent="0.25">
      <c r="A293">
        <v>7913168</v>
      </c>
      <c r="B293">
        <v>1</v>
      </c>
      <c r="C293">
        <v>754692</v>
      </c>
      <c r="D293" t="s">
        <v>46</v>
      </c>
    </row>
    <row r="294" spans="1:4" x14ac:dyDescent="0.25">
      <c r="A294">
        <v>7914889</v>
      </c>
      <c r="B294">
        <v>1</v>
      </c>
      <c r="C294">
        <v>754692</v>
      </c>
      <c r="D294" t="s">
        <v>46</v>
      </c>
    </row>
    <row r="295" spans="1:4" x14ac:dyDescent="0.25">
      <c r="A295">
        <v>7916435</v>
      </c>
      <c r="B295">
        <v>1</v>
      </c>
      <c r="C295">
        <v>408957</v>
      </c>
      <c r="D295" t="s">
        <v>47</v>
      </c>
    </row>
    <row r="296" spans="1:4" x14ac:dyDescent="0.25">
      <c r="A296">
        <v>7918363</v>
      </c>
      <c r="B296">
        <v>2</v>
      </c>
      <c r="C296">
        <v>754692</v>
      </c>
      <c r="D296" t="s">
        <v>46</v>
      </c>
    </row>
    <row r="297" spans="1:4" x14ac:dyDescent="0.25">
      <c r="A297">
        <v>7919012</v>
      </c>
      <c r="B297">
        <v>1</v>
      </c>
      <c r="C297">
        <v>754692</v>
      </c>
      <c r="D297" t="s">
        <v>46</v>
      </c>
    </row>
    <row r="298" spans="1:4" x14ac:dyDescent="0.25">
      <c r="A298">
        <v>7921504</v>
      </c>
      <c r="B298">
        <v>2</v>
      </c>
      <c r="C298">
        <v>754692</v>
      </c>
      <c r="D298" t="s">
        <v>46</v>
      </c>
    </row>
    <row r="299" spans="1:4" x14ac:dyDescent="0.25">
      <c r="A299">
        <v>7922841</v>
      </c>
      <c r="B299">
        <v>3</v>
      </c>
      <c r="C299">
        <v>754632</v>
      </c>
      <c r="D299" t="s">
        <v>45</v>
      </c>
    </row>
    <row r="300" spans="1:4" x14ac:dyDescent="0.25">
      <c r="A300">
        <v>7922841</v>
      </c>
      <c r="B300">
        <v>4</v>
      </c>
      <c r="C300">
        <v>754632</v>
      </c>
      <c r="D300" t="s">
        <v>45</v>
      </c>
    </row>
    <row r="301" spans="1:4" x14ac:dyDescent="0.25">
      <c r="A301">
        <v>7924939</v>
      </c>
      <c r="B301">
        <v>2</v>
      </c>
      <c r="C301">
        <v>754692</v>
      </c>
      <c r="D301" t="s">
        <v>46</v>
      </c>
    </row>
    <row r="302" spans="1:4" x14ac:dyDescent="0.25">
      <c r="A302">
        <v>7925602</v>
      </c>
      <c r="B302">
        <v>1</v>
      </c>
      <c r="C302">
        <v>754692</v>
      </c>
      <c r="D302" t="s">
        <v>46</v>
      </c>
    </row>
    <row r="303" spans="1:4" x14ac:dyDescent="0.25">
      <c r="A303">
        <v>7926406</v>
      </c>
      <c r="B303">
        <v>2</v>
      </c>
      <c r="C303">
        <v>754692</v>
      </c>
      <c r="D303" t="s">
        <v>46</v>
      </c>
    </row>
    <row r="304" spans="1:4" x14ac:dyDescent="0.25">
      <c r="A304">
        <v>7929503</v>
      </c>
      <c r="B304">
        <v>1</v>
      </c>
      <c r="C304">
        <v>754692</v>
      </c>
      <c r="D304" t="s">
        <v>46</v>
      </c>
    </row>
    <row r="305" spans="1:4" x14ac:dyDescent="0.25">
      <c r="A305">
        <v>7929552</v>
      </c>
      <c r="B305">
        <v>1</v>
      </c>
      <c r="C305">
        <v>754692</v>
      </c>
      <c r="D305" t="s">
        <v>46</v>
      </c>
    </row>
    <row r="306" spans="1:4" x14ac:dyDescent="0.25">
      <c r="A306">
        <v>7932627</v>
      </c>
      <c r="B306">
        <v>2</v>
      </c>
      <c r="C306">
        <v>754692</v>
      </c>
      <c r="D306" t="s">
        <v>46</v>
      </c>
    </row>
    <row r="307" spans="1:4" x14ac:dyDescent="0.25">
      <c r="A307">
        <v>7933022</v>
      </c>
      <c r="B307">
        <v>1</v>
      </c>
      <c r="C307">
        <v>754692</v>
      </c>
      <c r="D307" t="s">
        <v>46</v>
      </c>
    </row>
    <row r="308" spans="1:4" x14ac:dyDescent="0.25">
      <c r="A308">
        <v>7933084</v>
      </c>
      <c r="B308">
        <v>3</v>
      </c>
      <c r="C308">
        <v>754692</v>
      </c>
      <c r="D308" t="s">
        <v>46</v>
      </c>
    </row>
    <row r="309" spans="1:4" x14ac:dyDescent="0.25">
      <c r="A309">
        <v>7933532</v>
      </c>
      <c r="B309">
        <v>2</v>
      </c>
      <c r="C309">
        <v>754692</v>
      </c>
      <c r="D309" t="s">
        <v>46</v>
      </c>
    </row>
    <row r="310" spans="1:4" x14ac:dyDescent="0.25">
      <c r="A310">
        <v>7937490</v>
      </c>
      <c r="B310">
        <v>1</v>
      </c>
      <c r="C310">
        <v>914944</v>
      </c>
      <c r="D310" t="s">
        <v>48</v>
      </c>
    </row>
    <row r="311" spans="1:4" x14ac:dyDescent="0.25">
      <c r="A311">
        <v>7939622</v>
      </c>
      <c r="B311">
        <v>1</v>
      </c>
      <c r="C311">
        <v>754692</v>
      </c>
      <c r="D311" t="s">
        <v>46</v>
      </c>
    </row>
    <row r="312" spans="1:4" x14ac:dyDescent="0.25">
      <c r="A312">
        <v>7944296</v>
      </c>
      <c r="B312">
        <v>6</v>
      </c>
      <c r="C312">
        <v>754692</v>
      </c>
      <c r="D312" t="s">
        <v>46</v>
      </c>
    </row>
    <row r="313" spans="1:4" x14ac:dyDescent="0.25">
      <c r="A313">
        <v>7946852</v>
      </c>
      <c r="B313">
        <v>4</v>
      </c>
      <c r="C313">
        <v>754692</v>
      </c>
      <c r="D313" t="s">
        <v>46</v>
      </c>
    </row>
    <row r="314" spans="1:4" x14ac:dyDescent="0.25">
      <c r="A314">
        <v>7950507</v>
      </c>
      <c r="B314">
        <v>2</v>
      </c>
      <c r="C314">
        <v>754692</v>
      </c>
      <c r="D314" t="s">
        <v>46</v>
      </c>
    </row>
    <row r="315" spans="1:4" x14ac:dyDescent="0.25">
      <c r="A315">
        <v>7951598</v>
      </c>
      <c r="B315">
        <v>2</v>
      </c>
      <c r="C315">
        <v>754692</v>
      </c>
      <c r="D315" t="s">
        <v>46</v>
      </c>
    </row>
    <row r="316" spans="1:4" x14ac:dyDescent="0.25">
      <c r="A316">
        <v>7954708</v>
      </c>
      <c r="B316">
        <v>1</v>
      </c>
      <c r="C316">
        <v>408957</v>
      </c>
      <c r="D316" t="s">
        <v>47</v>
      </c>
    </row>
    <row r="317" spans="1:4" x14ac:dyDescent="0.25">
      <c r="A317">
        <v>7955291</v>
      </c>
      <c r="B317">
        <v>2</v>
      </c>
      <c r="C317">
        <v>754692</v>
      </c>
      <c r="D317" t="s">
        <v>46</v>
      </c>
    </row>
    <row r="318" spans="1:4" x14ac:dyDescent="0.25">
      <c r="A318">
        <v>7956713</v>
      </c>
      <c r="B318">
        <v>1</v>
      </c>
      <c r="C318">
        <v>754692</v>
      </c>
      <c r="D318" t="s">
        <v>46</v>
      </c>
    </row>
    <row r="319" spans="1:4" x14ac:dyDescent="0.25">
      <c r="A319">
        <v>7961995</v>
      </c>
      <c r="B319">
        <v>4</v>
      </c>
      <c r="C319">
        <v>754692</v>
      </c>
      <c r="D319" t="s">
        <v>46</v>
      </c>
    </row>
    <row r="320" spans="1:4" x14ac:dyDescent="0.25">
      <c r="A320">
        <v>7962095</v>
      </c>
      <c r="B320">
        <v>2</v>
      </c>
      <c r="C320">
        <v>754692</v>
      </c>
      <c r="D320" t="s">
        <v>46</v>
      </c>
    </row>
    <row r="321" spans="1:4" x14ac:dyDescent="0.25">
      <c r="A321">
        <v>7962841</v>
      </c>
      <c r="B321">
        <v>3</v>
      </c>
      <c r="C321">
        <v>754692</v>
      </c>
      <c r="D321" t="s">
        <v>46</v>
      </c>
    </row>
    <row r="322" spans="1:4" x14ac:dyDescent="0.25">
      <c r="A322">
        <v>7965537</v>
      </c>
      <c r="B322">
        <v>9</v>
      </c>
      <c r="C322">
        <v>754692</v>
      </c>
      <c r="D322" t="s">
        <v>46</v>
      </c>
    </row>
    <row r="323" spans="1:4" x14ac:dyDescent="0.25">
      <c r="A323">
        <v>7977231</v>
      </c>
      <c r="B323">
        <v>2</v>
      </c>
      <c r="C323">
        <v>754692</v>
      </c>
      <c r="D323" t="s">
        <v>46</v>
      </c>
    </row>
    <row r="324" spans="1:4" x14ac:dyDescent="0.25">
      <c r="A324">
        <v>7979300</v>
      </c>
      <c r="B324">
        <v>1</v>
      </c>
      <c r="C324">
        <v>408957</v>
      </c>
      <c r="D324" t="s">
        <v>47</v>
      </c>
    </row>
    <row r="325" spans="1:4" x14ac:dyDescent="0.25">
      <c r="A325">
        <v>7983600</v>
      </c>
      <c r="B325">
        <v>5</v>
      </c>
      <c r="C325">
        <v>754692</v>
      </c>
      <c r="D325" t="s">
        <v>46</v>
      </c>
    </row>
    <row r="326" spans="1:4" x14ac:dyDescent="0.25">
      <c r="A326">
        <v>7987829</v>
      </c>
      <c r="B326">
        <v>2</v>
      </c>
      <c r="C326">
        <v>754692</v>
      </c>
      <c r="D326" t="s">
        <v>46</v>
      </c>
    </row>
    <row r="327" spans="1:4" x14ac:dyDescent="0.25">
      <c r="A327">
        <v>7994463</v>
      </c>
      <c r="B327">
        <v>1</v>
      </c>
      <c r="C327">
        <v>754692</v>
      </c>
      <c r="D327" t="s">
        <v>46</v>
      </c>
    </row>
    <row r="328" spans="1:4" x14ac:dyDescent="0.25">
      <c r="A328">
        <v>7994608</v>
      </c>
      <c r="B328">
        <v>7</v>
      </c>
      <c r="C328">
        <v>754692</v>
      </c>
      <c r="D328" t="s">
        <v>46</v>
      </c>
    </row>
    <row r="329" spans="1:4" x14ac:dyDescent="0.25">
      <c r="A329">
        <v>7996028</v>
      </c>
      <c r="B329">
        <v>5</v>
      </c>
      <c r="C329">
        <v>754692</v>
      </c>
      <c r="D329" t="s">
        <v>46</v>
      </c>
    </row>
    <row r="330" spans="1:4" x14ac:dyDescent="0.25">
      <c r="A330">
        <v>8001703</v>
      </c>
      <c r="B330">
        <v>7</v>
      </c>
      <c r="C330">
        <v>754692</v>
      </c>
      <c r="D330" t="s">
        <v>46</v>
      </c>
    </row>
    <row r="331" spans="1:4" x14ac:dyDescent="0.25">
      <c r="A331">
        <v>8004430</v>
      </c>
      <c r="B331">
        <v>3</v>
      </c>
      <c r="C331">
        <v>754692</v>
      </c>
      <c r="D331" t="s">
        <v>46</v>
      </c>
    </row>
    <row r="332" spans="1:4" x14ac:dyDescent="0.25">
      <c r="A332">
        <v>8007383</v>
      </c>
      <c r="B332">
        <v>3</v>
      </c>
      <c r="C332">
        <v>754692</v>
      </c>
      <c r="D332" t="s">
        <v>46</v>
      </c>
    </row>
    <row r="333" spans="1:4" x14ac:dyDescent="0.25">
      <c r="A333">
        <v>8009788</v>
      </c>
      <c r="B333">
        <v>2</v>
      </c>
      <c r="C333">
        <v>754692</v>
      </c>
      <c r="D333" t="s">
        <v>46</v>
      </c>
    </row>
    <row r="334" spans="1:4" x14ac:dyDescent="0.25">
      <c r="A334">
        <v>8011775</v>
      </c>
      <c r="B334">
        <v>3</v>
      </c>
      <c r="C334">
        <v>754692</v>
      </c>
      <c r="D334" t="s">
        <v>46</v>
      </c>
    </row>
    <row r="335" spans="1:4" x14ac:dyDescent="0.25">
      <c r="A335">
        <v>8015794</v>
      </c>
      <c r="B335">
        <v>7</v>
      </c>
      <c r="C335">
        <v>754692</v>
      </c>
      <c r="D335" t="s">
        <v>46</v>
      </c>
    </row>
    <row r="336" spans="1:4" x14ac:dyDescent="0.25">
      <c r="A336">
        <v>8015872</v>
      </c>
      <c r="B336">
        <v>4</v>
      </c>
      <c r="C336">
        <v>754692</v>
      </c>
      <c r="D336" t="s">
        <v>46</v>
      </c>
    </row>
    <row r="337" spans="1:4" x14ac:dyDescent="0.25">
      <c r="A337">
        <v>8024133</v>
      </c>
      <c r="B337">
        <v>1</v>
      </c>
      <c r="C337">
        <v>754692</v>
      </c>
      <c r="D337" t="s">
        <v>46</v>
      </c>
    </row>
    <row r="338" spans="1:4" x14ac:dyDescent="0.25">
      <c r="A338">
        <v>8024133</v>
      </c>
      <c r="B338">
        <v>2</v>
      </c>
      <c r="C338">
        <v>754692</v>
      </c>
      <c r="D338" t="s">
        <v>46</v>
      </c>
    </row>
    <row r="339" spans="1:4" x14ac:dyDescent="0.25">
      <c r="A339">
        <v>8026619</v>
      </c>
      <c r="B339">
        <v>2</v>
      </c>
      <c r="C339">
        <v>754692</v>
      </c>
      <c r="D339" t="s">
        <v>46</v>
      </c>
    </row>
    <row r="340" spans="1:4" x14ac:dyDescent="0.25">
      <c r="A340">
        <v>8030460</v>
      </c>
      <c r="B340">
        <v>2</v>
      </c>
      <c r="C340">
        <v>754692</v>
      </c>
      <c r="D340" t="s">
        <v>46</v>
      </c>
    </row>
    <row r="341" spans="1:4" x14ac:dyDescent="0.25">
      <c r="A341">
        <v>8030811</v>
      </c>
      <c r="B341">
        <v>3</v>
      </c>
      <c r="C341">
        <v>754692</v>
      </c>
      <c r="D341" t="s">
        <v>46</v>
      </c>
    </row>
    <row r="342" spans="1:4" x14ac:dyDescent="0.25">
      <c r="A342">
        <v>8033192</v>
      </c>
      <c r="B342">
        <v>1</v>
      </c>
      <c r="C342">
        <v>408957</v>
      </c>
      <c r="D342" t="s">
        <v>47</v>
      </c>
    </row>
    <row r="343" spans="1:4" x14ac:dyDescent="0.25">
      <c r="A343">
        <v>8036554</v>
      </c>
      <c r="B343">
        <v>1</v>
      </c>
      <c r="C343">
        <v>754692</v>
      </c>
      <c r="D343" t="s">
        <v>46</v>
      </c>
    </row>
    <row r="344" spans="1:4" x14ac:dyDescent="0.25">
      <c r="A344">
        <v>8037910</v>
      </c>
      <c r="B344">
        <v>2</v>
      </c>
      <c r="C344">
        <v>754692</v>
      </c>
      <c r="D344" t="s">
        <v>46</v>
      </c>
    </row>
    <row r="345" spans="1:4" x14ac:dyDescent="0.25">
      <c r="A345">
        <v>8038113</v>
      </c>
      <c r="B345">
        <v>3</v>
      </c>
      <c r="C345">
        <v>754692</v>
      </c>
      <c r="D345" t="s">
        <v>46</v>
      </c>
    </row>
    <row r="346" spans="1:4" x14ac:dyDescent="0.25">
      <c r="A346">
        <v>8038841</v>
      </c>
      <c r="B346">
        <v>2</v>
      </c>
      <c r="C346">
        <v>754692</v>
      </c>
      <c r="D346" t="s">
        <v>46</v>
      </c>
    </row>
    <row r="347" spans="1:4" x14ac:dyDescent="0.25">
      <c r="A347">
        <v>8046009</v>
      </c>
      <c r="B347">
        <v>4</v>
      </c>
      <c r="C347">
        <v>754692</v>
      </c>
      <c r="D347" t="s">
        <v>46</v>
      </c>
    </row>
    <row r="348" spans="1:4" x14ac:dyDescent="0.25">
      <c r="A348">
        <v>8047741</v>
      </c>
      <c r="B348">
        <v>1</v>
      </c>
      <c r="C348">
        <v>754692</v>
      </c>
      <c r="D348" t="s">
        <v>46</v>
      </c>
    </row>
    <row r="349" spans="1:4" x14ac:dyDescent="0.25">
      <c r="A349">
        <v>8049204</v>
      </c>
      <c r="B349">
        <v>4</v>
      </c>
      <c r="C349">
        <v>754692</v>
      </c>
      <c r="D349" t="s">
        <v>46</v>
      </c>
    </row>
    <row r="350" spans="1:4" x14ac:dyDescent="0.25">
      <c r="A350">
        <v>8054969</v>
      </c>
      <c r="B350">
        <v>1</v>
      </c>
      <c r="C350">
        <v>824624</v>
      </c>
      <c r="D350" t="s">
        <v>44</v>
      </c>
    </row>
    <row r="351" spans="1:4" x14ac:dyDescent="0.25">
      <c r="A351">
        <v>8058289</v>
      </c>
      <c r="B351">
        <v>4</v>
      </c>
      <c r="C351">
        <v>754632</v>
      </c>
      <c r="D351" t="s">
        <v>45</v>
      </c>
    </row>
    <row r="352" spans="1:4" x14ac:dyDescent="0.25">
      <c r="A352">
        <v>8058289</v>
      </c>
      <c r="B352">
        <v>5</v>
      </c>
      <c r="C352">
        <v>754632</v>
      </c>
      <c r="D352" t="s">
        <v>45</v>
      </c>
    </row>
    <row r="353" spans="1:4" x14ac:dyDescent="0.25">
      <c r="A353">
        <v>8058289</v>
      </c>
      <c r="B353">
        <v>1</v>
      </c>
      <c r="C353">
        <v>754632</v>
      </c>
      <c r="D353" t="s">
        <v>45</v>
      </c>
    </row>
    <row r="354" spans="1:4" x14ac:dyDescent="0.25">
      <c r="A354">
        <v>8063905</v>
      </c>
      <c r="B354">
        <v>2</v>
      </c>
      <c r="C354">
        <v>408957</v>
      </c>
      <c r="D354" t="s">
        <v>47</v>
      </c>
    </row>
    <row r="355" spans="1:4" x14ac:dyDescent="0.25">
      <c r="A355">
        <v>8064462</v>
      </c>
      <c r="B355">
        <v>4</v>
      </c>
      <c r="C355">
        <v>754692</v>
      </c>
      <c r="D355" t="s">
        <v>46</v>
      </c>
    </row>
    <row r="356" spans="1:4" x14ac:dyDescent="0.25">
      <c r="A356">
        <v>8064601</v>
      </c>
      <c r="B356">
        <v>1</v>
      </c>
      <c r="C356">
        <v>754632</v>
      </c>
      <c r="D356" t="s">
        <v>45</v>
      </c>
    </row>
    <row r="357" spans="1:4" x14ac:dyDescent="0.25">
      <c r="A357">
        <v>8072572</v>
      </c>
      <c r="B357">
        <v>1</v>
      </c>
      <c r="C357">
        <v>824624</v>
      </c>
      <c r="D357" t="s">
        <v>44</v>
      </c>
    </row>
    <row r="358" spans="1:4" x14ac:dyDescent="0.25">
      <c r="A358">
        <v>8073194</v>
      </c>
      <c r="B358">
        <v>2</v>
      </c>
      <c r="C358">
        <v>754692</v>
      </c>
      <c r="D358" t="s">
        <v>46</v>
      </c>
    </row>
    <row r="359" spans="1:4" x14ac:dyDescent="0.25">
      <c r="A359">
        <v>8075492</v>
      </c>
      <c r="B359">
        <v>1</v>
      </c>
      <c r="C359">
        <v>408957</v>
      </c>
      <c r="D359" t="s">
        <v>47</v>
      </c>
    </row>
    <row r="360" spans="1:4" x14ac:dyDescent="0.25">
      <c r="A360">
        <v>8075870</v>
      </c>
      <c r="B360">
        <v>1</v>
      </c>
      <c r="C360">
        <v>754692</v>
      </c>
      <c r="D360" t="s">
        <v>46</v>
      </c>
    </row>
    <row r="361" spans="1:4" x14ac:dyDescent="0.25">
      <c r="A361">
        <v>8078832</v>
      </c>
      <c r="B361">
        <v>1</v>
      </c>
      <c r="C361">
        <v>408957</v>
      </c>
      <c r="D361" t="s">
        <v>47</v>
      </c>
    </row>
    <row r="362" spans="1:4" x14ac:dyDescent="0.25">
      <c r="A362">
        <v>8083135</v>
      </c>
      <c r="B362">
        <v>1</v>
      </c>
      <c r="C362">
        <v>754692</v>
      </c>
      <c r="D362" t="s">
        <v>46</v>
      </c>
    </row>
    <row r="363" spans="1:4" x14ac:dyDescent="0.25">
      <c r="A363">
        <v>8086373</v>
      </c>
      <c r="B363">
        <v>7</v>
      </c>
      <c r="C363">
        <v>754692</v>
      </c>
      <c r="D363" t="s">
        <v>46</v>
      </c>
    </row>
    <row r="364" spans="1:4" x14ac:dyDescent="0.25">
      <c r="A364">
        <v>8087489</v>
      </c>
      <c r="B364">
        <v>1</v>
      </c>
      <c r="C364">
        <v>754692</v>
      </c>
      <c r="D364" t="s">
        <v>46</v>
      </c>
    </row>
    <row r="365" spans="1:4" x14ac:dyDescent="0.25">
      <c r="A365">
        <v>8089199</v>
      </c>
      <c r="B365">
        <v>3</v>
      </c>
      <c r="C365">
        <v>754692</v>
      </c>
      <c r="D365" t="s">
        <v>46</v>
      </c>
    </row>
    <row r="366" spans="1:4" x14ac:dyDescent="0.25">
      <c r="A366">
        <v>8091863</v>
      </c>
      <c r="B366">
        <v>1</v>
      </c>
      <c r="C366">
        <v>754632</v>
      </c>
      <c r="D366" t="s">
        <v>45</v>
      </c>
    </row>
    <row r="367" spans="1:4" x14ac:dyDescent="0.25">
      <c r="A367">
        <v>8094548</v>
      </c>
      <c r="B367">
        <v>6</v>
      </c>
      <c r="C367">
        <v>754692</v>
      </c>
      <c r="D367" t="s">
        <v>46</v>
      </c>
    </row>
    <row r="368" spans="1:4" x14ac:dyDescent="0.25">
      <c r="A368">
        <v>8096450</v>
      </c>
      <c r="B368">
        <v>3</v>
      </c>
      <c r="C368">
        <v>754692</v>
      </c>
      <c r="D368" t="s">
        <v>46</v>
      </c>
    </row>
    <row r="369" spans="1:4" x14ac:dyDescent="0.25">
      <c r="A369">
        <v>8097054</v>
      </c>
      <c r="B369">
        <v>2</v>
      </c>
      <c r="C369">
        <v>754692</v>
      </c>
      <c r="D369" t="s">
        <v>46</v>
      </c>
    </row>
    <row r="370" spans="1:4" x14ac:dyDescent="0.25">
      <c r="A370">
        <v>8099481</v>
      </c>
      <c r="B370">
        <v>1</v>
      </c>
      <c r="C370">
        <v>824624</v>
      </c>
      <c r="D370" t="s">
        <v>44</v>
      </c>
    </row>
    <row r="371" spans="1:4" x14ac:dyDescent="0.25">
      <c r="A371">
        <v>8104644</v>
      </c>
      <c r="B371">
        <v>1</v>
      </c>
      <c r="C371">
        <v>754692</v>
      </c>
      <c r="D371" t="s">
        <v>46</v>
      </c>
    </row>
    <row r="372" spans="1:4" x14ac:dyDescent="0.25">
      <c r="A372">
        <v>8105291</v>
      </c>
      <c r="B372">
        <v>1</v>
      </c>
      <c r="C372">
        <v>914944</v>
      </c>
      <c r="D372" t="s">
        <v>48</v>
      </c>
    </row>
    <row r="373" spans="1:4" x14ac:dyDescent="0.25">
      <c r="A373">
        <v>8107332</v>
      </c>
      <c r="B373">
        <v>4</v>
      </c>
      <c r="C373">
        <v>754692</v>
      </c>
      <c r="D373" t="s">
        <v>46</v>
      </c>
    </row>
    <row r="374" spans="1:4" x14ac:dyDescent="0.25">
      <c r="A374">
        <v>8110911</v>
      </c>
      <c r="B374">
        <v>7</v>
      </c>
      <c r="C374">
        <v>754692</v>
      </c>
      <c r="D374" t="s">
        <v>46</v>
      </c>
    </row>
    <row r="375" spans="1:4" x14ac:dyDescent="0.25">
      <c r="A375">
        <v>8116722</v>
      </c>
      <c r="B375">
        <v>18</v>
      </c>
      <c r="C375">
        <v>754692</v>
      </c>
      <c r="D375" t="s">
        <v>46</v>
      </c>
    </row>
    <row r="376" spans="1:4" x14ac:dyDescent="0.25">
      <c r="A376">
        <v>8117112</v>
      </c>
      <c r="B376">
        <v>1</v>
      </c>
      <c r="C376">
        <v>754632</v>
      </c>
      <c r="D376" t="s">
        <v>45</v>
      </c>
    </row>
    <row r="377" spans="1:4" x14ac:dyDescent="0.25">
      <c r="A377">
        <v>8117947</v>
      </c>
      <c r="B377">
        <v>6</v>
      </c>
      <c r="C377">
        <v>754692</v>
      </c>
      <c r="D377" t="s">
        <v>46</v>
      </c>
    </row>
    <row r="378" spans="1:4" x14ac:dyDescent="0.25">
      <c r="A378">
        <v>8118670</v>
      </c>
      <c r="B378">
        <v>1</v>
      </c>
      <c r="C378">
        <v>754692</v>
      </c>
      <c r="D378" t="s">
        <v>46</v>
      </c>
    </row>
    <row r="379" spans="1:4" x14ac:dyDescent="0.25">
      <c r="A379">
        <v>8120821</v>
      </c>
      <c r="B379">
        <v>8</v>
      </c>
      <c r="C379">
        <v>754692</v>
      </c>
      <c r="D379" t="s">
        <v>46</v>
      </c>
    </row>
    <row r="380" spans="1:4" x14ac:dyDescent="0.25">
      <c r="A380">
        <v>8121173</v>
      </c>
      <c r="B380">
        <v>8</v>
      </c>
      <c r="C380">
        <v>754692</v>
      </c>
      <c r="D380" t="s">
        <v>46</v>
      </c>
    </row>
    <row r="381" spans="1:4" x14ac:dyDescent="0.25">
      <c r="A381">
        <v>8124900</v>
      </c>
      <c r="B381">
        <v>5</v>
      </c>
      <c r="C381">
        <v>754692</v>
      </c>
      <c r="D381" t="s">
        <v>46</v>
      </c>
    </row>
    <row r="382" spans="1:4" x14ac:dyDescent="0.25">
      <c r="A382">
        <v>8133115</v>
      </c>
      <c r="B382">
        <v>2</v>
      </c>
      <c r="C382">
        <v>754692</v>
      </c>
      <c r="D382" t="s">
        <v>46</v>
      </c>
    </row>
    <row r="383" spans="1:4" x14ac:dyDescent="0.25">
      <c r="A383">
        <v>8134296</v>
      </c>
      <c r="B383">
        <v>4</v>
      </c>
      <c r="C383">
        <v>754692</v>
      </c>
      <c r="D383" t="s">
        <v>46</v>
      </c>
    </row>
    <row r="384" spans="1:4" x14ac:dyDescent="0.25">
      <c r="A384">
        <v>8138800</v>
      </c>
      <c r="B384">
        <v>4</v>
      </c>
      <c r="C384">
        <v>754692</v>
      </c>
      <c r="D384" t="s">
        <v>46</v>
      </c>
    </row>
    <row r="385" spans="1:4" x14ac:dyDescent="0.25">
      <c r="A385">
        <v>8138882</v>
      </c>
      <c r="B385">
        <v>1</v>
      </c>
      <c r="C385">
        <v>408957</v>
      </c>
      <c r="D385" t="s">
        <v>47</v>
      </c>
    </row>
    <row r="386" spans="1:4" x14ac:dyDescent="0.25">
      <c r="A386">
        <v>8139196</v>
      </c>
      <c r="B386">
        <v>3</v>
      </c>
      <c r="C386">
        <v>754692</v>
      </c>
      <c r="D386" t="s">
        <v>46</v>
      </c>
    </row>
    <row r="387" spans="1:4" x14ac:dyDescent="0.25">
      <c r="A387">
        <v>8148355</v>
      </c>
      <c r="B387">
        <v>1</v>
      </c>
      <c r="C387">
        <v>754692</v>
      </c>
      <c r="D387" t="s">
        <v>46</v>
      </c>
    </row>
    <row r="388" spans="1:4" x14ac:dyDescent="0.25">
      <c r="A388">
        <v>8151699</v>
      </c>
      <c r="B388">
        <v>6</v>
      </c>
      <c r="C388">
        <v>754692</v>
      </c>
      <c r="D388" t="s">
        <v>46</v>
      </c>
    </row>
    <row r="389" spans="1:4" x14ac:dyDescent="0.25">
      <c r="A389">
        <v>8152964</v>
      </c>
      <c r="B389">
        <v>1</v>
      </c>
      <c r="C389">
        <v>754692</v>
      </c>
      <c r="D389" t="s">
        <v>46</v>
      </c>
    </row>
    <row r="390" spans="1:4" x14ac:dyDescent="0.25">
      <c r="A390">
        <v>8166350</v>
      </c>
      <c r="B390">
        <v>3</v>
      </c>
      <c r="C390">
        <v>754692</v>
      </c>
      <c r="D390" t="s">
        <v>46</v>
      </c>
    </row>
    <row r="391" spans="1:4" x14ac:dyDescent="0.25">
      <c r="A391">
        <v>8167111</v>
      </c>
      <c r="B391">
        <v>1</v>
      </c>
      <c r="C391">
        <v>754692</v>
      </c>
      <c r="D391" t="s">
        <v>46</v>
      </c>
    </row>
    <row r="392" spans="1:4" x14ac:dyDescent="0.25">
      <c r="A392">
        <v>8169403</v>
      </c>
      <c r="B392">
        <v>3</v>
      </c>
      <c r="C392">
        <v>754692</v>
      </c>
      <c r="D392" t="s">
        <v>46</v>
      </c>
    </row>
    <row r="393" spans="1:4" x14ac:dyDescent="0.25">
      <c r="A393">
        <v>8169901</v>
      </c>
      <c r="B393">
        <v>2</v>
      </c>
      <c r="C393">
        <v>754692</v>
      </c>
      <c r="D393" t="s">
        <v>46</v>
      </c>
    </row>
    <row r="394" spans="1:4" x14ac:dyDescent="0.25">
      <c r="A394">
        <v>8172533</v>
      </c>
      <c r="B394">
        <v>3</v>
      </c>
      <c r="C394">
        <v>754692</v>
      </c>
      <c r="D394" t="s">
        <v>46</v>
      </c>
    </row>
    <row r="395" spans="1:4" x14ac:dyDescent="0.25">
      <c r="A395">
        <v>8173614</v>
      </c>
      <c r="B395">
        <v>2</v>
      </c>
      <c r="C395">
        <v>754692</v>
      </c>
      <c r="D395" t="s">
        <v>46</v>
      </c>
    </row>
    <row r="396" spans="1:4" x14ac:dyDescent="0.25">
      <c r="A396">
        <v>8174856</v>
      </c>
      <c r="B396">
        <v>2</v>
      </c>
      <c r="C396">
        <v>754692</v>
      </c>
      <c r="D396" t="s">
        <v>46</v>
      </c>
    </row>
    <row r="397" spans="1:4" x14ac:dyDescent="0.25">
      <c r="A397">
        <v>8179239</v>
      </c>
      <c r="B397">
        <v>1</v>
      </c>
      <c r="C397">
        <v>408957</v>
      </c>
      <c r="D397" t="s">
        <v>47</v>
      </c>
    </row>
    <row r="398" spans="1:4" x14ac:dyDescent="0.25">
      <c r="A398">
        <v>8180067</v>
      </c>
      <c r="B398">
        <v>2</v>
      </c>
      <c r="C398">
        <v>754692</v>
      </c>
      <c r="D398" t="s">
        <v>46</v>
      </c>
    </row>
    <row r="399" spans="1:4" x14ac:dyDescent="0.25">
      <c r="A399">
        <v>8180525</v>
      </c>
      <c r="B399">
        <v>4</v>
      </c>
      <c r="C399">
        <v>754692</v>
      </c>
      <c r="D399" t="s">
        <v>46</v>
      </c>
    </row>
    <row r="400" spans="1:4" x14ac:dyDescent="0.25">
      <c r="A400">
        <v>8181172</v>
      </c>
      <c r="B400">
        <v>2</v>
      </c>
      <c r="C400">
        <v>754692</v>
      </c>
      <c r="D400" t="s">
        <v>46</v>
      </c>
    </row>
    <row r="401" spans="1:4" x14ac:dyDescent="0.25">
      <c r="A401">
        <v>8184467</v>
      </c>
      <c r="B401">
        <v>4</v>
      </c>
      <c r="C401">
        <v>754692</v>
      </c>
      <c r="D401" t="s">
        <v>46</v>
      </c>
    </row>
    <row r="402" spans="1:4" x14ac:dyDescent="0.25">
      <c r="A402">
        <v>8186108</v>
      </c>
      <c r="B402">
        <v>1</v>
      </c>
      <c r="C402">
        <v>754692</v>
      </c>
      <c r="D402" t="s">
        <v>46</v>
      </c>
    </row>
    <row r="403" spans="1:4" x14ac:dyDescent="0.25">
      <c r="A403">
        <v>8188001</v>
      </c>
      <c r="B403">
        <v>3</v>
      </c>
      <c r="C403">
        <v>754692</v>
      </c>
      <c r="D403" t="s">
        <v>46</v>
      </c>
    </row>
    <row r="404" spans="1:4" x14ac:dyDescent="0.25">
      <c r="A404">
        <v>8199288</v>
      </c>
      <c r="B404">
        <v>5</v>
      </c>
      <c r="C404">
        <v>754692</v>
      </c>
      <c r="D404" t="s">
        <v>46</v>
      </c>
    </row>
    <row r="405" spans="1:4" x14ac:dyDescent="0.25">
      <c r="A405">
        <v>8199735</v>
      </c>
      <c r="B405">
        <v>1</v>
      </c>
      <c r="C405">
        <v>754632</v>
      </c>
      <c r="D405" t="s">
        <v>45</v>
      </c>
    </row>
    <row r="406" spans="1:4" x14ac:dyDescent="0.25">
      <c r="A406">
        <v>8200576</v>
      </c>
      <c r="B406">
        <v>1</v>
      </c>
      <c r="C406">
        <v>408957</v>
      </c>
      <c r="D406" t="s">
        <v>47</v>
      </c>
    </row>
    <row r="407" spans="1:4" x14ac:dyDescent="0.25">
      <c r="A407">
        <v>8204920</v>
      </c>
      <c r="B407">
        <v>3</v>
      </c>
      <c r="C407">
        <v>754692</v>
      </c>
      <c r="D407" t="s">
        <v>46</v>
      </c>
    </row>
    <row r="408" spans="1:4" x14ac:dyDescent="0.25">
      <c r="A408">
        <v>8208003</v>
      </c>
      <c r="B408">
        <v>1</v>
      </c>
      <c r="C408">
        <v>408957</v>
      </c>
      <c r="D408" t="s">
        <v>47</v>
      </c>
    </row>
    <row r="409" spans="1:4" x14ac:dyDescent="0.25">
      <c r="A409">
        <v>8212907</v>
      </c>
      <c r="B409">
        <v>3</v>
      </c>
      <c r="C409">
        <v>754692</v>
      </c>
      <c r="D409" t="s">
        <v>46</v>
      </c>
    </row>
    <row r="410" spans="1:4" x14ac:dyDescent="0.25">
      <c r="A410">
        <v>8216328</v>
      </c>
      <c r="B410">
        <v>8</v>
      </c>
      <c r="C410">
        <v>754692</v>
      </c>
      <c r="D410" t="s">
        <v>46</v>
      </c>
    </row>
    <row r="411" spans="1:4" x14ac:dyDescent="0.25">
      <c r="A411">
        <v>8216985</v>
      </c>
      <c r="B411">
        <v>1</v>
      </c>
      <c r="C411">
        <v>754692</v>
      </c>
      <c r="D411" t="s">
        <v>46</v>
      </c>
    </row>
    <row r="412" spans="1:4" x14ac:dyDescent="0.25">
      <c r="A412">
        <v>8226405</v>
      </c>
      <c r="B412">
        <v>1</v>
      </c>
      <c r="C412">
        <v>824624</v>
      </c>
      <c r="D412" t="s">
        <v>44</v>
      </c>
    </row>
    <row r="413" spans="1:4" x14ac:dyDescent="0.25">
      <c r="A413">
        <v>8227442</v>
      </c>
      <c r="B413">
        <v>6</v>
      </c>
      <c r="C413">
        <v>754692</v>
      </c>
      <c r="D413" t="s">
        <v>46</v>
      </c>
    </row>
    <row r="414" spans="1:4" x14ac:dyDescent="0.25">
      <c r="A414">
        <v>8233899</v>
      </c>
      <c r="B414">
        <v>8</v>
      </c>
      <c r="C414">
        <v>754692</v>
      </c>
      <c r="D414" t="s">
        <v>46</v>
      </c>
    </row>
    <row r="415" spans="1:4" x14ac:dyDescent="0.25">
      <c r="A415">
        <v>8233899</v>
      </c>
      <c r="B415">
        <v>2</v>
      </c>
      <c r="C415">
        <v>754692</v>
      </c>
      <c r="D415" t="s">
        <v>46</v>
      </c>
    </row>
    <row r="416" spans="1:4" x14ac:dyDescent="0.25">
      <c r="A416">
        <v>8233899</v>
      </c>
      <c r="B416">
        <v>5</v>
      </c>
      <c r="C416">
        <v>754692</v>
      </c>
      <c r="D416" t="s">
        <v>46</v>
      </c>
    </row>
    <row r="417" spans="1:4" x14ac:dyDescent="0.25">
      <c r="A417">
        <v>8240782</v>
      </c>
      <c r="B417">
        <v>4</v>
      </c>
      <c r="C417">
        <v>754692</v>
      </c>
      <c r="D417" t="s">
        <v>46</v>
      </c>
    </row>
    <row r="418" spans="1:4" x14ac:dyDescent="0.25">
      <c r="A418">
        <v>8242478</v>
      </c>
      <c r="B418">
        <v>2</v>
      </c>
      <c r="C418">
        <v>754692</v>
      </c>
      <c r="D418" t="s">
        <v>46</v>
      </c>
    </row>
    <row r="419" spans="1:4" x14ac:dyDescent="0.25">
      <c r="A419">
        <v>8245956</v>
      </c>
      <c r="B419">
        <v>1</v>
      </c>
      <c r="C419">
        <v>754692</v>
      </c>
      <c r="D419" t="s">
        <v>46</v>
      </c>
    </row>
    <row r="420" spans="1:4" x14ac:dyDescent="0.25">
      <c r="A420">
        <v>8246420</v>
      </c>
      <c r="B420">
        <v>2</v>
      </c>
      <c r="C420">
        <v>754692</v>
      </c>
      <c r="D420" t="s">
        <v>46</v>
      </c>
    </row>
    <row r="421" spans="1:4" x14ac:dyDescent="0.25">
      <c r="A421">
        <v>8248286</v>
      </c>
      <c r="B421">
        <v>1</v>
      </c>
      <c r="C421">
        <v>754692</v>
      </c>
      <c r="D421" t="s">
        <v>46</v>
      </c>
    </row>
    <row r="422" spans="1:4" x14ac:dyDescent="0.25">
      <c r="A422">
        <v>8249386</v>
      </c>
      <c r="B422">
        <v>2</v>
      </c>
      <c r="C422">
        <v>754632</v>
      </c>
      <c r="D422" t="s">
        <v>45</v>
      </c>
    </row>
    <row r="423" spans="1:4" x14ac:dyDescent="0.25">
      <c r="A423">
        <v>8250937</v>
      </c>
      <c r="B423">
        <v>1</v>
      </c>
      <c r="C423">
        <v>824624</v>
      </c>
      <c r="D423" t="s">
        <v>44</v>
      </c>
    </row>
    <row r="424" spans="1:4" x14ac:dyDescent="0.25">
      <c r="A424">
        <v>8253976</v>
      </c>
      <c r="B424">
        <v>1</v>
      </c>
      <c r="C424">
        <v>754692</v>
      </c>
      <c r="D424" t="s">
        <v>46</v>
      </c>
    </row>
    <row r="425" spans="1:4" x14ac:dyDescent="0.25">
      <c r="A425">
        <v>8255506</v>
      </c>
      <c r="B425">
        <v>8</v>
      </c>
      <c r="C425">
        <v>754692</v>
      </c>
      <c r="D425" t="s">
        <v>46</v>
      </c>
    </row>
    <row r="426" spans="1:4" x14ac:dyDescent="0.25">
      <c r="A426">
        <v>8256033</v>
      </c>
      <c r="B426">
        <v>1</v>
      </c>
      <c r="C426">
        <v>754692</v>
      </c>
      <c r="D426" t="s">
        <v>46</v>
      </c>
    </row>
    <row r="427" spans="1:4" x14ac:dyDescent="0.25">
      <c r="A427">
        <v>8258783</v>
      </c>
      <c r="B427">
        <v>1</v>
      </c>
      <c r="C427">
        <v>754692</v>
      </c>
      <c r="D427" t="s">
        <v>46</v>
      </c>
    </row>
    <row r="428" spans="1:4" x14ac:dyDescent="0.25">
      <c r="A428">
        <v>8258834</v>
      </c>
      <c r="B428">
        <v>2</v>
      </c>
      <c r="C428">
        <v>754692</v>
      </c>
      <c r="D428" t="s">
        <v>46</v>
      </c>
    </row>
    <row r="429" spans="1:4" x14ac:dyDescent="0.25">
      <c r="A429">
        <v>8259949</v>
      </c>
      <c r="B429">
        <v>2</v>
      </c>
      <c r="C429">
        <v>754692</v>
      </c>
      <c r="D429" t="s">
        <v>46</v>
      </c>
    </row>
    <row r="430" spans="1:4" x14ac:dyDescent="0.25">
      <c r="A430">
        <v>8265509</v>
      </c>
      <c r="B430">
        <v>1</v>
      </c>
      <c r="C430">
        <v>754692</v>
      </c>
      <c r="D430" t="s">
        <v>46</v>
      </c>
    </row>
    <row r="431" spans="1:4" x14ac:dyDescent="0.25">
      <c r="A431">
        <v>8270058</v>
      </c>
      <c r="B431">
        <v>2</v>
      </c>
      <c r="C431">
        <v>754692</v>
      </c>
      <c r="D431" t="s">
        <v>46</v>
      </c>
    </row>
    <row r="432" spans="1:4" x14ac:dyDescent="0.25">
      <c r="A432">
        <v>8270630</v>
      </c>
      <c r="B432">
        <v>5</v>
      </c>
      <c r="C432">
        <v>754692</v>
      </c>
      <c r="D432" t="s">
        <v>46</v>
      </c>
    </row>
    <row r="433" spans="1:4" x14ac:dyDescent="0.25">
      <c r="A433">
        <v>8280033</v>
      </c>
      <c r="B433">
        <v>4</v>
      </c>
      <c r="C433">
        <v>754692</v>
      </c>
      <c r="D433" t="s">
        <v>46</v>
      </c>
    </row>
    <row r="434" spans="1:4" x14ac:dyDescent="0.25">
      <c r="A434">
        <v>8280394</v>
      </c>
      <c r="B434">
        <v>1</v>
      </c>
      <c r="C434">
        <v>824624</v>
      </c>
      <c r="D434" t="s">
        <v>44</v>
      </c>
    </row>
    <row r="435" spans="1:4" x14ac:dyDescent="0.25">
      <c r="A435">
        <v>8281587</v>
      </c>
      <c r="B435">
        <v>2</v>
      </c>
      <c r="C435">
        <v>754692</v>
      </c>
      <c r="D435" t="s">
        <v>46</v>
      </c>
    </row>
    <row r="436" spans="1:4" x14ac:dyDescent="0.25">
      <c r="A436">
        <v>8284111</v>
      </c>
      <c r="B436">
        <v>1</v>
      </c>
      <c r="C436">
        <v>754692</v>
      </c>
      <c r="D436" t="s">
        <v>46</v>
      </c>
    </row>
    <row r="437" spans="1:4" x14ac:dyDescent="0.25">
      <c r="A437">
        <v>8284155</v>
      </c>
      <c r="B437">
        <v>2</v>
      </c>
      <c r="C437">
        <v>754692</v>
      </c>
      <c r="D437" t="s">
        <v>46</v>
      </c>
    </row>
    <row r="438" spans="1:4" x14ac:dyDescent="0.25">
      <c r="A438">
        <v>8285162</v>
      </c>
      <c r="B438">
        <v>1</v>
      </c>
      <c r="C438">
        <v>824624</v>
      </c>
      <c r="D438" t="s">
        <v>44</v>
      </c>
    </row>
    <row r="439" spans="1:4" x14ac:dyDescent="0.25">
      <c r="A439">
        <v>8286964</v>
      </c>
      <c r="B439">
        <v>1</v>
      </c>
      <c r="C439">
        <v>754632</v>
      </c>
      <c r="D439" t="s">
        <v>45</v>
      </c>
    </row>
    <row r="440" spans="1:4" x14ac:dyDescent="0.25">
      <c r="A440">
        <v>8288284</v>
      </c>
      <c r="B440">
        <v>12</v>
      </c>
      <c r="C440">
        <v>754692</v>
      </c>
      <c r="D440" t="s">
        <v>46</v>
      </c>
    </row>
    <row r="441" spans="1:4" x14ac:dyDescent="0.25">
      <c r="A441">
        <v>8288715</v>
      </c>
      <c r="B441">
        <v>6</v>
      </c>
      <c r="C441">
        <v>754692</v>
      </c>
      <c r="D441" t="s">
        <v>46</v>
      </c>
    </row>
    <row r="442" spans="1:4" x14ac:dyDescent="0.25">
      <c r="A442">
        <v>8291043</v>
      </c>
      <c r="B442">
        <v>1</v>
      </c>
      <c r="C442">
        <v>754692</v>
      </c>
      <c r="D442" t="s">
        <v>46</v>
      </c>
    </row>
    <row r="443" spans="1:4" x14ac:dyDescent="0.25">
      <c r="A443">
        <v>8293065</v>
      </c>
      <c r="B443">
        <v>1</v>
      </c>
      <c r="C443">
        <v>754692</v>
      </c>
      <c r="D443" t="s">
        <v>46</v>
      </c>
    </row>
    <row r="444" spans="1:4" x14ac:dyDescent="0.25">
      <c r="A444">
        <v>8295284</v>
      </c>
      <c r="B444">
        <v>1</v>
      </c>
      <c r="C444">
        <v>824624</v>
      </c>
      <c r="D444" t="s">
        <v>44</v>
      </c>
    </row>
    <row r="445" spans="1:4" x14ac:dyDescent="0.25">
      <c r="A445">
        <v>8296979</v>
      </c>
      <c r="B445">
        <v>7</v>
      </c>
      <c r="C445">
        <v>754692</v>
      </c>
      <c r="D445" t="s">
        <v>46</v>
      </c>
    </row>
    <row r="446" spans="1:4" x14ac:dyDescent="0.25">
      <c r="A446">
        <v>8297835</v>
      </c>
      <c r="B446">
        <v>1</v>
      </c>
      <c r="C446">
        <v>408957</v>
      </c>
      <c r="D446" t="s">
        <v>47</v>
      </c>
    </row>
    <row r="447" spans="1:4" x14ac:dyDescent="0.25">
      <c r="A447">
        <v>8302788</v>
      </c>
      <c r="B447">
        <v>1</v>
      </c>
      <c r="C447">
        <v>754692</v>
      </c>
      <c r="D447" t="s">
        <v>46</v>
      </c>
    </row>
    <row r="448" spans="1:4" x14ac:dyDescent="0.25">
      <c r="A448">
        <v>8302955</v>
      </c>
      <c r="B448">
        <v>8</v>
      </c>
      <c r="C448">
        <v>754692</v>
      </c>
      <c r="D448" t="s">
        <v>46</v>
      </c>
    </row>
    <row r="449" spans="1:4" x14ac:dyDescent="0.25">
      <c r="A449">
        <v>8306962</v>
      </c>
      <c r="B449">
        <v>1</v>
      </c>
      <c r="C449">
        <v>408957</v>
      </c>
      <c r="D449" t="s">
        <v>47</v>
      </c>
    </row>
    <row r="450" spans="1:4" x14ac:dyDescent="0.25">
      <c r="A450">
        <v>8307540</v>
      </c>
      <c r="B450">
        <v>2</v>
      </c>
      <c r="C450">
        <v>754692</v>
      </c>
      <c r="D450" t="s">
        <v>46</v>
      </c>
    </row>
    <row r="451" spans="1:4" x14ac:dyDescent="0.25">
      <c r="A451">
        <v>8307876</v>
      </c>
      <c r="B451">
        <v>3</v>
      </c>
      <c r="C451">
        <v>754692</v>
      </c>
      <c r="D451" t="s">
        <v>46</v>
      </c>
    </row>
    <row r="452" spans="1:4" x14ac:dyDescent="0.25">
      <c r="A452">
        <v>8309229</v>
      </c>
      <c r="B452">
        <v>1</v>
      </c>
      <c r="C452">
        <v>754692</v>
      </c>
      <c r="D452" t="s">
        <v>46</v>
      </c>
    </row>
    <row r="453" spans="1:4" x14ac:dyDescent="0.25">
      <c r="A453">
        <v>8309801</v>
      </c>
      <c r="B453">
        <v>1</v>
      </c>
      <c r="C453">
        <v>754632</v>
      </c>
      <c r="D453" t="s">
        <v>45</v>
      </c>
    </row>
    <row r="454" spans="1:4" x14ac:dyDescent="0.25">
      <c r="A454">
        <v>8314114</v>
      </c>
      <c r="B454">
        <v>2</v>
      </c>
      <c r="C454">
        <v>754692</v>
      </c>
      <c r="D454" t="s">
        <v>46</v>
      </c>
    </row>
    <row r="455" spans="1:4" x14ac:dyDescent="0.25">
      <c r="A455">
        <v>8314694</v>
      </c>
      <c r="B455">
        <v>5</v>
      </c>
      <c r="C455">
        <v>754692</v>
      </c>
      <c r="D455" t="s">
        <v>46</v>
      </c>
    </row>
    <row r="456" spans="1:4" x14ac:dyDescent="0.25">
      <c r="A456">
        <v>8315016</v>
      </c>
      <c r="B456">
        <v>4</v>
      </c>
      <c r="C456">
        <v>754692</v>
      </c>
      <c r="D456" t="s">
        <v>46</v>
      </c>
    </row>
    <row r="457" spans="1:4" x14ac:dyDescent="0.25">
      <c r="A457">
        <v>8316235</v>
      </c>
      <c r="B457">
        <v>4</v>
      </c>
      <c r="C457">
        <v>754692</v>
      </c>
      <c r="D457" t="s">
        <v>46</v>
      </c>
    </row>
    <row r="458" spans="1:4" x14ac:dyDescent="0.25">
      <c r="A458">
        <v>8320207</v>
      </c>
      <c r="B458">
        <v>1</v>
      </c>
      <c r="C458">
        <v>754692</v>
      </c>
      <c r="D458" t="s">
        <v>46</v>
      </c>
    </row>
    <row r="459" spans="1:4" x14ac:dyDescent="0.25">
      <c r="A459">
        <v>8321292</v>
      </c>
      <c r="B459">
        <v>6</v>
      </c>
      <c r="C459">
        <v>754692</v>
      </c>
      <c r="D459" t="s">
        <v>46</v>
      </c>
    </row>
    <row r="460" spans="1:4" x14ac:dyDescent="0.25">
      <c r="A460">
        <v>8324708</v>
      </c>
      <c r="B460">
        <v>1</v>
      </c>
      <c r="C460">
        <v>754692</v>
      </c>
      <c r="D460" t="s">
        <v>46</v>
      </c>
    </row>
    <row r="461" spans="1:4" x14ac:dyDescent="0.25">
      <c r="A461">
        <v>8326552</v>
      </c>
      <c r="B461">
        <v>2</v>
      </c>
      <c r="C461">
        <v>754692</v>
      </c>
      <c r="D461" t="s">
        <v>46</v>
      </c>
    </row>
    <row r="462" spans="1:4" x14ac:dyDescent="0.25">
      <c r="A462">
        <v>8327234</v>
      </c>
      <c r="B462">
        <v>1</v>
      </c>
      <c r="C462">
        <v>754692</v>
      </c>
      <c r="D462" t="s">
        <v>46</v>
      </c>
    </row>
    <row r="463" spans="1:4" x14ac:dyDescent="0.25">
      <c r="A463">
        <v>8328043</v>
      </c>
      <c r="B463">
        <v>4</v>
      </c>
      <c r="C463">
        <v>754692</v>
      </c>
      <c r="D463" t="s">
        <v>46</v>
      </c>
    </row>
    <row r="464" spans="1:4" x14ac:dyDescent="0.25">
      <c r="A464">
        <v>8332276</v>
      </c>
      <c r="B464">
        <v>2</v>
      </c>
      <c r="C464">
        <v>754692</v>
      </c>
      <c r="D464" t="s">
        <v>46</v>
      </c>
    </row>
    <row r="465" spans="1:4" x14ac:dyDescent="0.25">
      <c r="A465">
        <v>8334618</v>
      </c>
      <c r="B465">
        <v>1</v>
      </c>
      <c r="C465">
        <v>754692</v>
      </c>
      <c r="D465" t="s">
        <v>46</v>
      </c>
    </row>
    <row r="466" spans="1:4" x14ac:dyDescent="0.25">
      <c r="A466">
        <v>8337164</v>
      </c>
      <c r="B466">
        <v>3</v>
      </c>
      <c r="C466">
        <v>754692</v>
      </c>
      <c r="D466" t="s">
        <v>46</v>
      </c>
    </row>
    <row r="467" spans="1:4" x14ac:dyDescent="0.25">
      <c r="A467">
        <v>8338076</v>
      </c>
      <c r="B467">
        <v>3</v>
      </c>
      <c r="C467">
        <v>754692</v>
      </c>
      <c r="D467" t="s">
        <v>46</v>
      </c>
    </row>
    <row r="468" spans="1:4" x14ac:dyDescent="0.25">
      <c r="A468">
        <v>8340570</v>
      </c>
      <c r="B468">
        <v>7</v>
      </c>
      <c r="C468">
        <v>754692</v>
      </c>
      <c r="D468" t="s">
        <v>46</v>
      </c>
    </row>
    <row r="469" spans="1:4" x14ac:dyDescent="0.25">
      <c r="A469">
        <v>8340838</v>
      </c>
      <c r="B469">
        <v>1</v>
      </c>
      <c r="C469">
        <v>824624</v>
      </c>
      <c r="D469" t="s">
        <v>44</v>
      </c>
    </row>
    <row r="470" spans="1:4" x14ac:dyDescent="0.25">
      <c r="A470">
        <v>8345139</v>
      </c>
      <c r="B470">
        <v>4</v>
      </c>
      <c r="C470">
        <v>754692</v>
      </c>
      <c r="D470" t="s">
        <v>46</v>
      </c>
    </row>
    <row r="471" spans="1:4" x14ac:dyDescent="0.25">
      <c r="A471">
        <v>8347975</v>
      </c>
      <c r="B471">
        <v>2</v>
      </c>
      <c r="C471">
        <v>754692</v>
      </c>
      <c r="D471" t="s">
        <v>46</v>
      </c>
    </row>
    <row r="472" spans="1:4" x14ac:dyDescent="0.25">
      <c r="A472">
        <v>8348372</v>
      </c>
      <c r="B472">
        <v>1</v>
      </c>
      <c r="C472">
        <v>824624</v>
      </c>
      <c r="D472" t="s">
        <v>44</v>
      </c>
    </row>
    <row r="473" spans="1:4" x14ac:dyDescent="0.25">
      <c r="A473">
        <v>8350738</v>
      </c>
      <c r="B473">
        <v>1</v>
      </c>
      <c r="C473">
        <v>754692</v>
      </c>
      <c r="D473" t="s">
        <v>46</v>
      </c>
    </row>
    <row r="474" spans="1:4" x14ac:dyDescent="0.25">
      <c r="A474">
        <v>8350824</v>
      </c>
      <c r="B474">
        <v>1</v>
      </c>
      <c r="C474">
        <v>408957</v>
      </c>
      <c r="D474" t="s">
        <v>47</v>
      </c>
    </row>
    <row r="475" spans="1:4" x14ac:dyDescent="0.25">
      <c r="A475">
        <v>8351198</v>
      </c>
      <c r="B475">
        <v>1</v>
      </c>
      <c r="C475">
        <v>754692</v>
      </c>
      <c r="D475" t="s">
        <v>46</v>
      </c>
    </row>
    <row r="476" spans="1:4" x14ac:dyDescent="0.25">
      <c r="A476">
        <v>8356975</v>
      </c>
      <c r="B476">
        <v>1</v>
      </c>
      <c r="C476">
        <v>754632</v>
      </c>
      <c r="D476" t="s">
        <v>45</v>
      </c>
    </row>
    <row r="477" spans="1:4" x14ac:dyDescent="0.25">
      <c r="A477">
        <v>8365055</v>
      </c>
      <c r="B477">
        <v>3</v>
      </c>
      <c r="C477">
        <v>754692</v>
      </c>
      <c r="D477" t="s">
        <v>46</v>
      </c>
    </row>
    <row r="478" spans="1:4" x14ac:dyDescent="0.25">
      <c r="A478">
        <v>8371878</v>
      </c>
      <c r="B478">
        <v>5</v>
      </c>
      <c r="C478">
        <v>754692</v>
      </c>
      <c r="D478" t="s">
        <v>46</v>
      </c>
    </row>
    <row r="479" spans="1:4" x14ac:dyDescent="0.25">
      <c r="A479">
        <v>8372843</v>
      </c>
      <c r="B479">
        <v>3</v>
      </c>
      <c r="C479">
        <v>754692</v>
      </c>
      <c r="D479" t="s">
        <v>46</v>
      </c>
    </row>
    <row r="480" spans="1:4" x14ac:dyDescent="0.25">
      <c r="A480">
        <v>8375665</v>
      </c>
      <c r="B480">
        <v>2</v>
      </c>
      <c r="C480">
        <v>754692</v>
      </c>
      <c r="D480" t="s">
        <v>46</v>
      </c>
    </row>
    <row r="481" spans="1:4" x14ac:dyDescent="0.25">
      <c r="A481">
        <v>8379026</v>
      </c>
      <c r="B481">
        <v>5</v>
      </c>
      <c r="C481">
        <v>754692</v>
      </c>
      <c r="D481" t="s">
        <v>46</v>
      </c>
    </row>
    <row r="482" spans="1:4" x14ac:dyDescent="0.25">
      <c r="A482">
        <v>8381174</v>
      </c>
      <c r="B482">
        <v>1</v>
      </c>
      <c r="C482">
        <v>754692</v>
      </c>
      <c r="D482" t="s">
        <v>46</v>
      </c>
    </row>
    <row r="483" spans="1:4" x14ac:dyDescent="0.25">
      <c r="A483">
        <v>8383606</v>
      </c>
      <c r="B483">
        <v>1</v>
      </c>
      <c r="C483">
        <v>754632</v>
      </c>
      <c r="D483" t="s">
        <v>45</v>
      </c>
    </row>
    <row r="484" spans="1:4" x14ac:dyDescent="0.25">
      <c r="A484">
        <v>8383629</v>
      </c>
      <c r="B484">
        <v>1</v>
      </c>
      <c r="C484">
        <v>754692</v>
      </c>
      <c r="D484" t="s">
        <v>46</v>
      </c>
    </row>
    <row r="485" spans="1:4" x14ac:dyDescent="0.25">
      <c r="A485">
        <v>8385109</v>
      </c>
      <c r="B485">
        <v>1</v>
      </c>
      <c r="C485">
        <v>754692</v>
      </c>
      <c r="D485" t="s">
        <v>46</v>
      </c>
    </row>
    <row r="486" spans="1:4" x14ac:dyDescent="0.25">
      <c r="A486">
        <v>8385841</v>
      </c>
      <c r="B486">
        <v>3</v>
      </c>
      <c r="C486">
        <v>754632</v>
      </c>
      <c r="D486" t="s">
        <v>45</v>
      </c>
    </row>
    <row r="487" spans="1:4" x14ac:dyDescent="0.25">
      <c r="A487">
        <v>8389780</v>
      </c>
      <c r="B487">
        <v>5</v>
      </c>
      <c r="C487">
        <v>754692</v>
      </c>
      <c r="D487" t="s">
        <v>46</v>
      </c>
    </row>
    <row r="488" spans="1:4" x14ac:dyDescent="0.25">
      <c r="A488">
        <v>8392927</v>
      </c>
      <c r="B488">
        <v>1</v>
      </c>
      <c r="C488">
        <v>754692</v>
      </c>
      <c r="D488" t="s">
        <v>46</v>
      </c>
    </row>
    <row r="489" spans="1:4" x14ac:dyDescent="0.25">
      <c r="A489">
        <v>8395395</v>
      </c>
      <c r="B489">
        <v>3</v>
      </c>
      <c r="C489">
        <v>754692</v>
      </c>
      <c r="D489" t="s">
        <v>46</v>
      </c>
    </row>
    <row r="490" spans="1:4" x14ac:dyDescent="0.25">
      <c r="A490">
        <v>8396312</v>
      </c>
      <c r="B490">
        <v>1</v>
      </c>
      <c r="C490">
        <v>754692</v>
      </c>
      <c r="D490" t="s">
        <v>46</v>
      </c>
    </row>
    <row r="491" spans="1:4" x14ac:dyDescent="0.25">
      <c r="A491">
        <v>8396445</v>
      </c>
      <c r="B491">
        <v>2</v>
      </c>
      <c r="C491">
        <v>754692</v>
      </c>
      <c r="D491" t="s">
        <v>46</v>
      </c>
    </row>
    <row r="492" spans="1:4" x14ac:dyDescent="0.25">
      <c r="A492">
        <v>8400859</v>
      </c>
      <c r="B492">
        <v>6</v>
      </c>
      <c r="C492">
        <v>754692</v>
      </c>
      <c r="D492" t="s">
        <v>46</v>
      </c>
    </row>
    <row r="493" spans="1:4" x14ac:dyDescent="0.25">
      <c r="A493">
        <v>8403352</v>
      </c>
      <c r="B493">
        <v>1</v>
      </c>
      <c r="C493">
        <v>754692</v>
      </c>
      <c r="D493" t="s">
        <v>46</v>
      </c>
    </row>
    <row r="494" spans="1:4" x14ac:dyDescent="0.25">
      <c r="A494">
        <v>8403355</v>
      </c>
      <c r="B494">
        <v>1</v>
      </c>
      <c r="C494">
        <v>754632</v>
      </c>
      <c r="D494" t="s">
        <v>45</v>
      </c>
    </row>
    <row r="495" spans="1:4" x14ac:dyDescent="0.25">
      <c r="A495">
        <v>8403970</v>
      </c>
      <c r="B495">
        <v>1</v>
      </c>
      <c r="C495">
        <v>754692</v>
      </c>
      <c r="D495" t="s">
        <v>46</v>
      </c>
    </row>
    <row r="496" spans="1:4" x14ac:dyDescent="0.25">
      <c r="A496">
        <v>8409895</v>
      </c>
      <c r="B496">
        <v>2</v>
      </c>
      <c r="C496">
        <v>408957</v>
      </c>
      <c r="D496" t="s">
        <v>47</v>
      </c>
    </row>
    <row r="497" spans="1:4" x14ac:dyDescent="0.25">
      <c r="A497">
        <v>8410589</v>
      </c>
      <c r="B497">
        <v>2</v>
      </c>
      <c r="C497">
        <v>754692</v>
      </c>
      <c r="D497" t="s">
        <v>46</v>
      </c>
    </row>
    <row r="498" spans="1:4" x14ac:dyDescent="0.25">
      <c r="A498">
        <v>8411492</v>
      </c>
      <c r="B498">
        <v>1</v>
      </c>
      <c r="C498">
        <v>408957</v>
      </c>
      <c r="D498" t="s">
        <v>47</v>
      </c>
    </row>
    <row r="499" spans="1:4" x14ac:dyDescent="0.25">
      <c r="A499">
        <v>8412640</v>
      </c>
      <c r="B499">
        <v>4</v>
      </c>
      <c r="C499">
        <v>754692</v>
      </c>
      <c r="D499" t="s">
        <v>46</v>
      </c>
    </row>
    <row r="500" spans="1:4" x14ac:dyDescent="0.25">
      <c r="A500">
        <v>8419201</v>
      </c>
      <c r="B500">
        <v>1</v>
      </c>
      <c r="C500">
        <v>754692</v>
      </c>
      <c r="D500" t="s">
        <v>46</v>
      </c>
    </row>
    <row r="501" spans="1:4" x14ac:dyDescent="0.25">
      <c r="A501">
        <v>8420323</v>
      </c>
      <c r="B501">
        <v>1</v>
      </c>
      <c r="C501">
        <v>754692</v>
      </c>
      <c r="D501" t="s">
        <v>46</v>
      </c>
    </row>
    <row r="502" spans="1:4" x14ac:dyDescent="0.25">
      <c r="A502">
        <v>8426529</v>
      </c>
      <c r="B502">
        <v>3</v>
      </c>
      <c r="C502">
        <v>754692</v>
      </c>
      <c r="D502" t="s">
        <v>46</v>
      </c>
    </row>
    <row r="503" spans="1:4" x14ac:dyDescent="0.25">
      <c r="A503">
        <v>8431777</v>
      </c>
      <c r="B503">
        <v>4</v>
      </c>
      <c r="C503">
        <v>754692</v>
      </c>
      <c r="D503" t="s">
        <v>46</v>
      </c>
    </row>
    <row r="504" spans="1:4" x14ac:dyDescent="0.25">
      <c r="A504">
        <v>8433740</v>
      </c>
      <c r="B504">
        <v>1</v>
      </c>
      <c r="C504">
        <v>754692</v>
      </c>
      <c r="D504" t="s">
        <v>46</v>
      </c>
    </row>
    <row r="505" spans="1:4" x14ac:dyDescent="0.25">
      <c r="A505">
        <v>8434697</v>
      </c>
      <c r="B505">
        <v>4</v>
      </c>
      <c r="C505">
        <v>754692</v>
      </c>
      <c r="D505" t="s">
        <v>46</v>
      </c>
    </row>
    <row r="506" spans="1:4" x14ac:dyDescent="0.25">
      <c r="A506">
        <v>8436694</v>
      </c>
      <c r="B506">
        <v>2</v>
      </c>
      <c r="C506">
        <v>754692</v>
      </c>
      <c r="D506" t="s">
        <v>46</v>
      </c>
    </row>
    <row r="507" spans="1:4" x14ac:dyDescent="0.25">
      <c r="A507">
        <v>8440095</v>
      </c>
      <c r="B507">
        <v>1</v>
      </c>
      <c r="C507">
        <v>754692</v>
      </c>
      <c r="D507" t="s">
        <v>46</v>
      </c>
    </row>
    <row r="508" spans="1:4" x14ac:dyDescent="0.25">
      <c r="A508">
        <v>8443311</v>
      </c>
      <c r="B508">
        <v>2</v>
      </c>
      <c r="C508">
        <v>754692</v>
      </c>
      <c r="D508" t="s">
        <v>46</v>
      </c>
    </row>
    <row r="509" spans="1:4" x14ac:dyDescent="0.25">
      <c r="A509">
        <v>8445505</v>
      </c>
      <c r="B509">
        <v>3</v>
      </c>
      <c r="C509">
        <v>754692</v>
      </c>
      <c r="D509" t="s">
        <v>46</v>
      </c>
    </row>
    <row r="510" spans="1:4" x14ac:dyDescent="0.25">
      <c r="A510">
        <v>8446193</v>
      </c>
      <c r="B510">
        <v>3</v>
      </c>
      <c r="C510">
        <v>754692</v>
      </c>
      <c r="D510" t="s">
        <v>46</v>
      </c>
    </row>
    <row r="511" spans="1:4" x14ac:dyDescent="0.25">
      <c r="A511">
        <v>8446689</v>
      </c>
      <c r="B511">
        <v>2</v>
      </c>
      <c r="C511">
        <v>754692</v>
      </c>
      <c r="D511" t="s">
        <v>46</v>
      </c>
    </row>
    <row r="512" spans="1:4" x14ac:dyDescent="0.25">
      <c r="A512">
        <v>8448661</v>
      </c>
      <c r="B512">
        <v>6</v>
      </c>
      <c r="C512">
        <v>754692</v>
      </c>
      <c r="D512" t="s">
        <v>46</v>
      </c>
    </row>
    <row r="513" spans="1:4" x14ac:dyDescent="0.25">
      <c r="A513">
        <v>8451858</v>
      </c>
      <c r="B513">
        <v>3</v>
      </c>
      <c r="C513">
        <v>754692</v>
      </c>
      <c r="D513" t="s">
        <v>46</v>
      </c>
    </row>
    <row r="514" spans="1:4" x14ac:dyDescent="0.25">
      <c r="A514">
        <v>8454141</v>
      </c>
      <c r="B514">
        <v>2</v>
      </c>
      <c r="C514">
        <v>754692</v>
      </c>
      <c r="D514" t="s">
        <v>46</v>
      </c>
    </row>
    <row r="515" spans="1:4" x14ac:dyDescent="0.25">
      <c r="A515">
        <v>8456326</v>
      </c>
      <c r="B515">
        <v>2</v>
      </c>
      <c r="C515">
        <v>754692</v>
      </c>
      <c r="D515" t="s">
        <v>46</v>
      </c>
    </row>
    <row r="516" spans="1:4" x14ac:dyDescent="0.25">
      <c r="A516">
        <v>8461121</v>
      </c>
      <c r="B516">
        <v>1</v>
      </c>
      <c r="C516">
        <v>754692</v>
      </c>
      <c r="D516" t="s">
        <v>46</v>
      </c>
    </row>
    <row r="517" spans="1:4" x14ac:dyDescent="0.25">
      <c r="A517">
        <v>8466810</v>
      </c>
      <c r="B517">
        <v>1</v>
      </c>
      <c r="C517">
        <v>754692</v>
      </c>
      <c r="D517" t="s">
        <v>46</v>
      </c>
    </row>
    <row r="518" spans="1:4" x14ac:dyDescent="0.25">
      <c r="A518">
        <v>8468274</v>
      </c>
      <c r="B518">
        <v>1</v>
      </c>
      <c r="C518">
        <v>754692</v>
      </c>
      <c r="D518" t="s">
        <v>46</v>
      </c>
    </row>
    <row r="519" spans="1:4" x14ac:dyDescent="0.25">
      <c r="A519">
        <v>8468305</v>
      </c>
      <c r="B519">
        <v>1</v>
      </c>
      <c r="C519">
        <v>408957</v>
      </c>
      <c r="D519" t="s">
        <v>47</v>
      </c>
    </row>
    <row r="520" spans="1:4" x14ac:dyDescent="0.25">
      <c r="A520">
        <v>8468709</v>
      </c>
      <c r="B520">
        <v>1</v>
      </c>
      <c r="C520">
        <v>914944</v>
      </c>
      <c r="D520" t="s">
        <v>48</v>
      </c>
    </row>
    <row r="521" spans="1:4" x14ac:dyDescent="0.25">
      <c r="A521">
        <v>8470667</v>
      </c>
      <c r="B521">
        <v>1</v>
      </c>
      <c r="C521">
        <v>754632</v>
      </c>
      <c r="D521" t="s">
        <v>45</v>
      </c>
    </row>
    <row r="522" spans="1:4" x14ac:dyDescent="0.25">
      <c r="A522">
        <v>8472525</v>
      </c>
      <c r="B522">
        <v>1</v>
      </c>
      <c r="C522">
        <v>408957</v>
      </c>
      <c r="D522" t="s">
        <v>47</v>
      </c>
    </row>
    <row r="523" spans="1:4" x14ac:dyDescent="0.25">
      <c r="A523">
        <v>8472806</v>
      </c>
      <c r="B523">
        <v>4</v>
      </c>
      <c r="C523">
        <v>754692</v>
      </c>
      <c r="D523" t="s">
        <v>46</v>
      </c>
    </row>
    <row r="524" spans="1:4" x14ac:dyDescent="0.25">
      <c r="A524">
        <v>8473363</v>
      </c>
      <c r="B524">
        <v>1</v>
      </c>
      <c r="C524">
        <v>754692</v>
      </c>
      <c r="D524" t="s">
        <v>46</v>
      </c>
    </row>
    <row r="525" spans="1:4" x14ac:dyDescent="0.25">
      <c r="A525">
        <v>8475097</v>
      </c>
      <c r="B525">
        <v>1</v>
      </c>
      <c r="C525">
        <v>754692</v>
      </c>
      <c r="D525" t="s">
        <v>46</v>
      </c>
    </row>
    <row r="526" spans="1:4" x14ac:dyDescent="0.25">
      <c r="A526">
        <v>8476061</v>
      </c>
      <c r="B526">
        <v>2</v>
      </c>
      <c r="C526">
        <v>408957</v>
      </c>
      <c r="D526" t="s">
        <v>47</v>
      </c>
    </row>
    <row r="527" spans="1:4" x14ac:dyDescent="0.25">
      <c r="A527">
        <v>8477460</v>
      </c>
      <c r="B527">
        <v>9</v>
      </c>
      <c r="C527">
        <v>754692</v>
      </c>
      <c r="D527" t="s">
        <v>46</v>
      </c>
    </row>
    <row r="528" spans="1:4" x14ac:dyDescent="0.25">
      <c r="A528">
        <v>8500716</v>
      </c>
      <c r="B528">
        <v>6</v>
      </c>
      <c r="C528">
        <v>754692</v>
      </c>
      <c r="D528" t="s">
        <v>46</v>
      </c>
    </row>
    <row r="529" spans="1:4" x14ac:dyDescent="0.25">
      <c r="A529">
        <v>8501029</v>
      </c>
      <c r="B529">
        <v>1</v>
      </c>
      <c r="C529">
        <v>754692</v>
      </c>
      <c r="D529" t="s">
        <v>46</v>
      </c>
    </row>
    <row r="530" spans="1:4" x14ac:dyDescent="0.25">
      <c r="A530">
        <v>8502692</v>
      </c>
      <c r="B530">
        <v>1</v>
      </c>
      <c r="C530">
        <v>824624</v>
      </c>
      <c r="D530" t="s">
        <v>44</v>
      </c>
    </row>
    <row r="531" spans="1:4" x14ac:dyDescent="0.25">
      <c r="A531">
        <v>8506594</v>
      </c>
      <c r="B531">
        <v>2</v>
      </c>
      <c r="C531">
        <v>754692</v>
      </c>
      <c r="D531" t="s">
        <v>46</v>
      </c>
    </row>
    <row r="532" spans="1:4" x14ac:dyDescent="0.25">
      <c r="A532">
        <v>8507111</v>
      </c>
      <c r="B532">
        <v>8</v>
      </c>
      <c r="C532">
        <v>754692</v>
      </c>
      <c r="D532" t="s">
        <v>46</v>
      </c>
    </row>
    <row r="533" spans="1:4" x14ac:dyDescent="0.25">
      <c r="A533">
        <v>8512164</v>
      </c>
      <c r="B533">
        <v>3</v>
      </c>
      <c r="C533">
        <v>754692</v>
      </c>
      <c r="D533" t="s">
        <v>46</v>
      </c>
    </row>
    <row r="534" spans="1:4" x14ac:dyDescent="0.25">
      <c r="A534">
        <v>8517562</v>
      </c>
      <c r="B534">
        <v>1</v>
      </c>
      <c r="C534">
        <v>754692</v>
      </c>
      <c r="D534" t="s">
        <v>46</v>
      </c>
    </row>
    <row r="535" spans="1:4" x14ac:dyDescent="0.25">
      <c r="A535">
        <v>8519780</v>
      </c>
      <c r="B535">
        <v>8</v>
      </c>
      <c r="C535">
        <v>754692</v>
      </c>
      <c r="D535" t="s">
        <v>46</v>
      </c>
    </row>
    <row r="536" spans="1:4" x14ac:dyDescent="0.25">
      <c r="A536">
        <v>8521344</v>
      </c>
      <c r="B536">
        <v>2</v>
      </c>
      <c r="C536">
        <v>754632</v>
      </c>
      <c r="D536" t="s">
        <v>45</v>
      </c>
    </row>
    <row r="537" spans="1:4" x14ac:dyDescent="0.25">
      <c r="A537">
        <v>8521344</v>
      </c>
      <c r="B537">
        <v>1</v>
      </c>
      <c r="C537">
        <v>754632</v>
      </c>
      <c r="D537" t="s">
        <v>45</v>
      </c>
    </row>
    <row r="538" spans="1:4" x14ac:dyDescent="0.25">
      <c r="A538">
        <v>8524781</v>
      </c>
      <c r="B538">
        <v>1</v>
      </c>
      <c r="C538">
        <v>754692</v>
      </c>
      <c r="D538" t="s">
        <v>46</v>
      </c>
    </row>
    <row r="539" spans="1:4" x14ac:dyDescent="0.25">
      <c r="A539">
        <v>8526477</v>
      </c>
      <c r="B539">
        <v>3</v>
      </c>
      <c r="C539">
        <v>754692</v>
      </c>
      <c r="D539" t="s">
        <v>46</v>
      </c>
    </row>
    <row r="540" spans="1:4" x14ac:dyDescent="0.25">
      <c r="A540">
        <v>8527368</v>
      </c>
      <c r="B540">
        <v>1</v>
      </c>
      <c r="C540">
        <v>754692</v>
      </c>
      <c r="D540" t="s">
        <v>46</v>
      </c>
    </row>
    <row r="541" spans="1:4" x14ac:dyDescent="0.25">
      <c r="A541">
        <v>8530060</v>
      </c>
      <c r="B541">
        <v>1</v>
      </c>
      <c r="C541">
        <v>754692</v>
      </c>
      <c r="D541" t="s">
        <v>46</v>
      </c>
    </row>
    <row r="542" spans="1:4" x14ac:dyDescent="0.25">
      <c r="A542">
        <v>8532207</v>
      </c>
      <c r="B542">
        <v>3</v>
      </c>
      <c r="C542">
        <v>754692</v>
      </c>
      <c r="D542" t="s">
        <v>46</v>
      </c>
    </row>
    <row r="543" spans="1:4" x14ac:dyDescent="0.25">
      <c r="A543">
        <v>8539590</v>
      </c>
      <c r="B543">
        <v>2</v>
      </c>
      <c r="C543">
        <v>754692</v>
      </c>
      <c r="D543" t="s">
        <v>46</v>
      </c>
    </row>
    <row r="544" spans="1:4" x14ac:dyDescent="0.25">
      <c r="A544">
        <v>8547927</v>
      </c>
      <c r="B544">
        <v>3</v>
      </c>
      <c r="C544">
        <v>754692</v>
      </c>
      <c r="D544" t="s">
        <v>46</v>
      </c>
    </row>
    <row r="545" spans="1:4" x14ac:dyDescent="0.25">
      <c r="A545">
        <v>8555842</v>
      </c>
      <c r="B545">
        <v>1</v>
      </c>
      <c r="C545">
        <v>408957</v>
      </c>
      <c r="D545" t="s">
        <v>47</v>
      </c>
    </row>
    <row r="546" spans="1:4" x14ac:dyDescent="0.25">
      <c r="A546">
        <v>8556284</v>
      </c>
      <c r="B546">
        <v>10</v>
      </c>
      <c r="C546">
        <v>754692</v>
      </c>
      <c r="D546" t="s">
        <v>46</v>
      </c>
    </row>
    <row r="547" spans="1:4" x14ac:dyDescent="0.25">
      <c r="A547">
        <v>8556539</v>
      </c>
      <c r="B547">
        <v>2</v>
      </c>
      <c r="C547">
        <v>754692</v>
      </c>
      <c r="D547" t="s">
        <v>46</v>
      </c>
    </row>
    <row r="548" spans="1:4" x14ac:dyDescent="0.25">
      <c r="A548">
        <v>8557740</v>
      </c>
      <c r="B548">
        <v>1</v>
      </c>
      <c r="C548">
        <v>754692</v>
      </c>
      <c r="D548" t="s">
        <v>46</v>
      </c>
    </row>
    <row r="549" spans="1:4" x14ac:dyDescent="0.25">
      <c r="A549">
        <v>8558479</v>
      </c>
      <c r="B549">
        <v>3</v>
      </c>
      <c r="C549">
        <v>754692</v>
      </c>
      <c r="D549" t="s">
        <v>46</v>
      </c>
    </row>
    <row r="550" spans="1:4" x14ac:dyDescent="0.25">
      <c r="A550">
        <v>8563569</v>
      </c>
      <c r="B550">
        <v>1</v>
      </c>
      <c r="C550">
        <v>754692</v>
      </c>
      <c r="D550" t="s">
        <v>46</v>
      </c>
    </row>
    <row r="551" spans="1:4" x14ac:dyDescent="0.25">
      <c r="A551">
        <v>8565663</v>
      </c>
      <c r="B551">
        <v>1</v>
      </c>
      <c r="C551">
        <v>754692</v>
      </c>
      <c r="D551" t="s">
        <v>46</v>
      </c>
    </row>
    <row r="552" spans="1:4" x14ac:dyDescent="0.25">
      <c r="A552">
        <v>8567450</v>
      </c>
      <c r="B552">
        <v>1</v>
      </c>
      <c r="C552">
        <v>754692</v>
      </c>
      <c r="D552" t="s">
        <v>46</v>
      </c>
    </row>
    <row r="553" spans="1:4" x14ac:dyDescent="0.25">
      <c r="A553">
        <v>8568052</v>
      </c>
      <c r="B553">
        <v>1</v>
      </c>
      <c r="C553">
        <v>754692</v>
      </c>
      <c r="D553" t="s">
        <v>46</v>
      </c>
    </row>
    <row r="554" spans="1:4" x14ac:dyDescent="0.25">
      <c r="A554">
        <v>8571921</v>
      </c>
      <c r="B554">
        <v>1</v>
      </c>
      <c r="C554">
        <v>754692</v>
      </c>
      <c r="D554" t="s">
        <v>46</v>
      </c>
    </row>
    <row r="555" spans="1:4" x14ac:dyDescent="0.25">
      <c r="A555">
        <v>8577625</v>
      </c>
      <c r="B555">
        <v>1</v>
      </c>
      <c r="C555">
        <v>754692</v>
      </c>
      <c r="D555" t="s">
        <v>46</v>
      </c>
    </row>
    <row r="556" spans="1:4" x14ac:dyDescent="0.25">
      <c r="A556">
        <v>8579353</v>
      </c>
      <c r="B556">
        <v>3</v>
      </c>
      <c r="C556">
        <v>754692</v>
      </c>
      <c r="D556" t="s">
        <v>46</v>
      </c>
    </row>
    <row r="557" spans="1:4" x14ac:dyDescent="0.25">
      <c r="A557">
        <v>8581912</v>
      </c>
      <c r="B557">
        <v>1</v>
      </c>
      <c r="C557">
        <v>408957</v>
      </c>
      <c r="D557" t="s">
        <v>47</v>
      </c>
    </row>
    <row r="558" spans="1:4" x14ac:dyDescent="0.25">
      <c r="A558">
        <v>8584746</v>
      </c>
      <c r="B558">
        <v>7</v>
      </c>
      <c r="C558">
        <v>754692</v>
      </c>
      <c r="D558" t="s">
        <v>46</v>
      </c>
    </row>
    <row r="559" spans="1:4" x14ac:dyDescent="0.25">
      <c r="A559">
        <v>8595145</v>
      </c>
      <c r="B559">
        <v>2</v>
      </c>
      <c r="C559">
        <v>754692</v>
      </c>
      <c r="D559" t="s">
        <v>46</v>
      </c>
    </row>
    <row r="560" spans="1:4" x14ac:dyDescent="0.25">
      <c r="A560">
        <v>8599581</v>
      </c>
      <c r="B560">
        <v>3</v>
      </c>
      <c r="C560">
        <v>754692</v>
      </c>
      <c r="D560" t="s">
        <v>46</v>
      </c>
    </row>
    <row r="561" spans="1:4" x14ac:dyDescent="0.25">
      <c r="A561">
        <v>8600879</v>
      </c>
      <c r="B561">
        <v>1</v>
      </c>
      <c r="C561">
        <v>754632</v>
      </c>
      <c r="D561" t="s">
        <v>45</v>
      </c>
    </row>
    <row r="562" spans="1:4" x14ac:dyDescent="0.25">
      <c r="A562">
        <v>8603063</v>
      </c>
      <c r="B562">
        <v>8</v>
      </c>
      <c r="C562">
        <v>754692</v>
      </c>
      <c r="D562" t="s">
        <v>46</v>
      </c>
    </row>
    <row r="563" spans="1:4" x14ac:dyDescent="0.25">
      <c r="A563">
        <v>8603650</v>
      </c>
      <c r="B563">
        <v>1</v>
      </c>
      <c r="C563">
        <v>754692</v>
      </c>
      <c r="D563" t="s">
        <v>46</v>
      </c>
    </row>
    <row r="564" spans="1:4" x14ac:dyDescent="0.25">
      <c r="A564">
        <v>8606639</v>
      </c>
      <c r="B564">
        <v>5</v>
      </c>
      <c r="C564">
        <v>754692</v>
      </c>
      <c r="D564" t="s">
        <v>46</v>
      </c>
    </row>
    <row r="565" spans="1:4" x14ac:dyDescent="0.25">
      <c r="A565">
        <v>8613397</v>
      </c>
      <c r="B565">
        <v>1</v>
      </c>
      <c r="C565">
        <v>754692</v>
      </c>
      <c r="D565" t="s">
        <v>46</v>
      </c>
    </row>
    <row r="566" spans="1:4" x14ac:dyDescent="0.25">
      <c r="A566">
        <v>8615969</v>
      </c>
      <c r="B566">
        <v>7</v>
      </c>
      <c r="C566">
        <v>754692</v>
      </c>
      <c r="D566" t="s">
        <v>46</v>
      </c>
    </row>
    <row r="567" spans="1:4" x14ac:dyDescent="0.25">
      <c r="A567">
        <v>8620173</v>
      </c>
      <c r="B567">
        <v>6</v>
      </c>
      <c r="C567">
        <v>754692</v>
      </c>
      <c r="D567" t="s">
        <v>46</v>
      </c>
    </row>
    <row r="568" spans="1:4" x14ac:dyDescent="0.25">
      <c r="A568">
        <v>8623589</v>
      </c>
      <c r="B568">
        <v>5</v>
      </c>
      <c r="C568">
        <v>754692</v>
      </c>
      <c r="D568" t="s">
        <v>46</v>
      </c>
    </row>
    <row r="569" spans="1:4" x14ac:dyDescent="0.25">
      <c r="A569">
        <v>8628989</v>
      </c>
      <c r="B569">
        <v>1</v>
      </c>
      <c r="C569">
        <v>754632</v>
      </c>
      <c r="D569" t="s">
        <v>45</v>
      </c>
    </row>
    <row r="570" spans="1:4" x14ac:dyDescent="0.25">
      <c r="A570">
        <v>8632425</v>
      </c>
      <c r="B570">
        <v>1</v>
      </c>
      <c r="C570">
        <v>754692</v>
      </c>
      <c r="D570" t="s">
        <v>46</v>
      </c>
    </row>
    <row r="571" spans="1:4" x14ac:dyDescent="0.25">
      <c r="A571">
        <v>8634697</v>
      </c>
      <c r="B571">
        <v>2</v>
      </c>
      <c r="C571">
        <v>754692</v>
      </c>
      <c r="D571" t="s">
        <v>46</v>
      </c>
    </row>
    <row r="572" spans="1:4" x14ac:dyDescent="0.25">
      <c r="A572">
        <v>8635640</v>
      </c>
      <c r="B572">
        <v>1</v>
      </c>
      <c r="C572">
        <v>408957</v>
      </c>
      <c r="D572" t="s">
        <v>47</v>
      </c>
    </row>
    <row r="573" spans="1:4" x14ac:dyDescent="0.25">
      <c r="A573">
        <v>8641981</v>
      </c>
      <c r="B573">
        <v>3</v>
      </c>
      <c r="C573">
        <v>754692</v>
      </c>
      <c r="D573" t="s">
        <v>46</v>
      </c>
    </row>
    <row r="574" spans="1:4" x14ac:dyDescent="0.25">
      <c r="A574">
        <v>8643211</v>
      </c>
      <c r="B574">
        <v>2</v>
      </c>
      <c r="C574">
        <v>754692</v>
      </c>
      <c r="D574" t="s">
        <v>46</v>
      </c>
    </row>
    <row r="575" spans="1:4" x14ac:dyDescent="0.25">
      <c r="A575">
        <v>8644741</v>
      </c>
      <c r="B575">
        <v>1</v>
      </c>
      <c r="C575">
        <v>754692</v>
      </c>
      <c r="D575" t="s">
        <v>46</v>
      </c>
    </row>
    <row r="576" spans="1:4" x14ac:dyDescent="0.25">
      <c r="A576">
        <v>8647227</v>
      </c>
      <c r="B576">
        <v>1</v>
      </c>
      <c r="C576">
        <v>754632</v>
      </c>
      <c r="D576" t="s">
        <v>45</v>
      </c>
    </row>
    <row r="577" spans="1:4" x14ac:dyDescent="0.25">
      <c r="A577">
        <v>8654943</v>
      </c>
      <c r="B577">
        <v>1</v>
      </c>
      <c r="C577">
        <v>914944</v>
      </c>
      <c r="D577" t="s">
        <v>48</v>
      </c>
    </row>
    <row r="578" spans="1:4" x14ac:dyDescent="0.25">
      <c r="A578">
        <v>8656762</v>
      </c>
      <c r="B578">
        <v>4</v>
      </c>
      <c r="C578">
        <v>754692</v>
      </c>
      <c r="D578" t="s">
        <v>46</v>
      </c>
    </row>
    <row r="579" spans="1:4" x14ac:dyDescent="0.25">
      <c r="A579">
        <v>8659363</v>
      </c>
      <c r="B579">
        <v>1</v>
      </c>
      <c r="C579">
        <v>754692</v>
      </c>
      <c r="D579" t="s">
        <v>46</v>
      </c>
    </row>
    <row r="580" spans="1:4" x14ac:dyDescent="0.25">
      <c r="A580">
        <v>8659868</v>
      </c>
      <c r="B580">
        <v>1</v>
      </c>
      <c r="C580">
        <v>754692</v>
      </c>
      <c r="D580" t="s">
        <v>46</v>
      </c>
    </row>
    <row r="581" spans="1:4" x14ac:dyDescent="0.25">
      <c r="A581">
        <v>8663047</v>
      </c>
      <c r="B581">
        <v>1</v>
      </c>
      <c r="C581">
        <v>754692</v>
      </c>
      <c r="D581" t="s">
        <v>46</v>
      </c>
    </row>
    <row r="582" spans="1:4" x14ac:dyDescent="0.25">
      <c r="A582">
        <v>8664779</v>
      </c>
      <c r="B582">
        <v>1</v>
      </c>
      <c r="C582">
        <v>754692</v>
      </c>
      <c r="D582" t="s">
        <v>46</v>
      </c>
    </row>
    <row r="583" spans="1:4" x14ac:dyDescent="0.25">
      <c r="A583">
        <v>8666322</v>
      </c>
      <c r="B583">
        <v>1</v>
      </c>
      <c r="C583">
        <v>754692</v>
      </c>
      <c r="D583" t="s">
        <v>46</v>
      </c>
    </row>
    <row r="584" spans="1:4" x14ac:dyDescent="0.25">
      <c r="A584">
        <v>8667128</v>
      </c>
      <c r="B584">
        <v>3</v>
      </c>
      <c r="C584">
        <v>754692</v>
      </c>
      <c r="D584" t="s">
        <v>46</v>
      </c>
    </row>
    <row r="585" spans="1:4" x14ac:dyDescent="0.25">
      <c r="A585">
        <v>8668063</v>
      </c>
      <c r="B585">
        <v>2</v>
      </c>
      <c r="C585">
        <v>754692</v>
      </c>
      <c r="D585" t="s">
        <v>46</v>
      </c>
    </row>
    <row r="586" spans="1:4" x14ac:dyDescent="0.25">
      <c r="A586">
        <v>8674047</v>
      </c>
      <c r="B586">
        <v>3</v>
      </c>
      <c r="C586">
        <v>754692</v>
      </c>
      <c r="D586" t="s">
        <v>46</v>
      </c>
    </row>
    <row r="587" spans="1:4" x14ac:dyDescent="0.25">
      <c r="A587">
        <v>8674395</v>
      </c>
      <c r="B587">
        <v>1</v>
      </c>
      <c r="C587">
        <v>754692</v>
      </c>
      <c r="D587" t="s">
        <v>46</v>
      </c>
    </row>
    <row r="588" spans="1:4" x14ac:dyDescent="0.25">
      <c r="A588">
        <v>8677094</v>
      </c>
      <c r="B588">
        <v>1</v>
      </c>
      <c r="C588">
        <v>754692</v>
      </c>
      <c r="D588" t="s">
        <v>46</v>
      </c>
    </row>
    <row r="589" spans="1:4" x14ac:dyDescent="0.25">
      <c r="A589">
        <v>8677512</v>
      </c>
      <c r="B589">
        <v>1</v>
      </c>
      <c r="C589">
        <v>754692</v>
      </c>
      <c r="D589" t="s">
        <v>46</v>
      </c>
    </row>
    <row r="590" spans="1:4" x14ac:dyDescent="0.25">
      <c r="A590">
        <v>8682162</v>
      </c>
      <c r="B590">
        <v>1</v>
      </c>
      <c r="C590">
        <v>754692</v>
      </c>
      <c r="D590" t="s">
        <v>46</v>
      </c>
    </row>
    <row r="591" spans="1:4" x14ac:dyDescent="0.25">
      <c r="A591">
        <v>8694029</v>
      </c>
      <c r="B591">
        <v>2</v>
      </c>
      <c r="C591">
        <v>754692</v>
      </c>
      <c r="D591" t="s">
        <v>46</v>
      </c>
    </row>
    <row r="592" spans="1:4" x14ac:dyDescent="0.25">
      <c r="A592">
        <v>8697990</v>
      </c>
      <c r="B592">
        <v>1</v>
      </c>
      <c r="C592">
        <v>754692</v>
      </c>
      <c r="D592" t="s">
        <v>46</v>
      </c>
    </row>
    <row r="593" spans="1:4" x14ac:dyDescent="0.25">
      <c r="A593">
        <v>8701137</v>
      </c>
      <c r="B593">
        <v>1</v>
      </c>
      <c r="C593">
        <v>754692</v>
      </c>
      <c r="D593" t="s">
        <v>46</v>
      </c>
    </row>
    <row r="594" spans="1:4" x14ac:dyDescent="0.25">
      <c r="A594">
        <v>8704935</v>
      </c>
      <c r="B594">
        <v>3</v>
      </c>
      <c r="C594">
        <v>754692</v>
      </c>
      <c r="D594" t="s">
        <v>46</v>
      </c>
    </row>
    <row r="595" spans="1:4" x14ac:dyDescent="0.25">
      <c r="A595">
        <v>8705574</v>
      </c>
      <c r="B595">
        <v>3</v>
      </c>
      <c r="C595">
        <v>754692</v>
      </c>
      <c r="D595" t="s">
        <v>46</v>
      </c>
    </row>
    <row r="596" spans="1:4" x14ac:dyDescent="0.25">
      <c r="A596">
        <v>8713312</v>
      </c>
      <c r="B596">
        <v>1</v>
      </c>
      <c r="C596">
        <v>408957</v>
      </c>
      <c r="D596" t="s">
        <v>47</v>
      </c>
    </row>
    <row r="597" spans="1:4" x14ac:dyDescent="0.25">
      <c r="A597">
        <v>8716117</v>
      </c>
      <c r="B597">
        <v>12</v>
      </c>
      <c r="C597">
        <v>754692</v>
      </c>
      <c r="D597" t="s">
        <v>46</v>
      </c>
    </row>
    <row r="598" spans="1:4" x14ac:dyDescent="0.25">
      <c r="A598">
        <v>8717431</v>
      </c>
      <c r="B598">
        <v>1</v>
      </c>
      <c r="C598">
        <v>754692</v>
      </c>
      <c r="D598" t="s">
        <v>46</v>
      </c>
    </row>
    <row r="599" spans="1:4" x14ac:dyDescent="0.25">
      <c r="A599">
        <v>8719384</v>
      </c>
      <c r="B599">
        <v>1</v>
      </c>
      <c r="C599">
        <v>754692</v>
      </c>
      <c r="D599" t="s">
        <v>46</v>
      </c>
    </row>
    <row r="600" spans="1:4" x14ac:dyDescent="0.25">
      <c r="A600">
        <v>8719384</v>
      </c>
      <c r="B600">
        <v>2</v>
      </c>
      <c r="C600">
        <v>754692</v>
      </c>
      <c r="D600" t="s">
        <v>46</v>
      </c>
    </row>
    <row r="601" spans="1:4" x14ac:dyDescent="0.25">
      <c r="A601">
        <v>8721067</v>
      </c>
      <c r="B601">
        <v>1</v>
      </c>
      <c r="C601">
        <v>754692</v>
      </c>
      <c r="D601" t="s">
        <v>46</v>
      </c>
    </row>
    <row r="602" spans="1:4" x14ac:dyDescent="0.25">
      <c r="A602">
        <v>8721157</v>
      </c>
      <c r="B602">
        <v>1</v>
      </c>
      <c r="C602">
        <v>754632</v>
      </c>
      <c r="D602" t="s">
        <v>45</v>
      </c>
    </row>
    <row r="603" spans="1:4" x14ac:dyDescent="0.25">
      <c r="A603">
        <v>8723364</v>
      </c>
      <c r="B603">
        <v>4</v>
      </c>
      <c r="C603">
        <v>754692</v>
      </c>
      <c r="D603" t="s">
        <v>46</v>
      </c>
    </row>
    <row r="604" spans="1:4" x14ac:dyDescent="0.25">
      <c r="A604">
        <v>8725481</v>
      </c>
      <c r="B604">
        <v>1</v>
      </c>
      <c r="C604">
        <v>754692</v>
      </c>
      <c r="D604" t="s">
        <v>46</v>
      </c>
    </row>
    <row r="605" spans="1:4" x14ac:dyDescent="0.25">
      <c r="A605">
        <v>8727444</v>
      </c>
      <c r="B605">
        <v>6</v>
      </c>
      <c r="C605">
        <v>754692</v>
      </c>
      <c r="D605" t="s">
        <v>46</v>
      </c>
    </row>
    <row r="606" spans="1:4" x14ac:dyDescent="0.25">
      <c r="A606">
        <v>8734655</v>
      </c>
      <c r="B606">
        <v>6</v>
      </c>
      <c r="C606">
        <v>754692</v>
      </c>
      <c r="D606" t="s">
        <v>46</v>
      </c>
    </row>
    <row r="607" spans="1:4" x14ac:dyDescent="0.25">
      <c r="A607">
        <v>8737943</v>
      </c>
      <c r="B607">
        <v>3</v>
      </c>
      <c r="C607">
        <v>754692</v>
      </c>
      <c r="D607" t="s">
        <v>46</v>
      </c>
    </row>
    <row r="608" spans="1:4" x14ac:dyDescent="0.25">
      <c r="A608">
        <v>8745161</v>
      </c>
      <c r="B608">
        <v>1</v>
      </c>
      <c r="C608">
        <v>754692</v>
      </c>
      <c r="D608" t="s">
        <v>46</v>
      </c>
    </row>
    <row r="609" spans="1:4" x14ac:dyDescent="0.25">
      <c r="A609">
        <v>8752631</v>
      </c>
      <c r="B609">
        <v>6</v>
      </c>
      <c r="C609">
        <v>754692</v>
      </c>
      <c r="D609" t="s">
        <v>46</v>
      </c>
    </row>
    <row r="610" spans="1:4" x14ac:dyDescent="0.25">
      <c r="A610">
        <v>8752809</v>
      </c>
      <c r="B610">
        <v>1</v>
      </c>
      <c r="C610">
        <v>824624</v>
      </c>
      <c r="D610" t="s">
        <v>44</v>
      </c>
    </row>
    <row r="611" spans="1:4" x14ac:dyDescent="0.25">
      <c r="A611">
        <v>8760540</v>
      </c>
      <c r="B611">
        <v>2</v>
      </c>
      <c r="C611">
        <v>754692</v>
      </c>
      <c r="D611" t="s">
        <v>46</v>
      </c>
    </row>
    <row r="612" spans="1:4" x14ac:dyDescent="0.25">
      <c r="A612">
        <v>8768712</v>
      </c>
      <c r="B612">
        <v>3</v>
      </c>
      <c r="C612">
        <v>754692</v>
      </c>
      <c r="D612" t="s">
        <v>46</v>
      </c>
    </row>
    <row r="613" spans="1:4" x14ac:dyDescent="0.25">
      <c r="A613">
        <v>8774380</v>
      </c>
      <c r="B613">
        <v>6</v>
      </c>
      <c r="C613">
        <v>754692</v>
      </c>
      <c r="D613" t="s">
        <v>46</v>
      </c>
    </row>
    <row r="614" spans="1:4" x14ac:dyDescent="0.25">
      <c r="A614">
        <v>8777756</v>
      </c>
      <c r="B614">
        <v>2</v>
      </c>
      <c r="C614">
        <v>754692</v>
      </c>
      <c r="D614" t="s">
        <v>46</v>
      </c>
    </row>
    <row r="615" spans="1:4" x14ac:dyDescent="0.25">
      <c r="A615">
        <v>8793332</v>
      </c>
      <c r="B615">
        <v>1</v>
      </c>
      <c r="C615">
        <v>754692</v>
      </c>
      <c r="D615" t="s">
        <v>46</v>
      </c>
    </row>
    <row r="616" spans="1:4" x14ac:dyDescent="0.25">
      <c r="A616">
        <v>8795684</v>
      </c>
      <c r="B616">
        <v>2</v>
      </c>
      <c r="C616">
        <v>754692</v>
      </c>
      <c r="D616" t="s">
        <v>46</v>
      </c>
    </row>
    <row r="617" spans="1:4" x14ac:dyDescent="0.25">
      <c r="A617">
        <v>8801863</v>
      </c>
      <c r="B617">
        <v>3</v>
      </c>
      <c r="C617">
        <v>754692</v>
      </c>
      <c r="D617" t="s">
        <v>46</v>
      </c>
    </row>
    <row r="618" spans="1:4" x14ac:dyDescent="0.25">
      <c r="A618">
        <v>8801863</v>
      </c>
      <c r="B618">
        <v>4</v>
      </c>
      <c r="C618">
        <v>754692</v>
      </c>
      <c r="D618" t="s">
        <v>46</v>
      </c>
    </row>
    <row r="619" spans="1:4" x14ac:dyDescent="0.25">
      <c r="A619">
        <v>8802689</v>
      </c>
      <c r="B619">
        <v>4</v>
      </c>
      <c r="C619">
        <v>754692</v>
      </c>
      <c r="D619" t="s">
        <v>46</v>
      </c>
    </row>
    <row r="620" spans="1:4" x14ac:dyDescent="0.25">
      <c r="A620">
        <v>8805753</v>
      </c>
      <c r="B620">
        <v>1</v>
      </c>
      <c r="C620">
        <v>754692</v>
      </c>
      <c r="D620" t="s">
        <v>46</v>
      </c>
    </row>
    <row r="621" spans="1:4" x14ac:dyDescent="0.25">
      <c r="A621">
        <v>8809331</v>
      </c>
      <c r="B621">
        <v>1</v>
      </c>
      <c r="C621">
        <v>754692</v>
      </c>
      <c r="D621" t="s">
        <v>46</v>
      </c>
    </row>
    <row r="622" spans="1:4" x14ac:dyDescent="0.25">
      <c r="A622">
        <v>8813469</v>
      </c>
      <c r="B622">
        <v>7</v>
      </c>
      <c r="C622">
        <v>754692</v>
      </c>
      <c r="D622" t="s">
        <v>46</v>
      </c>
    </row>
    <row r="623" spans="1:4" x14ac:dyDescent="0.25">
      <c r="A623">
        <v>8813554</v>
      </c>
      <c r="B623">
        <v>1</v>
      </c>
      <c r="C623">
        <v>408957</v>
      </c>
      <c r="D623" t="s">
        <v>47</v>
      </c>
    </row>
    <row r="624" spans="1:4" x14ac:dyDescent="0.25">
      <c r="A624">
        <v>8817723</v>
      </c>
      <c r="B624">
        <v>2</v>
      </c>
      <c r="C624">
        <v>754692</v>
      </c>
      <c r="D624" t="s">
        <v>46</v>
      </c>
    </row>
    <row r="625" spans="1:4" x14ac:dyDescent="0.25">
      <c r="A625">
        <v>8821182</v>
      </c>
      <c r="B625">
        <v>1</v>
      </c>
      <c r="C625">
        <v>754692</v>
      </c>
      <c r="D625" t="s">
        <v>46</v>
      </c>
    </row>
    <row r="626" spans="1:4" x14ac:dyDescent="0.25">
      <c r="A626">
        <v>8821905</v>
      </c>
      <c r="B626">
        <v>2</v>
      </c>
      <c r="C626">
        <v>754692</v>
      </c>
      <c r="D626" t="s">
        <v>46</v>
      </c>
    </row>
    <row r="627" spans="1:4" x14ac:dyDescent="0.25">
      <c r="A627">
        <v>8824530</v>
      </c>
      <c r="B627">
        <v>2</v>
      </c>
      <c r="C627">
        <v>754692</v>
      </c>
      <c r="D627" t="s">
        <v>46</v>
      </c>
    </row>
    <row r="628" spans="1:4" x14ac:dyDescent="0.25">
      <c r="A628">
        <v>8826409</v>
      </c>
      <c r="B628">
        <v>2</v>
      </c>
      <c r="C628">
        <v>754632</v>
      </c>
      <c r="D628" t="s">
        <v>45</v>
      </c>
    </row>
    <row r="629" spans="1:4" x14ac:dyDescent="0.25">
      <c r="A629">
        <v>8826718</v>
      </c>
      <c r="B629">
        <v>1</v>
      </c>
      <c r="C629">
        <v>754692</v>
      </c>
      <c r="D629" t="s">
        <v>46</v>
      </c>
    </row>
    <row r="630" spans="1:4" x14ac:dyDescent="0.25">
      <c r="A630">
        <v>8828115</v>
      </c>
      <c r="B630">
        <v>6</v>
      </c>
      <c r="C630">
        <v>754692</v>
      </c>
      <c r="D630" t="s">
        <v>46</v>
      </c>
    </row>
    <row r="631" spans="1:4" x14ac:dyDescent="0.25">
      <c r="A631">
        <v>8834482</v>
      </c>
      <c r="B631">
        <v>1</v>
      </c>
      <c r="C631">
        <v>754692</v>
      </c>
      <c r="D631" t="s">
        <v>46</v>
      </c>
    </row>
    <row r="632" spans="1:4" x14ac:dyDescent="0.25">
      <c r="A632">
        <v>8840678</v>
      </c>
      <c r="B632">
        <v>1</v>
      </c>
      <c r="C632">
        <v>754692</v>
      </c>
      <c r="D632" t="s">
        <v>46</v>
      </c>
    </row>
    <row r="633" spans="1:4" x14ac:dyDescent="0.25">
      <c r="A633">
        <v>8861888</v>
      </c>
      <c r="B633">
        <v>1</v>
      </c>
      <c r="C633">
        <v>914944</v>
      </c>
      <c r="D633" t="s">
        <v>48</v>
      </c>
    </row>
    <row r="634" spans="1:4" x14ac:dyDescent="0.25">
      <c r="A634">
        <v>8875182</v>
      </c>
      <c r="B634">
        <v>1</v>
      </c>
      <c r="C634">
        <v>754632</v>
      </c>
      <c r="D634" t="s">
        <v>45</v>
      </c>
    </row>
    <row r="635" spans="1:4" x14ac:dyDescent="0.25">
      <c r="A635">
        <v>8876246</v>
      </c>
      <c r="B635">
        <v>1</v>
      </c>
      <c r="C635">
        <v>754692</v>
      </c>
      <c r="D635" t="s">
        <v>46</v>
      </c>
    </row>
    <row r="636" spans="1:4" x14ac:dyDescent="0.25">
      <c r="A636">
        <v>26939958</v>
      </c>
      <c r="B636">
        <v>2</v>
      </c>
      <c r="C636">
        <v>408957</v>
      </c>
      <c r="D636" t="s">
        <v>47</v>
      </c>
    </row>
    <row r="637" spans="1:4" x14ac:dyDescent="0.25">
      <c r="A637">
        <v>27012089</v>
      </c>
      <c r="B637">
        <v>2</v>
      </c>
      <c r="C637">
        <v>408957</v>
      </c>
      <c r="D637" t="s">
        <v>47</v>
      </c>
    </row>
    <row r="638" spans="1:4" x14ac:dyDescent="0.25">
      <c r="A638">
        <v>27015553</v>
      </c>
      <c r="B638">
        <v>1</v>
      </c>
      <c r="C638">
        <v>408957</v>
      </c>
      <c r="D638" t="s">
        <v>47</v>
      </c>
    </row>
    <row r="639" spans="1:4" x14ac:dyDescent="0.25">
      <c r="A639">
        <v>27031109</v>
      </c>
      <c r="B639">
        <v>1</v>
      </c>
      <c r="C639">
        <v>824624</v>
      </c>
      <c r="D639" t="s">
        <v>44</v>
      </c>
    </row>
    <row r="640" spans="1:4" x14ac:dyDescent="0.25">
      <c r="A640">
        <v>27036141</v>
      </c>
      <c r="B640">
        <v>6</v>
      </c>
      <c r="C640">
        <v>754692</v>
      </c>
      <c r="D640" t="s">
        <v>46</v>
      </c>
    </row>
    <row r="641" spans="1:4" x14ac:dyDescent="0.25">
      <c r="A641">
        <v>27039713</v>
      </c>
      <c r="B641">
        <v>1</v>
      </c>
      <c r="C641">
        <v>754692</v>
      </c>
      <c r="D641" t="s">
        <v>46</v>
      </c>
    </row>
    <row r="642" spans="1:4" x14ac:dyDescent="0.25">
      <c r="A642">
        <v>27051564</v>
      </c>
      <c r="B642">
        <v>1</v>
      </c>
      <c r="C642">
        <v>824624</v>
      </c>
      <c r="D642" t="s">
        <v>44</v>
      </c>
    </row>
    <row r="643" spans="1:4" x14ac:dyDescent="0.25">
      <c r="A643">
        <v>27051564</v>
      </c>
      <c r="B643">
        <v>2</v>
      </c>
      <c r="C643">
        <v>824624</v>
      </c>
      <c r="D643" t="s">
        <v>44</v>
      </c>
    </row>
    <row r="644" spans="1:4" x14ac:dyDescent="0.25">
      <c r="A644">
        <v>27054862</v>
      </c>
      <c r="B644">
        <v>1</v>
      </c>
      <c r="C644">
        <v>408957</v>
      </c>
      <c r="D644" t="s">
        <v>47</v>
      </c>
    </row>
    <row r="645" spans="1:4" x14ac:dyDescent="0.25">
      <c r="A645">
        <v>27054955</v>
      </c>
      <c r="B645">
        <v>10</v>
      </c>
      <c r="C645">
        <v>754692</v>
      </c>
      <c r="D645" t="s">
        <v>46</v>
      </c>
    </row>
    <row r="646" spans="1:4" x14ac:dyDescent="0.25">
      <c r="A646">
        <v>27054955</v>
      </c>
      <c r="B646">
        <v>11</v>
      </c>
      <c r="C646">
        <v>754692</v>
      </c>
      <c r="D646" t="s">
        <v>46</v>
      </c>
    </row>
    <row r="647" spans="1:4" x14ac:dyDescent="0.25">
      <c r="A647">
        <v>27068100</v>
      </c>
      <c r="B647">
        <v>1</v>
      </c>
      <c r="C647">
        <v>914944</v>
      </c>
      <c r="D647" t="s">
        <v>48</v>
      </c>
    </row>
    <row r="648" spans="1:4" x14ac:dyDescent="0.25">
      <c r="A648">
        <v>27073488</v>
      </c>
      <c r="B648">
        <v>1</v>
      </c>
      <c r="C648">
        <v>754692</v>
      </c>
      <c r="D648" t="s">
        <v>46</v>
      </c>
    </row>
    <row r="649" spans="1:4" x14ac:dyDescent="0.25">
      <c r="A649">
        <v>27074613</v>
      </c>
      <c r="B649">
        <v>2</v>
      </c>
      <c r="C649">
        <v>754632</v>
      </c>
      <c r="D649" t="s">
        <v>45</v>
      </c>
    </row>
    <row r="650" spans="1:4" x14ac:dyDescent="0.25">
      <c r="A650">
        <v>27076927</v>
      </c>
      <c r="B650">
        <v>2</v>
      </c>
      <c r="C650">
        <v>754692</v>
      </c>
      <c r="D650" t="s">
        <v>46</v>
      </c>
    </row>
    <row r="651" spans="1:4" x14ac:dyDescent="0.25">
      <c r="A651">
        <v>27078799</v>
      </c>
      <c r="B651">
        <v>2</v>
      </c>
      <c r="C651">
        <v>754692</v>
      </c>
      <c r="D651" t="s">
        <v>46</v>
      </c>
    </row>
    <row r="652" spans="1:4" x14ac:dyDescent="0.25">
      <c r="A652">
        <v>27080725</v>
      </c>
      <c r="B652">
        <v>3</v>
      </c>
      <c r="C652">
        <v>754692</v>
      </c>
      <c r="D652" t="s">
        <v>46</v>
      </c>
    </row>
    <row r="653" spans="1:4" x14ac:dyDescent="0.25">
      <c r="A653">
        <v>27087267</v>
      </c>
      <c r="B653">
        <v>2</v>
      </c>
      <c r="C653">
        <v>754692</v>
      </c>
      <c r="D653" t="s">
        <v>46</v>
      </c>
    </row>
    <row r="654" spans="1:4" x14ac:dyDescent="0.25">
      <c r="A654">
        <v>27090491</v>
      </c>
      <c r="B654">
        <v>1</v>
      </c>
      <c r="C654">
        <v>754692</v>
      </c>
      <c r="D654" t="s">
        <v>46</v>
      </c>
    </row>
    <row r="655" spans="1:4" x14ac:dyDescent="0.25">
      <c r="A655">
        <v>27096319</v>
      </c>
      <c r="B655">
        <v>6</v>
      </c>
      <c r="C655">
        <v>754692</v>
      </c>
      <c r="D655" t="s">
        <v>46</v>
      </c>
    </row>
    <row r="656" spans="1:4" x14ac:dyDescent="0.25">
      <c r="A656">
        <v>27121864</v>
      </c>
      <c r="B656">
        <v>1</v>
      </c>
      <c r="C656">
        <v>754692</v>
      </c>
      <c r="D656" t="s">
        <v>46</v>
      </c>
    </row>
    <row r="657" spans="1:4" x14ac:dyDescent="0.25">
      <c r="A657">
        <v>27122975</v>
      </c>
      <c r="B657">
        <v>1</v>
      </c>
      <c r="C657">
        <v>754692</v>
      </c>
      <c r="D657" t="s">
        <v>46</v>
      </c>
    </row>
    <row r="658" spans="1:4" x14ac:dyDescent="0.25">
      <c r="A658">
        <v>27124601</v>
      </c>
      <c r="B658">
        <v>5</v>
      </c>
      <c r="C658">
        <v>754692</v>
      </c>
      <c r="D658" t="s">
        <v>46</v>
      </c>
    </row>
    <row r="659" spans="1:4" x14ac:dyDescent="0.25">
      <c r="A659">
        <v>27128529</v>
      </c>
      <c r="B659">
        <v>2</v>
      </c>
      <c r="C659">
        <v>754692</v>
      </c>
      <c r="D659" t="s">
        <v>46</v>
      </c>
    </row>
    <row r="660" spans="1:4" x14ac:dyDescent="0.25">
      <c r="A660">
        <v>27130204</v>
      </c>
      <c r="B660">
        <v>3</v>
      </c>
      <c r="C660">
        <v>754692</v>
      </c>
      <c r="D660" t="s">
        <v>46</v>
      </c>
    </row>
    <row r="661" spans="1:4" x14ac:dyDescent="0.25">
      <c r="A661">
        <v>27134433</v>
      </c>
      <c r="B661">
        <v>11</v>
      </c>
      <c r="C661">
        <v>754692</v>
      </c>
      <c r="D661" t="s">
        <v>46</v>
      </c>
    </row>
    <row r="662" spans="1:4" x14ac:dyDescent="0.25">
      <c r="A662">
        <v>27135599</v>
      </c>
      <c r="B662">
        <v>2</v>
      </c>
      <c r="C662">
        <v>754692</v>
      </c>
      <c r="D662" t="s">
        <v>46</v>
      </c>
    </row>
    <row r="663" spans="1:4" x14ac:dyDescent="0.25">
      <c r="A663">
        <v>27137923</v>
      </c>
      <c r="B663">
        <v>2</v>
      </c>
      <c r="C663">
        <v>754692</v>
      </c>
      <c r="D663" t="s">
        <v>46</v>
      </c>
    </row>
    <row r="664" spans="1:4" x14ac:dyDescent="0.25">
      <c r="A664">
        <v>27140947</v>
      </c>
      <c r="B664">
        <v>1</v>
      </c>
      <c r="C664">
        <v>824624</v>
      </c>
      <c r="D664" t="s">
        <v>44</v>
      </c>
    </row>
    <row r="665" spans="1:4" x14ac:dyDescent="0.25">
      <c r="A665">
        <v>27147565</v>
      </c>
      <c r="B665">
        <v>1</v>
      </c>
      <c r="C665">
        <v>754692</v>
      </c>
      <c r="D665" t="s">
        <v>46</v>
      </c>
    </row>
    <row r="666" spans="1:4" x14ac:dyDescent="0.25">
      <c r="A666">
        <v>27150484</v>
      </c>
      <c r="B666">
        <v>1</v>
      </c>
      <c r="C666">
        <v>754692</v>
      </c>
      <c r="D666" t="s">
        <v>46</v>
      </c>
    </row>
    <row r="667" spans="1:4" x14ac:dyDescent="0.25">
      <c r="A667">
        <v>27150484</v>
      </c>
      <c r="B667">
        <v>2</v>
      </c>
      <c r="C667">
        <v>754692</v>
      </c>
      <c r="D667" t="s">
        <v>46</v>
      </c>
    </row>
    <row r="668" spans="1:4" x14ac:dyDescent="0.25">
      <c r="A668">
        <v>27153268</v>
      </c>
      <c r="B668">
        <v>3</v>
      </c>
      <c r="C668">
        <v>754692</v>
      </c>
      <c r="D668" t="s">
        <v>46</v>
      </c>
    </row>
    <row r="669" spans="1:4" x14ac:dyDescent="0.25">
      <c r="A669">
        <v>27153611</v>
      </c>
      <c r="B669">
        <v>2</v>
      </c>
      <c r="C669">
        <v>754692</v>
      </c>
      <c r="D669" t="s">
        <v>46</v>
      </c>
    </row>
    <row r="670" spans="1:4" x14ac:dyDescent="0.25">
      <c r="A670">
        <v>27153611</v>
      </c>
      <c r="B670">
        <v>1</v>
      </c>
      <c r="C670">
        <v>754692</v>
      </c>
      <c r="D670" t="s">
        <v>46</v>
      </c>
    </row>
    <row r="671" spans="1:4" x14ac:dyDescent="0.25">
      <c r="A671">
        <v>27156429</v>
      </c>
      <c r="B671">
        <v>1</v>
      </c>
      <c r="C671">
        <v>754692</v>
      </c>
      <c r="D671" t="s">
        <v>46</v>
      </c>
    </row>
    <row r="672" spans="1:4" x14ac:dyDescent="0.25">
      <c r="A672">
        <v>27158582</v>
      </c>
      <c r="B672">
        <v>11</v>
      </c>
      <c r="C672">
        <v>754692</v>
      </c>
      <c r="D672" t="s">
        <v>46</v>
      </c>
    </row>
    <row r="673" spans="1:4" x14ac:dyDescent="0.25">
      <c r="A673">
        <v>27161732</v>
      </c>
      <c r="B673">
        <v>1</v>
      </c>
      <c r="C673">
        <v>754692</v>
      </c>
      <c r="D673" t="s">
        <v>46</v>
      </c>
    </row>
    <row r="674" spans="1:4" x14ac:dyDescent="0.25">
      <c r="A674">
        <v>27161751</v>
      </c>
      <c r="B674">
        <v>1</v>
      </c>
      <c r="C674">
        <v>754692</v>
      </c>
      <c r="D674" t="s">
        <v>46</v>
      </c>
    </row>
    <row r="675" spans="1:4" x14ac:dyDescent="0.25">
      <c r="A675">
        <v>27165454</v>
      </c>
      <c r="B675">
        <v>1</v>
      </c>
      <c r="C675">
        <v>754692</v>
      </c>
      <c r="D675" t="s">
        <v>46</v>
      </c>
    </row>
    <row r="676" spans="1:4" x14ac:dyDescent="0.25">
      <c r="A676">
        <v>27166493</v>
      </c>
      <c r="B676">
        <v>4</v>
      </c>
      <c r="C676">
        <v>754692</v>
      </c>
      <c r="D676" t="s">
        <v>46</v>
      </c>
    </row>
    <row r="677" spans="1:4" x14ac:dyDescent="0.25">
      <c r="A677">
        <v>27166810</v>
      </c>
      <c r="B677">
        <v>1</v>
      </c>
      <c r="C677">
        <v>824624</v>
      </c>
      <c r="D677" t="s">
        <v>44</v>
      </c>
    </row>
    <row r="678" spans="1:4" x14ac:dyDescent="0.25">
      <c r="A678">
        <v>27171656</v>
      </c>
      <c r="B678">
        <v>1</v>
      </c>
      <c r="C678">
        <v>754692</v>
      </c>
      <c r="D678" t="s">
        <v>46</v>
      </c>
    </row>
    <row r="679" spans="1:4" x14ac:dyDescent="0.25">
      <c r="A679">
        <v>27178079</v>
      </c>
      <c r="B679">
        <v>3</v>
      </c>
      <c r="C679">
        <v>754692</v>
      </c>
      <c r="D679" t="s">
        <v>46</v>
      </c>
    </row>
    <row r="680" spans="1:4" x14ac:dyDescent="0.25">
      <c r="A680">
        <v>27178089</v>
      </c>
      <c r="B680">
        <v>1</v>
      </c>
      <c r="C680">
        <v>754692</v>
      </c>
      <c r="D680" t="s">
        <v>46</v>
      </c>
    </row>
    <row r="681" spans="1:4" x14ac:dyDescent="0.25">
      <c r="A681">
        <v>27178297</v>
      </c>
      <c r="B681">
        <v>1</v>
      </c>
      <c r="C681">
        <v>408957</v>
      </c>
      <c r="D681" t="s">
        <v>47</v>
      </c>
    </row>
    <row r="682" spans="1:4" x14ac:dyDescent="0.25">
      <c r="A682">
        <v>27180835</v>
      </c>
      <c r="B682">
        <v>2</v>
      </c>
      <c r="C682">
        <v>754632</v>
      </c>
      <c r="D682" t="s">
        <v>45</v>
      </c>
    </row>
    <row r="683" spans="1:4" x14ac:dyDescent="0.25">
      <c r="A683">
        <v>27186038</v>
      </c>
      <c r="B683">
        <v>4</v>
      </c>
      <c r="C683">
        <v>754692</v>
      </c>
      <c r="D683" t="s">
        <v>46</v>
      </c>
    </row>
    <row r="684" spans="1:4" x14ac:dyDescent="0.25">
      <c r="A684">
        <v>27188289</v>
      </c>
      <c r="B684">
        <v>1</v>
      </c>
      <c r="C684">
        <v>754692</v>
      </c>
      <c r="D684" t="s">
        <v>46</v>
      </c>
    </row>
    <row r="685" spans="1:4" x14ac:dyDescent="0.25">
      <c r="A685">
        <v>27189608</v>
      </c>
      <c r="B685">
        <v>4</v>
      </c>
      <c r="C685">
        <v>754692</v>
      </c>
      <c r="D685" t="s">
        <v>46</v>
      </c>
    </row>
    <row r="686" spans="1:4" x14ac:dyDescent="0.25">
      <c r="A686">
        <v>27190135</v>
      </c>
      <c r="B686">
        <v>1</v>
      </c>
      <c r="C686">
        <v>408957</v>
      </c>
      <c r="D686" t="s">
        <v>47</v>
      </c>
    </row>
    <row r="687" spans="1:4" x14ac:dyDescent="0.25">
      <c r="A687">
        <v>27191466</v>
      </c>
      <c r="B687">
        <v>1</v>
      </c>
      <c r="C687">
        <v>914944</v>
      </c>
      <c r="D687" t="s">
        <v>48</v>
      </c>
    </row>
    <row r="688" spans="1:4" x14ac:dyDescent="0.25">
      <c r="A688">
        <v>27192249</v>
      </c>
      <c r="B688">
        <v>1</v>
      </c>
      <c r="C688">
        <v>754692</v>
      </c>
      <c r="D688" t="s">
        <v>46</v>
      </c>
    </row>
    <row r="689" spans="1:4" x14ac:dyDescent="0.25">
      <c r="A689">
        <v>27192589</v>
      </c>
      <c r="B689">
        <v>2</v>
      </c>
      <c r="C689">
        <v>754692</v>
      </c>
      <c r="D689" t="s">
        <v>46</v>
      </c>
    </row>
    <row r="690" spans="1:4" x14ac:dyDescent="0.25">
      <c r="A690">
        <v>27196036</v>
      </c>
      <c r="B690">
        <v>1</v>
      </c>
      <c r="C690">
        <v>754692</v>
      </c>
      <c r="D690" t="s">
        <v>46</v>
      </c>
    </row>
    <row r="691" spans="1:4" x14ac:dyDescent="0.25">
      <c r="A691">
        <v>27196969</v>
      </c>
      <c r="B691">
        <v>2</v>
      </c>
      <c r="C691">
        <v>754692</v>
      </c>
      <c r="D691" t="s">
        <v>46</v>
      </c>
    </row>
    <row r="692" spans="1:4" x14ac:dyDescent="0.25">
      <c r="A692">
        <v>27196969</v>
      </c>
      <c r="B692">
        <v>1</v>
      </c>
      <c r="C692">
        <v>754692</v>
      </c>
      <c r="D692" t="s">
        <v>46</v>
      </c>
    </row>
    <row r="693" spans="1:4" x14ac:dyDescent="0.25">
      <c r="A693">
        <v>27197449</v>
      </c>
      <c r="B693">
        <v>7</v>
      </c>
      <c r="C693">
        <v>754692</v>
      </c>
      <c r="D693" t="s">
        <v>46</v>
      </c>
    </row>
    <row r="694" spans="1:4" x14ac:dyDescent="0.25">
      <c r="A694">
        <v>27197738</v>
      </c>
      <c r="B694">
        <v>2</v>
      </c>
      <c r="C694">
        <v>754692</v>
      </c>
      <c r="D694" t="s">
        <v>46</v>
      </c>
    </row>
    <row r="695" spans="1:4" x14ac:dyDescent="0.25">
      <c r="A695">
        <v>27206115</v>
      </c>
      <c r="B695">
        <v>2</v>
      </c>
      <c r="C695">
        <v>754692</v>
      </c>
      <c r="D695" t="s">
        <v>46</v>
      </c>
    </row>
    <row r="696" spans="1:4" x14ac:dyDescent="0.25">
      <c r="A696">
        <v>27211390</v>
      </c>
      <c r="B696">
        <v>4</v>
      </c>
      <c r="C696">
        <v>754692</v>
      </c>
      <c r="D696" t="s">
        <v>46</v>
      </c>
    </row>
    <row r="697" spans="1:4" x14ac:dyDescent="0.25">
      <c r="A697">
        <v>27214942</v>
      </c>
      <c r="B697">
        <v>7</v>
      </c>
      <c r="C697">
        <v>754692</v>
      </c>
      <c r="D697" t="s">
        <v>46</v>
      </c>
    </row>
    <row r="698" spans="1:4" x14ac:dyDescent="0.25">
      <c r="A698">
        <v>27223229</v>
      </c>
      <c r="B698">
        <v>1</v>
      </c>
      <c r="C698">
        <v>754692</v>
      </c>
      <c r="D698" t="s">
        <v>46</v>
      </c>
    </row>
    <row r="699" spans="1:4" x14ac:dyDescent="0.25">
      <c r="A699">
        <v>27227308</v>
      </c>
      <c r="B699">
        <v>7</v>
      </c>
      <c r="C699">
        <v>754692</v>
      </c>
      <c r="D699" t="s">
        <v>46</v>
      </c>
    </row>
    <row r="700" spans="1:4" x14ac:dyDescent="0.25">
      <c r="A700">
        <v>27230786</v>
      </c>
      <c r="B700">
        <v>4</v>
      </c>
      <c r="C700">
        <v>754692</v>
      </c>
      <c r="D700" t="s">
        <v>46</v>
      </c>
    </row>
    <row r="701" spans="1:4" x14ac:dyDescent="0.25">
      <c r="A701">
        <v>27232151</v>
      </c>
      <c r="B701">
        <v>2</v>
      </c>
      <c r="C701">
        <v>754692</v>
      </c>
      <c r="D701" t="s">
        <v>46</v>
      </c>
    </row>
    <row r="702" spans="1:4" x14ac:dyDescent="0.25">
      <c r="A702">
        <v>27234704</v>
      </c>
      <c r="B702">
        <v>1</v>
      </c>
      <c r="C702">
        <v>754692</v>
      </c>
      <c r="D702" t="s">
        <v>46</v>
      </c>
    </row>
    <row r="703" spans="1:4" x14ac:dyDescent="0.25">
      <c r="A703">
        <v>27239147</v>
      </c>
      <c r="B703">
        <v>1</v>
      </c>
      <c r="C703">
        <v>754692</v>
      </c>
      <c r="D703" t="s">
        <v>46</v>
      </c>
    </row>
    <row r="704" spans="1:4" x14ac:dyDescent="0.25">
      <c r="A704">
        <v>27241589</v>
      </c>
      <c r="B704">
        <v>1</v>
      </c>
      <c r="C704">
        <v>408957</v>
      </c>
      <c r="D704" t="s">
        <v>47</v>
      </c>
    </row>
    <row r="705" spans="1:4" x14ac:dyDescent="0.25">
      <c r="A705">
        <v>27241847</v>
      </c>
      <c r="B705">
        <v>12</v>
      </c>
      <c r="C705">
        <v>754692</v>
      </c>
      <c r="D705" t="s">
        <v>46</v>
      </c>
    </row>
    <row r="706" spans="1:4" x14ac:dyDescent="0.25">
      <c r="A706">
        <v>27246552</v>
      </c>
      <c r="B706">
        <v>2</v>
      </c>
      <c r="C706">
        <v>754692</v>
      </c>
      <c r="D706" t="s">
        <v>46</v>
      </c>
    </row>
    <row r="707" spans="1:4" x14ac:dyDescent="0.25">
      <c r="A707">
        <v>27249615</v>
      </c>
      <c r="B707">
        <v>1</v>
      </c>
      <c r="C707">
        <v>754692</v>
      </c>
      <c r="D707" t="s">
        <v>46</v>
      </c>
    </row>
    <row r="708" spans="1:4" x14ac:dyDescent="0.25">
      <c r="A708">
        <v>27251833</v>
      </c>
      <c r="B708">
        <v>1</v>
      </c>
      <c r="C708">
        <v>754692</v>
      </c>
      <c r="D708" t="s">
        <v>46</v>
      </c>
    </row>
    <row r="709" spans="1:4" x14ac:dyDescent="0.25">
      <c r="A709">
        <v>27254907</v>
      </c>
      <c r="B709">
        <v>1</v>
      </c>
      <c r="C709">
        <v>754692</v>
      </c>
      <c r="D709" t="s">
        <v>46</v>
      </c>
    </row>
    <row r="710" spans="1:4" x14ac:dyDescent="0.25">
      <c r="A710">
        <v>27257156</v>
      </c>
      <c r="B710">
        <v>1</v>
      </c>
      <c r="C710">
        <v>754692</v>
      </c>
      <c r="D710" t="s">
        <v>46</v>
      </c>
    </row>
    <row r="711" spans="1:4" x14ac:dyDescent="0.25">
      <c r="A711">
        <v>27260736</v>
      </c>
      <c r="B711">
        <v>2</v>
      </c>
      <c r="C711">
        <v>754692</v>
      </c>
      <c r="D711" t="s">
        <v>46</v>
      </c>
    </row>
    <row r="712" spans="1:4" x14ac:dyDescent="0.25">
      <c r="A712">
        <v>27261402</v>
      </c>
      <c r="B712">
        <v>2</v>
      </c>
      <c r="C712">
        <v>754692</v>
      </c>
      <c r="D712" t="s">
        <v>46</v>
      </c>
    </row>
    <row r="713" spans="1:4" x14ac:dyDescent="0.25">
      <c r="A713">
        <v>27261412</v>
      </c>
      <c r="B713">
        <v>1</v>
      </c>
      <c r="C713">
        <v>754692</v>
      </c>
      <c r="D713" t="s">
        <v>46</v>
      </c>
    </row>
    <row r="714" spans="1:4" x14ac:dyDescent="0.25">
      <c r="A714">
        <v>27262075</v>
      </c>
      <c r="B714">
        <v>1</v>
      </c>
      <c r="C714">
        <v>754692</v>
      </c>
      <c r="D714" t="s">
        <v>46</v>
      </c>
    </row>
    <row r="715" spans="1:4" x14ac:dyDescent="0.25">
      <c r="A715">
        <v>27262384</v>
      </c>
      <c r="B715">
        <v>2</v>
      </c>
      <c r="C715">
        <v>754692</v>
      </c>
      <c r="D715" t="s">
        <v>46</v>
      </c>
    </row>
    <row r="716" spans="1:4" x14ac:dyDescent="0.25">
      <c r="A716">
        <v>27263657</v>
      </c>
      <c r="B716">
        <v>1</v>
      </c>
      <c r="C716">
        <v>754692</v>
      </c>
      <c r="D716" t="s">
        <v>46</v>
      </c>
    </row>
    <row r="717" spans="1:4" x14ac:dyDescent="0.25">
      <c r="A717">
        <v>27268705</v>
      </c>
      <c r="B717">
        <v>2</v>
      </c>
      <c r="C717">
        <v>754692</v>
      </c>
      <c r="D717" t="s">
        <v>46</v>
      </c>
    </row>
    <row r="718" spans="1:4" x14ac:dyDescent="0.25">
      <c r="A718">
        <v>27268789</v>
      </c>
      <c r="B718">
        <v>1</v>
      </c>
      <c r="C718">
        <v>824624</v>
      </c>
      <c r="D718" t="s">
        <v>44</v>
      </c>
    </row>
    <row r="719" spans="1:4" x14ac:dyDescent="0.25">
      <c r="A719">
        <v>27269618</v>
      </c>
      <c r="B719">
        <v>4</v>
      </c>
      <c r="C719">
        <v>754692</v>
      </c>
      <c r="D719" t="s">
        <v>46</v>
      </c>
    </row>
    <row r="720" spans="1:4" x14ac:dyDescent="0.25">
      <c r="A720">
        <v>27275774</v>
      </c>
      <c r="B720">
        <v>12</v>
      </c>
      <c r="C720">
        <v>754692</v>
      </c>
      <c r="D720" t="s">
        <v>46</v>
      </c>
    </row>
    <row r="721" spans="1:4" x14ac:dyDescent="0.25">
      <c r="A721">
        <v>27277008</v>
      </c>
      <c r="B721">
        <v>1</v>
      </c>
      <c r="C721">
        <v>754692</v>
      </c>
      <c r="D721" t="s">
        <v>46</v>
      </c>
    </row>
    <row r="722" spans="1:4" x14ac:dyDescent="0.25">
      <c r="A722">
        <v>27281674</v>
      </c>
      <c r="B722">
        <v>1</v>
      </c>
      <c r="C722">
        <v>754632</v>
      </c>
      <c r="D722" t="s">
        <v>45</v>
      </c>
    </row>
    <row r="723" spans="1:4" x14ac:dyDescent="0.25">
      <c r="A723">
        <v>27286676</v>
      </c>
      <c r="B723">
        <v>2</v>
      </c>
      <c r="C723">
        <v>754692</v>
      </c>
      <c r="D723" t="s">
        <v>46</v>
      </c>
    </row>
    <row r="724" spans="1:4" x14ac:dyDescent="0.25">
      <c r="A724">
        <v>27286766</v>
      </c>
      <c r="B724">
        <v>13</v>
      </c>
      <c r="C724">
        <v>754692</v>
      </c>
      <c r="D724" t="s">
        <v>46</v>
      </c>
    </row>
    <row r="725" spans="1:4" x14ac:dyDescent="0.25">
      <c r="A725">
        <v>27290735</v>
      </c>
      <c r="B725">
        <v>12</v>
      </c>
      <c r="C725">
        <v>754692</v>
      </c>
      <c r="D725" t="s">
        <v>46</v>
      </c>
    </row>
    <row r="726" spans="1:4" x14ac:dyDescent="0.25">
      <c r="A726">
        <v>27293601</v>
      </c>
      <c r="B726">
        <v>1</v>
      </c>
      <c r="C726">
        <v>824624</v>
      </c>
      <c r="D726" t="s">
        <v>44</v>
      </c>
    </row>
    <row r="727" spans="1:4" x14ac:dyDescent="0.25">
      <c r="A727">
        <v>27295704</v>
      </c>
      <c r="B727">
        <v>1</v>
      </c>
      <c r="C727">
        <v>754692</v>
      </c>
      <c r="D727" t="s">
        <v>46</v>
      </c>
    </row>
    <row r="728" spans="1:4" x14ac:dyDescent="0.25">
      <c r="A728">
        <v>27302341</v>
      </c>
      <c r="B728">
        <v>1</v>
      </c>
      <c r="C728">
        <v>754692</v>
      </c>
      <c r="D728" t="s">
        <v>46</v>
      </c>
    </row>
    <row r="729" spans="1:4" x14ac:dyDescent="0.25">
      <c r="A729">
        <v>27305132</v>
      </c>
      <c r="B729">
        <v>3</v>
      </c>
      <c r="C729">
        <v>754692</v>
      </c>
      <c r="D729" t="s">
        <v>46</v>
      </c>
    </row>
    <row r="730" spans="1:4" x14ac:dyDescent="0.25">
      <c r="A730">
        <v>27306814</v>
      </c>
      <c r="B730">
        <v>1</v>
      </c>
      <c r="C730">
        <v>754692</v>
      </c>
      <c r="D730" t="s">
        <v>46</v>
      </c>
    </row>
    <row r="731" spans="1:4" x14ac:dyDescent="0.25">
      <c r="A731">
        <v>27307858</v>
      </c>
      <c r="B731">
        <v>3</v>
      </c>
      <c r="C731">
        <v>754692</v>
      </c>
      <c r="D731" t="s">
        <v>46</v>
      </c>
    </row>
    <row r="732" spans="1:4" x14ac:dyDescent="0.25">
      <c r="A732">
        <v>27311326</v>
      </c>
      <c r="B732">
        <v>2</v>
      </c>
      <c r="C732">
        <v>754692</v>
      </c>
      <c r="D732" t="s">
        <v>46</v>
      </c>
    </row>
    <row r="733" spans="1:4" x14ac:dyDescent="0.25">
      <c r="A733">
        <v>27311666</v>
      </c>
      <c r="B733">
        <v>3</v>
      </c>
      <c r="C733">
        <v>754692</v>
      </c>
      <c r="D733" t="s">
        <v>46</v>
      </c>
    </row>
    <row r="734" spans="1:4" x14ac:dyDescent="0.25">
      <c r="A734">
        <v>27313773</v>
      </c>
      <c r="B734">
        <v>19</v>
      </c>
      <c r="C734">
        <v>754692</v>
      </c>
      <c r="D734" t="s">
        <v>46</v>
      </c>
    </row>
    <row r="735" spans="1:4" x14ac:dyDescent="0.25">
      <c r="A735">
        <v>27314781</v>
      </c>
      <c r="B735">
        <v>2</v>
      </c>
      <c r="C735">
        <v>754692</v>
      </c>
      <c r="D735" t="s">
        <v>46</v>
      </c>
    </row>
    <row r="736" spans="1:4" x14ac:dyDescent="0.25">
      <c r="A736">
        <v>27320658</v>
      </c>
      <c r="B736">
        <v>10</v>
      </c>
      <c r="C736">
        <v>754692</v>
      </c>
      <c r="D736" t="s">
        <v>46</v>
      </c>
    </row>
    <row r="737" spans="1:4" x14ac:dyDescent="0.25">
      <c r="A737">
        <v>27321155</v>
      </c>
      <c r="B737">
        <v>1</v>
      </c>
      <c r="C737">
        <v>408957</v>
      </c>
      <c r="D737" t="s">
        <v>47</v>
      </c>
    </row>
    <row r="738" spans="1:4" x14ac:dyDescent="0.25">
      <c r="A738">
        <v>27324792</v>
      </c>
      <c r="B738">
        <v>1</v>
      </c>
      <c r="C738">
        <v>754692</v>
      </c>
      <c r="D738" t="s">
        <v>46</v>
      </c>
    </row>
    <row r="739" spans="1:4" x14ac:dyDescent="0.25">
      <c r="A739">
        <v>27329358</v>
      </c>
      <c r="B739">
        <v>5</v>
      </c>
      <c r="C739">
        <v>754632</v>
      </c>
      <c r="D739" t="s">
        <v>45</v>
      </c>
    </row>
    <row r="740" spans="1:4" x14ac:dyDescent="0.25">
      <c r="A740">
        <v>27329358</v>
      </c>
      <c r="B740">
        <v>4</v>
      </c>
      <c r="C740">
        <v>754632</v>
      </c>
      <c r="D740" t="s">
        <v>45</v>
      </c>
    </row>
    <row r="741" spans="1:4" x14ac:dyDescent="0.25">
      <c r="A741">
        <v>27329682</v>
      </c>
      <c r="B741">
        <v>1</v>
      </c>
      <c r="C741">
        <v>754692</v>
      </c>
      <c r="D741" t="s">
        <v>46</v>
      </c>
    </row>
    <row r="742" spans="1:4" x14ac:dyDescent="0.25">
      <c r="A742">
        <v>27331689</v>
      </c>
      <c r="B742">
        <v>2</v>
      </c>
      <c r="C742">
        <v>754692</v>
      </c>
      <c r="D742" t="s">
        <v>46</v>
      </c>
    </row>
    <row r="743" spans="1:4" x14ac:dyDescent="0.25">
      <c r="A743">
        <v>27333693</v>
      </c>
      <c r="B743">
        <v>2</v>
      </c>
      <c r="C743">
        <v>754692</v>
      </c>
      <c r="D743" t="s">
        <v>46</v>
      </c>
    </row>
    <row r="744" spans="1:4" x14ac:dyDescent="0.25">
      <c r="A744">
        <v>27337283</v>
      </c>
      <c r="B744">
        <v>1</v>
      </c>
      <c r="C744">
        <v>408957</v>
      </c>
      <c r="D744" t="s">
        <v>47</v>
      </c>
    </row>
    <row r="745" spans="1:4" x14ac:dyDescent="0.25">
      <c r="A745">
        <v>27337579</v>
      </c>
      <c r="B745">
        <v>2</v>
      </c>
      <c r="C745">
        <v>754632</v>
      </c>
      <c r="D745" t="s">
        <v>45</v>
      </c>
    </row>
    <row r="746" spans="1:4" x14ac:dyDescent="0.25">
      <c r="A746">
        <v>27348069</v>
      </c>
      <c r="B746">
        <v>1</v>
      </c>
      <c r="C746">
        <v>824624</v>
      </c>
      <c r="D746" t="s">
        <v>44</v>
      </c>
    </row>
    <row r="747" spans="1:4" x14ac:dyDescent="0.25">
      <c r="A747">
        <v>27353005</v>
      </c>
      <c r="B747">
        <v>1</v>
      </c>
      <c r="C747">
        <v>754692</v>
      </c>
      <c r="D747" t="s">
        <v>46</v>
      </c>
    </row>
    <row r="748" spans="1:4" x14ac:dyDescent="0.25">
      <c r="A748">
        <v>27353005</v>
      </c>
      <c r="B748">
        <v>2</v>
      </c>
      <c r="C748">
        <v>754692</v>
      </c>
      <c r="D748" t="s">
        <v>46</v>
      </c>
    </row>
    <row r="749" spans="1:4" x14ac:dyDescent="0.25">
      <c r="A749">
        <v>27353005</v>
      </c>
      <c r="B749">
        <v>3</v>
      </c>
      <c r="C749">
        <v>754692</v>
      </c>
      <c r="D749" t="s">
        <v>46</v>
      </c>
    </row>
    <row r="750" spans="1:4" x14ac:dyDescent="0.25">
      <c r="A750">
        <v>27356243</v>
      </c>
      <c r="B750">
        <v>1</v>
      </c>
      <c r="C750">
        <v>754692</v>
      </c>
      <c r="D750" t="s">
        <v>46</v>
      </c>
    </row>
    <row r="751" spans="1:4" x14ac:dyDescent="0.25">
      <c r="A751">
        <v>27357770</v>
      </c>
      <c r="B751">
        <v>2</v>
      </c>
      <c r="C751">
        <v>754692</v>
      </c>
      <c r="D751" t="s">
        <v>46</v>
      </c>
    </row>
    <row r="752" spans="1:4" x14ac:dyDescent="0.25">
      <c r="A752">
        <v>27362542</v>
      </c>
      <c r="B752">
        <v>13</v>
      </c>
      <c r="C752">
        <v>754692</v>
      </c>
      <c r="D752" t="s">
        <v>46</v>
      </c>
    </row>
    <row r="753" spans="1:4" x14ac:dyDescent="0.25">
      <c r="A753">
        <v>27367120</v>
      </c>
      <c r="B753">
        <v>1</v>
      </c>
      <c r="C753">
        <v>754692</v>
      </c>
      <c r="D753" t="s">
        <v>46</v>
      </c>
    </row>
    <row r="754" spans="1:4" x14ac:dyDescent="0.25">
      <c r="A754">
        <v>27370475</v>
      </c>
      <c r="B754">
        <v>2</v>
      </c>
      <c r="C754">
        <v>754692</v>
      </c>
      <c r="D754" t="s">
        <v>46</v>
      </c>
    </row>
    <row r="755" spans="1:4" x14ac:dyDescent="0.25">
      <c r="A755">
        <v>27375262</v>
      </c>
      <c r="B755">
        <v>1</v>
      </c>
      <c r="C755">
        <v>754692</v>
      </c>
      <c r="D755" t="s">
        <v>46</v>
      </c>
    </row>
    <row r="756" spans="1:4" x14ac:dyDescent="0.25">
      <c r="A756">
        <v>27377336</v>
      </c>
      <c r="B756">
        <v>1</v>
      </c>
      <c r="C756">
        <v>824624</v>
      </c>
      <c r="D756" t="s">
        <v>44</v>
      </c>
    </row>
    <row r="757" spans="1:4" x14ac:dyDescent="0.25">
      <c r="A757">
        <v>27381879</v>
      </c>
      <c r="B757">
        <v>1</v>
      </c>
      <c r="C757">
        <v>408957</v>
      </c>
      <c r="D757" t="s">
        <v>47</v>
      </c>
    </row>
    <row r="758" spans="1:4" x14ac:dyDescent="0.25">
      <c r="A758">
        <v>27382311</v>
      </c>
      <c r="B758">
        <v>7</v>
      </c>
      <c r="C758">
        <v>754692</v>
      </c>
      <c r="D758" t="s">
        <v>46</v>
      </c>
    </row>
    <row r="759" spans="1:4" x14ac:dyDescent="0.25">
      <c r="A759">
        <v>27400626</v>
      </c>
      <c r="B759">
        <v>1</v>
      </c>
      <c r="C759">
        <v>754692</v>
      </c>
      <c r="D759" t="s">
        <v>46</v>
      </c>
    </row>
    <row r="760" spans="1:4" x14ac:dyDescent="0.25">
      <c r="A760">
        <v>27403758</v>
      </c>
      <c r="B760">
        <v>11</v>
      </c>
      <c r="C760">
        <v>754692</v>
      </c>
      <c r="D760" t="s">
        <v>46</v>
      </c>
    </row>
    <row r="761" spans="1:4" x14ac:dyDescent="0.25">
      <c r="A761">
        <v>27404433</v>
      </c>
      <c r="B761">
        <v>3</v>
      </c>
      <c r="C761">
        <v>754692</v>
      </c>
      <c r="D761" t="s">
        <v>46</v>
      </c>
    </row>
    <row r="762" spans="1:4" x14ac:dyDescent="0.25">
      <c r="A762">
        <v>27406295</v>
      </c>
      <c r="B762">
        <v>1</v>
      </c>
      <c r="C762">
        <v>754692</v>
      </c>
      <c r="D762" t="s">
        <v>46</v>
      </c>
    </row>
    <row r="763" spans="1:4" x14ac:dyDescent="0.25">
      <c r="A763">
        <v>27409064</v>
      </c>
      <c r="B763">
        <v>1</v>
      </c>
      <c r="C763">
        <v>754692</v>
      </c>
      <c r="D763" t="s">
        <v>46</v>
      </c>
    </row>
    <row r="764" spans="1:4" x14ac:dyDescent="0.25">
      <c r="A764">
        <v>27416665</v>
      </c>
      <c r="B764">
        <v>1</v>
      </c>
      <c r="C764">
        <v>754692</v>
      </c>
      <c r="D764" t="s">
        <v>46</v>
      </c>
    </row>
    <row r="765" spans="1:4" x14ac:dyDescent="0.25">
      <c r="A765">
        <v>27416854</v>
      </c>
      <c r="B765">
        <v>2</v>
      </c>
      <c r="C765">
        <v>824624</v>
      </c>
      <c r="D765" t="s">
        <v>44</v>
      </c>
    </row>
    <row r="766" spans="1:4" x14ac:dyDescent="0.25">
      <c r="A766">
        <v>27416854</v>
      </c>
      <c r="B766">
        <v>1</v>
      </c>
      <c r="C766">
        <v>824624</v>
      </c>
      <c r="D766" t="s">
        <v>44</v>
      </c>
    </row>
    <row r="767" spans="1:4" x14ac:dyDescent="0.25">
      <c r="A767">
        <v>27418798</v>
      </c>
      <c r="B767">
        <v>1</v>
      </c>
      <c r="C767">
        <v>754692</v>
      </c>
      <c r="D767" t="s">
        <v>46</v>
      </c>
    </row>
    <row r="768" spans="1:4" x14ac:dyDescent="0.25">
      <c r="A768">
        <v>27418932</v>
      </c>
      <c r="B768">
        <v>3</v>
      </c>
      <c r="C768">
        <v>754692</v>
      </c>
      <c r="D768" t="s">
        <v>46</v>
      </c>
    </row>
    <row r="769" spans="1:4" x14ac:dyDescent="0.25">
      <c r="A769">
        <v>27425926</v>
      </c>
      <c r="B769">
        <v>1</v>
      </c>
      <c r="C769">
        <v>754692</v>
      </c>
      <c r="D769" t="s">
        <v>46</v>
      </c>
    </row>
    <row r="770" spans="1:4" x14ac:dyDescent="0.25">
      <c r="A770">
        <v>27428566</v>
      </c>
      <c r="B770">
        <v>1</v>
      </c>
      <c r="C770">
        <v>754692</v>
      </c>
      <c r="D770" t="s">
        <v>46</v>
      </c>
    </row>
    <row r="771" spans="1:4" x14ac:dyDescent="0.25">
      <c r="A771">
        <v>27438402</v>
      </c>
      <c r="B771">
        <v>2</v>
      </c>
      <c r="C771">
        <v>754692</v>
      </c>
      <c r="D771" t="s">
        <v>46</v>
      </c>
    </row>
    <row r="772" spans="1:4" x14ac:dyDescent="0.25">
      <c r="A772">
        <v>27440068</v>
      </c>
      <c r="B772">
        <v>1</v>
      </c>
      <c r="C772">
        <v>408957</v>
      </c>
      <c r="D772" t="s">
        <v>47</v>
      </c>
    </row>
    <row r="773" spans="1:4" x14ac:dyDescent="0.25">
      <c r="A773">
        <v>27447594</v>
      </c>
      <c r="B773">
        <v>7</v>
      </c>
      <c r="C773">
        <v>754692</v>
      </c>
      <c r="D773" t="s">
        <v>46</v>
      </c>
    </row>
    <row r="774" spans="1:4" x14ac:dyDescent="0.25">
      <c r="A774">
        <v>27449108</v>
      </c>
      <c r="B774">
        <v>1</v>
      </c>
      <c r="C774">
        <v>754632</v>
      </c>
      <c r="D774" t="s">
        <v>45</v>
      </c>
    </row>
    <row r="775" spans="1:4" x14ac:dyDescent="0.25">
      <c r="A775">
        <v>27451977</v>
      </c>
      <c r="B775">
        <v>8</v>
      </c>
      <c r="C775">
        <v>754692</v>
      </c>
      <c r="D775" t="s">
        <v>46</v>
      </c>
    </row>
    <row r="776" spans="1:4" x14ac:dyDescent="0.25">
      <c r="A776">
        <v>27455538</v>
      </c>
      <c r="B776">
        <v>1</v>
      </c>
      <c r="C776">
        <v>824624</v>
      </c>
      <c r="D776" t="s">
        <v>44</v>
      </c>
    </row>
    <row r="777" spans="1:4" x14ac:dyDescent="0.25">
      <c r="A777">
        <v>27461106</v>
      </c>
      <c r="B777">
        <v>4</v>
      </c>
      <c r="C777">
        <v>754692</v>
      </c>
      <c r="D777" t="s">
        <v>46</v>
      </c>
    </row>
    <row r="778" spans="1:4" x14ac:dyDescent="0.25">
      <c r="A778">
        <v>27462643</v>
      </c>
      <c r="B778">
        <v>8</v>
      </c>
      <c r="C778">
        <v>754692</v>
      </c>
      <c r="D778" t="s">
        <v>46</v>
      </c>
    </row>
    <row r="779" spans="1:4" x14ac:dyDescent="0.25">
      <c r="A779">
        <v>27463209</v>
      </c>
      <c r="B779">
        <v>2</v>
      </c>
      <c r="C779">
        <v>754692</v>
      </c>
      <c r="D779" t="s">
        <v>46</v>
      </c>
    </row>
    <row r="780" spans="1:4" x14ac:dyDescent="0.25">
      <c r="A780">
        <v>27463705</v>
      </c>
      <c r="B780">
        <v>6</v>
      </c>
      <c r="C780">
        <v>754692</v>
      </c>
      <c r="D780" t="s">
        <v>46</v>
      </c>
    </row>
    <row r="781" spans="1:4" x14ac:dyDescent="0.25">
      <c r="A781">
        <v>27465274</v>
      </c>
      <c r="B781">
        <v>3</v>
      </c>
      <c r="C781">
        <v>754692</v>
      </c>
      <c r="D781" t="s">
        <v>46</v>
      </c>
    </row>
    <row r="782" spans="1:4" x14ac:dyDescent="0.25">
      <c r="A782">
        <v>27466910</v>
      </c>
      <c r="B782">
        <v>1</v>
      </c>
      <c r="C782">
        <v>754692</v>
      </c>
      <c r="D782" t="s">
        <v>46</v>
      </c>
    </row>
    <row r="783" spans="1:4" x14ac:dyDescent="0.25">
      <c r="A783">
        <v>27467307</v>
      </c>
      <c r="B783">
        <v>2</v>
      </c>
      <c r="C783">
        <v>754692</v>
      </c>
      <c r="D783" t="s">
        <v>46</v>
      </c>
    </row>
    <row r="784" spans="1:4" x14ac:dyDescent="0.25">
      <c r="A784">
        <v>27470910</v>
      </c>
      <c r="B784">
        <v>5</v>
      </c>
      <c r="C784">
        <v>754692</v>
      </c>
      <c r="D784" t="s">
        <v>46</v>
      </c>
    </row>
    <row r="785" spans="1:4" x14ac:dyDescent="0.25">
      <c r="A785">
        <v>27473037</v>
      </c>
      <c r="B785">
        <v>3</v>
      </c>
      <c r="C785">
        <v>754692</v>
      </c>
      <c r="D785" t="s">
        <v>46</v>
      </c>
    </row>
    <row r="786" spans="1:4" x14ac:dyDescent="0.25">
      <c r="A786">
        <v>27473485</v>
      </c>
      <c r="B786">
        <v>2</v>
      </c>
      <c r="C786">
        <v>754692</v>
      </c>
      <c r="D786" t="s">
        <v>46</v>
      </c>
    </row>
    <row r="787" spans="1:4" x14ac:dyDescent="0.25">
      <c r="A787">
        <v>27473712</v>
      </c>
      <c r="B787">
        <v>2</v>
      </c>
      <c r="C787">
        <v>754692</v>
      </c>
      <c r="D787" t="s">
        <v>46</v>
      </c>
    </row>
    <row r="788" spans="1:4" x14ac:dyDescent="0.25">
      <c r="A788">
        <v>27474506</v>
      </c>
      <c r="B788">
        <v>1</v>
      </c>
      <c r="C788">
        <v>754692</v>
      </c>
      <c r="D788" t="s">
        <v>46</v>
      </c>
    </row>
    <row r="789" spans="1:4" x14ac:dyDescent="0.25">
      <c r="A789">
        <v>27476262</v>
      </c>
      <c r="B789">
        <v>1</v>
      </c>
      <c r="C789">
        <v>754692</v>
      </c>
      <c r="D789" t="s">
        <v>46</v>
      </c>
    </row>
    <row r="790" spans="1:4" x14ac:dyDescent="0.25">
      <c r="A790">
        <v>27476383</v>
      </c>
      <c r="B790">
        <v>4</v>
      </c>
      <c r="C790">
        <v>754692</v>
      </c>
      <c r="D790" t="s">
        <v>46</v>
      </c>
    </row>
    <row r="791" spans="1:4" x14ac:dyDescent="0.25">
      <c r="A791">
        <v>27479938</v>
      </c>
      <c r="B791">
        <v>1</v>
      </c>
      <c r="C791">
        <v>824624</v>
      </c>
      <c r="D791" t="s">
        <v>44</v>
      </c>
    </row>
    <row r="792" spans="1:4" x14ac:dyDescent="0.25">
      <c r="A792">
        <v>27481970</v>
      </c>
      <c r="B792">
        <v>1</v>
      </c>
      <c r="C792">
        <v>754692</v>
      </c>
      <c r="D792" t="s">
        <v>46</v>
      </c>
    </row>
    <row r="793" spans="1:4" x14ac:dyDescent="0.25">
      <c r="A793">
        <v>27493388</v>
      </c>
      <c r="B793">
        <v>1</v>
      </c>
      <c r="C793">
        <v>824624</v>
      </c>
      <c r="D793" t="s">
        <v>44</v>
      </c>
    </row>
    <row r="794" spans="1:4" x14ac:dyDescent="0.25">
      <c r="A794">
        <v>27495923</v>
      </c>
      <c r="B794">
        <v>9</v>
      </c>
      <c r="C794">
        <v>754692</v>
      </c>
      <c r="D794" t="s">
        <v>46</v>
      </c>
    </row>
    <row r="795" spans="1:4" x14ac:dyDescent="0.25">
      <c r="A795">
        <v>27499411</v>
      </c>
      <c r="B795">
        <v>6</v>
      </c>
      <c r="C795">
        <v>754692</v>
      </c>
      <c r="D795" t="s">
        <v>46</v>
      </c>
    </row>
    <row r="796" spans="1:4" x14ac:dyDescent="0.25">
      <c r="A796">
        <v>27502839</v>
      </c>
      <c r="B796">
        <v>1</v>
      </c>
      <c r="C796">
        <v>824624</v>
      </c>
      <c r="D796" t="s">
        <v>44</v>
      </c>
    </row>
    <row r="797" spans="1:4" x14ac:dyDescent="0.25">
      <c r="A797">
        <v>27506537</v>
      </c>
      <c r="B797">
        <v>1</v>
      </c>
      <c r="C797">
        <v>408957</v>
      </c>
      <c r="D797" t="s">
        <v>47</v>
      </c>
    </row>
    <row r="798" spans="1:4" x14ac:dyDescent="0.25">
      <c r="A798">
        <v>27508744</v>
      </c>
      <c r="B798">
        <v>1</v>
      </c>
      <c r="C798">
        <v>754692</v>
      </c>
      <c r="D798" t="s">
        <v>46</v>
      </c>
    </row>
    <row r="799" spans="1:4" x14ac:dyDescent="0.25">
      <c r="A799">
        <v>27510211</v>
      </c>
      <c r="B799">
        <v>1</v>
      </c>
      <c r="C799">
        <v>914944</v>
      </c>
      <c r="D799" t="s">
        <v>48</v>
      </c>
    </row>
    <row r="800" spans="1:4" x14ac:dyDescent="0.25">
      <c r="A800">
        <v>27510264</v>
      </c>
      <c r="B800">
        <v>2</v>
      </c>
      <c r="C800">
        <v>754692</v>
      </c>
      <c r="D800" t="s">
        <v>46</v>
      </c>
    </row>
    <row r="801" spans="1:4" x14ac:dyDescent="0.25">
      <c r="A801">
        <v>27511742</v>
      </c>
      <c r="B801">
        <v>1</v>
      </c>
      <c r="C801">
        <v>754632</v>
      </c>
      <c r="D801" t="s">
        <v>45</v>
      </c>
    </row>
    <row r="802" spans="1:4" x14ac:dyDescent="0.25">
      <c r="A802">
        <v>27515624</v>
      </c>
      <c r="B802">
        <v>8</v>
      </c>
      <c r="C802">
        <v>754692</v>
      </c>
      <c r="D802" t="s">
        <v>46</v>
      </c>
    </row>
    <row r="803" spans="1:4" x14ac:dyDescent="0.25">
      <c r="A803">
        <v>27520750</v>
      </c>
      <c r="B803">
        <v>1</v>
      </c>
      <c r="C803">
        <v>754692</v>
      </c>
      <c r="D803" t="s">
        <v>46</v>
      </c>
    </row>
    <row r="804" spans="1:4" x14ac:dyDescent="0.25">
      <c r="A804">
        <v>27521825</v>
      </c>
      <c r="B804">
        <v>1</v>
      </c>
      <c r="C804">
        <v>754692</v>
      </c>
      <c r="D804" t="s">
        <v>46</v>
      </c>
    </row>
    <row r="805" spans="1:4" x14ac:dyDescent="0.25">
      <c r="A805">
        <v>27521841</v>
      </c>
      <c r="B805">
        <v>1</v>
      </c>
      <c r="C805">
        <v>824624</v>
      </c>
      <c r="D805" t="s">
        <v>44</v>
      </c>
    </row>
    <row r="806" spans="1:4" x14ac:dyDescent="0.25">
      <c r="A806">
        <v>27523773</v>
      </c>
      <c r="B806">
        <v>2</v>
      </c>
      <c r="C806">
        <v>408957</v>
      </c>
      <c r="D806" t="s">
        <v>47</v>
      </c>
    </row>
    <row r="807" spans="1:4" x14ac:dyDescent="0.25">
      <c r="A807">
        <v>27524000</v>
      </c>
      <c r="B807">
        <v>2</v>
      </c>
      <c r="C807">
        <v>754692</v>
      </c>
      <c r="D807" t="s">
        <v>46</v>
      </c>
    </row>
    <row r="808" spans="1:4" x14ac:dyDescent="0.25">
      <c r="A808">
        <v>27525370</v>
      </c>
      <c r="B808">
        <v>13</v>
      </c>
      <c r="C808">
        <v>754692</v>
      </c>
      <c r="D808" t="s">
        <v>46</v>
      </c>
    </row>
    <row r="809" spans="1:4" x14ac:dyDescent="0.25">
      <c r="A809">
        <v>27528771</v>
      </c>
      <c r="B809">
        <v>2</v>
      </c>
      <c r="C809">
        <v>754692</v>
      </c>
      <c r="D809" t="s">
        <v>46</v>
      </c>
    </row>
    <row r="810" spans="1:4" x14ac:dyDescent="0.25">
      <c r="A810">
        <v>27529907</v>
      </c>
      <c r="B810">
        <v>1</v>
      </c>
      <c r="C810">
        <v>754692</v>
      </c>
      <c r="D810" t="s">
        <v>46</v>
      </c>
    </row>
    <row r="811" spans="1:4" x14ac:dyDescent="0.25">
      <c r="A811">
        <v>27533970</v>
      </c>
      <c r="B811">
        <v>1</v>
      </c>
      <c r="C811">
        <v>754632</v>
      </c>
      <c r="D811" t="s">
        <v>45</v>
      </c>
    </row>
    <row r="812" spans="1:4" x14ac:dyDescent="0.25">
      <c r="A812">
        <v>27538896</v>
      </c>
      <c r="B812">
        <v>3</v>
      </c>
      <c r="C812">
        <v>754692</v>
      </c>
      <c r="D812" t="s">
        <v>46</v>
      </c>
    </row>
    <row r="813" spans="1:4" x14ac:dyDescent="0.25">
      <c r="A813">
        <v>27544934</v>
      </c>
      <c r="B813">
        <v>2</v>
      </c>
      <c r="C813">
        <v>754692</v>
      </c>
      <c r="D813" t="s">
        <v>46</v>
      </c>
    </row>
    <row r="814" spans="1:4" x14ac:dyDescent="0.25">
      <c r="A814">
        <v>27549124</v>
      </c>
      <c r="B814">
        <v>6</v>
      </c>
      <c r="C814">
        <v>754692</v>
      </c>
      <c r="D814" t="s">
        <v>46</v>
      </c>
    </row>
    <row r="815" spans="1:4" x14ac:dyDescent="0.25">
      <c r="A815">
        <v>27554444</v>
      </c>
      <c r="B815">
        <v>4</v>
      </c>
      <c r="C815">
        <v>754692</v>
      </c>
      <c r="D815" t="s">
        <v>46</v>
      </c>
    </row>
    <row r="816" spans="1:4" x14ac:dyDescent="0.25">
      <c r="A816">
        <v>27554444</v>
      </c>
      <c r="B816">
        <v>3</v>
      </c>
      <c r="C816">
        <v>754692</v>
      </c>
      <c r="D816" t="s">
        <v>46</v>
      </c>
    </row>
    <row r="817" spans="1:4" x14ac:dyDescent="0.25">
      <c r="A817">
        <v>27557600</v>
      </c>
      <c r="B817">
        <v>12</v>
      </c>
      <c r="C817">
        <v>754692</v>
      </c>
      <c r="D817" t="s">
        <v>46</v>
      </c>
    </row>
    <row r="818" spans="1:4" x14ac:dyDescent="0.25">
      <c r="A818">
        <v>27560453</v>
      </c>
      <c r="B818">
        <v>1</v>
      </c>
      <c r="C818">
        <v>754692</v>
      </c>
      <c r="D818" t="s">
        <v>46</v>
      </c>
    </row>
    <row r="819" spans="1:4" x14ac:dyDescent="0.25">
      <c r="A819">
        <v>27561700</v>
      </c>
      <c r="B819">
        <v>1</v>
      </c>
      <c r="C819">
        <v>824624</v>
      </c>
      <c r="D819" t="s">
        <v>44</v>
      </c>
    </row>
    <row r="820" spans="1:4" x14ac:dyDescent="0.25">
      <c r="A820">
        <v>27565030</v>
      </c>
      <c r="B820">
        <v>3</v>
      </c>
      <c r="C820">
        <v>754692</v>
      </c>
      <c r="D820" t="s">
        <v>46</v>
      </c>
    </row>
    <row r="821" spans="1:4" x14ac:dyDescent="0.25">
      <c r="A821">
        <v>27571339</v>
      </c>
      <c r="B821">
        <v>1</v>
      </c>
      <c r="C821">
        <v>754692</v>
      </c>
      <c r="D821" t="s">
        <v>46</v>
      </c>
    </row>
    <row r="822" spans="1:4" x14ac:dyDescent="0.25">
      <c r="A822">
        <v>27574447</v>
      </c>
      <c r="B822">
        <v>9</v>
      </c>
      <c r="C822">
        <v>754692</v>
      </c>
      <c r="D822" t="s">
        <v>46</v>
      </c>
    </row>
    <row r="823" spans="1:4" x14ac:dyDescent="0.25">
      <c r="A823">
        <v>27576964</v>
      </c>
      <c r="B823">
        <v>3</v>
      </c>
      <c r="C823">
        <v>754692</v>
      </c>
      <c r="D823" t="s">
        <v>46</v>
      </c>
    </row>
    <row r="824" spans="1:4" x14ac:dyDescent="0.25">
      <c r="A824">
        <v>27590904</v>
      </c>
      <c r="B824">
        <v>4</v>
      </c>
      <c r="C824">
        <v>754692</v>
      </c>
      <c r="D824" t="s">
        <v>46</v>
      </c>
    </row>
    <row r="825" spans="1:4" x14ac:dyDescent="0.25">
      <c r="A825">
        <v>27591146</v>
      </c>
      <c r="B825">
        <v>4</v>
      </c>
      <c r="C825">
        <v>754692</v>
      </c>
      <c r="D825" t="s">
        <v>46</v>
      </c>
    </row>
    <row r="826" spans="1:4" x14ac:dyDescent="0.25">
      <c r="A826">
        <v>27591800</v>
      </c>
      <c r="B826">
        <v>3</v>
      </c>
      <c r="C826">
        <v>754692</v>
      </c>
      <c r="D826" t="s">
        <v>46</v>
      </c>
    </row>
    <row r="827" spans="1:4" x14ac:dyDescent="0.25">
      <c r="A827">
        <v>27593132</v>
      </c>
      <c r="B827">
        <v>1</v>
      </c>
      <c r="C827">
        <v>408957</v>
      </c>
      <c r="D827" t="s">
        <v>47</v>
      </c>
    </row>
    <row r="828" spans="1:4" x14ac:dyDescent="0.25">
      <c r="A828">
        <v>27602727</v>
      </c>
      <c r="B828">
        <v>2</v>
      </c>
      <c r="C828">
        <v>754692</v>
      </c>
      <c r="D828" t="s">
        <v>46</v>
      </c>
    </row>
    <row r="829" spans="1:4" x14ac:dyDescent="0.25">
      <c r="A829">
        <v>27603804</v>
      </c>
      <c r="B829">
        <v>2</v>
      </c>
      <c r="C829">
        <v>754692</v>
      </c>
      <c r="D829" t="s">
        <v>46</v>
      </c>
    </row>
    <row r="830" spans="1:4" x14ac:dyDescent="0.25">
      <c r="A830">
        <v>27604205</v>
      </c>
      <c r="B830">
        <v>1</v>
      </c>
      <c r="C830">
        <v>754692</v>
      </c>
      <c r="D830" t="s">
        <v>46</v>
      </c>
    </row>
    <row r="831" spans="1:4" x14ac:dyDescent="0.25">
      <c r="A831">
        <v>27610624</v>
      </c>
      <c r="B831">
        <v>5</v>
      </c>
      <c r="C831">
        <v>754692</v>
      </c>
      <c r="D831" t="s">
        <v>46</v>
      </c>
    </row>
    <row r="832" spans="1:4" x14ac:dyDescent="0.25">
      <c r="A832">
        <v>27620169</v>
      </c>
      <c r="B832">
        <v>1</v>
      </c>
      <c r="C832">
        <v>824624</v>
      </c>
      <c r="D832" t="s">
        <v>44</v>
      </c>
    </row>
    <row r="833" spans="1:4" x14ac:dyDescent="0.25">
      <c r="A833">
        <v>27620847</v>
      </c>
      <c r="B833">
        <v>2</v>
      </c>
      <c r="C833">
        <v>754692</v>
      </c>
      <c r="D833" t="s">
        <v>46</v>
      </c>
    </row>
    <row r="834" spans="1:4" x14ac:dyDescent="0.25">
      <c r="A834">
        <v>27622975</v>
      </c>
      <c r="B834">
        <v>4</v>
      </c>
      <c r="C834">
        <v>754692</v>
      </c>
      <c r="D834" t="s">
        <v>46</v>
      </c>
    </row>
    <row r="835" spans="1:4" x14ac:dyDescent="0.25">
      <c r="A835">
        <v>27623755</v>
      </c>
      <c r="B835">
        <v>2</v>
      </c>
      <c r="C835">
        <v>754692</v>
      </c>
      <c r="D835" t="s">
        <v>46</v>
      </c>
    </row>
    <row r="836" spans="1:4" x14ac:dyDescent="0.25">
      <c r="A836">
        <v>27629682</v>
      </c>
      <c r="B836">
        <v>7</v>
      </c>
      <c r="C836">
        <v>754692</v>
      </c>
      <c r="D836" t="s">
        <v>46</v>
      </c>
    </row>
    <row r="837" spans="1:4" x14ac:dyDescent="0.25">
      <c r="A837">
        <v>27633708</v>
      </c>
      <c r="B837">
        <v>1</v>
      </c>
      <c r="C837">
        <v>754692</v>
      </c>
      <c r="D837" t="s">
        <v>46</v>
      </c>
    </row>
    <row r="838" spans="1:4" x14ac:dyDescent="0.25">
      <c r="A838">
        <v>27636607</v>
      </c>
      <c r="B838">
        <v>4</v>
      </c>
      <c r="C838">
        <v>754692</v>
      </c>
      <c r="D838" t="s">
        <v>46</v>
      </c>
    </row>
    <row r="839" spans="1:4" x14ac:dyDescent="0.25">
      <c r="A839">
        <v>27639777</v>
      </c>
      <c r="B839">
        <v>1</v>
      </c>
      <c r="C839">
        <v>754692</v>
      </c>
      <c r="D839" t="s">
        <v>46</v>
      </c>
    </row>
    <row r="840" spans="1:4" x14ac:dyDescent="0.25">
      <c r="A840">
        <v>27641759</v>
      </c>
      <c r="B840">
        <v>1</v>
      </c>
      <c r="C840">
        <v>754632</v>
      </c>
      <c r="D840" t="s">
        <v>45</v>
      </c>
    </row>
    <row r="841" spans="1:4" x14ac:dyDescent="0.25">
      <c r="A841">
        <v>27649881</v>
      </c>
      <c r="B841">
        <v>3</v>
      </c>
      <c r="C841">
        <v>754692</v>
      </c>
      <c r="D841" t="s">
        <v>46</v>
      </c>
    </row>
    <row r="842" spans="1:4" x14ac:dyDescent="0.25">
      <c r="A842">
        <v>27653188</v>
      </c>
      <c r="B842">
        <v>1</v>
      </c>
      <c r="C842">
        <v>754632</v>
      </c>
      <c r="D842" t="s">
        <v>45</v>
      </c>
    </row>
    <row r="843" spans="1:4" x14ac:dyDescent="0.25">
      <c r="A843">
        <v>27653630</v>
      </c>
      <c r="B843">
        <v>1</v>
      </c>
      <c r="C843">
        <v>754692</v>
      </c>
      <c r="D843" t="s">
        <v>46</v>
      </c>
    </row>
    <row r="844" spans="1:4" x14ac:dyDescent="0.25">
      <c r="A844">
        <v>27655010</v>
      </c>
      <c r="B844">
        <v>1</v>
      </c>
      <c r="C844">
        <v>754632</v>
      </c>
      <c r="D844" t="s">
        <v>45</v>
      </c>
    </row>
    <row r="845" spans="1:4" x14ac:dyDescent="0.25">
      <c r="A845">
        <v>27655890</v>
      </c>
      <c r="B845">
        <v>4</v>
      </c>
      <c r="C845">
        <v>754692</v>
      </c>
      <c r="D845" t="s">
        <v>46</v>
      </c>
    </row>
    <row r="846" spans="1:4" x14ac:dyDescent="0.25">
      <c r="A846">
        <v>27656034</v>
      </c>
      <c r="B846">
        <v>1</v>
      </c>
      <c r="C846">
        <v>914944</v>
      </c>
      <c r="D846" t="s">
        <v>48</v>
      </c>
    </row>
    <row r="847" spans="1:4" x14ac:dyDescent="0.25">
      <c r="A847">
        <v>27656141</v>
      </c>
      <c r="B847">
        <v>1</v>
      </c>
      <c r="C847">
        <v>754692</v>
      </c>
      <c r="D847" t="s">
        <v>46</v>
      </c>
    </row>
    <row r="848" spans="1:4" x14ac:dyDescent="0.25">
      <c r="A848">
        <v>27661541</v>
      </c>
      <c r="B848">
        <v>1</v>
      </c>
      <c r="C848">
        <v>824624</v>
      </c>
      <c r="D848" t="s">
        <v>44</v>
      </c>
    </row>
    <row r="849" spans="1:4" x14ac:dyDescent="0.25">
      <c r="A849">
        <v>27665022</v>
      </c>
      <c r="B849">
        <v>2</v>
      </c>
      <c r="C849">
        <v>754692</v>
      </c>
      <c r="D849" t="s">
        <v>46</v>
      </c>
    </row>
    <row r="850" spans="1:4" x14ac:dyDescent="0.25">
      <c r="A850">
        <v>27666770</v>
      </c>
      <c r="B850">
        <v>4</v>
      </c>
      <c r="C850">
        <v>754692</v>
      </c>
      <c r="D850" t="s">
        <v>46</v>
      </c>
    </row>
    <row r="851" spans="1:4" x14ac:dyDescent="0.25">
      <c r="A851">
        <v>27669080</v>
      </c>
      <c r="B851">
        <v>7</v>
      </c>
      <c r="C851">
        <v>754692</v>
      </c>
      <c r="D851" t="s">
        <v>46</v>
      </c>
    </row>
    <row r="852" spans="1:4" x14ac:dyDescent="0.25">
      <c r="A852">
        <v>27684147</v>
      </c>
      <c r="B852">
        <v>3</v>
      </c>
      <c r="C852">
        <v>754692</v>
      </c>
      <c r="D852" t="s">
        <v>46</v>
      </c>
    </row>
    <row r="853" spans="1:4" x14ac:dyDescent="0.25">
      <c r="A853">
        <v>27684151</v>
      </c>
      <c r="B853">
        <v>1</v>
      </c>
      <c r="C853">
        <v>754692</v>
      </c>
      <c r="D853" t="s">
        <v>46</v>
      </c>
    </row>
    <row r="854" spans="1:4" x14ac:dyDescent="0.25">
      <c r="A854">
        <v>27688165</v>
      </c>
      <c r="B854">
        <v>1</v>
      </c>
      <c r="C854">
        <v>754692</v>
      </c>
      <c r="D854" t="s">
        <v>46</v>
      </c>
    </row>
    <row r="855" spans="1:4" x14ac:dyDescent="0.25">
      <c r="A855">
        <v>27690276</v>
      </c>
      <c r="B855">
        <v>5</v>
      </c>
      <c r="C855">
        <v>754692</v>
      </c>
      <c r="D855" t="s">
        <v>46</v>
      </c>
    </row>
    <row r="856" spans="1:4" x14ac:dyDescent="0.25">
      <c r="A856">
        <v>27692610</v>
      </c>
      <c r="B856">
        <v>2</v>
      </c>
      <c r="C856">
        <v>754692</v>
      </c>
      <c r="D856" t="s">
        <v>46</v>
      </c>
    </row>
    <row r="857" spans="1:4" x14ac:dyDescent="0.25">
      <c r="A857">
        <v>27694496</v>
      </c>
      <c r="B857">
        <v>1</v>
      </c>
      <c r="C857">
        <v>824624</v>
      </c>
      <c r="D857" t="s">
        <v>44</v>
      </c>
    </row>
    <row r="858" spans="1:4" x14ac:dyDescent="0.25">
      <c r="A858">
        <v>27696480</v>
      </c>
      <c r="B858">
        <v>1</v>
      </c>
      <c r="C858">
        <v>754632</v>
      </c>
      <c r="D858" t="s">
        <v>45</v>
      </c>
    </row>
    <row r="859" spans="1:4" x14ac:dyDescent="0.25">
      <c r="A859">
        <v>27697841</v>
      </c>
      <c r="B859">
        <v>6</v>
      </c>
      <c r="C859">
        <v>754692</v>
      </c>
      <c r="D859" t="s">
        <v>46</v>
      </c>
    </row>
    <row r="860" spans="1:4" x14ac:dyDescent="0.25">
      <c r="A860">
        <v>27702473</v>
      </c>
      <c r="B860">
        <v>1</v>
      </c>
      <c r="C860">
        <v>754692</v>
      </c>
      <c r="D860" t="s">
        <v>46</v>
      </c>
    </row>
    <row r="861" spans="1:4" x14ac:dyDescent="0.25">
      <c r="A861">
        <v>27703956</v>
      </c>
      <c r="B861">
        <v>1</v>
      </c>
      <c r="C861">
        <v>754692</v>
      </c>
      <c r="D861" t="s">
        <v>46</v>
      </c>
    </row>
    <row r="862" spans="1:4" x14ac:dyDescent="0.25">
      <c r="A862">
        <v>27704604</v>
      </c>
      <c r="B862">
        <v>5</v>
      </c>
      <c r="C862">
        <v>754692</v>
      </c>
      <c r="D862" t="s">
        <v>46</v>
      </c>
    </row>
    <row r="863" spans="1:4" x14ac:dyDescent="0.25">
      <c r="A863">
        <v>27713824</v>
      </c>
      <c r="B863">
        <v>1</v>
      </c>
      <c r="C863">
        <v>754692</v>
      </c>
      <c r="D863" t="s">
        <v>46</v>
      </c>
    </row>
    <row r="864" spans="1:4" x14ac:dyDescent="0.25">
      <c r="A864">
        <v>27715364</v>
      </c>
      <c r="B864">
        <v>1</v>
      </c>
      <c r="C864">
        <v>754632</v>
      </c>
      <c r="D864" t="s">
        <v>45</v>
      </c>
    </row>
    <row r="865" spans="1:4" x14ac:dyDescent="0.25">
      <c r="A865">
        <v>27716793</v>
      </c>
      <c r="B865">
        <v>1</v>
      </c>
      <c r="C865">
        <v>824624</v>
      </c>
      <c r="D865" t="s">
        <v>44</v>
      </c>
    </row>
    <row r="866" spans="1:4" x14ac:dyDescent="0.25">
      <c r="A866">
        <v>27717889</v>
      </c>
      <c r="B866">
        <v>1</v>
      </c>
      <c r="C866">
        <v>754692</v>
      </c>
      <c r="D866" t="s">
        <v>46</v>
      </c>
    </row>
    <row r="867" spans="1:4" x14ac:dyDescent="0.25">
      <c r="A867">
        <v>27720101</v>
      </c>
      <c r="B867">
        <v>2</v>
      </c>
      <c r="C867">
        <v>754692</v>
      </c>
      <c r="D867" t="s">
        <v>46</v>
      </c>
    </row>
    <row r="868" spans="1:4" x14ac:dyDescent="0.25">
      <c r="A868">
        <v>27721847</v>
      </c>
      <c r="B868">
        <v>2</v>
      </c>
      <c r="C868">
        <v>754632</v>
      </c>
      <c r="D868" t="s">
        <v>45</v>
      </c>
    </row>
    <row r="869" spans="1:4" x14ac:dyDescent="0.25">
      <c r="A869">
        <v>27724014</v>
      </c>
      <c r="B869">
        <v>1</v>
      </c>
      <c r="C869">
        <v>754692</v>
      </c>
      <c r="D869" t="s">
        <v>46</v>
      </c>
    </row>
    <row r="870" spans="1:4" x14ac:dyDescent="0.25">
      <c r="A870">
        <v>27727502</v>
      </c>
      <c r="B870">
        <v>1</v>
      </c>
      <c r="C870">
        <v>824624</v>
      </c>
      <c r="D870" t="s">
        <v>44</v>
      </c>
    </row>
    <row r="871" spans="1:4" x14ac:dyDescent="0.25">
      <c r="A871">
        <v>27731526</v>
      </c>
      <c r="B871">
        <v>1</v>
      </c>
      <c r="C871">
        <v>754692</v>
      </c>
      <c r="D871" t="s">
        <v>46</v>
      </c>
    </row>
    <row r="872" spans="1:4" x14ac:dyDescent="0.25">
      <c r="A872">
        <v>27739116</v>
      </c>
      <c r="B872">
        <v>3</v>
      </c>
      <c r="C872">
        <v>754692</v>
      </c>
      <c r="D872" t="s">
        <v>46</v>
      </c>
    </row>
    <row r="873" spans="1:4" x14ac:dyDescent="0.25">
      <c r="A873">
        <v>27743641</v>
      </c>
      <c r="B873">
        <v>1</v>
      </c>
      <c r="C873">
        <v>754692</v>
      </c>
      <c r="D873" t="s">
        <v>46</v>
      </c>
    </row>
    <row r="874" spans="1:4" x14ac:dyDescent="0.25">
      <c r="A874">
        <v>27746446</v>
      </c>
      <c r="B874">
        <v>1</v>
      </c>
      <c r="C874">
        <v>408957</v>
      </c>
      <c r="D874" t="s">
        <v>47</v>
      </c>
    </row>
    <row r="875" spans="1:4" x14ac:dyDescent="0.25">
      <c r="A875">
        <v>27747287</v>
      </c>
      <c r="B875">
        <v>8</v>
      </c>
      <c r="C875">
        <v>754692</v>
      </c>
      <c r="D875" t="s">
        <v>46</v>
      </c>
    </row>
    <row r="876" spans="1:4" x14ac:dyDescent="0.25">
      <c r="A876">
        <v>27753588</v>
      </c>
      <c r="B876">
        <v>3</v>
      </c>
      <c r="C876">
        <v>754692</v>
      </c>
      <c r="D876" t="s">
        <v>46</v>
      </c>
    </row>
    <row r="877" spans="1:4" x14ac:dyDescent="0.25">
      <c r="A877">
        <v>27757660</v>
      </c>
      <c r="B877">
        <v>1</v>
      </c>
      <c r="C877">
        <v>408957</v>
      </c>
      <c r="D877" t="s">
        <v>47</v>
      </c>
    </row>
    <row r="878" spans="1:4" x14ac:dyDescent="0.25">
      <c r="A878">
        <v>27761739</v>
      </c>
      <c r="B878">
        <v>4</v>
      </c>
      <c r="C878">
        <v>754692</v>
      </c>
      <c r="D878" t="s">
        <v>46</v>
      </c>
    </row>
    <row r="879" spans="1:4" x14ac:dyDescent="0.25">
      <c r="A879">
        <v>27762700</v>
      </c>
      <c r="B879">
        <v>1</v>
      </c>
      <c r="C879">
        <v>754692</v>
      </c>
      <c r="D879" t="s">
        <v>46</v>
      </c>
    </row>
    <row r="880" spans="1:4" x14ac:dyDescent="0.25">
      <c r="A880">
        <v>27768950</v>
      </c>
      <c r="B880">
        <v>1</v>
      </c>
      <c r="C880">
        <v>408957</v>
      </c>
      <c r="D880" t="s">
        <v>47</v>
      </c>
    </row>
    <row r="881" spans="1:4" x14ac:dyDescent="0.25">
      <c r="A881">
        <v>27769299</v>
      </c>
      <c r="B881">
        <v>2</v>
      </c>
      <c r="C881">
        <v>754692</v>
      </c>
      <c r="D881" t="s">
        <v>46</v>
      </c>
    </row>
    <row r="882" spans="1:4" x14ac:dyDescent="0.25">
      <c r="A882">
        <v>27785026</v>
      </c>
      <c r="B882">
        <v>4</v>
      </c>
      <c r="C882">
        <v>754692</v>
      </c>
      <c r="D882" t="s">
        <v>46</v>
      </c>
    </row>
    <row r="883" spans="1:4" x14ac:dyDescent="0.25">
      <c r="A883">
        <v>27791669</v>
      </c>
      <c r="B883">
        <v>1</v>
      </c>
      <c r="C883">
        <v>754632</v>
      </c>
      <c r="D883" t="s">
        <v>45</v>
      </c>
    </row>
    <row r="884" spans="1:4" x14ac:dyDescent="0.25">
      <c r="A884">
        <v>27793230</v>
      </c>
      <c r="B884">
        <v>1</v>
      </c>
      <c r="C884">
        <v>754692</v>
      </c>
      <c r="D884" t="s">
        <v>46</v>
      </c>
    </row>
    <row r="885" spans="1:4" x14ac:dyDescent="0.25">
      <c r="A885">
        <v>27796887</v>
      </c>
      <c r="B885">
        <v>1</v>
      </c>
      <c r="C885">
        <v>754692</v>
      </c>
      <c r="D885" t="s">
        <v>46</v>
      </c>
    </row>
    <row r="886" spans="1:4" x14ac:dyDescent="0.25">
      <c r="A886">
        <v>27802611</v>
      </c>
      <c r="B886">
        <v>2</v>
      </c>
      <c r="C886">
        <v>754692</v>
      </c>
      <c r="D886" t="s">
        <v>46</v>
      </c>
    </row>
    <row r="887" spans="1:4" x14ac:dyDescent="0.25">
      <c r="A887">
        <v>27802982</v>
      </c>
      <c r="B887">
        <v>1</v>
      </c>
      <c r="C887">
        <v>754692</v>
      </c>
      <c r="D887" t="s">
        <v>46</v>
      </c>
    </row>
    <row r="888" spans="1:4" x14ac:dyDescent="0.25">
      <c r="A888">
        <v>27804846</v>
      </c>
      <c r="B888">
        <v>1</v>
      </c>
      <c r="C888">
        <v>824624</v>
      </c>
      <c r="D888" t="s">
        <v>44</v>
      </c>
    </row>
    <row r="889" spans="1:4" x14ac:dyDescent="0.25">
      <c r="A889">
        <v>27806918</v>
      </c>
      <c r="B889">
        <v>1</v>
      </c>
      <c r="C889">
        <v>824624</v>
      </c>
      <c r="D889" t="s">
        <v>44</v>
      </c>
    </row>
    <row r="890" spans="1:4" x14ac:dyDescent="0.25">
      <c r="A890">
        <v>27808351</v>
      </c>
      <c r="B890">
        <v>1</v>
      </c>
      <c r="C890">
        <v>754692</v>
      </c>
      <c r="D890" t="s">
        <v>46</v>
      </c>
    </row>
    <row r="891" spans="1:4" x14ac:dyDescent="0.25">
      <c r="A891">
        <v>27808360</v>
      </c>
      <c r="B891">
        <v>1</v>
      </c>
      <c r="C891">
        <v>754632</v>
      </c>
      <c r="D891" t="s">
        <v>45</v>
      </c>
    </row>
    <row r="892" spans="1:4" x14ac:dyDescent="0.25">
      <c r="A892">
        <v>27810323</v>
      </c>
      <c r="B892">
        <v>5</v>
      </c>
      <c r="C892">
        <v>754692</v>
      </c>
      <c r="D892" t="s">
        <v>46</v>
      </c>
    </row>
    <row r="893" spans="1:4" x14ac:dyDescent="0.25">
      <c r="A893">
        <v>27816666</v>
      </c>
      <c r="B893">
        <v>1</v>
      </c>
      <c r="C893">
        <v>754692</v>
      </c>
      <c r="D893" t="s">
        <v>46</v>
      </c>
    </row>
    <row r="894" spans="1:4" x14ac:dyDescent="0.25">
      <c r="A894">
        <v>27821938</v>
      </c>
      <c r="B894">
        <v>1</v>
      </c>
      <c r="C894">
        <v>754692</v>
      </c>
      <c r="D894" t="s">
        <v>46</v>
      </c>
    </row>
    <row r="895" spans="1:4" x14ac:dyDescent="0.25">
      <c r="A895">
        <v>27827228</v>
      </c>
      <c r="B895">
        <v>1</v>
      </c>
      <c r="C895">
        <v>754632</v>
      </c>
      <c r="D895" t="s">
        <v>45</v>
      </c>
    </row>
    <row r="896" spans="1:4" x14ac:dyDescent="0.25">
      <c r="A896">
        <v>27827936</v>
      </c>
      <c r="B896">
        <v>1</v>
      </c>
      <c r="C896">
        <v>824624</v>
      </c>
      <c r="D896" t="s">
        <v>44</v>
      </c>
    </row>
    <row r="897" spans="1:4" x14ac:dyDescent="0.25">
      <c r="A897">
        <v>27832737</v>
      </c>
      <c r="B897">
        <v>4</v>
      </c>
      <c r="C897">
        <v>754692</v>
      </c>
      <c r="D897" t="s">
        <v>46</v>
      </c>
    </row>
    <row r="898" spans="1:4" x14ac:dyDescent="0.25">
      <c r="A898">
        <v>27832841</v>
      </c>
      <c r="B898">
        <v>1</v>
      </c>
      <c r="C898">
        <v>824624</v>
      </c>
      <c r="D898" t="s">
        <v>44</v>
      </c>
    </row>
    <row r="899" spans="1:4" x14ac:dyDescent="0.25">
      <c r="A899">
        <v>27832841</v>
      </c>
      <c r="B899">
        <v>2</v>
      </c>
      <c r="C899">
        <v>824624</v>
      </c>
      <c r="D899" t="s">
        <v>44</v>
      </c>
    </row>
    <row r="900" spans="1:4" x14ac:dyDescent="0.25">
      <c r="A900">
        <v>27836021</v>
      </c>
      <c r="B900">
        <v>2</v>
      </c>
      <c r="C900">
        <v>408957</v>
      </c>
      <c r="D900" t="s">
        <v>47</v>
      </c>
    </row>
    <row r="901" spans="1:4" x14ac:dyDescent="0.25">
      <c r="A901">
        <v>27837076</v>
      </c>
      <c r="B901">
        <v>1</v>
      </c>
      <c r="C901">
        <v>754692</v>
      </c>
      <c r="D901" t="s">
        <v>46</v>
      </c>
    </row>
    <row r="902" spans="1:4" x14ac:dyDescent="0.25">
      <c r="A902">
        <v>27840190</v>
      </c>
      <c r="B902">
        <v>1</v>
      </c>
      <c r="C902">
        <v>408957</v>
      </c>
      <c r="D902" t="s">
        <v>47</v>
      </c>
    </row>
    <row r="903" spans="1:4" x14ac:dyDescent="0.25">
      <c r="A903">
        <v>27844339</v>
      </c>
      <c r="B903">
        <v>10</v>
      </c>
      <c r="C903">
        <v>754692</v>
      </c>
      <c r="D903" t="s">
        <v>46</v>
      </c>
    </row>
    <row r="904" spans="1:4" x14ac:dyDescent="0.25">
      <c r="A904">
        <v>27845272</v>
      </c>
      <c r="B904">
        <v>1</v>
      </c>
      <c r="C904">
        <v>754692</v>
      </c>
      <c r="D904" t="s">
        <v>46</v>
      </c>
    </row>
    <row r="905" spans="1:4" x14ac:dyDescent="0.25">
      <c r="A905">
        <v>27850542</v>
      </c>
      <c r="B905">
        <v>1</v>
      </c>
      <c r="C905">
        <v>824624</v>
      </c>
      <c r="D905" t="s">
        <v>44</v>
      </c>
    </row>
    <row r="906" spans="1:4" x14ac:dyDescent="0.25">
      <c r="A906">
        <v>27850545</v>
      </c>
      <c r="B906">
        <v>1</v>
      </c>
      <c r="C906">
        <v>408957</v>
      </c>
      <c r="D906" t="s">
        <v>47</v>
      </c>
    </row>
    <row r="907" spans="1:4" x14ac:dyDescent="0.25">
      <c r="A907">
        <v>27852663</v>
      </c>
      <c r="B907">
        <v>1</v>
      </c>
      <c r="C907">
        <v>754692</v>
      </c>
      <c r="D907" t="s">
        <v>46</v>
      </c>
    </row>
    <row r="908" spans="1:4" x14ac:dyDescent="0.25">
      <c r="A908">
        <v>27862103</v>
      </c>
      <c r="B908">
        <v>10</v>
      </c>
      <c r="C908">
        <v>754692</v>
      </c>
      <c r="D908" t="s">
        <v>46</v>
      </c>
    </row>
    <row r="909" spans="1:4" x14ac:dyDescent="0.25">
      <c r="A909">
        <v>27865574</v>
      </c>
      <c r="B909">
        <v>4</v>
      </c>
      <c r="C909">
        <v>754692</v>
      </c>
      <c r="D909" t="s">
        <v>46</v>
      </c>
    </row>
    <row r="910" spans="1:4" x14ac:dyDescent="0.25">
      <c r="A910">
        <v>27871951</v>
      </c>
      <c r="B910">
        <v>2</v>
      </c>
      <c r="C910">
        <v>824624</v>
      </c>
      <c r="D910" t="s">
        <v>44</v>
      </c>
    </row>
    <row r="911" spans="1:4" x14ac:dyDescent="0.25">
      <c r="A911">
        <v>27871951</v>
      </c>
      <c r="B911">
        <v>1</v>
      </c>
      <c r="C911">
        <v>824624</v>
      </c>
      <c r="D911" t="s">
        <v>44</v>
      </c>
    </row>
    <row r="912" spans="1:4" x14ac:dyDescent="0.25">
      <c r="A912">
        <v>27872677</v>
      </c>
      <c r="B912">
        <v>1</v>
      </c>
      <c r="C912">
        <v>754692</v>
      </c>
      <c r="D912" t="s">
        <v>46</v>
      </c>
    </row>
    <row r="913" spans="1:4" x14ac:dyDescent="0.25">
      <c r="A913">
        <v>27873054</v>
      </c>
      <c r="B913">
        <v>6</v>
      </c>
      <c r="C913">
        <v>754692</v>
      </c>
      <c r="D913" t="s">
        <v>46</v>
      </c>
    </row>
    <row r="914" spans="1:4" x14ac:dyDescent="0.25">
      <c r="A914">
        <v>27874270</v>
      </c>
      <c r="B914">
        <v>1</v>
      </c>
      <c r="C914">
        <v>754692</v>
      </c>
      <c r="D914" t="s">
        <v>46</v>
      </c>
    </row>
    <row r="915" spans="1:4" x14ac:dyDescent="0.25">
      <c r="A915">
        <v>27877287</v>
      </c>
      <c r="B915">
        <v>1</v>
      </c>
      <c r="C915">
        <v>754692</v>
      </c>
      <c r="D915" t="s">
        <v>46</v>
      </c>
    </row>
    <row r="916" spans="1:4" x14ac:dyDescent="0.25">
      <c r="A916">
        <v>27878785</v>
      </c>
      <c r="B916">
        <v>3</v>
      </c>
      <c r="C916">
        <v>754692</v>
      </c>
      <c r="D916" t="s">
        <v>46</v>
      </c>
    </row>
    <row r="917" spans="1:4" x14ac:dyDescent="0.25">
      <c r="A917">
        <v>27881743</v>
      </c>
      <c r="B917">
        <v>3</v>
      </c>
      <c r="C917">
        <v>754692</v>
      </c>
      <c r="D917" t="s">
        <v>46</v>
      </c>
    </row>
    <row r="918" spans="1:4" x14ac:dyDescent="0.25">
      <c r="A918">
        <v>27885331</v>
      </c>
      <c r="B918">
        <v>2</v>
      </c>
      <c r="C918">
        <v>754692</v>
      </c>
      <c r="D918" t="s">
        <v>46</v>
      </c>
    </row>
    <row r="919" spans="1:4" x14ac:dyDescent="0.25">
      <c r="A919">
        <v>27889131</v>
      </c>
      <c r="B919">
        <v>3</v>
      </c>
      <c r="C919">
        <v>754692</v>
      </c>
      <c r="D919" t="s">
        <v>46</v>
      </c>
    </row>
    <row r="920" spans="1:4" x14ac:dyDescent="0.25">
      <c r="A920">
        <v>27889563</v>
      </c>
      <c r="B920">
        <v>1</v>
      </c>
      <c r="C920">
        <v>914944</v>
      </c>
      <c r="D920" t="s">
        <v>48</v>
      </c>
    </row>
    <row r="921" spans="1:4" x14ac:dyDescent="0.25">
      <c r="A921">
        <v>27892047</v>
      </c>
      <c r="B921">
        <v>7</v>
      </c>
      <c r="C921">
        <v>754692</v>
      </c>
      <c r="D921" t="s">
        <v>46</v>
      </c>
    </row>
    <row r="922" spans="1:4" x14ac:dyDescent="0.25">
      <c r="A922">
        <v>27892052</v>
      </c>
      <c r="B922">
        <v>1</v>
      </c>
      <c r="C922">
        <v>754692</v>
      </c>
      <c r="D922" t="s">
        <v>46</v>
      </c>
    </row>
    <row r="923" spans="1:4" x14ac:dyDescent="0.25">
      <c r="A923">
        <v>27894548</v>
      </c>
      <c r="B923">
        <v>1</v>
      </c>
      <c r="C923">
        <v>408957</v>
      </c>
      <c r="D923" t="s">
        <v>47</v>
      </c>
    </row>
    <row r="924" spans="1:4" x14ac:dyDescent="0.25">
      <c r="A924">
        <v>27898071</v>
      </c>
      <c r="B924">
        <v>1</v>
      </c>
      <c r="C924">
        <v>408957</v>
      </c>
      <c r="D924" t="s">
        <v>47</v>
      </c>
    </row>
    <row r="925" spans="1:4" x14ac:dyDescent="0.25">
      <c r="A925">
        <v>27902884</v>
      </c>
      <c r="B925">
        <v>1</v>
      </c>
      <c r="C925">
        <v>754692</v>
      </c>
      <c r="D925" t="s">
        <v>46</v>
      </c>
    </row>
    <row r="926" spans="1:4" x14ac:dyDescent="0.25">
      <c r="A926">
        <v>27906432</v>
      </c>
      <c r="B926">
        <v>4</v>
      </c>
      <c r="C926">
        <v>754692</v>
      </c>
      <c r="D926" t="s">
        <v>46</v>
      </c>
    </row>
    <row r="927" spans="1:4" x14ac:dyDescent="0.25">
      <c r="A927">
        <v>27913168</v>
      </c>
      <c r="B927">
        <v>1</v>
      </c>
      <c r="C927">
        <v>754692</v>
      </c>
      <c r="D927" t="s">
        <v>46</v>
      </c>
    </row>
    <row r="928" spans="1:4" x14ac:dyDescent="0.25">
      <c r="A928">
        <v>27914889</v>
      </c>
      <c r="B928">
        <v>1</v>
      </c>
      <c r="C928">
        <v>754692</v>
      </c>
      <c r="D928" t="s">
        <v>46</v>
      </c>
    </row>
    <row r="929" spans="1:4" x14ac:dyDescent="0.25">
      <c r="A929">
        <v>27916435</v>
      </c>
      <c r="B929">
        <v>1</v>
      </c>
      <c r="C929">
        <v>408957</v>
      </c>
      <c r="D929" t="s">
        <v>47</v>
      </c>
    </row>
    <row r="930" spans="1:4" x14ac:dyDescent="0.25">
      <c r="A930">
        <v>27918363</v>
      </c>
      <c r="B930">
        <v>2</v>
      </c>
      <c r="C930">
        <v>754692</v>
      </c>
      <c r="D930" t="s">
        <v>46</v>
      </c>
    </row>
    <row r="931" spans="1:4" x14ac:dyDescent="0.25">
      <c r="A931">
        <v>27919012</v>
      </c>
      <c r="B931">
        <v>1</v>
      </c>
      <c r="C931">
        <v>754692</v>
      </c>
      <c r="D931" t="s">
        <v>46</v>
      </c>
    </row>
    <row r="932" spans="1:4" x14ac:dyDescent="0.25">
      <c r="A932">
        <v>27921504</v>
      </c>
      <c r="B932">
        <v>2</v>
      </c>
      <c r="C932">
        <v>754692</v>
      </c>
      <c r="D932" t="s">
        <v>46</v>
      </c>
    </row>
    <row r="933" spans="1:4" x14ac:dyDescent="0.25">
      <c r="A933">
        <v>27922841</v>
      </c>
      <c r="B933">
        <v>3</v>
      </c>
      <c r="C933">
        <v>754632</v>
      </c>
      <c r="D933" t="s">
        <v>45</v>
      </c>
    </row>
    <row r="934" spans="1:4" x14ac:dyDescent="0.25">
      <c r="A934">
        <v>27922841</v>
      </c>
      <c r="B934">
        <v>4</v>
      </c>
      <c r="C934">
        <v>754632</v>
      </c>
      <c r="D934" t="s">
        <v>45</v>
      </c>
    </row>
    <row r="935" spans="1:4" x14ac:dyDescent="0.25">
      <c r="A935">
        <v>27924939</v>
      </c>
      <c r="B935">
        <v>2</v>
      </c>
      <c r="C935">
        <v>754692</v>
      </c>
      <c r="D935" t="s">
        <v>46</v>
      </c>
    </row>
    <row r="936" spans="1:4" x14ac:dyDescent="0.25">
      <c r="A936">
        <v>27925602</v>
      </c>
      <c r="B936">
        <v>1</v>
      </c>
      <c r="C936">
        <v>754692</v>
      </c>
      <c r="D936" t="s">
        <v>46</v>
      </c>
    </row>
    <row r="937" spans="1:4" x14ac:dyDescent="0.25">
      <c r="A937">
        <v>27926406</v>
      </c>
      <c r="B937">
        <v>2</v>
      </c>
      <c r="C937">
        <v>754692</v>
      </c>
      <c r="D937" t="s">
        <v>46</v>
      </c>
    </row>
    <row r="938" spans="1:4" x14ac:dyDescent="0.25">
      <c r="A938">
        <v>27929503</v>
      </c>
      <c r="B938">
        <v>1</v>
      </c>
      <c r="C938">
        <v>754692</v>
      </c>
      <c r="D938" t="s">
        <v>46</v>
      </c>
    </row>
    <row r="939" spans="1:4" x14ac:dyDescent="0.25">
      <c r="A939">
        <v>27929552</v>
      </c>
      <c r="B939">
        <v>1</v>
      </c>
      <c r="C939">
        <v>754692</v>
      </c>
      <c r="D939" t="s">
        <v>46</v>
      </c>
    </row>
    <row r="940" spans="1:4" x14ac:dyDescent="0.25">
      <c r="A940">
        <v>27932627</v>
      </c>
      <c r="B940">
        <v>2</v>
      </c>
      <c r="C940">
        <v>754692</v>
      </c>
      <c r="D940" t="s">
        <v>46</v>
      </c>
    </row>
    <row r="941" spans="1:4" x14ac:dyDescent="0.25">
      <c r="A941">
        <v>27933022</v>
      </c>
      <c r="B941">
        <v>1</v>
      </c>
      <c r="C941">
        <v>754692</v>
      </c>
      <c r="D941" t="s">
        <v>46</v>
      </c>
    </row>
    <row r="942" spans="1:4" x14ac:dyDescent="0.25">
      <c r="A942">
        <v>27933084</v>
      </c>
      <c r="B942">
        <v>3</v>
      </c>
      <c r="C942">
        <v>754692</v>
      </c>
      <c r="D942" t="s">
        <v>46</v>
      </c>
    </row>
    <row r="943" spans="1:4" x14ac:dyDescent="0.25">
      <c r="A943">
        <v>27933532</v>
      </c>
      <c r="B943">
        <v>2</v>
      </c>
      <c r="C943">
        <v>754692</v>
      </c>
      <c r="D943" t="s">
        <v>46</v>
      </c>
    </row>
    <row r="944" spans="1:4" x14ac:dyDescent="0.25">
      <c r="A944">
        <v>27937490</v>
      </c>
      <c r="B944">
        <v>1</v>
      </c>
      <c r="C944">
        <v>914944</v>
      </c>
      <c r="D944" t="s">
        <v>48</v>
      </c>
    </row>
    <row r="945" spans="1:4" x14ac:dyDescent="0.25">
      <c r="A945">
        <v>27939622</v>
      </c>
      <c r="B945">
        <v>1</v>
      </c>
      <c r="C945">
        <v>754692</v>
      </c>
      <c r="D945" t="s">
        <v>46</v>
      </c>
    </row>
    <row r="946" spans="1:4" x14ac:dyDescent="0.25">
      <c r="A946">
        <v>27944296</v>
      </c>
      <c r="B946">
        <v>6</v>
      </c>
      <c r="C946">
        <v>754692</v>
      </c>
      <c r="D946" t="s">
        <v>46</v>
      </c>
    </row>
    <row r="947" spans="1:4" x14ac:dyDescent="0.25">
      <c r="A947">
        <v>27946852</v>
      </c>
      <c r="B947">
        <v>4</v>
      </c>
      <c r="C947">
        <v>754692</v>
      </c>
      <c r="D947" t="s">
        <v>46</v>
      </c>
    </row>
    <row r="948" spans="1:4" x14ac:dyDescent="0.25">
      <c r="A948">
        <v>27950507</v>
      </c>
      <c r="B948">
        <v>2</v>
      </c>
      <c r="C948">
        <v>754692</v>
      </c>
      <c r="D948" t="s">
        <v>46</v>
      </c>
    </row>
    <row r="949" spans="1:4" x14ac:dyDescent="0.25">
      <c r="A949">
        <v>27951598</v>
      </c>
      <c r="B949">
        <v>2</v>
      </c>
      <c r="C949">
        <v>754692</v>
      </c>
      <c r="D949" t="s">
        <v>46</v>
      </c>
    </row>
    <row r="950" spans="1:4" x14ac:dyDescent="0.25">
      <c r="A950">
        <v>27954708</v>
      </c>
      <c r="B950">
        <v>1</v>
      </c>
      <c r="C950">
        <v>408957</v>
      </c>
      <c r="D950" t="s">
        <v>47</v>
      </c>
    </row>
    <row r="951" spans="1:4" x14ac:dyDescent="0.25">
      <c r="A951">
        <v>27955291</v>
      </c>
      <c r="B951">
        <v>2</v>
      </c>
      <c r="C951">
        <v>754692</v>
      </c>
      <c r="D951" t="s">
        <v>46</v>
      </c>
    </row>
    <row r="952" spans="1:4" x14ac:dyDescent="0.25">
      <c r="A952">
        <v>27956713</v>
      </c>
      <c r="B952">
        <v>1</v>
      </c>
      <c r="C952">
        <v>754692</v>
      </c>
      <c r="D952" t="s">
        <v>46</v>
      </c>
    </row>
    <row r="953" spans="1:4" x14ac:dyDescent="0.25">
      <c r="A953">
        <v>27961995</v>
      </c>
      <c r="B953">
        <v>4</v>
      </c>
      <c r="C953">
        <v>754692</v>
      </c>
      <c r="D953" t="s">
        <v>46</v>
      </c>
    </row>
    <row r="954" spans="1:4" x14ac:dyDescent="0.25">
      <c r="A954">
        <v>27962095</v>
      </c>
      <c r="B954">
        <v>2</v>
      </c>
      <c r="C954">
        <v>754692</v>
      </c>
      <c r="D954" t="s">
        <v>46</v>
      </c>
    </row>
    <row r="955" spans="1:4" x14ac:dyDescent="0.25">
      <c r="A955">
        <v>27962841</v>
      </c>
      <c r="B955">
        <v>3</v>
      </c>
      <c r="C955">
        <v>754692</v>
      </c>
      <c r="D955" t="s">
        <v>46</v>
      </c>
    </row>
    <row r="956" spans="1:4" x14ac:dyDescent="0.25">
      <c r="A956">
        <v>27965537</v>
      </c>
      <c r="B956">
        <v>9</v>
      </c>
      <c r="C956">
        <v>754692</v>
      </c>
      <c r="D956" t="s">
        <v>46</v>
      </c>
    </row>
    <row r="957" spans="1:4" x14ac:dyDescent="0.25">
      <c r="A957">
        <v>27977231</v>
      </c>
      <c r="B957">
        <v>2</v>
      </c>
      <c r="C957">
        <v>754692</v>
      </c>
      <c r="D957" t="s">
        <v>46</v>
      </c>
    </row>
    <row r="958" spans="1:4" x14ac:dyDescent="0.25">
      <c r="A958">
        <v>27979300</v>
      </c>
      <c r="B958">
        <v>1</v>
      </c>
      <c r="C958">
        <v>408957</v>
      </c>
      <c r="D958" t="s">
        <v>47</v>
      </c>
    </row>
    <row r="959" spans="1:4" x14ac:dyDescent="0.25">
      <c r="A959">
        <v>27983600</v>
      </c>
      <c r="B959">
        <v>5</v>
      </c>
      <c r="C959">
        <v>754692</v>
      </c>
      <c r="D959" t="s">
        <v>46</v>
      </c>
    </row>
    <row r="960" spans="1:4" x14ac:dyDescent="0.25">
      <c r="A960">
        <v>27987829</v>
      </c>
      <c r="B960">
        <v>2</v>
      </c>
      <c r="C960">
        <v>754692</v>
      </c>
      <c r="D960" t="s">
        <v>46</v>
      </c>
    </row>
    <row r="961" spans="1:4" x14ac:dyDescent="0.25">
      <c r="A961">
        <v>27994463</v>
      </c>
      <c r="B961">
        <v>1</v>
      </c>
      <c r="C961">
        <v>754692</v>
      </c>
      <c r="D961" t="s">
        <v>46</v>
      </c>
    </row>
    <row r="962" spans="1:4" x14ac:dyDescent="0.25">
      <c r="A962">
        <v>27994608</v>
      </c>
      <c r="B962">
        <v>7</v>
      </c>
      <c r="C962">
        <v>754692</v>
      </c>
      <c r="D962" t="s">
        <v>46</v>
      </c>
    </row>
    <row r="963" spans="1:4" x14ac:dyDescent="0.25">
      <c r="A963">
        <v>27996028</v>
      </c>
      <c r="B963">
        <v>5</v>
      </c>
      <c r="C963">
        <v>754692</v>
      </c>
      <c r="D963" t="s">
        <v>46</v>
      </c>
    </row>
    <row r="964" spans="1:4" x14ac:dyDescent="0.25">
      <c r="A964">
        <v>28001703</v>
      </c>
      <c r="B964">
        <v>7</v>
      </c>
      <c r="C964">
        <v>754692</v>
      </c>
      <c r="D964" t="s">
        <v>46</v>
      </c>
    </row>
    <row r="965" spans="1:4" x14ac:dyDescent="0.25">
      <c r="A965">
        <v>28004430</v>
      </c>
      <c r="B965">
        <v>3</v>
      </c>
      <c r="C965">
        <v>754692</v>
      </c>
      <c r="D965" t="s">
        <v>46</v>
      </c>
    </row>
    <row r="966" spans="1:4" x14ac:dyDescent="0.25">
      <c r="A966">
        <v>28007383</v>
      </c>
      <c r="B966">
        <v>3</v>
      </c>
      <c r="C966">
        <v>754692</v>
      </c>
      <c r="D966" t="s">
        <v>46</v>
      </c>
    </row>
    <row r="967" spans="1:4" x14ac:dyDescent="0.25">
      <c r="A967">
        <v>28009788</v>
      </c>
      <c r="B967">
        <v>2</v>
      </c>
      <c r="C967">
        <v>754692</v>
      </c>
      <c r="D967" t="s">
        <v>46</v>
      </c>
    </row>
    <row r="968" spans="1:4" x14ac:dyDescent="0.25">
      <c r="A968">
        <v>28011775</v>
      </c>
      <c r="B968">
        <v>3</v>
      </c>
      <c r="C968">
        <v>754692</v>
      </c>
      <c r="D968" t="s">
        <v>46</v>
      </c>
    </row>
    <row r="969" spans="1:4" x14ac:dyDescent="0.25">
      <c r="A969">
        <v>28015794</v>
      </c>
      <c r="B969">
        <v>7</v>
      </c>
      <c r="C969">
        <v>754692</v>
      </c>
      <c r="D969" t="s">
        <v>46</v>
      </c>
    </row>
    <row r="970" spans="1:4" x14ac:dyDescent="0.25">
      <c r="A970">
        <v>28015872</v>
      </c>
      <c r="B970">
        <v>4</v>
      </c>
      <c r="C970">
        <v>754692</v>
      </c>
      <c r="D970" t="s">
        <v>46</v>
      </c>
    </row>
    <row r="971" spans="1:4" x14ac:dyDescent="0.25">
      <c r="A971">
        <v>28024133</v>
      </c>
      <c r="B971">
        <v>1</v>
      </c>
      <c r="C971">
        <v>754692</v>
      </c>
      <c r="D971" t="s">
        <v>46</v>
      </c>
    </row>
    <row r="972" spans="1:4" x14ac:dyDescent="0.25">
      <c r="A972">
        <v>28024133</v>
      </c>
      <c r="B972">
        <v>2</v>
      </c>
      <c r="C972">
        <v>754692</v>
      </c>
      <c r="D972" t="s">
        <v>46</v>
      </c>
    </row>
    <row r="973" spans="1:4" x14ac:dyDescent="0.25">
      <c r="A973">
        <v>28026619</v>
      </c>
      <c r="B973">
        <v>2</v>
      </c>
      <c r="C973">
        <v>754692</v>
      </c>
      <c r="D973" t="s">
        <v>46</v>
      </c>
    </row>
    <row r="974" spans="1:4" x14ac:dyDescent="0.25">
      <c r="A974">
        <v>28030460</v>
      </c>
      <c r="B974">
        <v>2</v>
      </c>
      <c r="C974">
        <v>754692</v>
      </c>
      <c r="D974" t="s">
        <v>46</v>
      </c>
    </row>
    <row r="975" spans="1:4" x14ac:dyDescent="0.25">
      <c r="A975">
        <v>28030811</v>
      </c>
      <c r="B975">
        <v>3</v>
      </c>
      <c r="C975">
        <v>754692</v>
      </c>
      <c r="D975" t="s">
        <v>46</v>
      </c>
    </row>
    <row r="976" spans="1:4" x14ac:dyDescent="0.25">
      <c r="A976">
        <v>28033192</v>
      </c>
      <c r="B976">
        <v>1</v>
      </c>
      <c r="C976">
        <v>408957</v>
      </c>
      <c r="D976" t="s">
        <v>47</v>
      </c>
    </row>
    <row r="977" spans="1:4" x14ac:dyDescent="0.25">
      <c r="A977">
        <v>28036554</v>
      </c>
      <c r="B977">
        <v>1</v>
      </c>
      <c r="C977">
        <v>754692</v>
      </c>
      <c r="D977" t="s">
        <v>46</v>
      </c>
    </row>
    <row r="978" spans="1:4" x14ac:dyDescent="0.25">
      <c r="A978">
        <v>28037910</v>
      </c>
      <c r="B978">
        <v>2</v>
      </c>
      <c r="C978">
        <v>754692</v>
      </c>
      <c r="D978" t="s">
        <v>46</v>
      </c>
    </row>
    <row r="979" spans="1:4" x14ac:dyDescent="0.25">
      <c r="A979">
        <v>28038113</v>
      </c>
      <c r="B979">
        <v>3</v>
      </c>
      <c r="C979">
        <v>754692</v>
      </c>
      <c r="D979" t="s">
        <v>46</v>
      </c>
    </row>
    <row r="980" spans="1:4" x14ac:dyDescent="0.25">
      <c r="A980">
        <v>28038841</v>
      </c>
      <c r="B980">
        <v>2</v>
      </c>
      <c r="C980">
        <v>754692</v>
      </c>
      <c r="D980" t="s">
        <v>46</v>
      </c>
    </row>
    <row r="981" spans="1:4" x14ac:dyDescent="0.25">
      <c r="A981">
        <v>28046009</v>
      </c>
      <c r="B981">
        <v>4</v>
      </c>
      <c r="C981">
        <v>754692</v>
      </c>
      <c r="D981" t="s">
        <v>46</v>
      </c>
    </row>
    <row r="982" spans="1:4" x14ac:dyDescent="0.25">
      <c r="A982">
        <v>28047741</v>
      </c>
      <c r="B982">
        <v>1</v>
      </c>
      <c r="C982">
        <v>754692</v>
      </c>
      <c r="D982" t="s">
        <v>46</v>
      </c>
    </row>
    <row r="983" spans="1:4" x14ac:dyDescent="0.25">
      <c r="A983">
        <v>28049204</v>
      </c>
      <c r="B983">
        <v>4</v>
      </c>
      <c r="C983">
        <v>754692</v>
      </c>
      <c r="D983" t="s">
        <v>46</v>
      </c>
    </row>
    <row r="984" spans="1:4" x14ac:dyDescent="0.25">
      <c r="A984">
        <v>28054969</v>
      </c>
      <c r="B984">
        <v>1</v>
      </c>
      <c r="C984">
        <v>824624</v>
      </c>
      <c r="D984" t="s">
        <v>44</v>
      </c>
    </row>
    <row r="985" spans="1:4" x14ac:dyDescent="0.25">
      <c r="A985">
        <v>28058289</v>
      </c>
      <c r="B985">
        <v>4</v>
      </c>
      <c r="C985">
        <v>754632</v>
      </c>
      <c r="D985" t="s">
        <v>45</v>
      </c>
    </row>
    <row r="986" spans="1:4" x14ac:dyDescent="0.25">
      <c r="A986">
        <v>28058289</v>
      </c>
      <c r="B986">
        <v>5</v>
      </c>
      <c r="C986">
        <v>754632</v>
      </c>
      <c r="D986" t="s">
        <v>45</v>
      </c>
    </row>
    <row r="987" spans="1:4" x14ac:dyDescent="0.25">
      <c r="A987">
        <v>28058289</v>
      </c>
      <c r="B987">
        <v>1</v>
      </c>
      <c r="C987">
        <v>754632</v>
      </c>
      <c r="D987" t="s">
        <v>45</v>
      </c>
    </row>
    <row r="988" spans="1:4" x14ac:dyDescent="0.25">
      <c r="A988">
        <v>28063905</v>
      </c>
      <c r="B988">
        <v>2</v>
      </c>
      <c r="C988">
        <v>408957</v>
      </c>
      <c r="D988" t="s">
        <v>47</v>
      </c>
    </row>
    <row r="989" spans="1:4" x14ac:dyDescent="0.25">
      <c r="A989">
        <v>28064462</v>
      </c>
      <c r="B989">
        <v>4</v>
      </c>
      <c r="C989">
        <v>754692</v>
      </c>
      <c r="D989" t="s">
        <v>46</v>
      </c>
    </row>
    <row r="990" spans="1:4" x14ac:dyDescent="0.25">
      <c r="A990">
        <v>28064601</v>
      </c>
      <c r="B990">
        <v>1</v>
      </c>
      <c r="C990">
        <v>754632</v>
      </c>
      <c r="D990" t="s">
        <v>45</v>
      </c>
    </row>
    <row r="991" spans="1:4" x14ac:dyDescent="0.25">
      <c r="A991">
        <v>28072572</v>
      </c>
      <c r="B991">
        <v>1</v>
      </c>
      <c r="C991">
        <v>824624</v>
      </c>
      <c r="D991" t="s">
        <v>44</v>
      </c>
    </row>
    <row r="992" spans="1:4" x14ac:dyDescent="0.25">
      <c r="A992">
        <v>28073194</v>
      </c>
      <c r="B992">
        <v>2</v>
      </c>
      <c r="C992">
        <v>754692</v>
      </c>
      <c r="D992" t="s">
        <v>46</v>
      </c>
    </row>
    <row r="993" spans="1:4" x14ac:dyDescent="0.25">
      <c r="A993">
        <v>28075492</v>
      </c>
      <c r="B993">
        <v>1</v>
      </c>
      <c r="C993">
        <v>408957</v>
      </c>
      <c r="D993" t="s">
        <v>47</v>
      </c>
    </row>
    <row r="994" spans="1:4" x14ac:dyDescent="0.25">
      <c r="A994">
        <v>28075870</v>
      </c>
      <c r="B994">
        <v>1</v>
      </c>
      <c r="C994">
        <v>754692</v>
      </c>
      <c r="D994" t="s">
        <v>46</v>
      </c>
    </row>
    <row r="995" spans="1:4" x14ac:dyDescent="0.25">
      <c r="A995">
        <v>28078832</v>
      </c>
      <c r="B995">
        <v>1</v>
      </c>
      <c r="C995">
        <v>408957</v>
      </c>
      <c r="D995" t="s">
        <v>47</v>
      </c>
    </row>
    <row r="996" spans="1:4" x14ac:dyDescent="0.25">
      <c r="A996">
        <v>28083135</v>
      </c>
      <c r="B996">
        <v>1</v>
      </c>
      <c r="C996">
        <v>754692</v>
      </c>
      <c r="D996" t="s">
        <v>46</v>
      </c>
    </row>
    <row r="997" spans="1:4" x14ac:dyDescent="0.25">
      <c r="A997">
        <v>28086373</v>
      </c>
      <c r="B997">
        <v>7</v>
      </c>
      <c r="C997">
        <v>754692</v>
      </c>
      <c r="D997" t="s">
        <v>46</v>
      </c>
    </row>
    <row r="998" spans="1:4" x14ac:dyDescent="0.25">
      <c r="A998">
        <v>28087489</v>
      </c>
      <c r="B998">
        <v>1</v>
      </c>
      <c r="C998">
        <v>754692</v>
      </c>
      <c r="D998" t="s">
        <v>46</v>
      </c>
    </row>
    <row r="999" spans="1:4" x14ac:dyDescent="0.25">
      <c r="A999">
        <v>28089199</v>
      </c>
      <c r="B999">
        <v>3</v>
      </c>
      <c r="C999">
        <v>754692</v>
      </c>
      <c r="D999" t="s">
        <v>46</v>
      </c>
    </row>
    <row r="1000" spans="1:4" x14ac:dyDescent="0.25">
      <c r="A1000">
        <v>28091863</v>
      </c>
      <c r="B1000">
        <v>1</v>
      </c>
      <c r="C1000">
        <v>754632</v>
      </c>
      <c r="D1000" t="s">
        <v>45</v>
      </c>
    </row>
    <row r="1001" spans="1:4" x14ac:dyDescent="0.25">
      <c r="A1001">
        <v>28094548</v>
      </c>
      <c r="B1001">
        <v>6</v>
      </c>
      <c r="C1001">
        <v>754692</v>
      </c>
      <c r="D1001" t="s">
        <v>46</v>
      </c>
    </row>
    <row r="1002" spans="1:4" x14ac:dyDescent="0.25">
      <c r="A1002">
        <v>28096450</v>
      </c>
      <c r="B1002">
        <v>3</v>
      </c>
      <c r="C1002">
        <v>754692</v>
      </c>
      <c r="D1002" t="s">
        <v>46</v>
      </c>
    </row>
    <row r="1003" spans="1:4" x14ac:dyDescent="0.25">
      <c r="A1003">
        <v>28097054</v>
      </c>
      <c r="B1003">
        <v>2</v>
      </c>
      <c r="C1003">
        <v>754692</v>
      </c>
      <c r="D1003" t="s">
        <v>46</v>
      </c>
    </row>
    <row r="1004" spans="1:4" x14ac:dyDescent="0.25">
      <c r="A1004">
        <v>28099481</v>
      </c>
      <c r="B1004">
        <v>1</v>
      </c>
      <c r="C1004">
        <v>824624</v>
      </c>
      <c r="D1004" t="s">
        <v>44</v>
      </c>
    </row>
    <row r="1005" spans="1:4" x14ac:dyDescent="0.25">
      <c r="A1005">
        <v>28104644</v>
      </c>
      <c r="B1005">
        <v>1</v>
      </c>
      <c r="C1005">
        <v>754692</v>
      </c>
      <c r="D1005" t="s">
        <v>46</v>
      </c>
    </row>
    <row r="1006" spans="1:4" x14ac:dyDescent="0.25">
      <c r="A1006">
        <v>28105291</v>
      </c>
      <c r="B1006">
        <v>1</v>
      </c>
      <c r="C1006">
        <v>914944</v>
      </c>
      <c r="D1006" t="s">
        <v>48</v>
      </c>
    </row>
    <row r="1007" spans="1:4" x14ac:dyDescent="0.25">
      <c r="A1007">
        <v>28107332</v>
      </c>
      <c r="B1007">
        <v>4</v>
      </c>
      <c r="C1007">
        <v>754692</v>
      </c>
      <c r="D1007" t="s">
        <v>46</v>
      </c>
    </row>
    <row r="1008" spans="1:4" x14ac:dyDescent="0.25">
      <c r="A1008">
        <v>28110911</v>
      </c>
      <c r="B1008">
        <v>7</v>
      </c>
      <c r="C1008">
        <v>754692</v>
      </c>
      <c r="D1008" t="s">
        <v>46</v>
      </c>
    </row>
    <row r="1009" spans="1:4" x14ac:dyDescent="0.25">
      <c r="A1009">
        <v>28116722</v>
      </c>
      <c r="B1009">
        <v>18</v>
      </c>
      <c r="C1009">
        <v>754692</v>
      </c>
      <c r="D1009" t="s">
        <v>46</v>
      </c>
    </row>
    <row r="1010" spans="1:4" x14ac:dyDescent="0.25">
      <c r="A1010">
        <v>28117112</v>
      </c>
      <c r="B1010">
        <v>1</v>
      </c>
      <c r="C1010">
        <v>754632</v>
      </c>
      <c r="D1010" t="s">
        <v>45</v>
      </c>
    </row>
    <row r="1011" spans="1:4" x14ac:dyDescent="0.25">
      <c r="A1011">
        <v>28117947</v>
      </c>
      <c r="B1011">
        <v>6</v>
      </c>
      <c r="C1011">
        <v>754692</v>
      </c>
      <c r="D1011" t="s">
        <v>46</v>
      </c>
    </row>
    <row r="1012" spans="1:4" x14ac:dyDescent="0.25">
      <c r="A1012">
        <v>28118670</v>
      </c>
      <c r="B1012">
        <v>1</v>
      </c>
      <c r="C1012">
        <v>754692</v>
      </c>
      <c r="D1012" t="s">
        <v>46</v>
      </c>
    </row>
    <row r="1013" spans="1:4" x14ac:dyDescent="0.25">
      <c r="A1013">
        <v>28120821</v>
      </c>
      <c r="B1013">
        <v>8</v>
      </c>
      <c r="C1013">
        <v>754692</v>
      </c>
      <c r="D1013" t="s">
        <v>46</v>
      </c>
    </row>
    <row r="1014" spans="1:4" x14ac:dyDescent="0.25">
      <c r="A1014">
        <v>28121173</v>
      </c>
      <c r="B1014">
        <v>8</v>
      </c>
      <c r="C1014">
        <v>754692</v>
      </c>
      <c r="D1014" t="s">
        <v>46</v>
      </c>
    </row>
    <row r="1015" spans="1:4" x14ac:dyDescent="0.25">
      <c r="A1015">
        <v>28124900</v>
      </c>
      <c r="B1015">
        <v>5</v>
      </c>
      <c r="C1015">
        <v>754692</v>
      </c>
      <c r="D1015" t="s">
        <v>46</v>
      </c>
    </row>
    <row r="1016" spans="1:4" x14ac:dyDescent="0.25">
      <c r="A1016">
        <v>28133115</v>
      </c>
      <c r="B1016">
        <v>2</v>
      </c>
      <c r="C1016">
        <v>754692</v>
      </c>
      <c r="D1016" t="s">
        <v>46</v>
      </c>
    </row>
    <row r="1017" spans="1:4" x14ac:dyDescent="0.25">
      <c r="A1017">
        <v>28134296</v>
      </c>
      <c r="B1017">
        <v>4</v>
      </c>
      <c r="C1017">
        <v>754692</v>
      </c>
      <c r="D1017" t="s">
        <v>46</v>
      </c>
    </row>
    <row r="1018" spans="1:4" x14ac:dyDescent="0.25">
      <c r="A1018">
        <v>28138800</v>
      </c>
      <c r="B1018">
        <v>4</v>
      </c>
      <c r="C1018">
        <v>754692</v>
      </c>
      <c r="D1018" t="s">
        <v>46</v>
      </c>
    </row>
    <row r="1019" spans="1:4" x14ac:dyDescent="0.25">
      <c r="A1019">
        <v>28138882</v>
      </c>
      <c r="B1019">
        <v>1</v>
      </c>
      <c r="C1019">
        <v>408957</v>
      </c>
      <c r="D1019" t="s">
        <v>47</v>
      </c>
    </row>
    <row r="1020" spans="1:4" x14ac:dyDescent="0.25">
      <c r="A1020">
        <v>28139196</v>
      </c>
      <c r="B1020">
        <v>3</v>
      </c>
      <c r="C1020">
        <v>754692</v>
      </c>
      <c r="D1020" t="s">
        <v>46</v>
      </c>
    </row>
    <row r="1021" spans="1:4" x14ac:dyDescent="0.25">
      <c r="A1021">
        <v>28148355</v>
      </c>
      <c r="B1021">
        <v>1</v>
      </c>
      <c r="C1021">
        <v>754692</v>
      </c>
      <c r="D1021" t="s">
        <v>46</v>
      </c>
    </row>
    <row r="1022" spans="1:4" x14ac:dyDescent="0.25">
      <c r="A1022">
        <v>28151699</v>
      </c>
      <c r="B1022">
        <v>6</v>
      </c>
      <c r="C1022">
        <v>754692</v>
      </c>
      <c r="D1022" t="s">
        <v>46</v>
      </c>
    </row>
    <row r="1023" spans="1:4" x14ac:dyDescent="0.25">
      <c r="A1023">
        <v>28152964</v>
      </c>
      <c r="B1023">
        <v>1</v>
      </c>
      <c r="C1023">
        <v>754692</v>
      </c>
      <c r="D1023" t="s">
        <v>46</v>
      </c>
    </row>
    <row r="1024" spans="1:4" x14ac:dyDescent="0.25">
      <c r="A1024">
        <v>28166350</v>
      </c>
      <c r="B1024">
        <v>3</v>
      </c>
      <c r="C1024">
        <v>754692</v>
      </c>
      <c r="D1024" t="s">
        <v>46</v>
      </c>
    </row>
    <row r="1025" spans="1:4" x14ac:dyDescent="0.25">
      <c r="A1025">
        <v>28167111</v>
      </c>
      <c r="B1025">
        <v>1</v>
      </c>
      <c r="C1025">
        <v>754692</v>
      </c>
      <c r="D1025" t="s">
        <v>46</v>
      </c>
    </row>
    <row r="1026" spans="1:4" x14ac:dyDescent="0.25">
      <c r="A1026">
        <v>28169403</v>
      </c>
      <c r="B1026">
        <v>3</v>
      </c>
      <c r="C1026">
        <v>754692</v>
      </c>
      <c r="D1026" t="s">
        <v>46</v>
      </c>
    </row>
    <row r="1027" spans="1:4" x14ac:dyDescent="0.25">
      <c r="A1027">
        <v>28169901</v>
      </c>
      <c r="B1027">
        <v>2</v>
      </c>
      <c r="C1027">
        <v>754692</v>
      </c>
      <c r="D1027" t="s">
        <v>46</v>
      </c>
    </row>
    <row r="1028" spans="1:4" x14ac:dyDescent="0.25">
      <c r="A1028">
        <v>28172533</v>
      </c>
      <c r="B1028">
        <v>3</v>
      </c>
      <c r="C1028">
        <v>754692</v>
      </c>
      <c r="D1028" t="s">
        <v>46</v>
      </c>
    </row>
    <row r="1029" spans="1:4" x14ac:dyDescent="0.25">
      <c r="A1029">
        <v>28173614</v>
      </c>
      <c r="B1029">
        <v>2</v>
      </c>
      <c r="C1029">
        <v>754692</v>
      </c>
      <c r="D1029" t="s">
        <v>46</v>
      </c>
    </row>
    <row r="1030" spans="1:4" x14ac:dyDescent="0.25">
      <c r="A1030">
        <v>28174856</v>
      </c>
      <c r="B1030">
        <v>2</v>
      </c>
      <c r="C1030">
        <v>754692</v>
      </c>
      <c r="D1030" t="s">
        <v>46</v>
      </c>
    </row>
    <row r="1031" spans="1:4" x14ac:dyDescent="0.25">
      <c r="A1031">
        <v>28179239</v>
      </c>
      <c r="B1031">
        <v>1</v>
      </c>
      <c r="C1031">
        <v>408957</v>
      </c>
      <c r="D1031" t="s">
        <v>47</v>
      </c>
    </row>
    <row r="1032" spans="1:4" x14ac:dyDescent="0.25">
      <c r="A1032">
        <v>28180067</v>
      </c>
      <c r="B1032">
        <v>2</v>
      </c>
      <c r="C1032">
        <v>754692</v>
      </c>
      <c r="D1032" t="s">
        <v>46</v>
      </c>
    </row>
    <row r="1033" spans="1:4" x14ac:dyDescent="0.25">
      <c r="A1033">
        <v>28180525</v>
      </c>
      <c r="B1033">
        <v>4</v>
      </c>
      <c r="C1033">
        <v>754692</v>
      </c>
      <c r="D1033" t="s">
        <v>46</v>
      </c>
    </row>
    <row r="1034" spans="1:4" x14ac:dyDescent="0.25">
      <c r="A1034">
        <v>28181172</v>
      </c>
      <c r="B1034">
        <v>2</v>
      </c>
      <c r="C1034">
        <v>754692</v>
      </c>
      <c r="D1034" t="s">
        <v>46</v>
      </c>
    </row>
    <row r="1035" spans="1:4" x14ac:dyDescent="0.25">
      <c r="A1035">
        <v>28184467</v>
      </c>
      <c r="B1035">
        <v>4</v>
      </c>
      <c r="C1035">
        <v>754692</v>
      </c>
      <c r="D1035" t="s">
        <v>46</v>
      </c>
    </row>
    <row r="1036" spans="1:4" x14ac:dyDescent="0.25">
      <c r="A1036">
        <v>28186108</v>
      </c>
      <c r="B1036">
        <v>1</v>
      </c>
      <c r="C1036">
        <v>754692</v>
      </c>
      <c r="D1036" t="s">
        <v>46</v>
      </c>
    </row>
    <row r="1037" spans="1:4" x14ac:dyDescent="0.25">
      <c r="A1037">
        <v>28188001</v>
      </c>
      <c r="B1037">
        <v>3</v>
      </c>
      <c r="C1037">
        <v>754692</v>
      </c>
      <c r="D1037" t="s">
        <v>46</v>
      </c>
    </row>
    <row r="1038" spans="1:4" x14ac:dyDescent="0.25">
      <c r="A1038">
        <v>28199288</v>
      </c>
      <c r="B1038">
        <v>5</v>
      </c>
      <c r="C1038">
        <v>754692</v>
      </c>
      <c r="D1038" t="s">
        <v>46</v>
      </c>
    </row>
    <row r="1039" spans="1:4" x14ac:dyDescent="0.25">
      <c r="A1039">
        <v>28199735</v>
      </c>
      <c r="B1039">
        <v>1</v>
      </c>
      <c r="C1039">
        <v>754632</v>
      </c>
      <c r="D1039" t="s">
        <v>45</v>
      </c>
    </row>
    <row r="1040" spans="1:4" x14ac:dyDescent="0.25">
      <c r="A1040">
        <v>28200576</v>
      </c>
      <c r="B1040">
        <v>1</v>
      </c>
      <c r="C1040">
        <v>408957</v>
      </c>
      <c r="D1040" t="s">
        <v>47</v>
      </c>
    </row>
    <row r="1041" spans="1:4" x14ac:dyDescent="0.25">
      <c r="A1041">
        <v>28204920</v>
      </c>
      <c r="B1041">
        <v>3</v>
      </c>
      <c r="C1041">
        <v>754692</v>
      </c>
      <c r="D1041" t="s">
        <v>46</v>
      </c>
    </row>
    <row r="1042" spans="1:4" x14ac:dyDescent="0.25">
      <c r="A1042">
        <v>28208003</v>
      </c>
      <c r="B1042">
        <v>1</v>
      </c>
      <c r="C1042">
        <v>408957</v>
      </c>
      <c r="D1042" t="s">
        <v>47</v>
      </c>
    </row>
    <row r="1043" spans="1:4" x14ac:dyDescent="0.25">
      <c r="A1043">
        <v>28212907</v>
      </c>
      <c r="B1043">
        <v>3</v>
      </c>
      <c r="C1043">
        <v>754692</v>
      </c>
      <c r="D1043" t="s">
        <v>46</v>
      </c>
    </row>
    <row r="1044" spans="1:4" x14ac:dyDescent="0.25">
      <c r="A1044">
        <v>28216328</v>
      </c>
      <c r="B1044">
        <v>8</v>
      </c>
      <c r="C1044">
        <v>754692</v>
      </c>
      <c r="D1044" t="s">
        <v>46</v>
      </c>
    </row>
    <row r="1045" spans="1:4" x14ac:dyDescent="0.25">
      <c r="A1045">
        <v>28216985</v>
      </c>
      <c r="B1045">
        <v>1</v>
      </c>
      <c r="C1045">
        <v>754692</v>
      </c>
      <c r="D1045" t="s">
        <v>46</v>
      </c>
    </row>
    <row r="1046" spans="1:4" x14ac:dyDescent="0.25">
      <c r="A1046">
        <v>28226405</v>
      </c>
      <c r="B1046">
        <v>1</v>
      </c>
      <c r="C1046">
        <v>824624</v>
      </c>
      <c r="D1046" t="s">
        <v>44</v>
      </c>
    </row>
    <row r="1047" spans="1:4" x14ac:dyDescent="0.25">
      <c r="A1047">
        <v>28227442</v>
      </c>
      <c r="B1047">
        <v>6</v>
      </c>
      <c r="C1047">
        <v>754692</v>
      </c>
      <c r="D1047" t="s">
        <v>46</v>
      </c>
    </row>
    <row r="1048" spans="1:4" x14ac:dyDescent="0.25">
      <c r="A1048">
        <v>28233899</v>
      </c>
      <c r="B1048">
        <v>8</v>
      </c>
      <c r="C1048">
        <v>754692</v>
      </c>
      <c r="D1048" t="s">
        <v>46</v>
      </c>
    </row>
    <row r="1049" spans="1:4" x14ac:dyDescent="0.25">
      <c r="A1049">
        <v>28233899</v>
      </c>
      <c r="B1049">
        <v>2</v>
      </c>
      <c r="C1049">
        <v>754692</v>
      </c>
      <c r="D1049" t="s">
        <v>46</v>
      </c>
    </row>
    <row r="1050" spans="1:4" x14ac:dyDescent="0.25">
      <c r="A1050">
        <v>28233899</v>
      </c>
      <c r="B1050">
        <v>5</v>
      </c>
      <c r="C1050">
        <v>754692</v>
      </c>
      <c r="D1050" t="s">
        <v>46</v>
      </c>
    </row>
    <row r="1051" spans="1:4" x14ac:dyDescent="0.25">
      <c r="A1051">
        <v>28240782</v>
      </c>
      <c r="B1051">
        <v>4</v>
      </c>
      <c r="C1051">
        <v>754692</v>
      </c>
      <c r="D1051" t="s">
        <v>46</v>
      </c>
    </row>
    <row r="1052" spans="1:4" x14ac:dyDescent="0.25">
      <c r="A1052">
        <v>28242478</v>
      </c>
      <c r="B1052">
        <v>2</v>
      </c>
      <c r="C1052">
        <v>754692</v>
      </c>
      <c r="D1052" t="s">
        <v>46</v>
      </c>
    </row>
    <row r="1053" spans="1:4" x14ac:dyDescent="0.25">
      <c r="A1053">
        <v>28245956</v>
      </c>
      <c r="B1053">
        <v>1</v>
      </c>
      <c r="C1053">
        <v>754692</v>
      </c>
      <c r="D1053" t="s">
        <v>46</v>
      </c>
    </row>
    <row r="1054" spans="1:4" x14ac:dyDescent="0.25">
      <c r="A1054">
        <v>28246420</v>
      </c>
      <c r="B1054">
        <v>2</v>
      </c>
      <c r="C1054">
        <v>754692</v>
      </c>
      <c r="D1054" t="s">
        <v>46</v>
      </c>
    </row>
    <row r="1055" spans="1:4" x14ac:dyDescent="0.25">
      <c r="A1055">
        <v>28248286</v>
      </c>
      <c r="B1055">
        <v>1</v>
      </c>
      <c r="C1055">
        <v>754692</v>
      </c>
      <c r="D1055" t="s">
        <v>46</v>
      </c>
    </row>
    <row r="1056" spans="1:4" x14ac:dyDescent="0.25">
      <c r="A1056">
        <v>28249386</v>
      </c>
      <c r="B1056">
        <v>2</v>
      </c>
      <c r="C1056">
        <v>754632</v>
      </c>
      <c r="D1056" t="s">
        <v>45</v>
      </c>
    </row>
    <row r="1057" spans="1:4" x14ac:dyDescent="0.25">
      <c r="A1057">
        <v>28250937</v>
      </c>
      <c r="B1057">
        <v>1</v>
      </c>
      <c r="C1057">
        <v>824624</v>
      </c>
      <c r="D1057" t="s">
        <v>44</v>
      </c>
    </row>
    <row r="1058" spans="1:4" x14ac:dyDescent="0.25">
      <c r="A1058">
        <v>28253976</v>
      </c>
      <c r="B1058">
        <v>1</v>
      </c>
      <c r="C1058">
        <v>754692</v>
      </c>
      <c r="D1058" t="s">
        <v>46</v>
      </c>
    </row>
    <row r="1059" spans="1:4" x14ac:dyDescent="0.25">
      <c r="A1059">
        <v>28255506</v>
      </c>
      <c r="B1059">
        <v>8</v>
      </c>
      <c r="C1059">
        <v>754692</v>
      </c>
      <c r="D1059" t="s">
        <v>46</v>
      </c>
    </row>
    <row r="1060" spans="1:4" x14ac:dyDescent="0.25">
      <c r="A1060">
        <v>28256033</v>
      </c>
      <c r="B1060">
        <v>1</v>
      </c>
      <c r="C1060">
        <v>754692</v>
      </c>
      <c r="D1060" t="s">
        <v>46</v>
      </c>
    </row>
    <row r="1061" spans="1:4" x14ac:dyDescent="0.25">
      <c r="A1061">
        <v>28258783</v>
      </c>
      <c r="B1061">
        <v>1</v>
      </c>
      <c r="C1061">
        <v>754692</v>
      </c>
      <c r="D1061" t="s">
        <v>46</v>
      </c>
    </row>
    <row r="1062" spans="1:4" x14ac:dyDescent="0.25">
      <c r="A1062">
        <v>28258834</v>
      </c>
      <c r="B1062">
        <v>2</v>
      </c>
      <c r="C1062">
        <v>754692</v>
      </c>
      <c r="D1062" t="s">
        <v>46</v>
      </c>
    </row>
    <row r="1063" spans="1:4" x14ac:dyDescent="0.25">
      <c r="A1063">
        <v>28259949</v>
      </c>
      <c r="B1063">
        <v>2</v>
      </c>
      <c r="C1063">
        <v>754692</v>
      </c>
      <c r="D1063" t="s">
        <v>46</v>
      </c>
    </row>
    <row r="1064" spans="1:4" x14ac:dyDescent="0.25">
      <c r="A1064">
        <v>28265509</v>
      </c>
      <c r="B1064">
        <v>1</v>
      </c>
      <c r="C1064">
        <v>754692</v>
      </c>
      <c r="D1064" t="s">
        <v>46</v>
      </c>
    </row>
    <row r="1065" spans="1:4" x14ac:dyDescent="0.25">
      <c r="A1065">
        <v>28270058</v>
      </c>
      <c r="B1065">
        <v>2</v>
      </c>
      <c r="C1065">
        <v>754692</v>
      </c>
      <c r="D1065" t="s">
        <v>46</v>
      </c>
    </row>
    <row r="1066" spans="1:4" x14ac:dyDescent="0.25">
      <c r="A1066">
        <v>28270630</v>
      </c>
      <c r="B1066">
        <v>5</v>
      </c>
      <c r="C1066">
        <v>754692</v>
      </c>
      <c r="D1066" t="s">
        <v>46</v>
      </c>
    </row>
    <row r="1067" spans="1:4" x14ac:dyDescent="0.25">
      <c r="A1067">
        <v>28280033</v>
      </c>
      <c r="B1067">
        <v>4</v>
      </c>
      <c r="C1067">
        <v>754692</v>
      </c>
      <c r="D1067" t="s">
        <v>46</v>
      </c>
    </row>
    <row r="1068" spans="1:4" x14ac:dyDescent="0.25">
      <c r="A1068">
        <v>28280394</v>
      </c>
      <c r="B1068">
        <v>1</v>
      </c>
      <c r="C1068">
        <v>824624</v>
      </c>
      <c r="D1068" t="s">
        <v>44</v>
      </c>
    </row>
    <row r="1069" spans="1:4" x14ac:dyDescent="0.25">
      <c r="A1069">
        <v>28281587</v>
      </c>
      <c r="B1069">
        <v>2</v>
      </c>
      <c r="C1069">
        <v>754692</v>
      </c>
      <c r="D1069" t="s">
        <v>46</v>
      </c>
    </row>
    <row r="1070" spans="1:4" x14ac:dyDescent="0.25">
      <c r="A1070">
        <v>28284111</v>
      </c>
      <c r="B1070">
        <v>1</v>
      </c>
      <c r="C1070">
        <v>754692</v>
      </c>
      <c r="D1070" t="s">
        <v>46</v>
      </c>
    </row>
    <row r="1071" spans="1:4" x14ac:dyDescent="0.25">
      <c r="A1071">
        <v>28284155</v>
      </c>
      <c r="B1071">
        <v>2</v>
      </c>
      <c r="C1071">
        <v>754692</v>
      </c>
      <c r="D1071" t="s">
        <v>46</v>
      </c>
    </row>
    <row r="1072" spans="1:4" x14ac:dyDescent="0.25">
      <c r="A1072">
        <v>28285162</v>
      </c>
      <c r="B1072">
        <v>1</v>
      </c>
      <c r="C1072">
        <v>824624</v>
      </c>
      <c r="D1072" t="s">
        <v>44</v>
      </c>
    </row>
    <row r="1073" spans="1:4" x14ac:dyDescent="0.25">
      <c r="A1073">
        <v>28286964</v>
      </c>
      <c r="B1073">
        <v>1</v>
      </c>
      <c r="C1073">
        <v>754632</v>
      </c>
      <c r="D1073" t="s">
        <v>45</v>
      </c>
    </row>
    <row r="1074" spans="1:4" x14ac:dyDescent="0.25">
      <c r="A1074">
        <v>28288284</v>
      </c>
      <c r="B1074">
        <v>12</v>
      </c>
      <c r="C1074">
        <v>754692</v>
      </c>
      <c r="D1074" t="s">
        <v>46</v>
      </c>
    </row>
    <row r="1075" spans="1:4" x14ac:dyDescent="0.25">
      <c r="A1075">
        <v>28288715</v>
      </c>
      <c r="B1075">
        <v>6</v>
      </c>
      <c r="C1075">
        <v>754692</v>
      </c>
      <c r="D1075" t="s">
        <v>46</v>
      </c>
    </row>
    <row r="1076" spans="1:4" x14ac:dyDescent="0.25">
      <c r="A1076">
        <v>28291043</v>
      </c>
      <c r="B1076">
        <v>1</v>
      </c>
      <c r="C1076">
        <v>754692</v>
      </c>
      <c r="D1076" t="s">
        <v>46</v>
      </c>
    </row>
    <row r="1077" spans="1:4" x14ac:dyDescent="0.25">
      <c r="A1077">
        <v>28293065</v>
      </c>
      <c r="B1077">
        <v>1</v>
      </c>
      <c r="C1077">
        <v>754692</v>
      </c>
      <c r="D1077" t="s">
        <v>46</v>
      </c>
    </row>
    <row r="1078" spans="1:4" x14ac:dyDescent="0.25">
      <c r="A1078">
        <v>28295284</v>
      </c>
      <c r="B1078">
        <v>1</v>
      </c>
      <c r="C1078">
        <v>824624</v>
      </c>
      <c r="D1078" t="s">
        <v>44</v>
      </c>
    </row>
    <row r="1079" spans="1:4" x14ac:dyDescent="0.25">
      <c r="A1079">
        <v>28296979</v>
      </c>
      <c r="B1079">
        <v>7</v>
      </c>
      <c r="C1079">
        <v>754692</v>
      </c>
      <c r="D1079" t="s">
        <v>46</v>
      </c>
    </row>
    <row r="1080" spans="1:4" x14ac:dyDescent="0.25">
      <c r="A1080">
        <v>28297835</v>
      </c>
      <c r="B1080">
        <v>1</v>
      </c>
      <c r="C1080">
        <v>408957</v>
      </c>
      <c r="D1080" t="s">
        <v>47</v>
      </c>
    </row>
    <row r="1081" spans="1:4" x14ac:dyDescent="0.25">
      <c r="A1081">
        <v>28302788</v>
      </c>
      <c r="B1081">
        <v>1</v>
      </c>
      <c r="C1081">
        <v>754692</v>
      </c>
      <c r="D1081" t="s">
        <v>46</v>
      </c>
    </row>
    <row r="1082" spans="1:4" x14ac:dyDescent="0.25">
      <c r="A1082">
        <v>28302955</v>
      </c>
      <c r="B1082">
        <v>8</v>
      </c>
      <c r="C1082">
        <v>754692</v>
      </c>
      <c r="D1082" t="s">
        <v>46</v>
      </c>
    </row>
    <row r="1083" spans="1:4" x14ac:dyDescent="0.25">
      <c r="A1083">
        <v>28306962</v>
      </c>
      <c r="B1083">
        <v>1</v>
      </c>
      <c r="C1083">
        <v>408957</v>
      </c>
      <c r="D1083" t="s">
        <v>47</v>
      </c>
    </row>
    <row r="1084" spans="1:4" x14ac:dyDescent="0.25">
      <c r="A1084">
        <v>28307540</v>
      </c>
      <c r="B1084">
        <v>2</v>
      </c>
      <c r="C1084">
        <v>754692</v>
      </c>
      <c r="D1084" t="s">
        <v>46</v>
      </c>
    </row>
    <row r="1085" spans="1:4" x14ac:dyDescent="0.25">
      <c r="A1085">
        <v>28307876</v>
      </c>
      <c r="B1085">
        <v>3</v>
      </c>
      <c r="C1085">
        <v>754692</v>
      </c>
      <c r="D1085" t="s">
        <v>46</v>
      </c>
    </row>
    <row r="1086" spans="1:4" x14ac:dyDescent="0.25">
      <c r="A1086">
        <v>28309229</v>
      </c>
      <c r="B1086">
        <v>1</v>
      </c>
      <c r="C1086">
        <v>754692</v>
      </c>
      <c r="D1086" t="s">
        <v>46</v>
      </c>
    </row>
    <row r="1087" spans="1:4" x14ac:dyDescent="0.25">
      <c r="A1087">
        <v>28309801</v>
      </c>
      <c r="B1087">
        <v>1</v>
      </c>
      <c r="C1087">
        <v>754632</v>
      </c>
      <c r="D1087" t="s">
        <v>45</v>
      </c>
    </row>
    <row r="1088" spans="1:4" x14ac:dyDescent="0.25">
      <c r="A1088">
        <v>28314114</v>
      </c>
      <c r="B1088">
        <v>2</v>
      </c>
      <c r="C1088">
        <v>754692</v>
      </c>
      <c r="D1088" t="s">
        <v>46</v>
      </c>
    </row>
    <row r="1089" spans="1:4" x14ac:dyDescent="0.25">
      <c r="A1089">
        <v>28314694</v>
      </c>
      <c r="B1089">
        <v>5</v>
      </c>
      <c r="C1089">
        <v>754692</v>
      </c>
      <c r="D1089" t="s">
        <v>46</v>
      </c>
    </row>
    <row r="1090" spans="1:4" x14ac:dyDescent="0.25">
      <c r="A1090">
        <v>28315016</v>
      </c>
      <c r="B1090">
        <v>4</v>
      </c>
      <c r="C1090">
        <v>754692</v>
      </c>
      <c r="D1090" t="s">
        <v>46</v>
      </c>
    </row>
    <row r="1091" spans="1:4" x14ac:dyDescent="0.25">
      <c r="A1091">
        <v>28316235</v>
      </c>
      <c r="B1091">
        <v>4</v>
      </c>
      <c r="C1091">
        <v>754692</v>
      </c>
      <c r="D1091" t="s">
        <v>46</v>
      </c>
    </row>
    <row r="1092" spans="1:4" x14ac:dyDescent="0.25">
      <c r="A1092">
        <v>28320207</v>
      </c>
      <c r="B1092">
        <v>1</v>
      </c>
      <c r="C1092">
        <v>754692</v>
      </c>
      <c r="D1092" t="s">
        <v>46</v>
      </c>
    </row>
    <row r="1093" spans="1:4" x14ac:dyDescent="0.25">
      <c r="A1093">
        <v>28321292</v>
      </c>
      <c r="B1093">
        <v>6</v>
      </c>
      <c r="C1093">
        <v>754692</v>
      </c>
      <c r="D1093" t="s">
        <v>46</v>
      </c>
    </row>
    <row r="1094" spans="1:4" x14ac:dyDescent="0.25">
      <c r="A1094">
        <v>28324708</v>
      </c>
      <c r="B1094">
        <v>1</v>
      </c>
      <c r="C1094">
        <v>754692</v>
      </c>
      <c r="D1094" t="s">
        <v>46</v>
      </c>
    </row>
    <row r="1095" spans="1:4" x14ac:dyDescent="0.25">
      <c r="A1095">
        <v>28326552</v>
      </c>
      <c r="B1095">
        <v>2</v>
      </c>
      <c r="C1095">
        <v>754692</v>
      </c>
      <c r="D1095" t="s">
        <v>46</v>
      </c>
    </row>
    <row r="1096" spans="1:4" x14ac:dyDescent="0.25">
      <c r="A1096">
        <v>28327234</v>
      </c>
      <c r="B1096">
        <v>1</v>
      </c>
      <c r="C1096">
        <v>754692</v>
      </c>
      <c r="D1096" t="s">
        <v>46</v>
      </c>
    </row>
    <row r="1097" spans="1:4" x14ac:dyDescent="0.25">
      <c r="A1097">
        <v>28328043</v>
      </c>
      <c r="B1097">
        <v>4</v>
      </c>
      <c r="C1097">
        <v>754692</v>
      </c>
      <c r="D1097" t="s">
        <v>46</v>
      </c>
    </row>
    <row r="1098" spans="1:4" x14ac:dyDescent="0.25">
      <c r="A1098">
        <v>28332276</v>
      </c>
      <c r="B1098">
        <v>2</v>
      </c>
      <c r="C1098">
        <v>754692</v>
      </c>
      <c r="D1098" t="s">
        <v>46</v>
      </c>
    </row>
    <row r="1099" spans="1:4" x14ac:dyDescent="0.25">
      <c r="A1099">
        <v>28334618</v>
      </c>
      <c r="B1099">
        <v>1</v>
      </c>
      <c r="C1099">
        <v>754692</v>
      </c>
      <c r="D1099" t="s">
        <v>46</v>
      </c>
    </row>
    <row r="1100" spans="1:4" x14ac:dyDescent="0.25">
      <c r="A1100">
        <v>28337164</v>
      </c>
      <c r="B1100">
        <v>3</v>
      </c>
      <c r="C1100">
        <v>754692</v>
      </c>
      <c r="D1100" t="s">
        <v>46</v>
      </c>
    </row>
    <row r="1101" spans="1:4" x14ac:dyDescent="0.25">
      <c r="A1101">
        <v>28338076</v>
      </c>
      <c r="B1101">
        <v>3</v>
      </c>
      <c r="C1101">
        <v>754692</v>
      </c>
      <c r="D1101" t="s">
        <v>46</v>
      </c>
    </row>
    <row r="1102" spans="1:4" x14ac:dyDescent="0.25">
      <c r="A1102">
        <v>28340570</v>
      </c>
      <c r="B1102">
        <v>7</v>
      </c>
      <c r="C1102">
        <v>754692</v>
      </c>
      <c r="D1102" t="s">
        <v>46</v>
      </c>
    </row>
    <row r="1103" spans="1:4" x14ac:dyDescent="0.25">
      <c r="A1103">
        <v>28340838</v>
      </c>
      <c r="B1103">
        <v>1</v>
      </c>
      <c r="C1103">
        <v>824624</v>
      </c>
      <c r="D1103" t="s">
        <v>44</v>
      </c>
    </row>
    <row r="1104" spans="1:4" x14ac:dyDescent="0.25">
      <c r="A1104">
        <v>28345139</v>
      </c>
      <c r="B1104">
        <v>4</v>
      </c>
      <c r="C1104">
        <v>754692</v>
      </c>
      <c r="D1104" t="s">
        <v>46</v>
      </c>
    </row>
    <row r="1105" spans="1:4" x14ac:dyDescent="0.25">
      <c r="A1105">
        <v>28347975</v>
      </c>
      <c r="B1105">
        <v>2</v>
      </c>
      <c r="C1105">
        <v>754692</v>
      </c>
      <c r="D1105" t="s">
        <v>46</v>
      </c>
    </row>
    <row r="1106" spans="1:4" x14ac:dyDescent="0.25">
      <c r="A1106">
        <v>28348372</v>
      </c>
      <c r="B1106">
        <v>1</v>
      </c>
      <c r="C1106">
        <v>824624</v>
      </c>
      <c r="D1106" t="s">
        <v>44</v>
      </c>
    </row>
    <row r="1107" spans="1:4" x14ac:dyDescent="0.25">
      <c r="A1107">
        <v>28350738</v>
      </c>
      <c r="B1107">
        <v>1</v>
      </c>
      <c r="C1107">
        <v>754692</v>
      </c>
      <c r="D1107" t="s">
        <v>46</v>
      </c>
    </row>
    <row r="1108" spans="1:4" x14ac:dyDescent="0.25">
      <c r="A1108">
        <v>28350824</v>
      </c>
      <c r="B1108">
        <v>1</v>
      </c>
      <c r="C1108">
        <v>408957</v>
      </c>
      <c r="D1108" t="s">
        <v>47</v>
      </c>
    </row>
    <row r="1109" spans="1:4" x14ac:dyDescent="0.25">
      <c r="A1109">
        <v>28351198</v>
      </c>
      <c r="B1109">
        <v>1</v>
      </c>
      <c r="C1109">
        <v>754692</v>
      </c>
      <c r="D1109" t="s">
        <v>46</v>
      </c>
    </row>
    <row r="1110" spans="1:4" x14ac:dyDescent="0.25">
      <c r="A1110">
        <v>28356975</v>
      </c>
      <c r="B1110">
        <v>1</v>
      </c>
      <c r="C1110">
        <v>754632</v>
      </c>
      <c r="D1110" t="s">
        <v>45</v>
      </c>
    </row>
    <row r="1111" spans="1:4" x14ac:dyDescent="0.25">
      <c r="A1111">
        <v>28365055</v>
      </c>
      <c r="B1111">
        <v>3</v>
      </c>
      <c r="C1111">
        <v>754692</v>
      </c>
      <c r="D1111" t="s">
        <v>46</v>
      </c>
    </row>
    <row r="1112" spans="1:4" x14ac:dyDescent="0.25">
      <c r="A1112">
        <v>28371878</v>
      </c>
      <c r="B1112">
        <v>5</v>
      </c>
      <c r="C1112">
        <v>754692</v>
      </c>
      <c r="D1112" t="s">
        <v>46</v>
      </c>
    </row>
    <row r="1113" spans="1:4" x14ac:dyDescent="0.25">
      <c r="A1113">
        <v>28372843</v>
      </c>
      <c r="B1113">
        <v>3</v>
      </c>
      <c r="C1113">
        <v>754692</v>
      </c>
      <c r="D1113" t="s">
        <v>46</v>
      </c>
    </row>
    <row r="1114" spans="1:4" x14ac:dyDescent="0.25">
      <c r="A1114">
        <v>28375665</v>
      </c>
      <c r="B1114">
        <v>2</v>
      </c>
      <c r="C1114">
        <v>754692</v>
      </c>
      <c r="D1114" t="s">
        <v>46</v>
      </c>
    </row>
    <row r="1115" spans="1:4" x14ac:dyDescent="0.25">
      <c r="A1115">
        <v>28379026</v>
      </c>
      <c r="B1115">
        <v>5</v>
      </c>
      <c r="C1115">
        <v>754692</v>
      </c>
      <c r="D1115" t="s">
        <v>46</v>
      </c>
    </row>
    <row r="1116" spans="1:4" x14ac:dyDescent="0.25">
      <c r="A1116">
        <v>28381174</v>
      </c>
      <c r="B1116">
        <v>1</v>
      </c>
      <c r="C1116">
        <v>754692</v>
      </c>
      <c r="D1116" t="s">
        <v>46</v>
      </c>
    </row>
    <row r="1117" spans="1:4" x14ac:dyDescent="0.25">
      <c r="A1117">
        <v>28383606</v>
      </c>
      <c r="B1117">
        <v>1</v>
      </c>
      <c r="C1117">
        <v>754632</v>
      </c>
      <c r="D1117" t="s">
        <v>45</v>
      </c>
    </row>
    <row r="1118" spans="1:4" x14ac:dyDescent="0.25">
      <c r="A1118">
        <v>28383629</v>
      </c>
      <c r="B1118">
        <v>1</v>
      </c>
      <c r="C1118">
        <v>754692</v>
      </c>
      <c r="D1118" t="s">
        <v>46</v>
      </c>
    </row>
    <row r="1119" spans="1:4" x14ac:dyDescent="0.25">
      <c r="A1119">
        <v>28385109</v>
      </c>
      <c r="B1119">
        <v>1</v>
      </c>
      <c r="C1119">
        <v>754692</v>
      </c>
      <c r="D1119" t="s">
        <v>46</v>
      </c>
    </row>
    <row r="1120" spans="1:4" x14ac:dyDescent="0.25">
      <c r="A1120">
        <v>28385841</v>
      </c>
      <c r="B1120">
        <v>3</v>
      </c>
      <c r="C1120">
        <v>754632</v>
      </c>
      <c r="D1120" t="s">
        <v>45</v>
      </c>
    </row>
    <row r="1121" spans="1:4" x14ac:dyDescent="0.25">
      <c r="A1121">
        <v>28389780</v>
      </c>
      <c r="B1121">
        <v>5</v>
      </c>
      <c r="C1121">
        <v>754692</v>
      </c>
      <c r="D1121" t="s">
        <v>46</v>
      </c>
    </row>
    <row r="1122" spans="1:4" x14ac:dyDescent="0.25">
      <c r="A1122">
        <v>28392927</v>
      </c>
      <c r="B1122">
        <v>1</v>
      </c>
      <c r="C1122">
        <v>754692</v>
      </c>
      <c r="D1122" t="s">
        <v>46</v>
      </c>
    </row>
    <row r="1123" spans="1:4" x14ac:dyDescent="0.25">
      <c r="A1123">
        <v>28395395</v>
      </c>
      <c r="B1123">
        <v>3</v>
      </c>
      <c r="C1123">
        <v>754692</v>
      </c>
      <c r="D1123" t="s">
        <v>46</v>
      </c>
    </row>
    <row r="1124" spans="1:4" x14ac:dyDescent="0.25">
      <c r="A1124">
        <v>28396312</v>
      </c>
      <c r="B1124">
        <v>1</v>
      </c>
      <c r="C1124">
        <v>754692</v>
      </c>
      <c r="D1124" t="s">
        <v>46</v>
      </c>
    </row>
    <row r="1125" spans="1:4" x14ac:dyDescent="0.25">
      <c r="A1125">
        <v>28396445</v>
      </c>
      <c r="B1125">
        <v>2</v>
      </c>
      <c r="C1125">
        <v>754692</v>
      </c>
      <c r="D1125" t="s">
        <v>46</v>
      </c>
    </row>
    <row r="1126" spans="1:4" x14ac:dyDescent="0.25">
      <c r="A1126">
        <v>28400859</v>
      </c>
      <c r="B1126">
        <v>6</v>
      </c>
      <c r="C1126">
        <v>754692</v>
      </c>
      <c r="D1126" t="s">
        <v>46</v>
      </c>
    </row>
    <row r="1127" spans="1:4" x14ac:dyDescent="0.25">
      <c r="A1127">
        <v>28403352</v>
      </c>
      <c r="B1127">
        <v>1</v>
      </c>
      <c r="C1127">
        <v>754692</v>
      </c>
      <c r="D1127" t="s">
        <v>46</v>
      </c>
    </row>
    <row r="1128" spans="1:4" x14ac:dyDescent="0.25">
      <c r="A1128">
        <v>28403355</v>
      </c>
      <c r="B1128">
        <v>1</v>
      </c>
      <c r="C1128">
        <v>754632</v>
      </c>
      <c r="D1128" t="s">
        <v>45</v>
      </c>
    </row>
    <row r="1129" spans="1:4" x14ac:dyDescent="0.25">
      <c r="A1129">
        <v>28403970</v>
      </c>
      <c r="B1129">
        <v>1</v>
      </c>
      <c r="C1129">
        <v>754692</v>
      </c>
      <c r="D1129" t="s">
        <v>46</v>
      </c>
    </row>
    <row r="1130" spans="1:4" x14ac:dyDescent="0.25">
      <c r="A1130">
        <v>28409895</v>
      </c>
      <c r="B1130">
        <v>2</v>
      </c>
      <c r="C1130">
        <v>408957</v>
      </c>
      <c r="D1130" t="s">
        <v>47</v>
      </c>
    </row>
    <row r="1131" spans="1:4" x14ac:dyDescent="0.25">
      <c r="A1131">
        <v>28410589</v>
      </c>
      <c r="B1131">
        <v>2</v>
      </c>
      <c r="C1131">
        <v>754692</v>
      </c>
      <c r="D1131" t="s">
        <v>46</v>
      </c>
    </row>
    <row r="1132" spans="1:4" x14ac:dyDescent="0.25">
      <c r="A1132">
        <v>28411492</v>
      </c>
      <c r="B1132">
        <v>1</v>
      </c>
      <c r="C1132">
        <v>408957</v>
      </c>
      <c r="D1132" t="s">
        <v>47</v>
      </c>
    </row>
    <row r="1133" spans="1:4" x14ac:dyDescent="0.25">
      <c r="A1133">
        <v>28412640</v>
      </c>
      <c r="B1133">
        <v>4</v>
      </c>
      <c r="C1133">
        <v>754692</v>
      </c>
      <c r="D1133" t="s">
        <v>46</v>
      </c>
    </row>
    <row r="1134" spans="1:4" x14ac:dyDescent="0.25">
      <c r="A1134">
        <v>28419201</v>
      </c>
      <c r="B1134">
        <v>1</v>
      </c>
      <c r="C1134">
        <v>754692</v>
      </c>
      <c r="D1134" t="s">
        <v>46</v>
      </c>
    </row>
    <row r="1135" spans="1:4" x14ac:dyDescent="0.25">
      <c r="A1135">
        <v>28420323</v>
      </c>
      <c r="B1135">
        <v>1</v>
      </c>
      <c r="C1135">
        <v>754692</v>
      </c>
      <c r="D1135" t="s">
        <v>46</v>
      </c>
    </row>
    <row r="1136" spans="1:4" x14ac:dyDescent="0.25">
      <c r="A1136">
        <v>28426529</v>
      </c>
      <c r="B1136">
        <v>3</v>
      </c>
      <c r="C1136">
        <v>754692</v>
      </c>
      <c r="D1136" t="s">
        <v>46</v>
      </c>
    </row>
    <row r="1137" spans="1:4" x14ac:dyDescent="0.25">
      <c r="A1137">
        <v>28431777</v>
      </c>
      <c r="B1137">
        <v>4</v>
      </c>
      <c r="C1137">
        <v>754692</v>
      </c>
      <c r="D1137" t="s">
        <v>46</v>
      </c>
    </row>
    <row r="1138" spans="1:4" x14ac:dyDescent="0.25">
      <c r="A1138">
        <v>28433740</v>
      </c>
      <c r="B1138">
        <v>1</v>
      </c>
      <c r="C1138">
        <v>754692</v>
      </c>
      <c r="D1138" t="s">
        <v>46</v>
      </c>
    </row>
    <row r="1139" spans="1:4" x14ac:dyDescent="0.25">
      <c r="A1139">
        <v>28434697</v>
      </c>
      <c r="B1139">
        <v>4</v>
      </c>
      <c r="C1139">
        <v>754692</v>
      </c>
      <c r="D1139" t="s">
        <v>46</v>
      </c>
    </row>
    <row r="1140" spans="1:4" x14ac:dyDescent="0.25">
      <c r="A1140">
        <v>28436694</v>
      </c>
      <c r="B1140">
        <v>2</v>
      </c>
      <c r="C1140">
        <v>754692</v>
      </c>
      <c r="D1140" t="s">
        <v>46</v>
      </c>
    </row>
    <row r="1141" spans="1:4" x14ac:dyDescent="0.25">
      <c r="A1141">
        <v>28440095</v>
      </c>
      <c r="B1141">
        <v>1</v>
      </c>
      <c r="C1141">
        <v>754692</v>
      </c>
      <c r="D1141" t="s">
        <v>46</v>
      </c>
    </row>
    <row r="1142" spans="1:4" x14ac:dyDescent="0.25">
      <c r="A1142">
        <v>28443311</v>
      </c>
      <c r="B1142">
        <v>2</v>
      </c>
      <c r="C1142">
        <v>754692</v>
      </c>
      <c r="D1142" t="s">
        <v>46</v>
      </c>
    </row>
    <row r="1143" spans="1:4" x14ac:dyDescent="0.25">
      <c r="A1143">
        <v>28445505</v>
      </c>
      <c r="B1143">
        <v>3</v>
      </c>
      <c r="C1143">
        <v>754692</v>
      </c>
      <c r="D1143" t="s">
        <v>46</v>
      </c>
    </row>
    <row r="1144" spans="1:4" x14ac:dyDescent="0.25">
      <c r="A1144">
        <v>28446193</v>
      </c>
      <c r="B1144">
        <v>3</v>
      </c>
      <c r="C1144">
        <v>754692</v>
      </c>
      <c r="D1144" t="s">
        <v>46</v>
      </c>
    </row>
    <row r="1145" spans="1:4" x14ac:dyDescent="0.25">
      <c r="A1145">
        <v>28446689</v>
      </c>
      <c r="B1145">
        <v>2</v>
      </c>
      <c r="C1145">
        <v>754692</v>
      </c>
      <c r="D1145" t="s">
        <v>46</v>
      </c>
    </row>
    <row r="1146" spans="1:4" x14ac:dyDescent="0.25">
      <c r="A1146">
        <v>28448661</v>
      </c>
      <c r="B1146">
        <v>6</v>
      </c>
      <c r="C1146">
        <v>754692</v>
      </c>
      <c r="D1146" t="s">
        <v>46</v>
      </c>
    </row>
    <row r="1147" spans="1:4" x14ac:dyDescent="0.25">
      <c r="A1147">
        <v>28451858</v>
      </c>
      <c r="B1147">
        <v>3</v>
      </c>
      <c r="C1147">
        <v>754692</v>
      </c>
      <c r="D1147" t="s">
        <v>46</v>
      </c>
    </row>
    <row r="1148" spans="1:4" x14ac:dyDescent="0.25">
      <c r="A1148">
        <v>28454141</v>
      </c>
      <c r="B1148">
        <v>2</v>
      </c>
      <c r="C1148">
        <v>754692</v>
      </c>
      <c r="D1148" t="s">
        <v>46</v>
      </c>
    </row>
    <row r="1149" spans="1:4" x14ac:dyDescent="0.25">
      <c r="A1149">
        <v>28456326</v>
      </c>
      <c r="B1149">
        <v>2</v>
      </c>
      <c r="C1149">
        <v>754692</v>
      </c>
      <c r="D1149" t="s">
        <v>46</v>
      </c>
    </row>
    <row r="1150" spans="1:4" x14ac:dyDescent="0.25">
      <c r="A1150">
        <v>28461121</v>
      </c>
      <c r="B1150">
        <v>1</v>
      </c>
      <c r="C1150">
        <v>754692</v>
      </c>
      <c r="D1150" t="s">
        <v>46</v>
      </c>
    </row>
    <row r="1151" spans="1:4" x14ac:dyDescent="0.25">
      <c r="A1151">
        <v>28466810</v>
      </c>
      <c r="B1151">
        <v>1</v>
      </c>
      <c r="C1151">
        <v>754692</v>
      </c>
      <c r="D1151" t="s">
        <v>46</v>
      </c>
    </row>
    <row r="1152" spans="1:4" x14ac:dyDescent="0.25">
      <c r="A1152">
        <v>28468274</v>
      </c>
      <c r="B1152">
        <v>1</v>
      </c>
      <c r="C1152">
        <v>754692</v>
      </c>
      <c r="D1152" t="s">
        <v>46</v>
      </c>
    </row>
    <row r="1153" spans="1:4" x14ac:dyDescent="0.25">
      <c r="A1153">
        <v>28468305</v>
      </c>
      <c r="B1153">
        <v>1</v>
      </c>
      <c r="C1153">
        <v>408957</v>
      </c>
      <c r="D1153" t="s">
        <v>47</v>
      </c>
    </row>
    <row r="1154" spans="1:4" x14ac:dyDescent="0.25">
      <c r="A1154">
        <v>28468709</v>
      </c>
      <c r="B1154">
        <v>1</v>
      </c>
      <c r="C1154">
        <v>914944</v>
      </c>
      <c r="D1154" t="s">
        <v>48</v>
      </c>
    </row>
    <row r="1155" spans="1:4" x14ac:dyDescent="0.25">
      <c r="A1155">
        <v>28470667</v>
      </c>
      <c r="B1155">
        <v>1</v>
      </c>
      <c r="C1155">
        <v>754632</v>
      </c>
      <c r="D1155" t="s">
        <v>45</v>
      </c>
    </row>
    <row r="1156" spans="1:4" x14ac:dyDescent="0.25">
      <c r="A1156">
        <v>28472525</v>
      </c>
      <c r="B1156">
        <v>1</v>
      </c>
      <c r="C1156">
        <v>408957</v>
      </c>
      <c r="D1156" t="s">
        <v>47</v>
      </c>
    </row>
    <row r="1157" spans="1:4" x14ac:dyDescent="0.25">
      <c r="A1157">
        <v>28472806</v>
      </c>
      <c r="B1157">
        <v>4</v>
      </c>
      <c r="C1157">
        <v>754692</v>
      </c>
      <c r="D1157" t="s">
        <v>46</v>
      </c>
    </row>
    <row r="1158" spans="1:4" x14ac:dyDescent="0.25">
      <c r="A1158">
        <v>28473363</v>
      </c>
      <c r="B1158">
        <v>1</v>
      </c>
      <c r="C1158">
        <v>754692</v>
      </c>
      <c r="D1158" t="s">
        <v>46</v>
      </c>
    </row>
    <row r="1159" spans="1:4" x14ac:dyDescent="0.25">
      <c r="A1159">
        <v>28475097</v>
      </c>
      <c r="B1159">
        <v>1</v>
      </c>
      <c r="C1159">
        <v>754692</v>
      </c>
      <c r="D1159" t="s">
        <v>46</v>
      </c>
    </row>
    <row r="1160" spans="1:4" x14ac:dyDescent="0.25">
      <c r="A1160">
        <v>28476061</v>
      </c>
      <c r="B1160">
        <v>2</v>
      </c>
      <c r="C1160">
        <v>408957</v>
      </c>
      <c r="D1160" t="s">
        <v>47</v>
      </c>
    </row>
    <row r="1161" spans="1:4" x14ac:dyDescent="0.25">
      <c r="A1161">
        <v>28477460</v>
      </c>
      <c r="B1161">
        <v>9</v>
      </c>
      <c r="C1161">
        <v>754692</v>
      </c>
      <c r="D1161" t="s">
        <v>46</v>
      </c>
    </row>
    <row r="1162" spans="1:4" x14ac:dyDescent="0.25">
      <c r="A1162">
        <v>28500716</v>
      </c>
      <c r="B1162">
        <v>6</v>
      </c>
      <c r="C1162">
        <v>754692</v>
      </c>
      <c r="D1162" t="s">
        <v>46</v>
      </c>
    </row>
    <row r="1163" spans="1:4" x14ac:dyDescent="0.25">
      <c r="A1163">
        <v>28501029</v>
      </c>
      <c r="B1163">
        <v>1</v>
      </c>
      <c r="C1163">
        <v>754692</v>
      </c>
      <c r="D1163" t="s">
        <v>46</v>
      </c>
    </row>
    <row r="1164" spans="1:4" x14ac:dyDescent="0.25">
      <c r="A1164">
        <v>28502692</v>
      </c>
      <c r="B1164">
        <v>1</v>
      </c>
      <c r="C1164">
        <v>824624</v>
      </c>
      <c r="D1164" t="s">
        <v>44</v>
      </c>
    </row>
    <row r="1165" spans="1:4" x14ac:dyDescent="0.25">
      <c r="A1165">
        <v>28506594</v>
      </c>
      <c r="B1165">
        <v>2</v>
      </c>
      <c r="C1165">
        <v>754692</v>
      </c>
      <c r="D1165" t="s">
        <v>46</v>
      </c>
    </row>
    <row r="1166" spans="1:4" x14ac:dyDescent="0.25">
      <c r="A1166">
        <v>28507111</v>
      </c>
      <c r="B1166">
        <v>8</v>
      </c>
      <c r="C1166">
        <v>754692</v>
      </c>
      <c r="D1166" t="s">
        <v>46</v>
      </c>
    </row>
    <row r="1167" spans="1:4" x14ac:dyDescent="0.25">
      <c r="A1167">
        <v>28512164</v>
      </c>
      <c r="B1167">
        <v>3</v>
      </c>
      <c r="C1167">
        <v>754692</v>
      </c>
      <c r="D1167" t="s">
        <v>46</v>
      </c>
    </row>
    <row r="1168" spans="1:4" x14ac:dyDescent="0.25">
      <c r="A1168">
        <v>28517562</v>
      </c>
      <c r="B1168">
        <v>1</v>
      </c>
      <c r="C1168">
        <v>754692</v>
      </c>
      <c r="D1168" t="s">
        <v>46</v>
      </c>
    </row>
    <row r="1169" spans="1:4" x14ac:dyDescent="0.25">
      <c r="A1169">
        <v>28519780</v>
      </c>
      <c r="B1169">
        <v>8</v>
      </c>
      <c r="C1169">
        <v>754692</v>
      </c>
      <c r="D1169" t="s">
        <v>46</v>
      </c>
    </row>
    <row r="1170" spans="1:4" x14ac:dyDescent="0.25">
      <c r="A1170">
        <v>28521344</v>
      </c>
      <c r="B1170">
        <v>2</v>
      </c>
      <c r="C1170">
        <v>754632</v>
      </c>
      <c r="D1170" t="s">
        <v>45</v>
      </c>
    </row>
    <row r="1171" spans="1:4" x14ac:dyDescent="0.25">
      <c r="A1171">
        <v>28521344</v>
      </c>
      <c r="B1171">
        <v>1</v>
      </c>
      <c r="C1171">
        <v>754632</v>
      </c>
      <c r="D1171" t="s">
        <v>45</v>
      </c>
    </row>
    <row r="1172" spans="1:4" x14ac:dyDescent="0.25">
      <c r="A1172">
        <v>28524781</v>
      </c>
      <c r="B1172">
        <v>1</v>
      </c>
      <c r="C1172">
        <v>754692</v>
      </c>
      <c r="D1172" t="s">
        <v>46</v>
      </c>
    </row>
    <row r="1173" spans="1:4" x14ac:dyDescent="0.25">
      <c r="A1173">
        <v>28526477</v>
      </c>
      <c r="B1173">
        <v>3</v>
      </c>
      <c r="C1173">
        <v>754692</v>
      </c>
      <c r="D1173" t="s">
        <v>46</v>
      </c>
    </row>
    <row r="1174" spans="1:4" x14ac:dyDescent="0.25">
      <c r="A1174">
        <v>28527368</v>
      </c>
      <c r="B1174">
        <v>1</v>
      </c>
      <c r="C1174">
        <v>754692</v>
      </c>
      <c r="D1174" t="s">
        <v>46</v>
      </c>
    </row>
    <row r="1175" spans="1:4" x14ac:dyDescent="0.25">
      <c r="A1175">
        <v>28530060</v>
      </c>
      <c r="B1175">
        <v>1</v>
      </c>
      <c r="C1175">
        <v>754692</v>
      </c>
      <c r="D1175" t="s">
        <v>46</v>
      </c>
    </row>
    <row r="1176" spans="1:4" x14ac:dyDescent="0.25">
      <c r="A1176">
        <v>28532207</v>
      </c>
      <c r="B1176">
        <v>3</v>
      </c>
      <c r="C1176">
        <v>754692</v>
      </c>
      <c r="D1176" t="s">
        <v>46</v>
      </c>
    </row>
    <row r="1177" spans="1:4" x14ac:dyDescent="0.25">
      <c r="A1177">
        <v>28539590</v>
      </c>
      <c r="B1177">
        <v>2</v>
      </c>
      <c r="C1177">
        <v>754692</v>
      </c>
      <c r="D1177" t="s">
        <v>46</v>
      </c>
    </row>
    <row r="1178" spans="1:4" x14ac:dyDescent="0.25">
      <c r="A1178">
        <v>28547927</v>
      </c>
      <c r="B1178">
        <v>3</v>
      </c>
      <c r="C1178">
        <v>754692</v>
      </c>
      <c r="D1178" t="s">
        <v>46</v>
      </c>
    </row>
    <row r="1179" spans="1:4" x14ac:dyDescent="0.25">
      <c r="A1179">
        <v>28555842</v>
      </c>
      <c r="B1179">
        <v>1</v>
      </c>
      <c r="C1179">
        <v>408957</v>
      </c>
      <c r="D1179" t="s">
        <v>47</v>
      </c>
    </row>
    <row r="1180" spans="1:4" x14ac:dyDescent="0.25">
      <c r="A1180">
        <v>28556284</v>
      </c>
      <c r="B1180">
        <v>10</v>
      </c>
      <c r="C1180">
        <v>754692</v>
      </c>
      <c r="D1180" t="s">
        <v>46</v>
      </c>
    </row>
    <row r="1181" spans="1:4" x14ac:dyDescent="0.25">
      <c r="A1181">
        <v>28556539</v>
      </c>
      <c r="B1181">
        <v>2</v>
      </c>
      <c r="C1181">
        <v>754692</v>
      </c>
      <c r="D1181" t="s">
        <v>46</v>
      </c>
    </row>
    <row r="1182" spans="1:4" x14ac:dyDescent="0.25">
      <c r="A1182">
        <v>28557740</v>
      </c>
      <c r="B1182">
        <v>1</v>
      </c>
      <c r="C1182">
        <v>754692</v>
      </c>
      <c r="D1182" t="s">
        <v>46</v>
      </c>
    </row>
    <row r="1183" spans="1:4" x14ac:dyDescent="0.25">
      <c r="A1183">
        <v>28558479</v>
      </c>
      <c r="B1183">
        <v>3</v>
      </c>
      <c r="C1183">
        <v>754692</v>
      </c>
      <c r="D1183" t="s">
        <v>46</v>
      </c>
    </row>
    <row r="1184" spans="1:4" x14ac:dyDescent="0.25">
      <c r="A1184">
        <v>28563569</v>
      </c>
      <c r="B1184">
        <v>1</v>
      </c>
      <c r="C1184">
        <v>754692</v>
      </c>
      <c r="D1184" t="s">
        <v>46</v>
      </c>
    </row>
    <row r="1185" spans="1:4" x14ac:dyDescent="0.25">
      <c r="A1185">
        <v>28565663</v>
      </c>
      <c r="B1185">
        <v>1</v>
      </c>
      <c r="C1185">
        <v>754692</v>
      </c>
      <c r="D1185" t="s">
        <v>46</v>
      </c>
    </row>
    <row r="1186" spans="1:4" x14ac:dyDescent="0.25">
      <c r="A1186">
        <v>28567450</v>
      </c>
      <c r="B1186">
        <v>1</v>
      </c>
      <c r="C1186">
        <v>754692</v>
      </c>
      <c r="D1186" t="s">
        <v>46</v>
      </c>
    </row>
    <row r="1187" spans="1:4" x14ac:dyDescent="0.25">
      <c r="A1187">
        <v>28568052</v>
      </c>
      <c r="B1187">
        <v>1</v>
      </c>
      <c r="C1187">
        <v>754692</v>
      </c>
      <c r="D1187" t="s">
        <v>46</v>
      </c>
    </row>
    <row r="1188" spans="1:4" x14ac:dyDescent="0.25">
      <c r="A1188">
        <v>28571921</v>
      </c>
      <c r="B1188">
        <v>1</v>
      </c>
      <c r="C1188">
        <v>754692</v>
      </c>
      <c r="D1188" t="s">
        <v>46</v>
      </c>
    </row>
    <row r="1189" spans="1:4" x14ac:dyDescent="0.25">
      <c r="A1189">
        <v>28577625</v>
      </c>
      <c r="B1189">
        <v>1</v>
      </c>
      <c r="C1189">
        <v>754692</v>
      </c>
      <c r="D1189" t="s">
        <v>46</v>
      </c>
    </row>
    <row r="1190" spans="1:4" x14ac:dyDescent="0.25">
      <c r="A1190">
        <v>28579353</v>
      </c>
      <c r="B1190">
        <v>3</v>
      </c>
      <c r="C1190">
        <v>754692</v>
      </c>
      <c r="D1190" t="s">
        <v>46</v>
      </c>
    </row>
    <row r="1191" spans="1:4" x14ac:dyDescent="0.25">
      <c r="A1191">
        <v>28581912</v>
      </c>
      <c r="B1191">
        <v>1</v>
      </c>
      <c r="C1191">
        <v>408957</v>
      </c>
      <c r="D1191" t="s">
        <v>47</v>
      </c>
    </row>
    <row r="1192" spans="1:4" x14ac:dyDescent="0.25">
      <c r="A1192">
        <v>28584746</v>
      </c>
      <c r="B1192">
        <v>7</v>
      </c>
      <c r="C1192">
        <v>754692</v>
      </c>
      <c r="D1192" t="s">
        <v>46</v>
      </c>
    </row>
    <row r="1193" spans="1:4" x14ac:dyDescent="0.25">
      <c r="A1193">
        <v>28595145</v>
      </c>
      <c r="B1193">
        <v>2</v>
      </c>
      <c r="C1193">
        <v>754692</v>
      </c>
      <c r="D1193" t="s">
        <v>46</v>
      </c>
    </row>
    <row r="1194" spans="1:4" x14ac:dyDescent="0.25">
      <c r="A1194">
        <v>28599581</v>
      </c>
      <c r="B1194">
        <v>3</v>
      </c>
      <c r="C1194">
        <v>754692</v>
      </c>
      <c r="D1194" t="s">
        <v>46</v>
      </c>
    </row>
    <row r="1195" spans="1:4" x14ac:dyDescent="0.25">
      <c r="A1195">
        <v>28600879</v>
      </c>
      <c r="B1195">
        <v>1</v>
      </c>
      <c r="C1195">
        <v>754632</v>
      </c>
      <c r="D1195" t="s">
        <v>45</v>
      </c>
    </row>
    <row r="1196" spans="1:4" x14ac:dyDescent="0.25">
      <c r="A1196">
        <v>28603063</v>
      </c>
      <c r="B1196">
        <v>8</v>
      </c>
      <c r="C1196">
        <v>754692</v>
      </c>
      <c r="D1196" t="s">
        <v>46</v>
      </c>
    </row>
    <row r="1197" spans="1:4" x14ac:dyDescent="0.25">
      <c r="A1197">
        <v>28603650</v>
      </c>
      <c r="B1197">
        <v>1</v>
      </c>
      <c r="C1197">
        <v>754692</v>
      </c>
      <c r="D1197" t="s">
        <v>46</v>
      </c>
    </row>
    <row r="1198" spans="1:4" x14ac:dyDescent="0.25">
      <c r="A1198">
        <v>28606639</v>
      </c>
      <c r="B1198">
        <v>5</v>
      </c>
      <c r="C1198">
        <v>754692</v>
      </c>
      <c r="D1198" t="s">
        <v>46</v>
      </c>
    </row>
    <row r="1199" spans="1:4" x14ac:dyDescent="0.25">
      <c r="A1199">
        <v>28613397</v>
      </c>
      <c r="B1199">
        <v>1</v>
      </c>
      <c r="C1199">
        <v>754692</v>
      </c>
      <c r="D1199" t="s">
        <v>46</v>
      </c>
    </row>
    <row r="1200" spans="1:4" x14ac:dyDescent="0.25">
      <c r="A1200">
        <v>28615969</v>
      </c>
      <c r="B1200">
        <v>7</v>
      </c>
      <c r="C1200">
        <v>754692</v>
      </c>
      <c r="D1200" t="s">
        <v>46</v>
      </c>
    </row>
    <row r="1201" spans="1:4" x14ac:dyDescent="0.25">
      <c r="A1201">
        <v>28620173</v>
      </c>
      <c r="B1201">
        <v>6</v>
      </c>
      <c r="C1201">
        <v>754692</v>
      </c>
      <c r="D1201" t="s">
        <v>46</v>
      </c>
    </row>
    <row r="1202" spans="1:4" x14ac:dyDescent="0.25">
      <c r="A1202">
        <v>28623589</v>
      </c>
      <c r="B1202">
        <v>5</v>
      </c>
      <c r="C1202">
        <v>754692</v>
      </c>
      <c r="D1202" t="s">
        <v>46</v>
      </c>
    </row>
    <row r="1203" spans="1:4" x14ac:dyDescent="0.25">
      <c r="A1203">
        <v>28628989</v>
      </c>
      <c r="B1203">
        <v>1</v>
      </c>
      <c r="C1203">
        <v>754632</v>
      </c>
      <c r="D1203" t="s">
        <v>45</v>
      </c>
    </row>
    <row r="1204" spans="1:4" x14ac:dyDescent="0.25">
      <c r="A1204">
        <v>28632425</v>
      </c>
      <c r="B1204">
        <v>1</v>
      </c>
      <c r="C1204">
        <v>754692</v>
      </c>
      <c r="D1204" t="s">
        <v>46</v>
      </c>
    </row>
    <row r="1205" spans="1:4" x14ac:dyDescent="0.25">
      <c r="A1205">
        <v>28634697</v>
      </c>
      <c r="B1205">
        <v>2</v>
      </c>
      <c r="C1205">
        <v>754692</v>
      </c>
      <c r="D1205" t="s">
        <v>46</v>
      </c>
    </row>
    <row r="1206" spans="1:4" x14ac:dyDescent="0.25">
      <c r="A1206">
        <v>28635640</v>
      </c>
      <c r="B1206">
        <v>1</v>
      </c>
      <c r="C1206">
        <v>408957</v>
      </c>
      <c r="D1206" t="s">
        <v>47</v>
      </c>
    </row>
    <row r="1207" spans="1:4" x14ac:dyDescent="0.25">
      <c r="A1207">
        <v>28641981</v>
      </c>
      <c r="B1207">
        <v>3</v>
      </c>
      <c r="C1207">
        <v>754692</v>
      </c>
      <c r="D1207" t="s">
        <v>46</v>
      </c>
    </row>
    <row r="1208" spans="1:4" x14ac:dyDescent="0.25">
      <c r="A1208">
        <v>28643211</v>
      </c>
      <c r="B1208">
        <v>2</v>
      </c>
      <c r="C1208">
        <v>754692</v>
      </c>
      <c r="D1208" t="s">
        <v>46</v>
      </c>
    </row>
    <row r="1209" spans="1:4" x14ac:dyDescent="0.25">
      <c r="A1209">
        <v>28644741</v>
      </c>
      <c r="B1209">
        <v>1</v>
      </c>
      <c r="C1209">
        <v>754692</v>
      </c>
      <c r="D1209" t="s">
        <v>46</v>
      </c>
    </row>
    <row r="1210" spans="1:4" x14ac:dyDescent="0.25">
      <c r="A1210">
        <v>28647227</v>
      </c>
      <c r="B1210">
        <v>1</v>
      </c>
      <c r="C1210">
        <v>754632</v>
      </c>
      <c r="D1210" t="s">
        <v>45</v>
      </c>
    </row>
    <row r="1211" spans="1:4" x14ac:dyDescent="0.25">
      <c r="A1211">
        <v>28654943</v>
      </c>
      <c r="B1211">
        <v>1</v>
      </c>
      <c r="C1211">
        <v>914944</v>
      </c>
      <c r="D1211" t="s">
        <v>48</v>
      </c>
    </row>
    <row r="1212" spans="1:4" x14ac:dyDescent="0.25">
      <c r="A1212">
        <v>28656762</v>
      </c>
      <c r="B1212">
        <v>4</v>
      </c>
      <c r="C1212">
        <v>754692</v>
      </c>
      <c r="D1212" t="s">
        <v>46</v>
      </c>
    </row>
    <row r="1213" spans="1:4" x14ac:dyDescent="0.25">
      <c r="A1213">
        <v>28659363</v>
      </c>
      <c r="B1213">
        <v>1</v>
      </c>
      <c r="C1213">
        <v>754692</v>
      </c>
      <c r="D1213" t="s">
        <v>46</v>
      </c>
    </row>
    <row r="1214" spans="1:4" x14ac:dyDescent="0.25">
      <c r="A1214">
        <v>28659868</v>
      </c>
      <c r="B1214">
        <v>1</v>
      </c>
      <c r="C1214">
        <v>754692</v>
      </c>
      <c r="D1214" t="s">
        <v>46</v>
      </c>
    </row>
    <row r="1215" spans="1:4" x14ac:dyDescent="0.25">
      <c r="A1215">
        <v>28663047</v>
      </c>
      <c r="B1215">
        <v>1</v>
      </c>
      <c r="C1215">
        <v>754692</v>
      </c>
      <c r="D1215" t="s">
        <v>46</v>
      </c>
    </row>
    <row r="1216" spans="1:4" x14ac:dyDescent="0.25">
      <c r="A1216">
        <v>28664779</v>
      </c>
      <c r="B1216">
        <v>1</v>
      </c>
      <c r="C1216">
        <v>754692</v>
      </c>
      <c r="D1216" t="s">
        <v>46</v>
      </c>
    </row>
    <row r="1217" spans="1:4" x14ac:dyDescent="0.25">
      <c r="A1217">
        <v>28666322</v>
      </c>
      <c r="B1217">
        <v>1</v>
      </c>
      <c r="C1217">
        <v>754692</v>
      </c>
      <c r="D1217" t="s">
        <v>46</v>
      </c>
    </row>
    <row r="1218" spans="1:4" x14ac:dyDescent="0.25">
      <c r="A1218">
        <v>28667128</v>
      </c>
      <c r="B1218">
        <v>3</v>
      </c>
      <c r="C1218">
        <v>754692</v>
      </c>
      <c r="D1218" t="s">
        <v>46</v>
      </c>
    </row>
    <row r="1219" spans="1:4" x14ac:dyDescent="0.25">
      <c r="A1219">
        <v>28668063</v>
      </c>
      <c r="B1219">
        <v>2</v>
      </c>
      <c r="C1219">
        <v>754692</v>
      </c>
      <c r="D1219" t="s">
        <v>46</v>
      </c>
    </row>
    <row r="1220" spans="1:4" x14ac:dyDescent="0.25">
      <c r="A1220">
        <v>28674047</v>
      </c>
      <c r="B1220">
        <v>3</v>
      </c>
      <c r="C1220">
        <v>754692</v>
      </c>
      <c r="D1220" t="s">
        <v>46</v>
      </c>
    </row>
    <row r="1221" spans="1:4" x14ac:dyDescent="0.25">
      <c r="A1221">
        <v>28674395</v>
      </c>
      <c r="B1221">
        <v>1</v>
      </c>
      <c r="C1221">
        <v>754692</v>
      </c>
      <c r="D1221" t="s">
        <v>46</v>
      </c>
    </row>
    <row r="1222" spans="1:4" x14ac:dyDescent="0.25">
      <c r="A1222">
        <v>28677094</v>
      </c>
      <c r="B1222">
        <v>1</v>
      </c>
      <c r="C1222">
        <v>754692</v>
      </c>
      <c r="D1222" t="s">
        <v>46</v>
      </c>
    </row>
    <row r="1223" spans="1:4" x14ac:dyDescent="0.25">
      <c r="A1223">
        <v>28677512</v>
      </c>
      <c r="B1223">
        <v>1</v>
      </c>
      <c r="C1223">
        <v>754692</v>
      </c>
      <c r="D1223" t="s">
        <v>46</v>
      </c>
    </row>
    <row r="1224" spans="1:4" x14ac:dyDescent="0.25">
      <c r="A1224">
        <v>28682162</v>
      </c>
      <c r="B1224">
        <v>1</v>
      </c>
      <c r="C1224">
        <v>754692</v>
      </c>
      <c r="D1224" t="s">
        <v>46</v>
      </c>
    </row>
    <row r="1225" spans="1:4" x14ac:dyDescent="0.25">
      <c r="A1225">
        <v>28694029</v>
      </c>
      <c r="B1225">
        <v>2</v>
      </c>
      <c r="C1225">
        <v>754692</v>
      </c>
      <c r="D1225" t="s">
        <v>46</v>
      </c>
    </row>
    <row r="1226" spans="1:4" x14ac:dyDescent="0.25">
      <c r="A1226">
        <v>28697990</v>
      </c>
      <c r="B1226">
        <v>1</v>
      </c>
      <c r="C1226">
        <v>754692</v>
      </c>
      <c r="D1226" t="s">
        <v>46</v>
      </c>
    </row>
    <row r="1227" spans="1:4" x14ac:dyDescent="0.25">
      <c r="A1227">
        <v>28701137</v>
      </c>
      <c r="B1227">
        <v>1</v>
      </c>
      <c r="C1227">
        <v>754692</v>
      </c>
      <c r="D1227" t="s">
        <v>46</v>
      </c>
    </row>
    <row r="1228" spans="1:4" x14ac:dyDescent="0.25">
      <c r="A1228">
        <v>28704935</v>
      </c>
      <c r="B1228">
        <v>3</v>
      </c>
      <c r="C1228">
        <v>754692</v>
      </c>
      <c r="D1228" t="s">
        <v>46</v>
      </c>
    </row>
    <row r="1229" spans="1:4" x14ac:dyDescent="0.25">
      <c r="A1229">
        <v>28705574</v>
      </c>
      <c r="B1229">
        <v>3</v>
      </c>
      <c r="C1229">
        <v>754692</v>
      </c>
      <c r="D1229" t="s">
        <v>46</v>
      </c>
    </row>
    <row r="1230" spans="1:4" x14ac:dyDescent="0.25">
      <c r="A1230">
        <v>28713312</v>
      </c>
      <c r="B1230">
        <v>1</v>
      </c>
      <c r="C1230">
        <v>408957</v>
      </c>
      <c r="D1230" t="s">
        <v>47</v>
      </c>
    </row>
    <row r="1231" spans="1:4" x14ac:dyDescent="0.25">
      <c r="A1231">
        <v>28716117</v>
      </c>
      <c r="B1231">
        <v>12</v>
      </c>
      <c r="C1231">
        <v>754692</v>
      </c>
      <c r="D1231" t="s">
        <v>46</v>
      </c>
    </row>
    <row r="1232" spans="1:4" x14ac:dyDescent="0.25">
      <c r="A1232">
        <v>28717431</v>
      </c>
      <c r="B1232">
        <v>1</v>
      </c>
      <c r="C1232">
        <v>754692</v>
      </c>
      <c r="D1232" t="s">
        <v>46</v>
      </c>
    </row>
    <row r="1233" spans="1:4" x14ac:dyDescent="0.25">
      <c r="A1233">
        <v>28719384</v>
      </c>
      <c r="B1233">
        <v>1</v>
      </c>
      <c r="C1233">
        <v>754692</v>
      </c>
      <c r="D1233" t="s">
        <v>46</v>
      </c>
    </row>
    <row r="1234" spans="1:4" x14ac:dyDescent="0.25">
      <c r="A1234">
        <v>28719384</v>
      </c>
      <c r="B1234">
        <v>2</v>
      </c>
      <c r="C1234">
        <v>754692</v>
      </c>
      <c r="D1234" t="s">
        <v>46</v>
      </c>
    </row>
    <row r="1235" spans="1:4" x14ac:dyDescent="0.25">
      <c r="A1235">
        <v>28721067</v>
      </c>
      <c r="B1235">
        <v>1</v>
      </c>
      <c r="C1235">
        <v>754692</v>
      </c>
      <c r="D1235" t="s">
        <v>46</v>
      </c>
    </row>
    <row r="1236" spans="1:4" x14ac:dyDescent="0.25">
      <c r="A1236">
        <v>28721157</v>
      </c>
      <c r="B1236">
        <v>1</v>
      </c>
      <c r="C1236">
        <v>754632</v>
      </c>
      <c r="D1236" t="s">
        <v>45</v>
      </c>
    </row>
    <row r="1237" spans="1:4" x14ac:dyDescent="0.25">
      <c r="A1237">
        <v>28723364</v>
      </c>
      <c r="B1237">
        <v>4</v>
      </c>
      <c r="C1237">
        <v>754692</v>
      </c>
      <c r="D1237" t="s">
        <v>46</v>
      </c>
    </row>
    <row r="1238" spans="1:4" x14ac:dyDescent="0.25">
      <c r="A1238">
        <v>28725481</v>
      </c>
      <c r="B1238">
        <v>1</v>
      </c>
      <c r="C1238">
        <v>754692</v>
      </c>
      <c r="D1238" t="s">
        <v>46</v>
      </c>
    </row>
    <row r="1239" spans="1:4" x14ac:dyDescent="0.25">
      <c r="A1239">
        <v>28727444</v>
      </c>
      <c r="B1239">
        <v>6</v>
      </c>
      <c r="C1239">
        <v>754692</v>
      </c>
      <c r="D1239" t="s">
        <v>46</v>
      </c>
    </row>
    <row r="1240" spans="1:4" x14ac:dyDescent="0.25">
      <c r="A1240">
        <v>28734655</v>
      </c>
      <c r="B1240">
        <v>6</v>
      </c>
      <c r="C1240">
        <v>754692</v>
      </c>
      <c r="D1240" t="s">
        <v>46</v>
      </c>
    </row>
    <row r="1241" spans="1:4" x14ac:dyDescent="0.25">
      <c r="A1241">
        <v>28737943</v>
      </c>
      <c r="B1241">
        <v>3</v>
      </c>
      <c r="C1241">
        <v>754692</v>
      </c>
      <c r="D1241" t="s">
        <v>46</v>
      </c>
    </row>
    <row r="1242" spans="1:4" x14ac:dyDescent="0.25">
      <c r="A1242">
        <v>28745161</v>
      </c>
      <c r="B1242">
        <v>1</v>
      </c>
      <c r="C1242">
        <v>754692</v>
      </c>
      <c r="D1242" t="s">
        <v>46</v>
      </c>
    </row>
    <row r="1243" spans="1:4" x14ac:dyDescent="0.25">
      <c r="A1243">
        <v>28752631</v>
      </c>
      <c r="B1243">
        <v>6</v>
      </c>
      <c r="C1243">
        <v>754692</v>
      </c>
      <c r="D1243" t="s">
        <v>46</v>
      </c>
    </row>
    <row r="1244" spans="1:4" x14ac:dyDescent="0.25">
      <c r="A1244">
        <v>28752809</v>
      </c>
      <c r="B1244">
        <v>1</v>
      </c>
      <c r="C1244">
        <v>824624</v>
      </c>
      <c r="D1244" t="s">
        <v>44</v>
      </c>
    </row>
    <row r="1245" spans="1:4" x14ac:dyDescent="0.25">
      <c r="A1245">
        <v>28760540</v>
      </c>
      <c r="B1245">
        <v>2</v>
      </c>
      <c r="C1245">
        <v>754692</v>
      </c>
      <c r="D1245" t="s">
        <v>46</v>
      </c>
    </row>
    <row r="1246" spans="1:4" x14ac:dyDescent="0.25">
      <c r="A1246">
        <v>28768712</v>
      </c>
      <c r="B1246">
        <v>3</v>
      </c>
      <c r="C1246">
        <v>754692</v>
      </c>
      <c r="D1246" t="s">
        <v>46</v>
      </c>
    </row>
    <row r="1247" spans="1:4" x14ac:dyDescent="0.25">
      <c r="A1247">
        <v>28774380</v>
      </c>
      <c r="B1247">
        <v>6</v>
      </c>
      <c r="C1247">
        <v>754692</v>
      </c>
      <c r="D1247" t="s">
        <v>46</v>
      </c>
    </row>
    <row r="1248" spans="1:4" x14ac:dyDescent="0.25">
      <c r="A1248">
        <v>28777756</v>
      </c>
      <c r="B1248">
        <v>2</v>
      </c>
      <c r="C1248">
        <v>754692</v>
      </c>
      <c r="D1248" t="s">
        <v>46</v>
      </c>
    </row>
    <row r="1249" spans="1:4" x14ac:dyDescent="0.25">
      <c r="A1249">
        <v>28793332</v>
      </c>
      <c r="B1249">
        <v>1</v>
      </c>
      <c r="C1249">
        <v>754692</v>
      </c>
      <c r="D1249" t="s">
        <v>46</v>
      </c>
    </row>
    <row r="1250" spans="1:4" x14ac:dyDescent="0.25">
      <c r="A1250">
        <v>28795684</v>
      </c>
      <c r="B1250">
        <v>2</v>
      </c>
      <c r="C1250">
        <v>754692</v>
      </c>
      <c r="D1250" t="s">
        <v>46</v>
      </c>
    </row>
    <row r="1251" spans="1:4" x14ac:dyDescent="0.25">
      <c r="A1251">
        <v>28801863</v>
      </c>
      <c r="B1251">
        <v>3</v>
      </c>
      <c r="C1251">
        <v>754692</v>
      </c>
      <c r="D1251" t="s">
        <v>46</v>
      </c>
    </row>
    <row r="1252" spans="1:4" x14ac:dyDescent="0.25">
      <c r="A1252">
        <v>28801863</v>
      </c>
      <c r="B1252">
        <v>4</v>
      </c>
      <c r="C1252">
        <v>754692</v>
      </c>
      <c r="D1252" t="s">
        <v>46</v>
      </c>
    </row>
    <row r="1253" spans="1:4" x14ac:dyDescent="0.25">
      <c r="A1253">
        <v>28802689</v>
      </c>
      <c r="B1253">
        <v>4</v>
      </c>
      <c r="C1253">
        <v>754692</v>
      </c>
      <c r="D1253" t="s">
        <v>46</v>
      </c>
    </row>
    <row r="1254" spans="1:4" x14ac:dyDescent="0.25">
      <c r="A1254">
        <v>28805753</v>
      </c>
      <c r="B1254">
        <v>1</v>
      </c>
      <c r="C1254">
        <v>754692</v>
      </c>
      <c r="D1254" t="s">
        <v>46</v>
      </c>
    </row>
    <row r="1255" spans="1:4" x14ac:dyDescent="0.25">
      <c r="A1255">
        <v>28809331</v>
      </c>
      <c r="B1255">
        <v>1</v>
      </c>
      <c r="C1255">
        <v>754692</v>
      </c>
      <c r="D1255" t="s">
        <v>46</v>
      </c>
    </row>
    <row r="1256" spans="1:4" x14ac:dyDescent="0.25">
      <c r="A1256">
        <v>28813469</v>
      </c>
      <c r="B1256">
        <v>7</v>
      </c>
      <c r="C1256">
        <v>754692</v>
      </c>
      <c r="D1256" t="s">
        <v>46</v>
      </c>
    </row>
    <row r="1257" spans="1:4" x14ac:dyDescent="0.25">
      <c r="A1257">
        <v>28813554</v>
      </c>
      <c r="B1257">
        <v>1</v>
      </c>
      <c r="C1257">
        <v>408957</v>
      </c>
      <c r="D1257" t="s">
        <v>47</v>
      </c>
    </row>
    <row r="1258" spans="1:4" x14ac:dyDescent="0.25">
      <c r="A1258">
        <v>28817723</v>
      </c>
      <c r="B1258">
        <v>2</v>
      </c>
      <c r="C1258">
        <v>754692</v>
      </c>
      <c r="D1258" t="s">
        <v>46</v>
      </c>
    </row>
    <row r="1259" spans="1:4" x14ac:dyDescent="0.25">
      <c r="A1259">
        <v>28821182</v>
      </c>
      <c r="B1259">
        <v>1</v>
      </c>
      <c r="C1259">
        <v>754692</v>
      </c>
      <c r="D1259" t="s">
        <v>46</v>
      </c>
    </row>
    <row r="1260" spans="1:4" x14ac:dyDescent="0.25">
      <c r="A1260">
        <v>28821905</v>
      </c>
      <c r="B1260">
        <v>2</v>
      </c>
      <c r="C1260">
        <v>754692</v>
      </c>
      <c r="D1260" t="s">
        <v>46</v>
      </c>
    </row>
    <row r="1261" spans="1:4" x14ac:dyDescent="0.25">
      <c r="A1261">
        <v>28824530</v>
      </c>
      <c r="B1261">
        <v>2</v>
      </c>
      <c r="C1261">
        <v>754692</v>
      </c>
      <c r="D1261" t="s">
        <v>46</v>
      </c>
    </row>
    <row r="1262" spans="1:4" x14ac:dyDescent="0.25">
      <c r="A1262">
        <v>28826409</v>
      </c>
      <c r="B1262">
        <v>2</v>
      </c>
      <c r="C1262">
        <v>754632</v>
      </c>
      <c r="D1262" t="s">
        <v>45</v>
      </c>
    </row>
    <row r="1263" spans="1:4" x14ac:dyDescent="0.25">
      <c r="A1263">
        <v>28826718</v>
      </c>
      <c r="B1263">
        <v>1</v>
      </c>
      <c r="C1263">
        <v>754692</v>
      </c>
      <c r="D1263" t="s">
        <v>46</v>
      </c>
    </row>
    <row r="1264" spans="1:4" x14ac:dyDescent="0.25">
      <c r="A1264">
        <v>28828115</v>
      </c>
      <c r="B1264">
        <v>6</v>
      </c>
      <c r="C1264">
        <v>754692</v>
      </c>
      <c r="D1264" t="s">
        <v>46</v>
      </c>
    </row>
    <row r="1265" spans="1:4" x14ac:dyDescent="0.25">
      <c r="A1265">
        <v>28834482</v>
      </c>
      <c r="B1265">
        <v>1</v>
      </c>
      <c r="C1265">
        <v>754692</v>
      </c>
      <c r="D1265" t="s">
        <v>46</v>
      </c>
    </row>
    <row r="1266" spans="1:4" x14ac:dyDescent="0.25">
      <c r="A1266">
        <v>28840678</v>
      </c>
      <c r="B1266">
        <v>1</v>
      </c>
      <c r="C1266">
        <v>754692</v>
      </c>
      <c r="D1266" t="s">
        <v>46</v>
      </c>
    </row>
    <row r="1267" spans="1:4" x14ac:dyDescent="0.25">
      <c r="A1267">
        <v>28861888</v>
      </c>
      <c r="B1267">
        <v>1</v>
      </c>
      <c r="C1267">
        <v>914944</v>
      </c>
      <c r="D1267" t="s">
        <v>48</v>
      </c>
    </row>
    <row r="1268" spans="1:4" x14ac:dyDescent="0.25">
      <c r="A1268">
        <v>28875182</v>
      </c>
      <c r="B1268">
        <v>1</v>
      </c>
      <c r="C1268">
        <v>754632</v>
      </c>
      <c r="D1268" t="s">
        <v>45</v>
      </c>
    </row>
    <row r="1269" spans="1:4" x14ac:dyDescent="0.25">
      <c r="A1269">
        <v>28876246</v>
      </c>
      <c r="B1269">
        <v>1</v>
      </c>
      <c r="C1269">
        <v>754692</v>
      </c>
      <c r="D1269" t="s">
        <v>46</v>
      </c>
    </row>
  </sheetData>
  <autoFilter ref="A1:D1269" xr:uid="{96586B9B-A5A8-462C-9568-EFB06A2BE8C9}"/>
  <pageMargins left="0.7" right="0.7" top="0.75" bottom="0.75" header="0.3" footer="0.3"/>
  <headerFooter>
    <oddFooter>&amp;L_x000D_&amp;1#&amp;"Calibri"&amp;8&amp;K000000 Confidential © Sievo</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
  <sheetViews>
    <sheetView workbookViewId="0">
      <selection activeCell="B2" sqref="B2:C14"/>
    </sheetView>
  </sheetViews>
  <sheetFormatPr defaultRowHeight="15" x14ac:dyDescent="0.25"/>
  <cols>
    <col min="1" max="1" width="13.28515625" customWidth="1"/>
    <col min="2" max="2" width="32.42578125" bestFit="1" customWidth="1"/>
    <col min="3" max="3" width="17.42578125" bestFit="1" customWidth="1"/>
    <col min="4" max="4" width="19.42578125" bestFit="1" customWidth="1"/>
  </cols>
  <sheetData>
    <row r="1" spans="1:4" x14ac:dyDescent="0.25">
      <c r="A1" s="1" t="s">
        <v>2</v>
      </c>
      <c r="B1" s="1" t="s">
        <v>18</v>
      </c>
      <c r="C1" s="1" t="s">
        <v>19</v>
      </c>
      <c r="D1" s="1" t="s">
        <v>55</v>
      </c>
    </row>
    <row r="2" spans="1:4" x14ac:dyDescent="0.25">
      <c r="A2">
        <v>306023</v>
      </c>
      <c r="B2" t="s">
        <v>20</v>
      </c>
      <c r="C2" t="s">
        <v>21</v>
      </c>
      <c r="D2" t="s">
        <v>52</v>
      </c>
    </row>
    <row r="3" spans="1:4" x14ac:dyDescent="0.25">
      <c r="A3">
        <v>371504</v>
      </c>
      <c r="B3" t="s">
        <v>22</v>
      </c>
      <c r="C3" t="s">
        <v>23</v>
      </c>
      <c r="D3" t="s">
        <v>52</v>
      </c>
    </row>
    <row r="4" spans="1:4" x14ac:dyDescent="0.25">
      <c r="A4">
        <v>333299</v>
      </c>
      <c r="B4" t="s">
        <v>24</v>
      </c>
      <c r="C4" t="s">
        <v>25</v>
      </c>
      <c r="D4" t="s">
        <v>52</v>
      </c>
    </row>
    <row r="5" spans="1:4" x14ac:dyDescent="0.25">
      <c r="A5">
        <v>334628</v>
      </c>
      <c r="B5" t="s">
        <v>26</v>
      </c>
      <c r="C5" t="s">
        <v>27</v>
      </c>
      <c r="D5" t="s">
        <v>52</v>
      </c>
    </row>
    <row r="6" spans="1:4" x14ac:dyDescent="0.25">
      <c r="A6">
        <v>60184</v>
      </c>
      <c r="B6" t="s">
        <v>28</v>
      </c>
      <c r="C6" t="s">
        <v>29</v>
      </c>
      <c r="D6" t="s">
        <v>52</v>
      </c>
    </row>
    <row r="7" spans="1:4" x14ac:dyDescent="0.25">
      <c r="A7">
        <v>302507</v>
      </c>
      <c r="B7" t="s">
        <v>30</v>
      </c>
      <c r="C7" t="s">
        <v>25</v>
      </c>
      <c r="D7" t="s">
        <v>52</v>
      </c>
    </row>
    <row r="8" spans="1:4" x14ac:dyDescent="0.25">
      <c r="A8">
        <v>332489</v>
      </c>
      <c r="B8" t="s">
        <v>31</v>
      </c>
      <c r="C8" t="s">
        <v>25</v>
      </c>
      <c r="D8" t="s">
        <v>52</v>
      </c>
    </row>
    <row r="9" spans="1:4" x14ac:dyDescent="0.25">
      <c r="A9">
        <v>336014</v>
      </c>
      <c r="B9" t="s">
        <v>32</v>
      </c>
      <c r="C9" t="s">
        <v>33</v>
      </c>
      <c r="D9" t="s">
        <v>53</v>
      </c>
    </row>
    <row r="10" spans="1:4" x14ac:dyDescent="0.25">
      <c r="A10">
        <v>341772</v>
      </c>
      <c r="B10" t="s">
        <v>34</v>
      </c>
      <c r="C10" t="s">
        <v>35</v>
      </c>
      <c r="D10" t="s">
        <v>52</v>
      </c>
    </row>
    <row r="11" spans="1:4" x14ac:dyDescent="0.25">
      <c r="A11">
        <v>353006</v>
      </c>
      <c r="B11" t="s">
        <v>36</v>
      </c>
      <c r="C11" t="s">
        <v>37</v>
      </c>
      <c r="D11" t="s">
        <v>54</v>
      </c>
    </row>
    <row r="12" spans="1:4" x14ac:dyDescent="0.25">
      <c r="A12">
        <v>301450</v>
      </c>
      <c r="B12" t="s">
        <v>38</v>
      </c>
      <c r="C12" t="s">
        <v>39</v>
      </c>
      <c r="D12" t="s">
        <v>52</v>
      </c>
    </row>
    <row r="13" spans="1:4" x14ac:dyDescent="0.25">
      <c r="A13">
        <v>305574</v>
      </c>
      <c r="B13" t="s">
        <v>40</v>
      </c>
      <c r="C13" t="s">
        <v>21</v>
      </c>
      <c r="D13" t="s">
        <v>52</v>
      </c>
    </row>
    <row r="14" spans="1:4" x14ac:dyDescent="0.25">
      <c r="A14">
        <v>340390</v>
      </c>
      <c r="B14" t="s">
        <v>41</v>
      </c>
      <c r="C14" t="s">
        <v>42</v>
      </c>
      <c r="D14" t="s">
        <v>52</v>
      </c>
    </row>
  </sheetData>
  <pageMargins left="0.7" right="0.7" top="0.75" bottom="0.75" header="0.3" footer="0.3"/>
  <headerFooter>
    <oddFooter>&amp;L_x000D_&amp;1#&amp;"Calibri"&amp;8&amp;K000000 Confidential © Sievo</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2"/>
  <sheetViews>
    <sheetView workbookViewId="0">
      <selection activeCell="B1" sqref="B1:C12"/>
    </sheetView>
  </sheetViews>
  <sheetFormatPr defaultRowHeight="15" x14ac:dyDescent="0.25"/>
  <cols>
    <col min="1" max="1" width="16.140625" bestFit="1" customWidth="1"/>
    <col min="2" max="2" width="29.140625" customWidth="1"/>
    <col min="3" max="3" width="23.5703125" bestFit="1" customWidth="1"/>
  </cols>
  <sheetData>
    <row r="1" spans="1:3" x14ac:dyDescent="0.25">
      <c r="A1" s="1" t="s">
        <v>3</v>
      </c>
      <c r="B1" s="1" t="s">
        <v>49</v>
      </c>
      <c r="C1" s="1" t="s">
        <v>50</v>
      </c>
    </row>
    <row r="2" spans="1:3" x14ac:dyDescent="0.25">
      <c r="A2" t="s">
        <v>11</v>
      </c>
      <c r="B2" t="s">
        <v>58</v>
      </c>
      <c r="C2" t="s">
        <v>35</v>
      </c>
    </row>
    <row r="3" spans="1:3" x14ac:dyDescent="0.25">
      <c r="A3" t="s">
        <v>12</v>
      </c>
      <c r="B3" t="s">
        <v>59</v>
      </c>
      <c r="C3" t="s">
        <v>37</v>
      </c>
    </row>
    <row r="4" spans="1:3" x14ac:dyDescent="0.25">
      <c r="A4" t="s">
        <v>7</v>
      </c>
      <c r="B4" t="s">
        <v>60</v>
      </c>
      <c r="C4" t="s">
        <v>25</v>
      </c>
    </row>
    <row r="5" spans="1:3" x14ac:dyDescent="0.25">
      <c r="A5" t="s">
        <v>16</v>
      </c>
      <c r="B5" t="s">
        <v>61</v>
      </c>
      <c r="C5" t="s">
        <v>29</v>
      </c>
    </row>
    <row r="6" spans="1:3" x14ac:dyDescent="0.25">
      <c r="A6" t="s">
        <v>8</v>
      </c>
      <c r="B6" t="s">
        <v>62</v>
      </c>
      <c r="C6" t="s">
        <v>42</v>
      </c>
    </row>
    <row r="7" spans="1:3" x14ac:dyDescent="0.25">
      <c r="A7" t="s">
        <v>15</v>
      </c>
      <c r="B7" t="s">
        <v>63</v>
      </c>
      <c r="C7" t="s">
        <v>23</v>
      </c>
    </row>
    <row r="8" spans="1:3" x14ac:dyDescent="0.25">
      <c r="A8" t="s">
        <v>10</v>
      </c>
      <c r="B8" t="s">
        <v>64</v>
      </c>
      <c r="C8" t="s">
        <v>39</v>
      </c>
    </row>
    <row r="9" spans="1:3" x14ac:dyDescent="0.25">
      <c r="A9" t="s">
        <v>14</v>
      </c>
      <c r="B9" t="s">
        <v>68</v>
      </c>
      <c r="C9" t="s">
        <v>33</v>
      </c>
    </row>
    <row r="10" spans="1:3" x14ac:dyDescent="0.25">
      <c r="A10" t="s">
        <v>9</v>
      </c>
      <c r="B10" t="s">
        <v>65</v>
      </c>
      <c r="C10" t="s">
        <v>25</v>
      </c>
    </row>
    <row r="11" spans="1:3" x14ac:dyDescent="0.25">
      <c r="A11" t="s">
        <v>13</v>
      </c>
      <c r="B11" t="s">
        <v>66</v>
      </c>
      <c r="C11" t="s">
        <v>21</v>
      </c>
    </row>
    <row r="12" spans="1:3" x14ac:dyDescent="0.25">
      <c r="A12" t="s">
        <v>17</v>
      </c>
      <c r="B12" t="s">
        <v>67</v>
      </c>
      <c r="C12" t="s">
        <v>33</v>
      </c>
    </row>
  </sheetData>
  <pageMargins left="0.7" right="0.7" top="0.75" bottom="0.75" header="0.3" footer="0.3"/>
  <headerFooter>
    <oddFooter>&amp;L_x000D_&amp;1#&amp;"Calibri"&amp;8&amp;K000000 Confidential © Sievo</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A3" sqref="A1:B6"/>
    </sheetView>
  </sheetViews>
  <sheetFormatPr defaultRowHeight="15" x14ac:dyDescent="0.25"/>
  <cols>
    <col min="1" max="1" width="13.28515625" customWidth="1"/>
    <col min="2" max="2" width="48.42578125" customWidth="1"/>
  </cols>
  <sheetData>
    <row r="1" spans="1:2" x14ac:dyDescent="0.25">
      <c r="A1" s="1" t="s">
        <v>5</v>
      </c>
      <c r="B1" s="1" t="s">
        <v>43</v>
      </c>
    </row>
    <row r="2" spans="1:2" x14ac:dyDescent="0.25">
      <c r="A2">
        <v>824624</v>
      </c>
      <c r="B2" t="s">
        <v>44</v>
      </c>
    </row>
    <row r="3" spans="1:2" x14ac:dyDescent="0.25">
      <c r="A3">
        <v>754632</v>
      </c>
      <c r="B3" t="s">
        <v>45</v>
      </c>
    </row>
    <row r="4" spans="1:2" x14ac:dyDescent="0.25">
      <c r="A4">
        <v>754692</v>
      </c>
      <c r="B4" t="s">
        <v>46</v>
      </c>
    </row>
    <row r="5" spans="1:2" x14ac:dyDescent="0.25">
      <c r="A5">
        <v>408957</v>
      </c>
      <c r="B5" t="s">
        <v>47</v>
      </c>
    </row>
    <row r="6" spans="1:2" x14ac:dyDescent="0.25">
      <c r="A6">
        <v>914944</v>
      </c>
      <c r="B6" t="s">
        <v>48</v>
      </c>
    </row>
  </sheetData>
  <pageMargins left="0.7" right="0.7" top="0.75" bottom="0.75" header="0.3" footer="0.3"/>
  <headerFooter>
    <oddFooter>&amp;L_x000D_&amp;1#&amp;"Calibri"&amp;8&amp;K000000 Confidential © Sievo</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9E06B-CD6A-4470-B9EC-8016E8507D52}">
  <dimension ref="A1:D4"/>
  <sheetViews>
    <sheetView workbookViewId="0">
      <selection sqref="A1:D4"/>
    </sheetView>
  </sheetViews>
  <sheetFormatPr defaultRowHeight="15" x14ac:dyDescent="0.25"/>
  <sheetData>
    <row r="1" spans="1:4" x14ac:dyDescent="0.25">
      <c r="B1" t="s">
        <v>52</v>
      </c>
      <c r="C1" t="s">
        <v>53</v>
      </c>
      <c r="D1" t="s">
        <v>54</v>
      </c>
    </row>
    <row r="2" spans="1:4" x14ac:dyDescent="0.25">
      <c r="A2" t="s">
        <v>52</v>
      </c>
      <c r="B2">
        <v>1</v>
      </c>
      <c r="C2">
        <v>1.1000000000000001</v>
      </c>
      <c r="D2">
        <v>7.2489999999999997</v>
      </c>
    </row>
    <row r="3" spans="1:4" x14ac:dyDescent="0.25">
      <c r="A3" t="s">
        <v>53</v>
      </c>
      <c r="B3">
        <v>0.90909090909090906</v>
      </c>
      <c r="C3">
        <v>1</v>
      </c>
      <c r="D3">
        <v>6.59</v>
      </c>
    </row>
    <row r="4" spans="1:4" x14ac:dyDescent="0.25">
      <c r="A4" t="s">
        <v>54</v>
      </c>
      <c r="B4">
        <v>0.13795006207752794</v>
      </c>
      <c r="C4">
        <v>0.15174506828528073</v>
      </c>
      <c r="D4">
        <v>1</v>
      </c>
    </row>
  </sheetData>
  <pageMargins left="0.7" right="0.7" top="0.75" bottom="0.75" header="0.3" footer="0.3"/>
  <headerFooter>
    <oddFooter>&amp;L_x000D_&amp;1#&amp;"Calibri"&amp;8&amp;K000000 Confidential © Sievo</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47DF6-15B3-4F1E-B39D-45B599894A55}">
  <sheetPr>
    <tabColor theme="5"/>
  </sheetPr>
  <dimension ref="A1:U129"/>
  <sheetViews>
    <sheetView topLeftCell="A67" zoomScale="85" zoomScaleNormal="85" workbookViewId="0">
      <selection activeCell="S51" sqref="S51"/>
    </sheetView>
  </sheetViews>
  <sheetFormatPr defaultRowHeight="15" x14ac:dyDescent="0.25"/>
  <cols>
    <col min="1" max="1" width="39.140625" bestFit="1" customWidth="1"/>
    <col min="2" max="2" width="12.140625" bestFit="1" customWidth="1"/>
    <col min="3" max="3" width="12.28515625" bestFit="1" customWidth="1"/>
    <col min="4" max="4" width="13.5703125" bestFit="1" customWidth="1"/>
    <col min="5" max="6" width="12.28515625" bestFit="1" customWidth="1"/>
    <col min="7" max="7" width="43.7109375" bestFit="1" customWidth="1"/>
    <col min="15" max="17" width="12.28515625" bestFit="1" customWidth="1"/>
    <col min="19" max="19" width="11.28515625" bestFit="1" customWidth="1"/>
    <col min="20" max="21" width="12.28515625" bestFit="1" customWidth="1"/>
    <col min="22" max="22" width="11.42578125" bestFit="1" customWidth="1"/>
    <col min="25" max="26" width="11.42578125" bestFit="1" customWidth="1"/>
  </cols>
  <sheetData>
    <row r="1" spans="1:21" x14ac:dyDescent="0.25">
      <c r="A1" s="3" t="s">
        <v>121</v>
      </c>
      <c r="B1" s="3"/>
      <c r="C1" s="3">
        <v>2021</v>
      </c>
      <c r="D1" s="3">
        <v>2022</v>
      </c>
      <c r="E1" s="3" t="s">
        <v>94</v>
      </c>
      <c r="N1" s="3" t="s">
        <v>4</v>
      </c>
      <c r="O1" s="3">
        <v>2021</v>
      </c>
      <c r="P1" s="3">
        <v>2022</v>
      </c>
      <c r="Q1" s="3" t="s">
        <v>94</v>
      </c>
      <c r="S1" s="3" t="s">
        <v>130</v>
      </c>
      <c r="T1" s="3">
        <v>2021</v>
      </c>
      <c r="U1" s="3">
        <v>2022</v>
      </c>
    </row>
    <row r="2" spans="1:21" x14ac:dyDescent="0.25">
      <c r="A2" s="5" t="s">
        <v>63</v>
      </c>
      <c r="B2" s="5"/>
      <c r="C2" s="6">
        <v>13299.119999999999</v>
      </c>
      <c r="D2" s="6">
        <v>18437.759999999998</v>
      </c>
      <c r="E2" s="6">
        <v>31736.879999999986</v>
      </c>
      <c r="N2" s="5" t="s">
        <v>102</v>
      </c>
      <c r="O2" s="6">
        <v>22612.523204000005</v>
      </c>
      <c r="P2" s="6">
        <v>24126.628858999997</v>
      </c>
      <c r="Q2" s="6">
        <v>46739.152063000009</v>
      </c>
      <c r="S2" t="s">
        <v>131</v>
      </c>
      <c r="T2" s="6">
        <f>+SUM(O2:O4)</f>
        <v>63188.458160000009</v>
      </c>
      <c r="U2" s="6">
        <f>+SUM(P2:P4)</f>
        <v>86510.284424000012</v>
      </c>
    </row>
    <row r="3" spans="1:21" x14ac:dyDescent="0.25">
      <c r="A3" s="5" t="s">
        <v>60</v>
      </c>
      <c r="B3" s="5"/>
      <c r="C3" s="6">
        <v>59025.899776999962</v>
      </c>
      <c r="D3" s="6">
        <v>18055.946600999996</v>
      </c>
      <c r="E3" s="6">
        <v>77081.846377999987</v>
      </c>
      <c r="N3" s="5" t="s">
        <v>103</v>
      </c>
      <c r="O3" s="6">
        <v>18786.681856000007</v>
      </c>
      <c r="P3" s="6">
        <v>28364.893617000002</v>
      </c>
      <c r="Q3" s="6">
        <v>47151.575473000012</v>
      </c>
      <c r="S3" t="s">
        <v>132</v>
      </c>
      <c r="T3" s="6">
        <f>+SUM(O5:O7)</f>
        <v>70948.256875000006</v>
      </c>
      <c r="U3" s="6">
        <f>+SUM(P5:P7)</f>
        <v>92714.169849000027</v>
      </c>
    </row>
    <row r="4" spans="1:21" x14ac:dyDescent="0.25">
      <c r="A4" s="5" t="s">
        <v>59</v>
      </c>
      <c r="B4" s="5"/>
      <c r="C4" s="6">
        <v>89042.137436000019</v>
      </c>
      <c r="D4" s="6">
        <v>117466.07479300008</v>
      </c>
      <c r="E4" s="6">
        <v>206508.212229</v>
      </c>
      <c r="N4" s="5" t="s">
        <v>104</v>
      </c>
      <c r="O4" s="6">
        <v>21789.253099999998</v>
      </c>
      <c r="P4" s="6">
        <v>34018.761948000007</v>
      </c>
      <c r="Q4" s="6">
        <v>55808.015048000001</v>
      </c>
      <c r="S4" t="s">
        <v>133</v>
      </c>
      <c r="T4" s="6">
        <f>+SUM(O8:O10)</f>
        <v>64351.416243000014</v>
      </c>
      <c r="U4" s="6">
        <f>+SUM(P8:P10)</f>
        <v>62058.650899000007</v>
      </c>
    </row>
    <row r="5" spans="1:21" x14ac:dyDescent="0.25">
      <c r="A5" s="5" t="s">
        <v>67</v>
      </c>
      <c r="B5" s="5"/>
      <c r="C5" s="6">
        <v>0</v>
      </c>
      <c r="D5" s="6">
        <v>2144.7101739999998</v>
      </c>
      <c r="E5" s="6">
        <v>2144.7101739999998</v>
      </c>
      <c r="N5" s="5" t="s">
        <v>105</v>
      </c>
      <c r="O5" s="6">
        <v>24789.252965000003</v>
      </c>
      <c r="P5" s="6">
        <v>20645.759458000008</v>
      </c>
      <c r="Q5" s="6">
        <v>45435.012423000007</v>
      </c>
      <c r="S5" t="s">
        <v>134</v>
      </c>
      <c r="T5" s="6">
        <f>+SUM(O11:O13)</f>
        <v>68690.953490999993</v>
      </c>
      <c r="U5" s="6">
        <f>+SUM(P11:P13)</f>
        <v>73118.38431400001</v>
      </c>
    </row>
    <row r="6" spans="1:21" x14ac:dyDescent="0.25">
      <c r="A6" s="5" t="s">
        <v>64</v>
      </c>
      <c r="B6" s="5"/>
      <c r="C6" s="6">
        <v>16768</v>
      </c>
      <c r="D6" s="6">
        <v>10320</v>
      </c>
      <c r="E6" s="6">
        <v>27088</v>
      </c>
      <c r="N6" s="5" t="s">
        <v>106</v>
      </c>
      <c r="O6" s="6">
        <v>21186.179788000001</v>
      </c>
      <c r="P6" s="6">
        <v>32500.052290000011</v>
      </c>
      <c r="Q6" s="6">
        <v>53686.232078000008</v>
      </c>
      <c r="T6" s="9">
        <f>SUM(T2:T5)</f>
        <v>267179.08476900001</v>
      </c>
      <c r="U6" s="9">
        <f>SUM(U2:U5)</f>
        <v>314401.48948600003</v>
      </c>
    </row>
    <row r="7" spans="1:21" x14ac:dyDescent="0.25">
      <c r="A7" s="5" t="s">
        <v>66</v>
      </c>
      <c r="B7" s="5"/>
      <c r="C7" s="6">
        <v>33536</v>
      </c>
      <c r="D7" s="6">
        <v>5676</v>
      </c>
      <c r="E7" s="6">
        <v>39212</v>
      </c>
      <c r="N7" s="5" t="s">
        <v>108</v>
      </c>
      <c r="O7" s="6">
        <v>24972.824122000005</v>
      </c>
      <c r="P7" s="6">
        <v>39568.358100999998</v>
      </c>
      <c r="Q7" s="6">
        <v>64541.182223000011</v>
      </c>
    </row>
    <row r="8" spans="1:21" x14ac:dyDescent="0.25">
      <c r="A8" s="5" t="s">
        <v>58</v>
      </c>
      <c r="B8" s="5"/>
      <c r="C8" s="6">
        <v>33798</v>
      </c>
      <c r="D8" s="6">
        <v>11356</v>
      </c>
      <c r="E8" s="6">
        <v>45154</v>
      </c>
      <c r="N8" s="5" t="s">
        <v>107</v>
      </c>
      <c r="O8" s="6">
        <v>16240.532912000002</v>
      </c>
      <c r="P8" s="6">
        <v>29540.731909000006</v>
      </c>
      <c r="Q8" s="6">
        <v>45781.264820999997</v>
      </c>
    </row>
    <row r="9" spans="1:21" x14ac:dyDescent="0.25">
      <c r="A9" s="5" t="s">
        <v>61</v>
      </c>
      <c r="B9" s="5"/>
      <c r="C9" s="6">
        <v>2096</v>
      </c>
      <c r="D9" s="6">
        <v>774</v>
      </c>
      <c r="E9" s="6">
        <v>2870</v>
      </c>
      <c r="N9" s="5" t="s">
        <v>109</v>
      </c>
      <c r="O9" s="6">
        <v>14492.226691</v>
      </c>
      <c r="P9" s="6">
        <v>13298.177454000001</v>
      </c>
      <c r="Q9" s="6">
        <v>27790.404145000004</v>
      </c>
    </row>
    <row r="10" spans="1:21" x14ac:dyDescent="0.25">
      <c r="A10" s="5" t="s">
        <v>68</v>
      </c>
      <c r="B10" s="5"/>
      <c r="C10" s="6">
        <v>7381.7153289999987</v>
      </c>
      <c r="D10" s="6">
        <v>11120.353445999999</v>
      </c>
      <c r="E10" s="6">
        <v>18502.068775</v>
      </c>
      <c r="N10" s="5" t="s">
        <v>110</v>
      </c>
      <c r="O10" s="6">
        <v>33618.656640000008</v>
      </c>
      <c r="P10" s="6">
        <v>19219.741536000001</v>
      </c>
      <c r="Q10" s="6">
        <v>52838.398176000002</v>
      </c>
    </row>
    <row r="11" spans="1:21" x14ac:dyDescent="0.25">
      <c r="A11" s="5" t="s">
        <v>65</v>
      </c>
      <c r="B11" s="5"/>
      <c r="C11" s="6">
        <v>0</v>
      </c>
      <c r="D11" s="6">
        <v>108338.15453700004</v>
      </c>
      <c r="E11" s="6">
        <v>108338.15453700004</v>
      </c>
      <c r="N11" s="5" t="s">
        <v>111</v>
      </c>
      <c r="O11" s="6">
        <v>11587.12967</v>
      </c>
      <c r="P11" s="6">
        <v>25991.492817000002</v>
      </c>
      <c r="Q11" s="6">
        <v>37578.622486999993</v>
      </c>
    </row>
    <row r="12" spans="1:21" x14ac:dyDescent="0.25">
      <c r="A12" s="5" t="s">
        <v>62</v>
      </c>
      <c r="B12" s="5"/>
      <c r="C12" s="6">
        <v>12232.212226999998</v>
      </c>
      <c r="D12" s="6">
        <v>10712.489935000001</v>
      </c>
      <c r="E12" s="6">
        <v>22944.702162000001</v>
      </c>
      <c r="N12" s="5" t="s">
        <v>112</v>
      </c>
      <c r="O12" s="6">
        <v>32369.634148000001</v>
      </c>
      <c r="P12" s="6">
        <v>16302.02089</v>
      </c>
      <c r="Q12" s="6">
        <v>48671.655037999997</v>
      </c>
    </row>
    <row r="13" spans="1:21" x14ac:dyDescent="0.25">
      <c r="A13" s="11" t="s">
        <v>94</v>
      </c>
      <c r="B13" s="11"/>
      <c r="C13" s="9">
        <f>SUM(C1:C12)</f>
        <v>269200.08476900001</v>
      </c>
      <c r="D13" s="9">
        <f>SUM(D1:D12)</f>
        <v>316423.48948600015</v>
      </c>
      <c r="E13" s="9">
        <f>SUM(E1:E12)</f>
        <v>581580.57425499998</v>
      </c>
      <c r="N13" s="5" t="s">
        <v>113</v>
      </c>
      <c r="O13" s="6">
        <v>24734.189673000001</v>
      </c>
      <c r="P13" s="6">
        <v>30824.870607000001</v>
      </c>
      <c r="Q13" s="6">
        <v>55559.060279999991</v>
      </c>
    </row>
    <row r="14" spans="1:21" x14ac:dyDescent="0.25">
      <c r="N14" s="11" t="s">
        <v>94</v>
      </c>
      <c r="O14" s="9">
        <v>267179.08476900012</v>
      </c>
      <c r="P14" s="9">
        <v>314401.48948600009</v>
      </c>
      <c r="Q14" s="9">
        <v>581580.57425500045</v>
      </c>
    </row>
    <row r="16" spans="1:21" x14ac:dyDescent="0.25">
      <c r="A16" s="3" t="s">
        <v>127</v>
      </c>
      <c r="B16" s="3"/>
      <c r="C16" s="3" t="s">
        <v>144</v>
      </c>
      <c r="D16" s="3" t="s">
        <v>94</v>
      </c>
      <c r="E16" s="3">
        <v>2021</v>
      </c>
      <c r="F16" s="3">
        <v>2022</v>
      </c>
    </row>
    <row r="17" spans="1:6" x14ac:dyDescent="0.25">
      <c r="A17" s="5" t="s">
        <v>42</v>
      </c>
      <c r="B17" s="5" t="s">
        <v>135</v>
      </c>
      <c r="C17" s="5" t="s">
        <v>145</v>
      </c>
      <c r="D17" s="6">
        <v>7434.7021619999996</v>
      </c>
      <c r="E17" s="6">
        <v>3322.212227</v>
      </c>
      <c r="F17" s="6">
        <v>4112.4899350000005</v>
      </c>
    </row>
    <row r="18" spans="1:6" x14ac:dyDescent="0.25">
      <c r="A18" s="5" t="s">
        <v>37</v>
      </c>
      <c r="B18" s="5" t="s">
        <v>136</v>
      </c>
      <c r="C18" s="5" t="s">
        <v>145</v>
      </c>
      <c r="D18" s="6">
        <v>206508.212229</v>
      </c>
      <c r="E18" s="6">
        <v>89042.137436000019</v>
      </c>
      <c r="F18" s="6">
        <v>117466.07479300008</v>
      </c>
    </row>
    <row r="19" spans="1:6" x14ac:dyDescent="0.25">
      <c r="A19" s="5" t="s">
        <v>21</v>
      </c>
      <c r="B19" s="5" t="s">
        <v>137</v>
      </c>
      <c r="C19" s="5" t="s">
        <v>146</v>
      </c>
      <c r="D19" s="6">
        <v>60488.360000000008</v>
      </c>
      <c r="E19" s="6">
        <v>33536</v>
      </c>
      <c r="F19" s="6">
        <v>26952.360000000004</v>
      </c>
    </row>
    <row r="20" spans="1:6" x14ac:dyDescent="0.25">
      <c r="A20" s="5" t="s">
        <v>25</v>
      </c>
      <c r="B20" s="5" t="s">
        <v>138</v>
      </c>
      <c r="C20" s="5" t="s">
        <v>146</v>
      </c>
      <c r="D20" s="6">
        <v>99124.040915000005</v>
      </c>
      <c r="E20" s="6">
        <v>48465.89977699997</v>
      </c>
      <c r="F20" s="6">
        <v>50658.141137999992</v>
      </c>
    </row>
    <row r="21" spans="1:6" x14ac:dyDescent="0.25">
      <c r="A21" s="5" t="s">
        <v>39</v>
      </c>
      <c r="B21" s="5" t="s">
        <v>139</v>
      </c>
      <c r="C21" s="5" t="s">
        <v>146</v>
      </c>
      <c r="D21" s="6">
        <v>41578.160000000003</v>
      </c>
      <c r="E21" s="6">
        <v>16768</v>
      </c>
      <c r="F21" s="6">
        <v>24810.16</v>
      </c>
    </row>
    <row r="22" spans="1:6" x14ac:dyDescent="0.25">
      <c r="A22" s="5" t="s">
        <v>29</v>
      </c>
      <c r="B22" s="5" t="s">
        <v>140</v>
      </c>
      <c r="C22" s="5" t="s">
        <v>146</v>
      </c>
      <c r="D22" s="6">
        <v>4862.04</v>
      </c>
      <c r="E22" s="6">
        <v>2096</v>
      </c>
      <c r="F22" s="6">
        <v>2766.04</v>
      </c>
    </row>
    <row r="23" spans="1:6" x14ac:dyDescent="0.25">
      <c r="A23" s="5" t="s">
        <v>35</v>
      </c>
      <c r="B23" s="5" t="s">
        <v>141</v>
      </c>
      <c r="C23" s="5" t="s">
        <v>146</v>
      </c>
      <c r="D23" s="6">
        <v>74452.399999999994</v>
      </c>
      <c r="E23" s="6">
        <v>33798</v>
      </c>
      <c r="F23" s="6">
        <v>40654.400000000001</v>
      </c>
    </row>
    <row r="24" spans="1:6" x14ac:dyDescent="0.25">
      <c r="A24" s="5" t="s">
        <v>27</v>
      </c>
      <c r="B24" s="5" t="s">
        <v>142</v>
      </c>
      <c r="C24" s="5" t="s">
        <v>146</v>
      </c>
      <c r="D24" s="6">
        <v>34749</v>
      </c>
      <c r="E24" s="6">
        <v>19470</v>
      </c>
      <c r="F24" s="6">
        <v>15279</v>
      </c>
    </row>
    <row r="25" spans="1:6" x14ac:dyDescent="0.25">
      <c r="A25" s="5" t="s">
        <v>23</v>
      </c>
      <c r="B25" s="5" t="s">
        <v>143</v>
      </c>
      <c r="C25" s="5" t="s">
        <v>145</v>
      </c>
      <c r="D25" s="6">
        <v>31736.879999999986</v>
      </c>
      <c r="E25" s="6">
        <v>13299.119999999999</v>
      </c>
      <c r="F25" s="6">
        <v>18437.759999999998</v>
      </c>
    </row>
    <row r="26" spans="1:6" x14ac:dyDescent="0.25">
      <c r="A26" s="5" t="s">
        <v>33</v>
      </c>
      <c r="B26" s="5" t="s">
        <v>154</v>
      </c>
      <c r="C26" s="5" t="s">
        <v>147</v>
      </c>
      <c r="D26" s="6">
        <v>20646.778948999996</v>
      </c>
      <c r="E26" s="6">
        <v>7381.7153289999987</v>
      </c>
      <c r="F26" s="6">
        <v>13265.063620000001</v>
      </c>
    </row>
    <row r="27" spans="1:6" x14ac:dyDescent="0.25">
      <c r="A27" s="11" t="s">
        <v>94</v>
      </c>
      <c r="B27" s="11"/>
      <c r="C27" s="11"/>
      <c r="D27" s="9">
        <v>581580.57425500045</v>
      </c>
      <c r="E27" s="9">
        <v>267179.08476900012</v>
      </c>
      <c r="F27" s="9">
        <v>314401.48948600009</v>
      </c>
    </row>
    <row r="30" spans="1:6" x14ac:dyDescent="0.25">
      <c r="A30" s="3" t="s">
        <v>128</v>
      </c>
      <c r="B30" s="3">
        <v>2021</v>
      </c>
      <c r="C30" s="3">
        <v>2022</v>
      </c>
      <c r="D30" s="3" t="s">
        <v>94</v>
      </c>
      <c r="E30" s="3" t="s">
        <v>129</v>
      </c>
    </row>
    <row r="31" spans="1:6" x14ac:dyDescent="0.25">
      <c r="A31" s="5" t="s">
        <v>28</v>
      </c>
      <c r="B31" s="6">
        <v>2096</v>
      </c>
      <c r="C31" s="6">
        <v>2766.04</v>
      </c>
      <c r="D31" s="6">
        <v>4862.04</v>
      </c>
      <c r="E31" s="5" t="str">
        <f>+VLOOKUP(A31,'Vendor Master'!$B$2:$C$14,2,FALSE)</f>
        <v>GB</v>
      </c>
    </row>
    <row r="32" spans="1:6" x14ac:dyDescent="0.25">
      <c r="A32" s="5" t="s">
        <v>41</v>
      </c>
      <c r="B32" s="6">
        <v>3322.212227</v>
      </c>
      <c r="C32" s="6">
        <v>4112.4899350000005</v>
      </c>
      <c r="D32" s="6">
        <v>7434.7021619999996</v>
      </c>
      <c r="E32" s="5" t="str">
        <f>+VLOOKUP(A32,'Vendor Master'!$B$2:$C$14,2,FALSE)</f>
        <v>AU</v>
      </c>
    </row>
    <row r="33" spans="1:5" x14ac:dyDescent="0.25">
      <c r="A33" s="5" t="s">
        <v>30</v>
      </c>
      <c r="B33" s="6">
        <v>7163.959769000001</v>
      </c>
      <c r="C33" s="6">
        <v>4988.7904490000001</v>
      </c>
      <c r="D33" s="6">
        <v>12152.750218000001</v>
      </c>
      <c r="E33" s="5" t="str">
        <f>+VLOOKUP(A33,'Vendor Master'!$B$2:$C$14,2,FALSE)</f>
        <v>DK</v>
      </c>
    </row>
    <row r="34" spans="1:5" x14ac:dyDescent="0.25">
      <c r="A34" s="5" t="s">
        <v>20</v>
      </c>
      <c r="B34" s="6">
        <v>0</v>
      </c>
      <c r="C34" s="6">
        <v>17664.36</v>
      </c>
      <c r="D34" s="6">
        <v>17664.36</v>
      </c>
      <c r="E34" s="5" t="str">
        <f>+VLOOKUP(A34,'Vendor Master'!$B$2:$C$14,2,FALSE)</f>
        <v>DE</v>
      </c>
    </row>
    <row r="35" spans="1:5" x14ac:dyDescent="0.25">
      <c r="A35" s="5" t="s">
        <v>32</v>
      </c>
      <c r="B35" s="6">
        <v>7381.7153289999987</v>
      </c>
      <c r="C35" s="6">
        <v>13265.063620000001</v>
      </c>
      <c r="D35" s="6">
        <v>20646.778948999996</v>
      </c>
      <c r="E35" s="5" t="str">
        <f>+VLOOKUP(A35,'Vendor Master'!$B$2:$C$14,2,FALSE)</f>
        <v>US</v>
      </c>
    </row>
    <row r="36" spans="1:5" x14ac:dyDescent="0.25">
      <c r="A36" s="5" t="s">
        <v>22</v>
      </c>
      <c r="B36" s="6">
        <v>13299.119999999999</v>
      </c>
      <c r="C36" s="6">
        <v>18437.759999999998</v>
      </c>
      <c r="D36" s="6">
        <v>31736.879999999986</v>
      </c>
      <c r="E36" s="5" t="str">
        <f>+VLOOKUP(A36,'Vendor Master'!$B$2:$C$14,2,FALSE)</f>
        <v>SG</v>
      </c>
    </row>
    <row r="37" spans="1:5" x14ac:dyDescent="0.25">
      <c r="A37" s="5" t="s">
        <v>26</v>
      </c>
      <c r="B37" s="6">
        <v>19470</v>
      </c>
      <c r="C37" s="6">
        <v>15279</v>
      </c>
      <c r="D37" s="6">
        <v>34749</v>
      </c>
      <c r="E37" s="5" t="str">
        <f>+VLOOKUP(A37,'Vendor Master'!$B$2:$C$14,2,FALSE)</f>
        <v>IT</v>
      </c>
    </row>
    <row r="38" spans="1:5" x14ac:dyDescent="0.25">
      <c r="A38" s="5" t="s">
        <v>31</v>
      </c>
      <c r="B38" s="6">
        <v>22280.693381000001</v>
      </c>
      <c r="C38" s="6">
        <v>18422.440000000002</v>
      </c>
      <c r="D38" s="6">
        <v>40703.133380999992</v>
      </c>
      <c r="E38" s="5" t="str">
        <f>+VLOOKUP(A38,'Vendor Master'!$B$2:$C$14,2,FALSE)</f>
        <v>DK</v>
      </c>
    </row>
    <row r="39" spans="1:5" x14ac:dyDescent="0.25">
      <c r="A39" s="5" t="s">
        <v>38</v>
      </c>
      <c r="B39" s="6">
        <v>16768</v>
      </c>
      <c r="C39" s="6">
        <v>24810.16</v>
      </c>
      <c r="D39" s="6">
        <v>41578.160000000003</v>
      </c>
      <c r="E39" s="5" t="str">
        <f>+VLOOKUP(A39,'Vendor Master'!$B$2:$C$14,2,FALSE)</f>
        <v>FR</v>
      </c>
    </row>
    <row r="40" spans="1:5" x14ac:dyDescent="0.25">
      <c r="A40" s="5" t="s">
        <v>40</v>
      </c>
      <c r="B40" s="6">
        <v>33536</v>
      </c>
      <c r="C40" s="6">
        <v>9288</v>
      </c>
      <c r="D40" s="6">
        <v>42824</v>
      </c>
      <c r="E40" s="5" t="str">
        <f>+VLOOKUP(A40,'Vendor Master'!$B$2:$C$14,2,FALSE)</f>
        <v>DE</v>
      </c>
    </row>
    <row r="41" spans="1:5" x14ac:dyDescent="0.25">
      <c r="A41" s="5" t="s">
        <v>24</v>
      </c>
      <c r="B41" s="6">
        <v>19021.246627000004</v>
      </c>
      <c r="C41" s="6">
        <v>27246.910688999997</v>
      </c>
      <c r="D41" s="6">
        <v>46268.157315999997</v>
      </c>
      <c r="E41" s="5" t="str">
        <f>+VLOOKUP(A41,'Vendor Master'!$B$2:$C$14,2,FALSE)</f>
        <v>DK</v>
      </c>
    </row>
    <row r="42" spans="1:5" x14ac:dyDescent="0.25">
      <c r="A42" s="5" t="s">
        <v>34</v>
      </c>
      <c r="B42" s="6">
        <v>33798</v>
      </c>
      <c r="C42" s="6">
        <v>40654.400000000001</v>
      </c>
      <c r="D42" s="6">
        <v>74452.399999999994</v>
      </c>
      <c r="E42" s="5" t="str">
        <f>+VLOOKUP(A42,'Vendor Master'!$B$2:$C$14,2,FALSE)</f>
        <v>HU</v>
      </c>
    </row>
    <row r="43" spans="1:5" x14ac:dyDescent="0.25">
      <c r="A43" s="5" t="s">
        <v>36</v>
      </c>
      <c r="B43" s="6">
        <v>89042.137436000019</v>
      </c>
      <c r="C43" s="6">
        <v>117466.07479300008</v>
      </c>
      <c r="D43" s="6">
        <v>206508.212229</v>
      </c>
      <c r="E43" s="5" t="str">
        <f>+VLOOKUP(A43,'Vendor Master'!$B$2:$C$14,2,FALSE)</f>
        <v>CN</v>
      </c>
    </row>
    <row r="46" spans="1:5" x14ac:dyDescent="0.25">
      <c r="A46" s="3" t="s">
        <v>144</v>
      </c>
      <c r="B46" s="3">
        <v>2021</v>
      </c>
      <c r="C46" s="3">
        <v>2022</v>
      </c>
      <c r="D46" s="3" t="s">
        <v>94</v>
      </c>
    </row>
    <row r="47" spans="1:5" x14ac:dyDescent="0.25">
      <c r="A47" s="5" t="s">
        <v>145</v>
      </c>
      <c r="B47" s="6">
        <v>3322.212227</v>
      </c>
      <c r="C47" s="6">
        <v>4112.4899350000005</v>
      </c>
      <c r="D47" s="6">
        <v>7434.7021619999996</v>
      </c>
    </row>
    <row r="48" spans="1:5" x14ac:dyDescent="0.25">
      <c r="A48" s="5" t="s">
        <v>145</v>
      </c>
      <c r="B48" s="6">
        <v>89042.137436000019</v>
      </c>
      <c r="C48" s="6">
        <v>117466.07479300008</v>
      </c>
      <c r="D48" s="6">
        <v>206508.212229</v>
      </c>
    </row>
    <row r="49" spans="1:4" x14ac:dyDescent="0.25">
      <c r="A49" s="5" t="s">
        <v>146</v>
      </c>
      <c r="B49" s="6">
        <v>33536</v>
      </c>
      <c r="C49" s="6">
        <v>26952.360000000004</v>
      </c>
      <c r="D49" s="6">
        <v>60488.360000000008</v>
      </c>
    </row>
    <row r="50" spans="1:4" x14ac:dyDescent="0.25">
      <c r="A50" s="5" t="s">
        <v>146</v>
      </c>
      <c r="B50" s="6">
        <v>48465.89977699997</v>
      </c>
      <c r="C50" s="6">
        <v>50658.141137999992</v>
      </c>
      <c r="D50" s="6">
        <v>99124.040915000005</v>
      </c>
    </row>
    <row r="51" spans="1:4" x14ac:dyDescent="0.25">
      <c r="A51" s="5" t="s">
        <v>146</v>
      </c>
      <c r="B51" s="6">
        <v>16768</v>
      </c>
      <c r="C51" s="6">
        <v>24810.16</v>
      </c>
      <c r="D51" s="6">
        <v>41578.160000000003</v>
      </c>
    </row>
    <row r="52" spans="1:4" x14ac:dyDescent="0.25">
      <c r="A52" s="5" t="s">
        <v>146</v>
      </c>
      <c r="B52" s="6">
        <v>2096</v>
      </c>
      <c r="C52" s="6">
        <v>2766.04</v>
      </c>
      <c r="D52" s="6">
        <v>4862.04</v>
      </c>
    </row>
    <row r="53" spans="1:4" x14ac:dyDescent="0.25">
      <c r="A53" s="5" t="s">
        <v>146</v>
      </c>
      <c r="B53" s="6">
        <v>33798</v>
      </c>
      <c r="C53" s="6">
        <v>40654.400000000001</v>
      </c>
      <c r="D53" s="6">
        <v>74452.399999999994</v>
      </c>
    </row>
    <row r="54" spans="1:4" x14ac:dyDescent="0.25">
      <c r="A54" s="5" t="s">
        <v>146</v>
      </c>
      <c r="B54" s="6">
        <v>19470</v>
      </c>
      <c r="C54" s="6">
        <v>15279</v>
      </c>
      <c r="D54" s="6">
        <v>34749</v>
      </c>
    </row>
    <row r="55" spans="1:4" x14ac:dyDescent="0.25">
      <c r="A55" s="5" t="s">
        <v>145</v>
      </c>
      <c r="B55" s="6">
        <v>13299.119999999999</v>
      </c>
      <c r="C55" s="6">
        <v>18437.759999999998</v>
      </c>
      <c r="D55" s="6">
        <v>31736.879999999986</v>
      </c>
    </row>
    <row r="56" spans="1:4" x14ac:dyDescent="0.25">
      <c r="A56" s="5" t="s">
        <v>147</v>
      </c>
      <c r="B56" s="6">
        <v>7381.7153289999987</v>
      </c>
      <c r="C56" s="6">
        <v>13265.063620000001</v>
      </c>
      <c r="D56" s="6">
        <v>20646.778948999996</v>
      </c>
    </row>
    <row r="57" spans="1:4" x14ac:dyDescent="0.25">
      <c r="A57" s="5"/>
      <c r="B57" s="6"/>
    </row>
    <row r="58" spans="1:4" x14ac:dyDescent="0.25">
      <c r="A58" s="3" t="s">
        <v>144</v>
      </c>
      <c r="B58" s="3">
        <v>2021</v>
      </c>
      <c r="C58" s="3">
        <v>2022</v>
      </c>
    </row>
    <row r="59" spans="1:4" x14ac:dyDescent="0.25">
      <c r="A59" s="5" t="s">
        <v>145</v>
      </c>
      <c r="B59" s="16">
        <f>SUMIF($A$47:$A$56,A59,$B$47:$B$56)</f>
        <v>105663.46966300001</v>
      </c>
      <c r="C59" s="16">
        <f>SUMIF($A$47:$A$56,A59,$C$47:$C$56)</f>
        <v>140016.32472800009</v>
      </c>
      <c r="D59" s="6"/>
    </row>
    <row r="60" spans="1:4" x14ac:dyDescent="0.25">
      <c r="A60" s="5" t="s">
        <v>146</v>
      </c>
      <c r="B60" s="16">
        <f>SUMIF($A$47:$A$56,A60,$B$47:$B$56)</f>
        <v>154133.89977699996</v>
      </c>
      <c r="C60" s="16">
        <f>SUMIF($A$47:$A$56,A60,$C$47:$C$56)</f>
        <v>161120.101138</v>
      </c>
      <c r="D60" s="6"/>
    </row>
    <row r="61" spans="1:4" x14ac:dyDescent="0.25">
      <c r="A61" s="5" t="s">
        <v>147</v>
      </c>
      <c r="B61" s="16">
        <f>SUMIF($A$47:$A$56,A61,$B$47:$B$56)</f>
        <v>7381.7153289999987</v>
      </c>
      <c r="C61" s="16">
        <f>SUMIF($A$47:$A$56,A61,$C$47:$C$56)</f>
        <v>13265.063620000001</v>
      </c>
      <c r="D61" s="6"/>
    </row>
    <row r="62" spans="1:4" x14ac:dyDescent="0.25">
      <c r="B62" s="6"/>
      <c r="C62" s="6"/>
      <c r="D62" s="6"/>
    </row>
    <row r="64" spans="1:4" x14ac:dyDescent="0.25">
      <c r="A64" s="36" t="s">
        <v>150</v>
      </c>
      <c r="B64" s="37">
        <v>2021</v>
      </c>
      <c r="C64" s="37">
        <v>2022</v>
      </c>
      <c r="D64" s="38" t="s">
        <v>94</v>
      </c>
    </row>
    <row r="65" spans="1:4" x14ac:dyDescent="0.25">
      <c r="A65" s="39" t="s">
        <v>68</v>
      </c>
      <c r="B65" s="16">
        <v>26</v>
      </c>
      <c r="C65" s="16">
        <v>1024</v>
      </c>
      <c r="D65" s="40">
        <v>1050</v>
      </c>
    </row>
    <row r="66" spans="1:4" x14ac:dyDescent="0.25">
      <c r="A66" s="39" t="s">
        <v>60</v>
      </c>
      <c r="B66" s="16">
        <v>571</v>
      </c>
      <c r="C66" s="16">
        <v>147</v>
      </c>
      <c r="D66" s="40">
        <v>718</v>
      </c>
    </row>
    <row r="67" spans="1:4" x14ac:dyDescent="0.25">
      <c r="A67" s="39" t="s">
        <v>59</v>
      </c>
      <c r="B67" s="16">
        <v>281</v>
      </c>
      <c r="C67" s="16">
        <v>339</v>
      </c>
      <c r="D67" s="40">
        <v>620</v>
      </c>
    </row>
    <row r="68" spans="1:4" x14ac:dyDescent="0.25">
      <c r="A68" s="39" t="s">
        <v>65</v>
      </c>
      <c r="B68" s="16">
        <v>0</v>
      </c>
      <c r="C68" s="16">
        <v>591</v>
      </c>
      <c r="D68" s="40">
        <v>591</v>
      </c>
    </row>
    <row r="69" spans="1:4" x14ac:dyDescent="0.25">
      <c r="A69" s="39" t="s">
        <v>62</v>
      </c>
      <c r="B69" s="16">
        <v>281</v>
      </c>
      <c r="C69" s="16">
        <v>214</v>
      </c>
      <c r="D69" s="40">
        <v>495</v>
      </c>
    </row>
    <row r="70" spans="1:4" x14ac:dyDescent="0.25">
      <c r="A70" s="39" t="s">
        <v>58</v>
      </c>
      <c r="B70" s="16">
        <v>129</v>
      </c>
      <c r="C70" s="16">
        <v>44</v>
      </c>
      <c r="D70" s="40">
        <v>173</v>
      </c>
    </row>
    <row r="71" spans="1:4" x14ac:dyDescent="0.25">
      <c r="A71" s="39" t="s">
        <v>66</v>
      </c>
      <c r="B71" s="16">
        <v>128</v>
      </c>
      <c r="C71" s="16">
        <v>22</v>
      </c>
      <c r="D71" s="40">
        <v>150</v>
      </c>
    </row>
    <row r="72" spans="1:4" x14ac:dyDescent="0.25">
      <c r="A72" s="39" t="s">
        <v>63</v>
      </c>
      <c r="B72" s="16">
        <v>47</v>
      </c>
      <c r="C72" s="16">
        <v>67</v>
      </c>
      <c r="D72" s="40">
        <v>114</v>
      </c>
    </row>
    <row r="73" spans="1:4" x14ac:dyDescent="0.25">
      <c r="A73" s="39" t="s">
        <v>64</v>
      </c>
      <c r="B73" s="16">
        <v>64</v>
      </c>
      <c r="C73" s="16">
        <v>40</v>
      </c>
      <c r="D73" s="40">
        <v>104</v>
      </c>
    </row>
    <row r="74" spans="1:4" x14ac:dyDescent="0.25">
      <c r="A74" s="39" t="s">
        <v>61</v>
      </c>
      <c r="B74" s="16">
        <v>8</v>
      </c>
      <c r="C74" s="16">
        <v>3</v>
      </c>
      <c r="D74" s="40">
        <v>11</v>
      </c>
    </row>
    <row r="75" spans="1:4" x14ac:dyDescent="0.25">
      <c r="A75" s="41" t="s">
        <v>67</v>
      </c>
      <c r="B75" s="42">
        <v>0</v>
      </c>
      <c r="C75" s="42">
        <v>7</v>
      </c>
      <c r="D75" s="43">
        <v>7</v>
      </c>
    </row>
    <row r="78" spans="1:4" x14ac:dyDescent="0.25">
      <c r="A78" s="3" t="s">
        <v>150</v>
      </c>
      <c r="B78" s="3">
        <v>2021</v>
      </c>
      <c r="C78" s="3">
        <v>2022</v>
      </c>
      <c r="D78" s="3" t="s">
        <v>94</v>
      </c>
    </row>
    <row r="79" spans="1:4" x14ac:dyDescent="0.25">
      <c r="A79" s="5" t="s">
        <v>59</v>
      </c>
      <c r="B79" s="6">
        <v>89042.137436000019</v>
      </c>
      <c r="C79" s="6">
        <v>117466.07479300008</v>
      </c>
      <c r="D79" s="6">
        <v>206508.212229</v>
      </c>
    </row>
    <row r="80" spans="1:4" x14ac:dyDescent="0.25">
      <c r="A80" s="5" t="s">
        <v>65</v>
      </c>
      <c r="B80" s="6">
        <v>0</v>
      </c>
      <c r="C80" s="6">
        <v>108338.15453700004</v>
      </c>
      <c r="D80" s="6">
        <v>108338.15453700004</v>
      </c>
    </row>
    <row r="81" spans="1:4" x14ac:dyDescent="0.25">
      <c r="A81" s="5" t="s">
        <v>60</v>
      </c>
      <c r="B81" s="6">
        <v>59025.899776999962</v>
      </c>
      <c r="C81" s="6">
        <v>18055.946600999996</v>
      </c>
      <c r="D81" s="6">
        <v>77081.846377999987</v>
      </c>
    </row>
    <row r="82" spans="1:4" x14ac:dyDescent="0.25">
      <c r="A82" s="5" t="s">
        <v>58</v>
      </c>
      <c r="B82" s="6">
        <v>33798</v>
      </c>
      <c r="C82" s="6">
        <v>11356</v>
      </c>
      <c r="D82" s="6">
        <v>45154</v>
      </c>
    </row>
    <row r="83" spans="1:4" x14ac:dyDescent="0.25">
      <c r="A83" s="5" t="s">
        <v>66</v>
      </c>
      <c r="B83" s="6">
        <v>33536</v>
      </c>
      <c r="C83" s="6">
        <v>5676</v>
      </c>
      <c r="D83" s="6">
        <v>39212</v>
      </c>
    </row>
    <row r="84" spans="1:4" x14ac:dyDescent="0.25">
      <c r="A84" s="5" t="s">
        <v>63</v>
      </c>
      <c r="B84" s="6">
        <v>13299.119999999999</v>
      </c>
      <c r="C84" s="6">
        <v>18437.759999999998</v>
      </c>
      <c r="D84" s="6">
        <v>31736.879999999986</v>
      </c>
    </row>
    <row r="85" spans="1:4" x14ac:dyDescent="0.25">
      <c r="A85" s="5" t="s">
        <v>64</v>
      </c>
      <c r="B85" s="6">
        <v>16768</v>
      </c>
      <c r="C85" s="6">
        <v>10320</v>
      </c>
      <c r="D85" s="6">
        <v>27088</v>
      </c>
    </row>
    <row r="86" spans="1:4" x14ac:dyDescent="0.25">
      <c r="A86" s="5" t="s">
        <v>62</v>
      </c>
      <c r="B86" s="6">
        <v>12232.212226999998</v>
      </c>
      <c r="C86" s="6">
        <v>10712.489935000001</v>
      </c>
      <c r="D86" s="6">
        <v>22944.702162000001</v>
      </c>
    </row>
    <row r="87" spans="1:4" x14ac:dyDescent="0.25">
      <c r="A87" s="5" t="s">
        <v>68</v>
      </c>
      <c r="B87" s="6">
        <v>7381.7153289999987</v>
      </c>
      <c r="C87" s="6">
        <v>11120.353445999999</v>
      </c>
      <c r="D87" s="6">
        <v>18502.068775</v>
      </c>
    </row>
    <row r="88" spans="1:4" x14ac:dyDescent="0.25">
      <c r="A88" s="5" t="s">
        <v>61</v>
      </c>
      <c r="B88" s="6">
        <v>0</v>
      </c>
      <c r="C88" s="6">
        <v>774</v>
      </c>
      <c r="D88" s="6">
        <v>2870</v>
      </c>
    </row>
    <row r="89" spans="1:4" x14ac:dyDescent="0.25">
      <c r="A89" s="5" t="s">
        <v>67</v>
      </c>
      <c r="B89" s="6">
        <v>0</v>
      </c>
      <c r="C89" s="6">
        <v>2144.7101739999998</v>
      </c>
      <c r="D89" s="6">
        <v>2144.7101739999998</v>
      </c>
    </row>
    <row r="91" spans="1:4" x14ac:dyDescent="0.25">
      <c r="B91" s="77" t="s">
        <v>153</v>
      </c>
      <c r="C91" s="77"/>
    </row>
    <row r="92" spans="1:4" x14ac:dyDescent="0.25">
      <c r="A92" s="3"/>
      <c r="B92" s="3">
        <v>2021</v>
      </c>
      <c r="C92" s="3">
        <v>2022</v>
      </c>
      <c r="D92" s="3" t="s">
        <v>152</v>
      </c>
    </row>
    <row r="93" spans="1:4" x14ac:dyDescent="0.25">
      <c r="A93" s="18" t="s">
        <v>48</v>
      </c>
      <c r="B93" s="19"/>
      <c r="C93" s="19"/>
      <c r="D93" s="18"/>
    </row>
    <row r="94" spans="1:4" x14ac:dyDescent="0.25">
      <c r="A94" s="13" t="s">
        <v>30</v>
      </c>
      <c r="B94" s="6">
        <v>59.699664741666673</v>
      </c>
      <c r="C94" s="6">
        <v>62.3598806125</v>
      </c>
      <c r="D94" s="13" t="str">
        <f>+VLOOKUP(A94,$A$31:$E$43,5,FALSE)</f>
        <v>DK</v>
      </c>
    </row>
    <row r="95" spans="1:4" x14ac:dyDescent="0.25">
      <c r="A95" s="18" t="s">
        <v>46</v>
      </c>
      <c r="B95" s="19"/>
      <c r="C95" s="19"/>
      <c r="D95" s="18"/>
    </row>
    <row r="96" spans="1:4" x14ac:dyDescent="0.25">
      <c r="A96" s="13" t="s">
        <v>32</v>
      </c>
      <c r="B96" s="6">
        <v>283.10428250833326</v>
      </c>
      <c r="C96" s="6">
        <v>297.97807059647056</v>
      </c>
      <c r="D96" s="13" t="str">
        <f t="shared" ref="D96:D105" si="0">+VLOOKUP(A96,$A$31:$E$43,5,FALSE)</f>
        <v>US</v>
      </c>
    </row>
    <row r="97" spans="1:4" x14ac:dyDescent="0.25">
      <c r="A97" s="23" t="s">
        <v>40</v>
      </c>
      <c r="B97" s="24">
        <v>262</v>
      </c>
      <c r="C97" s="24">
        <v>258</v>
      </c>
      <c r="D97" s="23" t="str">
        <f t="shared" si="0"/>
        <v>DE</v>
      </c>
    </row>
    <row r="98" spans="1:4" x14ac:dyDescent="0.25">
      <c r="A98" s="23" t="s">
        <v>34</v>
      </c>
      <c r="B98" s="24">
        <v>262</v>
      </c>
      <c r="C98" s="24">
        <v>255.09066666666666</v>
      </c>
      <c r="D98" s="23" t="str">
        <f t="shared" si="0"/>
        <v>HU</v>
      </c>
    </row>
    <row r="99" spans="1:4" x14ac:dyDescent="0.25">
      <c r="A99" s="13" t="s">
        <v>41</v>
      </c>
      <c r="B99" s="6">
        <v>301.49599405000004</v>
      </c>
      <c r="C99" s="6">
        <v>288.26903923749995</v>
      </c>
      <c r="D99" s="13" t="str">
        <f t="shared" si="0"/>
        <v>AU</v>
      </c>
    </row>
    <row r="100" spans="1:4" x14ac:dyDescent="0.25">
      <c r="A100" s="13" t="s">
        <v>28</v>
      </c>
      <c r="B100" s="6">
        <v>262</v>
      </c>
      <c r="C100" s="6">
        <v>250.50666666666666</v>
      </c>
      <c r="D100" s="13" t="str">
        <f t="shared" si="0"/>
        <v>GB</v>
      </c>
    </row>
    <row r="101" spans="1:4" x14ac:dyDescent="0.25">
      <c r="A101" s="23" t="s">
        <v>20</v>
      </c>
      <c r="B101" s="24">
        <v>0</v>
      </c>
      <c r="C101" s="24">
        <v>252.12153846153845</v>
      </c>
      <c r="D101" s="23" t="str">
        <f t="shared" si="0"/>
        <v>DE</v>
      </c>
    </row>
    <row r="102" spans="1:4" x14ac:dyDescent="0.25">
      <c r="A102" s="23" t="s">
        <v>22</v>
      </c>
      <c r="B102" s="24">
        <v>282.95999999999998</v>
      </c>
      <c r="C102" s="24">
        <v>276.19826086956522</v>
      </c>
      <c r="D102" s="23" t="str">
        <f t="shared" si="0"/>
        <v>SG</v>
      </c>
    </row>
    <row r="103" spans="1:4" x14ac:dyDescent="0.25">
      <c r="A103" s="13" t="s">
        <v>38</v>
      </c>
      <c r="B103" s="6">
        <v>262</v>
      </c>
      <c r="C103" s="6">
        <v>256.07285714285712</v>
      </c>
      <c r="D103" s="13" t="str">
        <f t="shared" si="0"/>
        <v>FR</v>
      </c>
    </row>
    <row r="104" spans="1:4" x14ac:dyDescent="0.25">
      <c r="A104" s="21" t="s">
        <v>36</v>
      </c>
      <c r="B104" s="22">
        <v>315.16319505657947</v>
      </c>
      <c r="C104" s="22">
        <v>345.70832054568564</v>
      </c>
      <c r="D104" s="21" t="str">
        <f t="shared" si="0"/>
        <v>CN</v>
      </c>
    </row>
    <row r="105" spans="1:4" x14ac:dyDescent="0.25">
      <c r="A105" s="23" t="s">
        <v>31</v>
      </c>
      <c r="B105" s="24">
        <v>261.89887741666666</v>
      </c>
      <c r="C105" s="24">
        <v>256.5</v>
      </c>
      <c r="D105" s="23" t="str">
        <f t="shared" si="0"/>
        <v>DK</v>
      </c>
    </row>
    <row r="106" spans="1:4" x14ac:dyDescent="0.25">
      <c r="A106" s="18" t="s">
        <v>45</v>
      </c>
      <c r="B106" s="19"/>
      <c r="C106" s="19"/>
      <c r="D106" s="18"/>
    </row>
    <row r="107" spans="1:4" x14ac:dyDescent="0.25">
      <c r="A107" s="13" t="s">
        <v>31</v>
      </c>
      <c r="B107" s="6">
        <v>310.9726713</v>
      </c>
      <c r="C107" s="6">
        <v>302.48782608695649</v>
      </c>
      <c r="D107" s="13" t="str">
        <f>+VLOOKUP(A107,$A$31:$E$43,5,FALSE)</f>
        <v>DK</v>
      </c>
    </row>
    <row r="108" spans="1:4" x14ac:dyDescent="0.25">
      <c r="A108" s="18" t="s">
        <v>47</v>
      </c>
      <c r="B108" s="19"/>
      <c r="C108" s="19"/>
      <c r="D108" s="18"/>
    </row>
    <row r="109" spans="1:4" x14ac:dyDescent="0.25">
      <c r="A109" s="13" t="s">
        <v>26</v>
      </c>
      <c r="B109" s="6">
        <v>33</v>
      </c>
      <c r="C109" s="6">
        <v>33</v>
      </c>
      <c r="D109" s="13" t="str">
        <f>+VLOOKUP(A109,$A$31:$E$43,5,FALSE)</f>
        <v>IT</v>
      </c>
    </row>
    <row r="110" spans="1:4" x14ac:dyDescent="0.25">
      <c r="A110" s="18" t="s">
        <v>44</v>
      </c>
      <c r="B110" s="19"/>
      <c r="C110" s="19"/>
      <c r="D110" s="18"/>
    </row>
    <row r="111" spans="1:4" x14ac:dyDescent="0.25">
      <c r="A111" s="13" t="s">
        <v>24</v>
      </c>
      <c r="B111" s="6">
        <v>372.54071960666664</v>
      </c>
      <c r="C111" s="6">
        <v>412.37027053504272</v>
      </c>
      <c r="D111" s="13" t="str">
        <f>+VLOOKUP(A111,$A$31:$E$43,5,FALSE)</f>
        <v>DK</v>
      </c>
    </row>
    <row r="112" spans="1:4" x14ac:dyDescent="0.25">
      <c r="A112" s="11" t="s">
        <v>94</v>
      </c>
      <c r="B112" s="9">
        <v>268.31216360070823</v>
      </c>
      <c r="C112" s="9">
        <v>272.18960386082296</v>
      </c>
      <c r="D112" s="11"/>
    </row>
    <row r="118" spans="1:7" x14ac:dyDescent="0.25">
      <c r="A118" s="78" t="s">
        <v>46</v>
      </c>
      <c r="B118" s="74" t="s">
        <v>153</v>
      </c>
      <c r="C118" s="74"/>
      <c r="D118" s="74"/>
      <c r="E118" s="74" t="s">
        <v>6</v>
      </c>
      <c r="F118" s="74"/>
      <c r="G118" s="75" t="s">
        <v>189</v>
      </c>
    </row>
    <row r="119" spans="1:7" x14ac:dyDescent="0.25">
      <c r="A119" s="79"/>
      <c r="B119" s="52">
        <v>2021</v>
      </c>
      <c r="C119" s="52">
        <v>2022</v>
      </c>
      <c r="D119" s="52" t="s">
        <v>187</v>
      </c>
      <c r="E119" s="52">
        <v>2021</v>
      </c>
      <c r="F119" s="52">
        <v>2022</v>
      </c>
      <c r="G119" s="76"/>
    </row>
    <row r="120" spans="1:7" x14ac:dyDescent="0.25">
      <c r="A120" s="53" t="s">
        <v>36</v>
      </c>
      <c r="B120" s="54">
        <v>315.16319505657947</v>
      </c>
      <c r="C120" s="54">
        <v>345.70832054568564</v>
      </c>
      <c r="D120" s="66" t="s">
        <v>37</v>
      </c>
      <c r="E120" s="55">
        <v>281</v>
      </c>
      <c r="F120" s="55">
        <v>339</v>
      </c>
      <c r="G120" s="56"/>
    </row>
    <row r="121" spans="1:7" x14ac:dyDescent="0.25">
      <c r="A121" s="57" t="s">
        <v>32</v>
      </c>
      <c r="B121" s="6">
        <v>283.10428250833326</v>
      </c>
      <c r="C121" s="6">
        <v>297.97807059647056</v>
      </c>
      <c r="D121" s="44" t="s">
        <v>33</v>
      </c>
      <c r="E121">
        <v>26</v>
      </c>
      <c r="F121">
        <v>1031</v>
      </c>
      <c r="G121" s="58"/>
    </row>
    <row r="122" spans="1:7" x14ac:dyDescent="0.25">
      <c r="A122" s="59" t="s">
        <v>41</v>
      </c>
      <c r="B122" s="60">
        <v>301.49599405000004</v>
      </c>
      <c r="C122" s="60">
        <v>288.26903923749995</v>
      </c>
      <c r="D122" s="67" t="s">
        <v>42</v>
      </c>
      <c r="E122" s="61">
        <v>11</v>
      </c>
      <c r="F122" s="61">
        <v>14</v>
      </c>
      <c r="G122" s="62"/>
    </row>
    <row r="123" spans="1:7" x14ac:dyDescent="0.25">
      <c r="A123" s="59" t="s">
        <v>22</v>
      </c>
      <c r="B123" s="60">
        <v>282.95999999999998</v>
      </c>
      <c r="C123" s="60">
        <v>276.19826086956522</v>
      </c>
      <c r="D123" s="67" t="s">
        <v>23</v>
      </c>
      <c r="E123" s="61">
        <v>47</v>
      </c>
      <c r="F123" s="61">
        <v>67</v>
      </c>
      <c r="G123" s="62"/>
    </row>
    <row r="124" spans="1:7" x14ac:dyDescent="0.25">
      <c r="A124" s="59" t="s">
        <v>40</v>
      </c>
      <c r="B124" s="60">
        <v>262</v>
      </c>
      <c r="C124" s="60">
        <v>258</v>
      </c>
      <c r="D124" s="67" t="s">
        <v>21</v>
      </c>
      <c r="E124" s="61">
        <v>128</v>
      </c>
      <c r="F124" s="61">
        <v>36</v>
      </c>
      <c r="G124" s="62"/>
    </row>
    <row r="125" spans="1:7" x14ac:dyDescent="0.25">
      <c r="A125" s="59" t="s">
        <v>31</v>
      </c>
      <c r="B125" s="60">
        <v>261.89887741666666</v>
      </c>
      <c r="C125" s="60">
        <v>256.5</v>
      </c>
      <c r="D125" s="67" t="s">
        <v>25</v>
      </c>
      <c r="E125" s="61">
        <v>53</v>
      </c>
      <c r="F125" s="61">
        <v>19</v>
      </c>
      <c r="G125" s="62"/>
    </row>
    <row r="126" spans="1:7" x14ac:dyDescent="0.25">
      <c r="A126" s="57" t="s">
        <v>38</v>
      </c>
      <c r="B126" s="6">
        <v>262</v>
      </c>
      <c r="C126" s="6">
        <v>256.07285714285712</v>
      </c>
      <c r="D126" s="44" t="s">
        <v>39</v>
      </c>
      <c r="E126" s="16">
        <v>64</v>
      </c>
      <c r="F126" s="16">
        <v>97</v>
      </c>
      <c r="G126" s="58" t="s">
        <v>190</v>
      </c>
    </row>
    <row r="127" spans="1:7" x14ac:dyDescent="0.25">
      <c r="A127" s="59" t="s">
        <v>34</v>
      </c>
      <c r="B127" s="60">
        <v>262</v>
      </c>
      <c r="C127" s="60">
        <v>255.09066666666666</v>
      </c>
      <c r="D127" s="67" t="s">
        <v>35</v>
      </c>
      <c r="E127" s="61">
        <v>129</v>
      </c>
      <c r="F127" s="61">
        <v>160</v>
      </c>
      <c r="G127" s="62"/>
    </row>
    <row r="128" spans="1:7" x14ac:dyDescent="0.25">
      <c r="A128" s="59" t="s">
        <v>20</v>
      </c>
      <c r="B128" s="60">
        <v>0</v>
      </c>
      <c r="C128" s="60">
        <v>252.12153846153845</v>
      </c>
      <c r="D128" s="67" t="s">
        <v>21</v>
      </c>
      <c r="E128" s="61">
        <v>0</v>
      </c>
      <c r="F128" s="61">
        <v>70</v>
      </c>
      <c r="G128" s="62"/>
    </row>
    <row r="129" spans="1:7" x14ac:dyDescent="0.25">
      <c r="A129" s="63" t="s">
        <v>28</v>
      </c>
      <c r="B129" s="64">
        <v>262</v>
      </c>
      <c r="C129" s="64">
        <v>250.50666666666666</v>
      </c>
      <c r="D129" s="68" t="s">
        <v>29</v>
      </c>
      <c r="E129" s="42">
        <v>8</v>
      </c>
      <c r="F129" s="42">
        <v>11</v>
      </c>
      <c r="G129" s="65" t="s">
        <v>191</v>
      </c>
    </row>
  </sheetData>
  <autoFilter ref="A78:D89" xr:uid="{96B47DF6-15B3-4F1E-B39D-45B599894A55}">
    <sortState xmlns:xlrd2="http://schemas.microsoft.com/office/spreadsheetml/2017/richdata2" ref="A79:D89">
      <sortCondition descending="1" ref="D78:D89"/>
    </sortState>
  </autoFilter>
  <mergeCells count="5">
    <mergeCell ref="E118:F118"/>
    <mergeCell ref="G118:G119"/>
    <mergeCell ref="B91:C91"/>
    <mergeCell ref="A118:A119"/>
    <mergeCell ref="B118:D11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37F3B-5DCB-4D3D-97C9-E51414C22FBF}">
  <sheetPr>
    <tabColor theme="5"/>
  </sheetPr>
  <dimension ref="A1:D60"/>
  <sheetViews>
    <sheetView zoomScale="115" zoomScaleNormal="115" workbookViewId="0">
      <selection activeCell="K12" sqref="K12"/>
    </sheetView>
  </sheetViews>
  <sheetFormatPr defaultRowHeight="15" x14ac:dyDescent="0.25"/>
  <cols>
    <col min="1" max="1" width="37.7109375" bestFit="1" customWidth="1"/>
    <col min="2" max="4" width="12.28515625" bestFit="1" customWidth="1"/>
    <col min="5" max="5" width="18.140625" bestFit="1" customWidth="1"/>
    <col min="6" max="6" width="30.140625" bestFit="1" customWidth="1"/>
    <col min="7" max="7" width="16.85546875" bestFit="1" customWidth="1"/>
    <col min="8" max="8" width="30.28515625" bestFit="1" customWidth="1"/>
    <col min="9" max="9" width="23.140625" bestFit="1" customWidth="1"/>
    <col min="10" max="10" width="16.7109375" bestFit="1" customWidth="1"/>
    <col min="11" max="11" width="25.5703125" bestFit="1" customWidth="1"/>
    <col min="12" max="12" width="15.42578125" bestFit="1" customWidth="1"/>
    <col min="13" max="13" width="38" bestFit="1" customWidth="1"/>
    <col min="14" max="14" width="22.42578125" bestFit="1" customWidth="1"/>
    <col min="15" max="15" width="11.28515625" bestFit="1" customWidth="1"/>
  </cols>
  <sheetData>
    <row r="1" spans="1:4" x14ac:dyDescent="0.25">
      <c r="A1" s="3" t="s">
        <v>186</v>
      </c>
      <c r="B1" s="20">
        <v>2021</v>
      </c>
      <c r="C1" s="20">
        <v>2022</v>
      </c>
      <c r="D1" s="3" t="s">
        <v>94</v>
      </c>
    </row>
    <row r="2" spans="1:4" x14ac:dyDescent="0.25">
      <c r="A2" s="5" t="s">
        <v>32</v>
      </c>
      <c r="B2" s="6">
        <v>7381.7153289999987</v>
      </c>
      <c r="C2" s="6">
        <v>13265.063620000001</v>
      </c>
      <c r="D2" s="6">
        <v>20646.778948999996</v>
      </c>
    </row>
    <row r="3" spans="1:4" x14ac:dyDescent="0.25">
      <c r="A3" s="5" t="s">
        <v>30</v>
      </c>
      <c r="B3" s="6">
        <v>7163.959769000001</v>
      </c>
      <c r="C3" s="6">
        <v>4988.7904490000001</v>
      </c>
      <c r="D3" s="6">
        <v>12152.750218000001</v>
      </c>
    </row>
    <row r="4" spans="1:4" x14ac:dyDescent="0.25">
      <c r="A4" s="5" t="s">
        <v>40</v>
      </c>
      <c r="B4" s="6">
        <v>33536</v>
      </c>
      <c r="C4" s="6">
        <v>9288</v>
      </c>
      <c r="D4" s="6">
        <v>42824</v>
      </c>
    </row>
    <row r="5" spans="1:4" x14ac:dyDescent="0.25">
      <c r="A5" s="5" t="s">
        <v>34</v>
      </c>
      <c r="B5" s="6">
        <v>33798</v>
      </c>
      <c r="C5" s="6">
        <v>40654.400000000001</v>
      </c>
      <c r="D5" s="6">
        <v>74452.399999999994</v>
      </c>
    </row>
    <row r="6" spans="1:4" x14ac:dyDescent="0.25">
      <c r="A6" s="5" t="s">
        <v>24</v>
      </c>
      <c r="B6" s="6">
        <v>19021.246627000004</v>
      </c>
      <c r="C6" s="6">
        <v>27246.910688999997</v>
      </c>
      <c r="D6" s="6">
        <v>46268.157315999997</v>
      </c>
    </row>
    <row r="7" spans="1:4" x14ac:dyDescent="0.25">
      <c r="A7" s="5" t="s">
        <v>26</v>
      </c>
      <c r="B7" s="6">
        <v>19470</v>
      </c>
      <c r="C7" s="6">
        <v>15279</v>
      </c>
      <c r="D7" s="6">
        <v>34749</v>
      </c>
    </row>
    <row r="8" spans="1:4" x14ac:dyDescent="0.25">
      <c r="A8" s="5" t="s">
        <v>41</v>
      </c>
      <c r="B8" s="6">
        <v>3322.212227</v>
      </c>
      <c r="C8" s="6">
        <v>4112.4899350000005</v>
      </c>
      <c r="D8" s="6">
        <v>7434.7021619999996</v>
      </c>
    </row>
    <row r="9" spans="1:4" x14ac:dyDescent="0.25">
      <c r="A9" s="5" t="s">
        <v>28</v>
      </c>
      <c r="B9" s="6">
        <v>2096</v>
      </c>
      <c r="C9" s="6">
        <v>2766.04</v>
      </c>
      <c r="D9" s="6">
        <v>4862.04</v>
      </c>
    </row>
    <row r="10" spans="1:4" x14ac:dyDescent="0.25">
      <c r="A10" s="5" t="s">
        <v>20</v>
      </c>
      <c r="B10" s="6">
        <v>0</v>
      </c>
      <c r="C10" s="6">
        <v>17664.36</v>
      </c>
      <c r="D10" s="6">
        <v>17664.36</v>
      </c>
    </row>
    <row r="11" spans="1:4" x14ac:dyDescent="0.25">
      <c r="A11" s="5" t="s">
        <v>22</v>
      </c>
      <c r="B11" s="6">
        <v>13299.119999999999</v>
      </c>
      <c r="C11" s="6">
        <v>18437.759999999998</v>
      </c>
      <c r="D11" s="6">
        <v>31736.879999999986</v>
      </c>
    </row>
    <row r="12" spans="1:4" x14ac:dyDescent="0.25">
      <c r="A12" s="5" t="s">
        <v>38</v>
      </c>
      <c r="B12" s="6">
        <v>16768</v>
      </c>
      <c r="C12" s="6">
        <v>24810.16</v>
      </c>
      <c r="D12" s="6">
        <v>41578.160000000003</v>
      </c>
    </row>
    <row r="13" spans="1:4" x14ac:dyDescent="0.25">
      <c r="A13" s="5" t="s">
        <v>36</v>
      </c>
      <c r="B13" s="6">
        <v>89042.137436000019</v>
      </c>
      <c r="C13" s="6">
        <v>117466.07479300008</v>
      </c>
      <c r="D13" s="6">
        <v>206508.212229</v>
      </c>
    </row>
    <row r="14" spans="1:4" x14ac:dyDescent="0.25">
      <c r="A14" s="5" t="s">
        <v>31</v>
      </c>
      <c r="B14" s="6">
        <v>22280.693381000001</v>
      </c>
      <c r="C14" s="6">
        <v>18422.440000000002</v>
      </c>
      <c r="D14" s="6">
        <v>40703.133380999992</v>
      </c>
    </row>
    <row r="15" spans="1:4" x14ac:dyDescent="0.25">
      <c r="A15" s="11" t="s">
        <v>94</v>
      </c>
      <c r="B15" s="9">
        <f>SUM(B2:B14)</f>
        <v>267179.08476900001</v>
      </c>
      <c r="C15" s="9">
        <f t="shared" ref="C15:D15" si="0">SUM(C2:C14)</f>
        <v>314401.48948600009</v>
      </c>
      <c r="D15" s="9">
        <f t="shared" si="0"/>
        <v>581580.5742550001</v>
      </c>
    </row>
    <row r="16" spans="1:4" x14ac:dyDescent="0.25">
      <c r="B16" s="15"/>
      <c r="C16" s="15"/>
      <c r="D16" s="15"/>
    </row>
    <row r="17" spans="1:4" x14ac:dyDescent="0.25">
      <c r="A17" s="5"/>
      <c r="B17" s="15"/>
    </row>
    <row r="18" spans="1:4" x14ac:dyDescent="0.25">
      <c r="A18" s="3" t="s">
        <v>95</v>
      </c>
      <c r="B18" s="3">
        <v>2021</v>
      </c>
      <c r="C18" s="3">
        <v>2022</v>
      </c>
      <c r="D18" s="3" t="s">
        <v>94</v>
      </c>
    </row>
    <row r="19" spans="1:4" x14ac:dyDescent="0.25">
      <c r="A19" s="5" t="s">
        <v>48</v>
      </c>
      <c r="B19" s="6">
        <v>7163.959769000001</v>
      </c>
      <c r="C19" s="6">
        <v>4988.7904490000001</v>
      </c>
      <c r="D19" s="6">
        <v>12152.750218000001</v>
      </c>
    </row>
    <row r="20" spans="1:4" x14ac:dyDescent="0.25">
      <c r="A20" s="5" t="s">
        <v>46</v>
      </c>
      <c r="B20" s="6">
        <v>213127.97152100009</v>
      </c>
      <c r="C20" s="6">
        <v>253348.34834800009</v>
      </c>
      <c r="D20" s="6">
        <v>466476.31986900041</v>
      </c>
    </row>
    <row r="21" spans="1:4" x14ac:dyDescent="0.25">
      <c r="A21" s="5" t="s">
        <v>45</v>
      </c>
      <c r="B21" s="6">
        <v>8395.9068520000001</v>
      </c>
      <c r="C21" s="6">
        <v>13538.44</v>
      </c>
      <c r="D21" s="6">
        <v>21934.346851999999</v>
      </c>
    </row>
    <row r="22" spans="1:4" x14ac:dyDescent="0.25">
      <c r="A22" s="5" t="s">
        <v>47</v>
      </c>
      <c r="B22" s="6">
        <v>19470</v>
      </c>
      <c r="C22" s="6">
        <v>15279</v>
      </c>
      <c r="D22" s="6">
        <v>34749</v>
      </c>
    </row>
    <row r="23" spans="1:4" x14ac:dyDescent="0.25">
      <c r="A23" s="5" t="s">
        <v>44</v>
      </c>
      <c r="B23" s="6">
        <v>19021.246627000004</v>
      </c>
      <c r="C23" s="6">
        <v>27246.910688999997</v>
      </c>
      <c r="D23" s="6">
        <v>46268.157315999997</v>
      </c>
    </row>
    <row r="24" spans="1:4" x14ac:dyDescent="0.25">
      <c r="A24" s="11" t="s">
        <v>94</v>
      </c>
      <c r="B24" s="9">
        <v>267179.08476900012</v>
      </c>
      <c r="C24" s="9">
        <v>314401.48948600009</v>
      </c>
      <c r="D24" s="9">
        <v>581580.57425500045</v>
      </c>
    </row>
    <row r="30" spans="1:4" x14ac:dyDescent="0.25">
      <c r="A30" s="3" t="s">
        <v>148</v>
      </c>
      <c r="B30" s="3">
        <v>2021</v>
      </c>
      <c r="C30" s="3">
        <v>2022</v>
      </c>
      <c r="D30" s="3" t="s">
        <v>94</v>
      </c>
    </row>
    <row r="31" spans="1:4" x14ac:dyDescent="0.25">
      <c r="A31" s="5" t="s">
        <v>48</v>
      </c>
      <c r="B31" s="14">
        <f>+B19/$B$24</f>
        <v>2.6813325508596136E-2</v>
      </c>
      <c r="C31" s="14">
        <f>+C19/$C$24</f>
        <v>1.5867578926410095E-2</v>
      </c>
      <c r="D31" s="6">
        <v>12152.750218000001</v>
      </c>
    </row>
    <row r="32" spans="1:4" x14ac:dyDescent="0.25">
      <c r="A32" s="5" t="s">
        <v>46</v>
      </c>
      <c r="B32" s="14">
        <f t="shared" ref="B32:B35" si="1">+B20/$B$24</f>
        <v>0.7976970641443285</v>
      </c>
      <c r="C32" s="14">
        <f t="shared" ref="C32:C35" si="2">+C20/$C$24</f>
        <v>0.80581153976778908</v>
      </c>
      <c r="D32" s="6">
        <v>466476.31986900041</v>
      </c>
    </row>
    <row r="33" spans="1:4" x14ac:dyDescent="0.25">
      <c r="A33" s="5" t="s">
        <v>45</v>
      </c>
      <c r="B33" s="14">
        <f t="shared" si="1"/>
        <v>3.1424266833083143E-2</v>
      </c>
      <c r="C33" s="14">
        <f t="shared" si="2"/>
        <v>4.3060991925112528E-2</v>
      </c>
      <c r="D33" s="6">
        <v>21934.346851999999</v>
      </c>
    </row>
    <row r="34" spans="1:4" x14ac:dyDescent="0.25">
      <c r="A34" s="5" t="s">
        <v>47</v>
      </c>
      <c r="B34" s="14">
        <f t="shared" si="1"/>
        <v>7.2872470600883796E-2</v>
      </c>
      <c r="C34" s="14">
        <f t="shared" si="2"/>
        <v>4.8597098013049823E-2</v>
      </c>
      <c r="D34" s="6">
        <v>34749</v>
      </c>
    </row>
    <row r="35" spans="1:4" x14ac:dyDescent="0.25">
      <c r="A35" s="5" t="s">
        <v>44</v>
      </c>
      <c r="B35" s="14">
        <f t="shared" si="1"/>
        <v>7.119287291310826E-2</v>
      </c>
      <c r="C35" s="14">
        <f t="shared" si="2"/>
        <v>8.6662791367638436E-2</v>
      </c>
      <c r="D35" s="6">
        <v>46268.157315999997</v>
      </c>
    </row>
    <row r="36" spans="1:4" x14ac:dyDescent="0.25">
      <c r="A36" s="11" t="s">
        <v>94</v>
      </c>
      <c r="B36" s="17">
        <f>+SUM(B31:B35)</f>
        <v>0.99999999999999989</v>
      </c>
      <c r="C36" s="17">
        <f>+SUM(C31:C35)</f>
        <v>0.99999999999999989</v>
      </c>
      <c r="D36" s="9">
        <f>+SUM(D31:D35)</f>
        <v>581580.57425500033</v>
      </c>
    </row>
    <row r="47" spans="1:4" x14ac:dyDescent="0.25">
      <c r="A47" s="3" t="s">
        <v>125</v>
      </c>
      <c r="B47" s="3" t="s">
        <v>126</v>
      </c>
      <c r="C47" s="3" t="s">
        <v>46</v>
      </c>
    </row>
    <row r="48" spans="1:4" x14ac:dyDescent="0.25">
      <c r="A48" s="5" t="s">
        <v>32</v>
      </c>
      <c r="B48" s="15">
        <f t="shared" ref="B48:B60" si="3">+C48/SUM($C$48:$C$60)</f>
        <v>4.4261151251575231E-2</v>
      </c>
      <c r="C48" s="6">
        <v>20646.778948999996</v>
      </c>
    </row>
    <row r="49" spans="1:3" x14ac:dyDescent="0.25">
      <c r="A49" s="5" t="s">
        <v>30</v>
      </c>
      <c r="B49" s="15">
        <f t="shared" si="3"/>
        <v>0</v>
      </c>
      <c r="C49" s="6">
        <v>0</v>
      </c>
    </row>
    <row r="50" spans="1:3" x14ac:dyDescent="0.25">
      <c r="A50" s="5" t="s">
        <v>40</v>
      </c>
      <c r="B50" s="15">
        <f t="shared" si="3"/>
        <v>9.1803159508774684E-2</v>
      </c>
      <c r="C50" s="6">
        <v>42824</v>
      </c>
    </row>
    <row r="51" spans="1:3" x14ac:dyDescent="0.25">
      <c r="A51" s="5" t="s">
        <v>34</v>
      </c>
      <c r="B51" s="15">
        <f t="shared" si="3"/>
        <v>0.15960595817791648</v>
      </c>
      <c r="C51" s="6">
        <v>74452.399999999994</v>
      </c>
    </row>
    <row r="52" spans="1:3" x14ac:dyDescent="0.25">
      <c r="A52" s="5" t="s">
        <v>24</v>
      </c>
      <c r="B52" s="15">
        <f t="shared" si="3"/>
        <v>0</v>
      </c>
      <c r="C52" s="6">
        <v>0</v>
      </c>
    </row>
    <row r="53" spans="1:3" x14ac:dyDescent="0.25">
      <c r="A53" s="5" t="s">
        <v>26</v>
      </c>
      <c r="B53" s="15">
        <f t="shared" si="3"/>
        <v>0</v>
      </c>
      <c r="C53" s="6">
        <v>0</v>
      </c>
    </row>
    <row r="54" spans="1:3" x14ac:dyDescent="0.25">
      <c r="A54" s="5" t="s">
        <v>41</v>
      </c>
      <c r="B54" s="15">
        <f t="shared" si="3"/>
        <v>1.5938005522097839E-2</v>
      </c>
      <c r="C54" s="6">
        <v>7434.7021619999996</v>
      </c>
    </row>
    <row r="55" spans="1:3" x14ac:dyDescent="0.25">
      <c r="A55" s="5" t="s">
        <v>28</v>
      </c>
      <c r="B55" s="15">
        <f t="shared" si="3"/>
        <v>1.0422908501261974E-2</v>
      </c>
      <c r="C55" s="6">
        <v>4862.04</v>
      </c>
    </row>
    <row r="56" spans="1:3" x14ac:dyDescent="0.25">
      <c r="A56" s="5" t="s">
        <v>20</v>
      </c>
      <c r="B56" s="15">
        <f t="shared" si="3"/>
        <v>3.7867645682337456E-2</v>
      </c>
      <c r="C56" s="6">
        <v>17664.36</v>
      </c>
    </row>
    <row r="57" spans="1:3" x14ac:dyDescent="0.25">
      <c r="A57" s="5" t="s">
        <v>22</v>
      </c>
      <c r="B57" s="15">
        <f t="shared" si="3"/>
        <v>6.8035350666701841E-2</v>
      </c>
      <c r="C57" s="6">
        <v>31736.879999999986</v>
      </c>
    </row>
    <row r="58" spans="1:3" x14ac:dyDescent="0.25">
      <c r="A58" s="5" t="s">
        <v>38</v>
      </c>
      <c r="B58" s="15">
        <f t="shared" si="3"/>
        <v>8.9132413005822794E-2</v>
      </c>
      <c r="C58" s="6">
        <v>41578.160000000003</v>
      </c>
    </row>
    <row r="59" spans="1:3" x14ac:dyDescent="0.25">
      <c r="A59" s="5" t="s">
        <v>149</v>
      </c>
      <c r="B59" s="15">
        <f t="shared" si="3"/>
        <v>0.44269816801631751</v>
      </c>
      <c r="C59" s="6">
        <v>206508.212229</v>
      </c>
    </row>
    <row r="60" spans="1:3" x14ac:dyDescent="0.25">
      <c r="A60" s="5" t="s">
        <v>31</v>
      </c>
      <c r="B60" s="15">
        <f t="shared" si="3"/>
        <v>4.0235239667194299E-2</v>
      </c>
      <c r="C60" s="6">
        <v>18768.786529000001</v>
      </c>
    </row>
  </sheetData>
  <pageMargins left="0.7" right="0.7" top="0.75" bottom="0.75" header="0.3" footer="0.3"/>
  <ignoredErrors>
    <ignoredError sqref="B15:C15"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2B506-046B-40A8-B2AA-8CA31452B679}">
  <sheetPr>
    <tabColor theme="5"/>
  </sheetPr>
  <dimension ref="A1:L30"/>
  <sheetViews>
    <sheetView zoomScaleNormal="100" workbookViewId="0">
      <selection activeCell="B2" sqref="A2:B2"/>
    </sheetView>
  </sheetViews>
  <sheetFormatPr defaultRowHeight="15" x14ac:dyDescent="0.25"/>
  <cols>
    <col min="1" max="1" width="22.5703125" bestFit="1" customWidth="1"/>
    <col min="2" max="2" width="15.140625" bestFit="1" customWidth="1"/>
    <col min="3" max="3" width="11.42578125" bestFit="1" customWidth="1"/>
    <col min="4" max="6" width="10.42578125" bestFit="1" customWidth="1"/>
    <col min="7" max="7" width="9.42578125" bestFit="1" customWidth="1"/>
    <col min="8" max="11" width="10.42578125" bestFit="1" customWidth="1"/>
    <col min="12" max="12" width="11.42578125" bestFit="1" customWidth="1"/>
    <col min="13" max="13" width="14" bestFit="1" customWidth="1"/>
    <col min="14" max="14" width="11.42578125" bestFit="1" customWidth="1"/>
    <col min="15" max="17" width="10.42578125" bestFit="1" customWidth="1"/>
    <col min="18" max="18" width="9.42578125" bestFit="1" customWidth="1"/>
    <col min="19" max="22" width="10.42578125" bestFit="1" customWidth="1"/>
    <col min="23" max="23" width="11.42578125" bestFit="1" customWidth="1"/>
  </cols>
  <sheetData>
    <row r="1" spans="1:12" x14ac:dyDescent="0.25">
      <c r="A1" s="4" t="s">
        <v>115</v>
      </c>
      <c r="B1" s="4" t="s">
        <v>93</v>
      </c>
      <c r="C1" s="4"/>
      <c r="D1" s="4"/>
      <c r="E1" s="4"/>
      <c r="F1" s="4"/>
      <c r="G1" s="4"/>
      <c r="H1" s="4"/>
      <c r="I1" s="4"/>
      <c r="J1" s="4"/>
      <c r="K1" s="4"/>
      <c r="L1" s="4"/>
    </row>
    <row r="2" spans="1:12" x14ac:dyDescent="0.25">
      <c r="A2" s="3" t="s">
        <v>95</v>
      </c>
      <c r="B2" s="3" t="s">
        <v>42</v>
      </c>
      <c r="C2" s="3" t="s">
        <v>37</v>
      </c>
      <c r="D2" s="3" t="s">
        <v>21</v>
      </c>
      <c r="E2" s="3" t="s">
        <v>25</v>
      </c>
      <c r="F2" s="3" t="s">
        <v>39</v>
      </c>
      <c r="G2" s="3" t="s">
        <v>29</v>
      </c>
      <c r="H2" s="3" t="s">
        <v>35</v>
      </c>
      <c r="I2" s="3" t="s">
        <v>27</v>
      </c>
      <c r="J2" s="3" t="s">
        <v>23</v>
      </c>
      <c r="K2" s="3" t="s">
        <v>33</v>
      </c>
      <c r="L2" s="3" t="s">
        <v>94</v>
      </c>
    </row>
    <row r="3" spans="1:12" x14ac:dyDescent="0.25">
      <c r="A3" s="5" t="s">
        <v>63</v>
      </c>
      <c r="B3" s="6"/>
      <c r="C3" s="6"/>
      <c r="D3" s="6"/>
      <c r="E3" s="6"/>
      <c r="F3" s="6"/>
      <c r="G3" s="6"/>
      <c r="H3" s="6"/>
      <c r="I3" s="6"/>
      <c r="J3" s="6">
        <v>31736.879999999986</v>
      </c>
      <c r="K3" s="6"/>
      <c r="L3" s="6">
        <v>31736.879999999986</v>
      </c>
    </row>
    <row r="4" spans="1:12" x14ac:dyDescent="0.25">
      <c r="A4" s="5" t="s">
        <v>60</v>
      </c>
      <c r="B4" s="6"/>
      <c r="C4" s="6"/>
      <c r="D4" s="6"/>
      <c r="E4" s="6">
        <v>63551.846377999973</v>
      </c>
      <c r="F4" s="6"/>
      <c r="G4" s="6"/>
      <c r="H4" s="6"/>
      <c r="I4" s="6">
        <v>13530</v>
      </c>
      <c r="J4" s="6"/>
      <c r="K4" s="6"/>
      <c r="L4" s="6">
        <v>77081.846377999973</v>
      </c>
    </row>
    <row r="5" spans="1:12" x14ac:dyDescent="0.25">
      <c r="A5" s="5" t="s">
        <v>59</v>
      </c>
      <c r="B5" s="6"/>
      <c r="C5" s="6">
        <v>206508.212229</v>
      </c>
      <c r="D5" s="6"/>
      <c r="E5" s="6"/>
      <c r="F5" s="6"/>
      <c r="G5" s="6"/>
      <c r="H5" s="6"/>
      <c r="I5" s="6"/>
      <c r="J5" s="6"/>
      <c r="K5" s="6"/>
      <c r="L5" s="6">
        <v>206508.212229</v>
      </c>
    </row>
    <row r="6" spans="1:12" x14ac:dyDescent="0.25">
      <c r="A6" s="5" t="s">
        <v>67</v>
      </c>
      <c r="B6" s="6"/>
      <c r="C6" s="6"/>
      <c r="D6" s="6"/>
      <c r="E6" s="6"/>
      <c r="F6" s="6"/>
      <c r="G6" s="6"/>
      <c r="H6" s="6"/>
      <c r="I6" s="6"/>
      <c r="J6" s="6"/>
      <c r="K6" s="6">
        <v>2144.7101739999998</v>
      </c>
      <c r="L6" s="6">
        <v>2144.7101739999998</v>
      </c>
    </row>
    <row r="7" spans="1:12" x14ac:dyDescent="0.25">
      <c r="A7" s="5" t="s">
        <v>64</v>
      </c>
      <c r="B7" s="6"/>
      <c r="C7" s="6"/>
      <c r="D7" s="6"/>
      <c r="E7" s="6"/>
      <c r="F7" s="6">
        <v>27088</v>
      </c>
      <c r="G7" s="6"/>
      <c r="H7" s="6"/>
      <c r="I7" s="6"/>
      <c r="J7" s="6"/>
      <c r="K7" s="6"/>
      <c r="L7" s="6">
        <v>27088</v>
      </c>
    </row>
    <row r="8" spans="1:12" x14ac:dyDescent="0.25">
      <c r="A8" s="5" t="s">
        <v>66</v>
      </c>
      <c r="B8" s="6"/>
      <c r="C8" s="6"/>
      <c r="D8" s="6">
        <v>39212</v>
      </c>
      <c r="E8" s="6"/>
      <c r="F8" s="6"/>
      <c r="G8" s="6"/>
      <c r="H8" s="6"/>
      <c r="I8" s="6"/>
      <c r="J8" s="6"/>
      <c r="K8" s="6"/>
      <c r="L8" s="6">
        <v>39212</v>
      </c>
    </row>
    <row r="9" spans="1:12" x14ac:dyDescent="0.25">
      <c r="A9" s="5" t="s">
        <v>58</v>
      </c>
      <c r="B9" s="6"/>
      <c r="C9" s="6"/>
      <c r="D9" s="6"/>
      <c r="E9" s="6"/>
      <c r="F9" s="6"/>
      <c r="G9" s="6"/>
      <c r="H9" s="6">
        <v>45154</v>
      </c>
      <c r="I9" s="6"/>
      <c r="J9" s="6"/>
      <c r="K9" s="6"/>
      <c r="L9" s="6">
        <v>45154</v>
      </c>
    </row>
    <row r="10" spans="1:12" x14ac:dyDescent="0.25">
      <c r="A10" s="5" t="s">
        <v>61</v>
      </c>
      <c r="B10" s="6"/>
      <c r="C10" s="6"/>
      <c r="D10" s="6"/>
      <c r="E10" s="6"/>
      <c r="F10" s="6"/>
      <c r="G10" s="6">
        <v>2870</v>
      </c>
      <c r="H10" s="6"/>
      <c r="I10" s="6"/>
      <c r="J10" s="6"/>
      <c r="K10" s="6"/>
      <c r="L10" s="6">
        <v>2870</v>
      </c>
    </row>
    <row r="11" spans="1:12" x14ac:dyDescent="0.25">
      <c r="A11" s="5" t="s">
        <v>68</v>
      </c>
      <c r="B11" s="6"/>
      <c r="C11" s="6"/>
      <c r="D11" s="6"/>
      <c r="E11" s="6"/>
      <c r="F11" s="6"/>
      <c r="G11" s="6"/>
      <c r="H11" s="6"/>
      <c r="I11" s="6"/>
      <c r="J11" s="6"/>
      <c r="K11" s="6">
        <v>18502.068775</v>
      </c>
      <c r="L11" s="6">
        <v>18502.068775</v>
      </c>
    </row>
    <row r="12" spans="1:12" x14ac:dyDescent="0.25">
      <c r="A12" s="5" t="s">
        <v>65</v>
      </c>
      <c r="B12" s="6"/>
      <c r="C12" s="6"/>
      <c r="D12" s="6">
        <v>21276.36</v>
      </c>
      <c r="E12" s="6">
        <v>35572.194536999988</v>
      </c>
      <c r="F12" s="6">
        <v>14490.16</v>
      </c>
      <c r="G12" s="6">
        <v>1992.04</v>
      </c>
      <c r="H12" s="6">
        <v>29298.400000000001</v>
      </c>
      <c r="I12" s="6">
        <v>5709</v>
      </c>
      <c r="J12" s="6"/>
      <c r="K12" s="6"/>
      <c r="L12" s="6">
        <v>108338.15453699999</v>
      </c>
    </row>
    <row r="13" spans="1:12" x14ac:dyDescent="0.25">
      <c r="A13" s="5" t="s">
        <v>62</v>
      </c>
      <c r="B13" s="6">
        <v>7434.7021619999996</v>
      </c>
      <c r="C13" s="6"/>
      <c r="D13" s="6"/>
      <c r="E13" s="6"/>
      <c r="F13" s="6"/>
      <c r="G13" s="6"/>
      <c r="H13" s="6"/>
      <c r="I13" s="6">
        <v>15510</v>
      </c>
      <c r="J13" s="6"/>
      <c r="K13" s="6"/>
      <c r="L13" s="6">
        <v>22944.702162000001</v>
      </c>
    </row>
    <row r="14" spans="1:12" x14ac:dyDescent="0.25">
      <c r="A14" s="11" t="s">
        <v>94</v>
      </c>
      <c r="B14" s="9">
        <v>7434.7021619999996</v>
      </c>
      <c r="C14" s="9">
        <v>206508.212229</v>
      </c>
      <c r="D14" s="9">
        <v>60488.36</v>
      </c>
      <c r="E14" s="9">
        <v>99124.040914999961</v>
      </c>
      <c r="F14" s="9">
        <v>41578.160000000003</v>
      </c>
      <c r="G14" s="9">
        <v>4862.04</v>
      </c>
      <c r="H14" s="9">
        <v>74452.399999999994</v>
      </c>
      <c r="I14" s="9">
        <v>34749</v>
      </c>
      <c r="J14" s="9">
        <v>31736.879999999986</v>
      </c>
      <c r="K14" s="9">
        <v>20646.778949</v>
      </c>
      <c r="L14" s="9">
        <v>581580.57425499998</v>
      </c>
    </row>
    <row r="18" spans="1:3" x14ac:dyDescent="0.25">
      <c r="A18" s="36" t="s">
        <v>121</v>
      </c>
      <c r="B18" s="45" t="s">
        <v>122</v>
      </c>
      <c r="C18" s="46" t="s">
        <v>123</v>
      </c>
    </row>
    <row r="19" spans="1:3" x14ac:dyDescent="0.25">
      <c r="A19" s="47" t="s">
        <v>59</v>
      </c>
      <c r="B19" s="44" t="s">
        <v>118</v>
      </c>
      <c r="C19" s="48">
        <v>206508.212229</v>
      </c>
    </row>
    <row r="20" spans="1:3" x14ac:dyDescent="0.25">
      <c r="A20" s="47" t="s">
        <v>65</v>
      </c>
      <c r="B20" s="44" t="s">
        <v>119</v>
      </c>
      <c r="C20" s="48">
        <v>108338.15453699999</v>
      </c>
    </row>
    <row r="21" spans="1:3" x14ac:dyDescent="0.25">
      <c r="A21" s="47" t="s">
        <v>60</v>
      </c>
      <c r="B21" s="44" t="s">
        <v>119</v>
      </c>
      <c r="C21" s="48">
        <v>77081.846377999973</v>
      </c>
    </row>
    <row r="22" spans="1:3" x14ac:dyDescent="0.25">
      <c r="A22" s="47" t="s">
        <v>58</v>
      </c>
      <c r="B22" s="44" t="s">
        <v>118</v>
      </c>
      <c r="C22" s="48">
        <v>45154</v>
      </c>
    </row>
    <row r="23" spans="1:3" x14ac:dyDescent="0.25">
      <c r="A23" s="47" t="s">
        <v>66</v>
      </c>
      <c r="B23" s="44" t="s">
        <v>118</v>
      </c>
      <c r="C23" s="48">
        <v>39212</v>
      </c>
    </row>
    <row r="24" spans="1:3" x14ac:dyDescent="0.25">
      <c r="A24" s="47" t="s">
        <v>63</v>
      </c>
      <c r="B24" s="44" t="s">
        <v>118</v>
      </c>
      <c r="C24" s="48">
        <v>31736.879999999986</v>
      </c>
    </row>
    <row r="25" spans="1:3" x14ac:dyDescent="0.25">
      <c r="A25" s="47" t="s">
        <v>64</v>
      </c>
      <c r="B25" s="44" t="s">
        <v>118</v>
      </c>
      <c r="C25" s="48">
        <v>27088</v>
      </c>
    </row>
    <row r="26" spans="1:3" x14ac:dyDescent="0.25">
      <c r="A26" s="47" t="s">
        <v>62</v>
      </c>
      <c r="B26" s="44" t="s">
        <v>119</v>
      </c>
      <c r="C26" s="48">
        <v>22944.702162000001</v>
      </c>
    </row>
    <row r="27" spans="1:3" x14ac:dyDescent="0.25">
      <c r="A27" s="47" t="s">
        <v>68</v>
      </c>
      <c r="B27" s="44" t="s">
        <v>118</v>
      </c>
      <c r="C27" s="48">
        <v>18502.068775</v>
      </c>
    </row>
    <row r="28" spans="1:3" x14ac:dyDescent="0.25">
      <c r="A28" s="47" t="s">
        <v>61</v>
      </c>
      <c r="B28" s="44" t="s">
        <v>118</v>
      </c>
      <c r="C28" s="48">
        <v>2870</v>
      </c>
    </row>
    <row r="29" spans="1:3" x14ac:dyDescent="0.25">
      <c r="A29" s="47" t="s">
        <v>67</v>
      </c>
      <c r="B29" s="44" t="s">
        <v>118</v>
      </c>
      <c r="C29" s="48">
        <v>2144.7101739999998</v>
      </c>
    </row>
    <row r="30" spans="1:3" x14ac:dyDescent="0.25">
      <c r="A30" s="49" t="s">
        <v>120</v>
      </c>
      <c r="B30" s="50"/>
      <c r="C30" s="51">
        <f>SUM(C19:C29)</f>
        <v>581580.5742550001</v>
      </c>
    </row>
  </sheetData>
  <sortState xmlns:xlrd2="http://schemas.microsoft.com/office/spreadsheetml/2017/richdata2" ref="A19:C29">
    <sortCondition descending="1" ref="C19:C2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26714-45A1-4F6B-BFB4-3581DBE7B8F4}">
  <sheetPr>
    <tabColor theme="3"/>
  </sheetPr>
  <dimension ref="A3:D16"/>
  <sheetViews>
    <sheetView workbookViewId="0">
      <selection activeCell="C9" sqref="C9"/>
    </sheetView>
  </sheetViews>
  <sheetFormatPr defaultRowHeight="15" x14ac:dyDescent="0.25"/>
  <cols>
    <col min="1" max="1" width="41.5703125" bestFit="1" customWidth="1"/>
    <col min="2" max="2" width="16.28515625" bestFit="1" customWidth="1"/>
    <col min="3" max="3" width="9.42578125" bestFit="1" customWidth="1"/>
    <col min="4" max="4" width="11.28515625" bestFit="1" customWidth="1"/>
    <col min="5" max="5" width="15.42578125" bestFit="1" customWidth="1"/>
    <col min="6" max="6" width="25" bestFit="1" customWidth="1"/>
    <col min="7" max="7" width="20.42578125" bestFit="1" customWidth="1"/>
    <col min="8" max="14" width="8" bestFit="1" customWidth="1"/>
    <col min="15" max="15" width="20" bestFit="1" customWidth="1"/>
    <col min="16" max="17" width="9.42578125" bestFit="1" customWidth="1"/>
    <col min="18" max="19" width="10.42578125" bestFit="1" customWidth="1"/>
    <col min="20" max="27" width="9.42578125" bestFit="1" customWidth="1"/>
    <col min="28" max="28" width="22.7109375" bestFit="1" customWidth="1"/>
    <col min="29" max="42" width="8" bestFit="1" customWidth="1"/>
    <col min="43" max="43" width="20" bestFit="1" customWidth="1"/>
    <col min="44" max="45" width="10.42578125" bestFit="1" customWidth="1"/>
    <col min="46" max="49" width="9.42578125" bestFit="1" customWidth="1"/>
    <col min="50" max="50" width="10.42578125" bestFit="1" customWidth="1"/>
    <col min="51" max="56" width="9.42578125" bestFit="1" customWidth="1"/>
    <col min="57" max="57" width="10.42578125" bestFit="1" customWidth="1"/>
    <col min="58" max="58" width="27.7109375" bestFit="1" customWidth="1"/>
    <col min="59" max="59" width="25" bestFit="1" customWidth="1"/>
    <col min="60" max="62" width="12" bestFit="1" customWidth="1"/>
    <col min="63" max="63" width="11" bestFit="1" customWidth="1"/>
    <col min="64" max="64" width="12" bestFit="1" customWidth="1"/>
    <col min="65" max="65" width="11" bestFit="1" customWidth="1"/>
    <col min="66" max="69" width="12" bestFit="1" customWidth="1"/>
    <col min="70" max="70" width="11" bestFit="1" customWidth="1"/>
    <col min="71" max="71" width="12" bestFit="1" customWidth="1"/>
    <col min="72" max="72" width="4" bestFit="1" customWidth="1"/>
    <col min="73" max="74" width="11" bestFit="1" customWidth="1"/>
    <col min="75" max="76" width="12" bestFit="1" customWidth="1"/>
    <col min="77" max="77" width="11" bestFit="1" customWidth="1"/>
    <col min="78" max="80" width="12" bestFit="1" customWidth="1"/>
    <col min="81" max="81" width="11" bestFit="1" customWidth="1"/>
    <col min="82" max="82" width="12" bestFit="1" customWidth="1"/>
    <col min="83" max="83" width="11" bestFit="1" customWidth="1"/>
    <col min="84" max="84" width="12" bestFit="1" customWidth="1"/>
    <col min="85" max="85" width="11" bestFit="1" customWidth="1"/>
    <col min="86" max="89" width="12" bestFit="1" customWidth="1"/>
    <col min="90" max="90" width="11" bestFit="1" customWidth="1"/>
    <col min="91" max="91" width="12" bestFit="1" customWidth="1"/>
    <col min="92" max="92" width="11" bestFit="1" customWidth="1"/>
    <col min="93" max="93" width="10" bestFit="1" customWidth="1"/>
    <col min="94" max="94" width="12" bestFit="1" customWidth="1"/>
    <col min="95" max="95" width="11" bestFit="1" customWidth="1"/>
    <col min="96" max="97" width="12" bestFit="1" customWidth="1"/>
    <col min="98" max="98" width="11" bestFit="1" customWidth="1"/>
    <col min="99" max="109" width="12" bestFit="1" customWidth="1"/>
    <col min="110" max="110" width="11" bestFit="1" customWidth="1"/>
    <col min="111" max="111" width="12" bestFit="1" customWidth="1"/>
    <col min="112" max="114" width="11" bestFit="1" customWidth="1"/>
    <col min="115" max="116" width="12" bestFit="1" customWidth="1"/>
    <col min="117" max="118" width="11" bestFit="1" customWidth="1"/>
    <col min="119" max="119" width="12" bestFit="1" customWidth="1"/>
    <col min="120" max="127" width="11" bestFit="1" customWidth="1"/>
    <col min="128" max="129" width="12" bestFit="1" customWidth="1"/>
    <col min="130" max="130" width="11" bestFit="1" customWidth="1"/>
    <col min="131" max="131" width="12" bestFit="1" customWidth="1"/>
    <col min="132" max="132" width="11" bestFit="1" customWidth="1"/>
    <col min="133" max="133" width="12" bestFit="1" customWidth="1"/>
    <col min="134" max="134" width="11" bestFit="1" customWidth="1"/>
    <col min="135" max="135" width="10" bestFit="1" customWidth="1"/>
    <col min="136" max="137" width="12" bestFit="1" customWidth="1"/>
    <col min="138" max="138" width="11" bestFit="1" customWidth="1"/>
    <col min="139" max="140" width="12" bestFit="1" customWidth="1"/>
    <col min="141" max="141" width="11" bestFit="1" customWidth="1"/>
    <col min="142" max="142" width="10" bestFit="1" customWidth="1"/>
    <col min="143" max="143" width="11" bestFit="1" customWidth="1"/>
    <col min="144" max="145" width="12" bestFit="1" customWidth="1"/>
    <col min="146" max="146" width="10" bestFit="1" customWidth="1"/>
    <col min="147" max="147" width="12" bestFit="1" customWidth="1"/>
    <col min="148" max="148" width="11" bestFit="1" customWidth="1"/>
    <col min="149" max="150" width="12" bestFit="1" customWidth="1"/>
    <col min="151" max="151" width="11" bestFit="1" customWidth="1"/>
    <col min="152" max="156" width="12" bestFit="1" customWidth="1"/>
    <col min="157" max="157" width="11" bestFit="1" customWidth="1"/>
    <col min="158" max="160" width="12" bestFit="1" customWidth="1"/>
    <col min="161" max="163" width="11" bestFit="1" customWidth="1"/>
    <col min="164" max="165" width="12" bestFit="1" customWidth="1"/>
    <col min="166" max="166" width="11" bestFit="1" customWidth="1"/>
    <col min="167" max="167" width="12" bestFit="1" customWidth="1"/>
    <col min="168" max="169" width="11" bestFit="1" customWidth="1"/>
    <col min="170" max="170" width="12" bestFit="1" customWidth="1"/>
    <col min="171" max="171" width="11" bestFit="1" customWidth="1"/>
    <col min="172" max="172" width="10" bestFit="1" customWidth="1"/>
    <col min="173" max="173" width="11" bestFit="1" customWidth="1"/>
    <col min="174" max="176" width="12" bestFit="1" customWidth="1"/>
    <col min="177" max="177" width="11.28515625" bestFit="1" customWidth="1"/>
  </cols>
  <sheetData>
    <row r="3" spans="1:4" x14ac:dyDescent="0.25">
      <c r="A3" s="12" t="s">
        <v>188</v>
      </c>
      <c r="B3" s="12" t="s">
        <v>93</v>
      </c>
    </row>
    <row r="4" spans="1:4" x14ac:dyDescent="0.25">
      <c r="A4" s="12" t="s">
        <v>95</v>
      </c>
      <c r="B4">
        <v>2021</v>
      </c>
      <c r="C4">
        <v>2022</v>
      </c>
      <c r="D4" t="s">
        <v>94</v>
      </c>
    </row>
    <row r="5" spans="1:4" x14ac:dyDescent="0.25">
      <c r="A5" s="5" t="s">
        <v>46</v>
      </c>
      <c r="B5" s="6"/>
      <c r="C5" s="6"/>
      <c r="D5" s="6"/>
    </row>
    <row r="6" spans="1:4" x14ac:dyDescent="0.25">
      <c r="A6" s="13" t="s">
        <v>32</v>
      </c>
      <c r="B6" s="6">
        <v>26</v>
      </c>
      <c r="C6" s="6">
        <v>1031</v>
      </c>
      <c r="D6" s="6">
        <v>1057</v>
      </c>
    </row>
    <row r="7" spans="1:4" x14ac:dyDescent="0.25">
      <c r="A7" s="13" t="s">
        <v>40</v>
      </c>
      <c r="B7" s="6">
        <v>128</v>
      </c>
      <c r="C7" s="6">
        <v>36</v>
      </c>
      <c r="D7" s="6">
        <v>164</v>
      </c>
    </row>
    <row r="8" spans="1:4" x14ac:dyDescent="0.25">
      <c r="A8" s="13" t="s">
        <v>34</v>
      </c>
      <c r="B8" s="6">
        <v>129</v>
      </c>
      <c r="C8" s="6">
        <v>160</v>
      </c>
      <c r="D8" s="6">
        <v>289</v>
      </c>
    </row>
    <row r="9" spans="1:4" x14ac:dyDescent="0.25">
      <c r="A9" s="13" t="s">
        <v>41</v>
      </c>
      <c r="B9" s="6">
        <v>11</v>
      </c>
      <c r="C9" s="6">
        <v>14</v>
      </c>
      <c r="D9" s="6">
        <v>25</v>
      </c>
    </row>
    <row r="10" spans="1:4" x14ac:dyDescent="0.25">
      <c r="A10" s="13" t="s">
        <v>28</v>
      </c>
      <c r="B10" s="6">
        <v>8</v>
      </c>
      <c r="C10" s="6">
        <v>11</v>
      </c>
      <c r="D10" s="6">
        <v>19</v>
      </c>
    </row>
    <row r="11" spans="1:4" x14ac:dyDescent="0.25">
      <c r="A11" s="13" t="s">
        <v>20</v>
      </c>
      <c r="B11" s="6"/>
      <c r="C11" s="6">
        <v>70</v>
      </c>
      <c r="D11" s="6">
        <v>70</v>
      </c>
    </row>
    <row r="12" spans="1:4" x14ac:dyDescent="0.25">
      <c r="A12" s="13" t="s">
        <v>22</v>
      </c>
      <c r="B12" s="6">
        <v>47</v>
      </c>
      <c r="C12" s="6">
        <v>67</v>
      </c>
      <c r="D12" s="6">
        <v>114</v>
      </c>
    </row>
    <row r="13" spans="1:4" x14ac:dyDescent="0.25">
      <c r="A13" s="13" t="s">
        <v>38</v>
      </c>
      <c r="B13" s="6">
        <v>64</v>
      </c>
      <c r="C13" s="6">
        <v>97</v>
      </c>
      <c r="D13" s="6">
        <v>161</v>
      </c>
    </row>
    <row r="14" spans="1:4" x14ac:dyDescent="0.25">
      <c r="A14" s="13" t="s">
        <v>36</v>
      </c>
      <c r="B14" s="6">
        <v>281</v>
      </c>
      <c r="C14" s="6">
        <v>339</v>
      </c>
      <c r="D14" s="6">
        <v>620</v>
      </c>
    </row>
    <row r="15" spans="1:4" x14ac:dyDescent="0.25">
      <c r="A15" s="13" t="s">
        <v>31</v>
      </c>
      <c r="B15" s="6">
        <v>53</v>
      </c>
      <c r="C15" s="6">
        <v>19</v>
      </c>
      <c r="D15" s="6">
        <v>72</v>
      </c>
    </row>
    <row r="16" spans="1:4" x14ac:dyDescent="0.25">
      <c r="A16" s="5" t="s">
        <v>94</v>
      </c>
      <c r="B16" s="6">
        <v>747</v>
      </c>
      <c r="C16" s="6">
        <v>1844</v>
      </c>
      <c r="D16" s="6">
        <v>2591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T639"/>
  <sheetViews>
    <sheetView zoomScale="85" zoomScaleNormal="85" workbookViewId="0">
      <pane ySplit="1" topLeftCell="A2" activePane="bottomLeft" state="frozen"/>
      <selection pane="bottomLeft" activeCell="R644" sqref="R644"/>
    </sheetView>
  </sheetViews>
  <sheetFormatPr defaultRowHeight="15" x14ac:dyDescent="0.25"/>
  <cols>
    <col min="1" max="1" width="13.140625" bestFit="1" customWidth="1"/>
    <col min="2" max="2" width="17" bestFit="1" customWidth="1"/>
    <col min="3" max="3" width="31.28515625" bestFit="1" customWidth="1"/>
    <col min="4" max="4" width="12.42578125" bestFit="1" customWidth="1"/>
    <col min="5" max="5" width="37.7109375" bestFit="1" customWidth="1"/>
    <col min="6" max="6" width="17" bestFit="1" customWidth="1"/>
    <col min="7" max="7" width="16.28515625" bestFit="1" customWidth="1"/>
    <col min="8" max="9" width="16.28515625" customWidth="1"/>
    <col min="10" max="11" width="9.140625" bestFit="1" customWidth="1"/>
    <col min="12" max="12" width="9.140625" customWidth="1"/>
    <col min="13" max="13" width="5" bestFit="1" customWidth="1"/>
    <col min="14" max="14" width="11" bestFit="1" customWidth="1"/>
    <col min="15" max="15" width="7.7109375" bestFit="1" customWidth="1"/>
    <col min="16" max="16" width="11.140625" bestFit="1" customWidth="1"/>
    <col min="17" max="17" width="15.7109375" style="2" bestFit="1" customWidth="1"/>
    <col min="18" max="18" width="15.7109375" style="2" customWidth="1"/>
    <col min="19" max="19" width="15.7109375" customWidth="1"/>
    <col min="20" max="20" width="39.85546875" bestFit="1" customWidth="1"/>
  </cols>
  <sheetData>
    <row r="1" spans="1:20" x14ac:dyDescent="0.25">
      <c r="A1" s="1" t="s">
        <v>0</v>
      </c>
      <c r="B1" s="1" t="s">
        <v>1</v>
      </c>
      <c r="C1" s="1" t="s">
        <v>124</v>
      </c>
      <c r="D1" s="1" t="s">
        <v>2</v>
      </c>
      <c r="E1" s="1" t="s">
        <v>96</v>
      </c>
      <c r="F1" s="1" t="s">
        <v>19</v>
      </c>
      <c r="G1" s="1" t="s">
        <v>3</v>
      </c>
      <c r="H1" s="1" t="s">
        <v>116</v>
      </c>
      <c r="I1" s="1" t="s">
        <v>117</v>
      </c>
      <c r="J1" s="1" t="s">
        <v>100</v>
      </c>
      <c r="K1" s="1" t="s">
        <v>114</v>
      </c>
      <c r="L1" s="1" t="s">
        <v>4</v>
      </c>
      <c r="M1" s="1" t="s">
        <v>101</v>
      </c>
      <c r="N1" s="1" t="s">
        <v>6</v>
      </c>
      <c r="O1" s="1" t="s">
        <v>51</v>
      </c>
      <c r="P1" s="1" t="s">
        <v>97</v>
      </c>
      <c r="Q1" s="7" t="s">
        <v>98</v>
      </c>
      <c r="R1" s="7" t="s">
        <v>151</v>
      </c>
      <c r="S1" s="1" t="s">
        <v>99</v>
      </c>
      <c r="T1" s="1" t="s">
        <v>56</v>
      </c>
    </row>
    <row r="2" spans="1:20" x14ac:dyDescent="0.25">
      <c r="A2">
        <v>7015553</v>
      </c>
      <c r="B2">
        <v>1</v>
      </c>
      <c r="C2" t="s">
        <v>47</v>
      </c>
      <c r="D2">
        <v>334628</v>
      </c>
      <c r="E2" t="s">
        <v>26</v>
      </c>
      <c r="F2" t="s">
        <v>27</v>
      </c>
      <c r="G2" t="s">
        <v>7</v>
      </c>
      <c r="H2" t="s">
        <v>60</v>
      </c>
      <c r="I2" t="s">
        <v>25</v>
      </c>
      <c r="J2" t="s">
        <v>69</v>
      </c>
      <c r="K2">
        <v>1</v>
      </c>
      <c r="L2" t="s">
        <v>102</v>
      </c>
      <c r="M2">
        <f>+LEFT(J2,4) * 1</f>
        <v>2021</v>
      </c>
      <c r="N2">
        <v>10</v>
      </c>
      <c r="O2" t="s">
        <v>57</v>
      </c>
      <c r="P2" t="s">
        <v>52</v>
      </c>
      <c r="Q2" s="2">
        <f>IF(P2="EUR",T2,IF(P2="USD",(T2*0.909090909090909),(T2*0.137950062077528)))</f>
        <v>330</v>
      </c>
      <c r="R2" s="2">
        <v>33</v>
      </c>
      <c r="S2" s="2">
        <f>IF(P2="USD",T2,IF(P2="EUR",(T2*1.1),(T2*0.151745068285281)))</f>
        <v>363.00000000000006</v>
      </c>
      <c r="T2" s="2">
        <v>330</v>
      </c>
    </row>
    <row r="3" spans="1:20" x14ac:dyDescent="0.25">
      <c r="A3">
        <v>6939958</v>
      </c>
      <c r="B3">
        <v>2</v>
      </c>
      <c r="C3" t="s">
        <v>47</v>
      </c>
      <c r="D3">
        <v>334628</v>
      </c>
      <c r="E3" t="s">
        <v>26</v>
      </c>
      <c r="F3" t="s">
        <v>27</v>
      </c>
      <c r="G3" t="s">
        <v>8</v>
      </c>
      <c r="H3" t="s">
        <v>62</v>
      </c>
      <c r="I3" t="s">
        <v>42</v>
      </c>
      <c r="J3" t="s">
        <v>69</v>
      </c>
      <c r="K3">
        <v>1</v>
      </c>
      <c r="L3" t="s">
        <v>102</v>
      </c>
      <c r="M3">
        <f t="shared" ref="M3:M66" si="0">+LEFT(J3,4) * 1</f>
        <v>2021</v>
      </c>
      <c r="N3">
        <v>40</v>
      </c>
      <c r="O3" t="s">
        <v>57</v>
      </c>
      <c r="P3" t="s">
        <v>52</v>
      </c>
      <c r="Q3" s="2">
        <f t="shared" ref="Q3:Q66" si="1">IF(P3="EUR",T3,IF(P3="USD",(T3*0.909090909090909),(T3*0.137950062077528)))</f>
        <v>1320</v>
      </c>
      <c r="R3" s="2">
        <v>33</v>
      </c>
      <c r="S3" s="2">
        <f t="shared" ref="S3:S66" si="2">IF(P3="USD",T3,IF(P3="EUR",(T3*1.1),(T3*0.151745068285281)))</f>
        <v>1452.0000000000002</v>
      </c>
      <c r="T3" s="2">
        <v>1320</v>
      </c>
    </row>
    <row r="4" spans="1:20" x14ac:dyDescent="0.25">
      <c r="A4">
        <v>7012089</v>
      </c>
      <c r="B4">
        <v>2</v>
      </c>
      <c r="C4" t="s">
        <v>47</v>
      </c>
      <c r="D4">
        <v>334628</v>
      </c>
      <c r="E4" t="s">
        <v>26</v>
      </c>
      <c r="F4" t="s">
        <v>27</v>
      </c>
      <c r="G4" t="s">
        <v>8</v>
      </c>
      <c r="H4" t="s">
        <v>62</v>
      </c>
      <c r="I4" t="s">
        <v>42</v>
      </c>
      <c r="J4" t="s">
        <v>69</v>
      </c>
      <c r="K4">
        <v>1</v>
      </c>
      <c r="L4" t="s">
        <v>102</v>
      </c>
      <c r="M4">
        <f t="shared" si="0"/>
        <v>2021</v>
      </c>
      <c r="N4">
        <v>40</v>
      </c>
      <c r="O4" t="s">
        <v>57</v>
      </c>
      <c r="P4" t="s">
        <v>52</v>
      </c>
      <c r="Q4" s="2">
        <f t="shared" si="1"/>
        <v>1320</v>
      </c>
      <c r="R4" s="2">
        <v>33</v>
      </c>
      <c r="S4" s="2">
        <f t="shared" si="2"/>
        <v>1452.0000000000002</v>
      </c>
      <c r="T4" s="2">
        <v>1320</v>
      </c>
    </row>
    <row r="5" spans="1:20" x14ac:dyDescent="0.25">
      <c r="A5">
        <v>7054862</v>
      </c>
      <c r="B5">
        <v>1</v>
      </c>
      <c r="C5" t="s">
        <v>47</v>
      </c>
      <c r="D5">
        <v>334628</v>
      </c>
      <c r="E5" t="s">
        <v>26</v>
      </c>
      <c r="F5" t="s">
        <v>27</v>
      </c>
      <c r="G5" t="s">
        <v>8</v>
      </c>
      <c r="H5" t="s">
        <v>62</v>
      </c>
      <c r="I5" t="s">
        <v>42</v>
      </c>
      <c r="J5" t="s">
        <v>69</v>
      </c>
      <c r="K5">
        <v>1</v>
      </c>
      <c r="L5" t="s">
        <v>102</v>
      </c>
      <c r="M5">
        <f t="shared" si="0"/>
        <v>2021</v>
      </c>
      <c r="N5">
        <v>70</v>
      </c>
      <c r="O5" t="s">
        <v>57</v>
      </c>
      <c r="P5" t="s">
        <v>52</v>
      </c>
      <c r="Q5" s="2">
        <f t="shared" si="1"/>
        <v>2310</v>
      </c>
      <c r="R5" s="2">
        <v>33</v>
      </c>
      <c r="S5" s="2">
        <f t="shared" si="2"/>
        <v>2541</v>
      </c>
      <c r="T5" s="2">
        <v>2310</v>
      </c>
    </row>
    <row r="6" spans="1:20" x14ac:dyDescent="0.25">
      <c r="A6">
        <v>7178297</v>
      </c>
      <c r="B6">
        <v>1</v>
      </c>
      <c r="C6" t="s">
        <v>47</v>
      </c>
      <c r="D6">
        <v>334628</v>
      </c>
      <c r="E6" t="s">
        <v>26</v>
      </c>
      <c r="F6" t="s">
        <v>27</v>
      </c>
      <c r="G6" t="s">
        <v>7</v>
      </c>
      <c r="H6" t="s">
        <v>60</v>
      </c>
      <c r="I6" t="s">
        <v>25</v>
      </c>
      <c r="J6" t="s">
        <v>70</v>
      </c>
      <c r="K6">
        <v>3</v>
      </c>
      <c r="L6" t="s">
        <v>104</v>
      </c>
      <c r="M6">
        <f t="shared" si="0"/>
        <v>2021</v>
      </c>
      <c r="N6">
        <v>10</v>
      </c>
      <c r="O6" t="s">
        <v>57</v>
      </c>
      <c r="P6" t="s">
        <v>52</v>
      </c>
      <c r="Q6" s="2">
        <f t="shared" si="1"/>
        <v>330</v>
      </c>
      <c r="R6" s="2">
        <v>33</v>
      </c>
      <c r="S6" s="2">
        <f t="shared" si="2"/>
        <v>363.00000000000006</v>
      </c>
      <c r="T6" s="2">
        <v>330</v>
      </c>
    </row>
    <row r="7" spans="1:20" x14ac:dyDescent="0.25">
      <c r="A7">
        <v>7190135</v>
      </c>
      <c r="B7">
        <v>1</v>
      </c>
      <c r="C7" t="s">
        <v>47</v>
      </c>
      <c r="D7">
        <v>334628</v>
      </c>
      <c r="E7" t="s">
        <v>26</v>
      </c>
      <c r="F7" t="s">
        <v>27</v>
      </c>
      <c r="G7" t="s">
        <v>7</v>
      </c>
      <c r="H7" t="s">
        <v>60</v>
      </c>
      <c r="I7" t="s">
        <v>25</v>
      </c>
      <c r="J7" t="s">
        <v>70</v>
      </c>
      <c r="K7">
        <v>3</v>
      </c>
      <c r="L7" t="s">
        <v>104</v>
      </c>
      <c r="M7">
        <f t="shared" si="0"/>
        <v>2021</v>
      </c>
      <c r="N7">
        <v>30</v>
      </c>
      <c r="O7" t="s">
        <v>57</v>
      </c>
      <c r="P7" t="s">
        <v>52</v>
      </c>
      <c r="Q7" s="2">
        <f t="shared" si="1"/>
        <v>990</v>
      </c>
      <c r="R7" s="2">
        <v>33</v>
      </c>
      <c r="S7" s="2">
        <f t="shared" si="2"/>
        <v>1089</v>
      </c>
      <c r="T7" s="2">
        <v>990</v>
      </c>
    </row>
    <row r="8" spans="1:20" x14ac:dyDescent="0.25">
      <c r="A8">
        <v>7241589</v>
      </c>
      <c r="B8">
        <v>1</v>
      </c>
      <c r="C8" t="s">
        <v>47</v>
      </c>
      <c r="D8">
        <v>334628</v>
      </c>
      <c r="E8" t="s">
        <v>26</v>
      </c>
      <c r="F8" t="s">
        <v>27</v>
      </c>
      <c r="G8" t="s">
        <v>8</v>
      </c>
      <c r="H8" t="s">
        <v>62</v>
      </c>
      <c r="I8" t="s">
        <v>42</v>
      </c>
      <c r="J8" t="s">
        <v>70</v>
      </c>
      <c r="K8">
        <v>3</v>
      </c>
      <c r="L8" t="s">
        <v>104</v>
      </c>
      <c r="M8">
        <f t="shared" si="0"/>
        <v>2021</v>
      </c>
      <c r="N8">
        <v>40</v>
      </c>
      <c r="O8" t="s">
        <v>57</v>
      </c>
      <c r="P8" t="s">
        <v>52</v>
      </c>
      <c r="Q8" s="2">
        <f t="shared" si="1"/>
        <v>1320</v>
      </c>
      <c r="R8" s="2">
        <v>33</v>
      </c>
      <c r="S8" s="2">
        <f t="shared" si="2"/>
        <v>1452.0000000000002</v>
      </c>
      <c r="T8" s="2">
        <v>1320</v>
      </c>
    </row>
    <row r="9" spans="1:20" x14ac:dyDescent="0.25">
      <c r="A9">
        <v>7321155</v>
      </c>
      <c r="B9">
        <v>1</v>
      </c>
      <c r="C9" t="s">
        <v>47</v>
      </c>
      <c r="D9">
        <v>334628</v>
      </c>
      <c r="E9" t="s">
        <v>26</v>
      </c>
      <c r="F9" t="s">
        <v>27</v>
      </c>
      <c r="G9" t="s">
        <v>7</v>
      </c>
      <c r="H9" t="s">
        <v>60</v>
      </c>
      <c r="I9" t="s">
        <v>25</v>
      </c>
      <c r="J9" t="s">
        <v>71</v>
      </c>
      <c r="K9">
        <v>5</v>
      </c>
      <c r="L9" t="s">
        <v>106</v>
      </c>
      <c r="M9">
        <f t="shared" si="0"/>
        <v>2021</v>
      </c>
      <c r="N9">
        <v>10</v>
      </c>
      <c r="O9" t="s">
        <v>57</v>
      </c>
      <c r="P9" t="s">
        <v>52</v>
      </c>
      <c r="Q9" s="2">
        <f t="shared" si="1"/>
        <v>330</v>
      </c>
      <c r="R9" s="2">
        <v>33</v>
      </c>
      <c r="S9" s="2">
        <f t="shared" si="2"/>
        <v>363.00000000000006</v>
      </c>
      <c r="T9" s="2">
        <v>330</v>
      </c>
    </row>
    <row r="10" spans="1:20" x14ac:dyDescent="0.25">
      <c r="A10">
        <v>7337283</v>
      </c>
      <c r="B10">
        <v>1</v>
      </c>
      <c r="C10" t="s">
        <v>47</v>
      </c>
      <c r="D10">
        <v>334628</v>
      </c>
      <c r="E10" t="s">
        <v>26</v>
      </c>
      <c r="F10" t="s">
        <v>27</v>
      </c>
      <c r="G10" t="s">
        <v>7</v>
      </c>
      <c r="H10" t="s">
        <v>60</v>
      </c>
      <c r="I10" t="s">
        <v>25</v>
      </c>
      <c r="J10" t="s">
        <v>71</v>
      </c>
      <c r="K10">
        <v>5</v>
      </c>
      <c r="L10" t="s">
        <v>106</v>
      </c>
      <c r="M10">
        <f t="shared" si="0"/>
        <v>2021</v>
      </c>
      <c r="N10">
        <v>10</v>
      </c>
      <c r="O10" t="s">
        <v>57</v>
      </c>
      <c r="P10" t="s">
        <v>52</v>
      </c>
      <c r="Q10" s="2">
        <f t="shared" si="1"/>
        <v>330</v>
      </c>
      <c r="R10" s="2">
        <v>33</v>
      </c>
      <c r="S10" s="2">
        <f t="shared" si="2"/>
        <v>363.00000000000006</v>
      </c>
      <c r="T10" s="2">
        <v>330</v>
      </c>
    </row>
    <row r="11" spans="1:20" x14ac:dyDescent="0.25">
      <c r="A11">
        <v>7381879</v>
      </c>
      <c r="B11">
        <v>1</v>
      </c>
      <c r="C11" t="s">
        <v>47</v>
      </c>
      <c r="D11">
        <v>334628</v>
      </c>
      <c r="E11" t="s">
        <v>26</v>
      </c>
      <c r="F11" t="s">
        <v>27</v>
      </c>
      <c r="G11" t="s">
        <v>7</v>
      </c>
      <c r="H11" t="s">
        <v>60</v>
      </c>
      <c r="I11" t="s">
        <v>25</v>
      </c>
      <c r="J11" t="s">
        <v>72</v>
      </c>
      <c r="K11">
        <v>6</v>
      </c>
      <c r="L11" t="s">
        <v>107</v>
      </c>
      <c r="M11">
        <f t="shared" si="0"/>
        <v>2021</v>
      </c>
      <c r="N11">
        <v>10</v>
      </c>
      <c r="O11" t="s">
        <v>57</v>
      </c>
      <c r="P11" t="s">
        <v>52</v>
      </c>
      <c r="Q11" s="2">
        <f t="shared" si="1"/>
        <v>330</v>
      </c>
      <c r="R11" s="2">
        <v>33</v>
      </c>
      <c r="S11" s="2">
        <f t="shared" si="2"/>
        <v>363.00000000000006</v>
      </c>
      <c r="T11" s="2">
        <v>330</v>
      </c>
    </row>
    <row r="12" spans="1:20" x14ac:dyDescent="0.25">
      <c r="A12">
        <v>7506537</v>
      </c>
      <c r="B12">
        <v>1</v>
      </c>
      <c r="C12" t="s">
        <v>47</v>
      </c>
      <c r="D12">
        <v>334628</v>
      </c>
      <c r="E12" t="s">
        <v>26</v>
      </c>
      <c r="F12" t="s">
        <v>27</v>
      </c>
      <c r="G12" t="s">
        <v>7</v>
      </c>
      <c r="H12" t="s">
        <v>60</v>
      </c>
      <c r="I12" t="s">
        <v>25</v>
      </c>
      <c r="J12" t="s">
        <v>73</v>
      </c>
      <c r="K12">
        <v>7</v>
      </c>
      <c r="L12" t="s">
        <v>108</v>
      </c>
      <c r="M12">
        <f t="shared" si="0"/>
        <v>2021</v>
      </c>
      <c r="N12">
        <v>20</v>
      </c>
      <c r="O12" t="s">
        <v>57</v>
      </c>
      <c r="P12" t="s">
        <v>52</v>
      </c>
      <c r="Q12" s="2">
        <f t="shared" si="1"/>
        <v>660</v>
      </c>
      <c r="R12" s="2">
        <v>33</v>
      </c>
      <c r="S12" s="2">
        <f t="shared" si="2"/>
        <v>726.00000000000011</v>
      </c>
      <c r="T12" s="2">
        <v>660</v>
      </c>
    </row>
    <row r="13" spans="1:20" x14ac:dyDescent="0.25">
      <c r="A13">
        <v>7440068</v>
      </c>
      <c r="B13">
        <v>1</v>
      </c>
      <c r="C13" t="s">
        <v>47</v>
      </c>
      <c r="D13">
        <v>334628</v>
      </c>
      <c r="E13" t="s">
        <v>26</v>
      </c>
      <c r="F13" t="s">
        <v>27</v>
      </c>
      <c r="G13" t="s">
        <v>7</v>
      </c>
      <c r="H13" t="s">
        <v>60</v>
      </c>
      <c r="I13" t="s">
        <v>25</v>
      </c>
      <c r="J13" t="s">
        <v>73</v>
      </c>
      <c r="K13">
        <v>7</v>
      </c>
      <c r="L13" t="s">
        <v>108</v>
      </c>
      <c r="M13">
        <f t="shared" si="0"/>
        <v>2021</v>
      </c>
      <c r="N13">
        <v>10</v>
      </c>
      <c r="O13" t="s">
        <v>57</v>
      </c>
      <c r="P13" t="s">
        <v>52</v>
      </c>
      <c r="Q13" s="2">
        <f t="shared" si="1"/>
        <v>330</v>
      </c>
      <c r="R13" s="2">
        <v>33</v>
      </c>
      <c r="S13" s="2">
        <f t="shared" si="2"/>
        <v>363.00000000000006</v>
      </c>
      <c r="T13" s="2">
        <v>330</v>
      </c>
    </row>
    <row r="14" spans="1:20" x14ac:dyDescent="0.25">
      <c r="A14">
        <v>7523773</v>
      </c>
      <c r="B14">
        <v>2</v>
      </c>
      <c r="C14" t="s">
        <v>47</v>
      </c>
      <c r="D14">
        <v>334628</v>
      </c>
      <c r="E14" t="s">
        <v>26</v>
      </c>
      <c r="F14" t="s">
        <v>27</v>
      </c>
      <c r="G14" t="s">
        <v>7</v>
      </c>
      <c r="H14" t="s">
        <v>60</v>
      </c>
      <c r="I14" t="s">
        <v>25</v>
      </c>
      <c r="J14" t="s">
        <v>74</v>
      </c>
      <c r="K14">
        <v>8</v>
      </c>
      <c r="L14" t="s">
        <v>109</v>
      </c>
      <c r="M14">
        <f t="shared" si="0"/>
        <v>2021</v>
      </c>
      <c r="N14">
        <v>50</v>
      </c>
      <c r="O14" t="s">
        <v>57</v>
      </c>
      <c r="P14" t="s">
        <v>52</v>
      </c>
      <c r="Q14" s="2">
        <f t="shared" si="1"/>
        <v>1650</v>
      </c>
      <c r="R14" s="2">
        <v>33</v>
      </c>
      <c r="S14" s="2">
        <f t="shared" si="2"/>
        <v>1815.0000000000002</v>
      </c>
      <c r="T14" s="2">
        <v>1650</v>
      </c>
    </row>
    <row r="15" spans="1:20" x14ac:dyDescent="0.25">
      <c r="A15">
        <v>7593132</v>
      </c>
      <c r="B15">
        <v>1</v>
      </c>
      <c r="C15" t="s">
        <v>47</v>
      </c>
      <c r="D15">
        <v>334628</v>
      </c>
      <c r="E15" t="s">
        <v>26</v>
      </c>
      <c r="F15" t="s">
        <v>27</v>
      </c>
      <c r="G15" t="s">
        <v>7</v>
      </c>
      <c r="H15" t="s">
        <v>60</v>
      </c>
      <c r="I15" t="s">
        <v>25</v>
      </c>
      <c r="J15" t="s">
        <v>75</v>
      </c>
      <c r="K15">
        <v>9</v>
      </c>
      <c r="L15" t="s">
        <v>110</v>
      </c>
      <c r="M15">
        <f t="shared" si="0"/>
        <v>2021</v>
      </c>
      <c r="N15">
        <v>10</v>
      </c>
      <c r="O15" t="s">
        <v>57</v>
      </c>
      <c r="P15" t="s">
        <v>52</v>
      </c>
      <c r="Q15" s="2">
        <f t="shared" si="1"/>
        <v>330</v>
      </c>
      <c r="R15" s="2">
        <v>33</v>
      </c>
      <c r="S15" s="2">
        <f t="shared" si="2"/>
        <v>363.00000000000006</v>
      </c>
      <c r="T15" s="2">
        <v>330</v>
      </c>
    </row>
    <row r="16" spans="1:20" x14ac:dyDescent="0.25">
      <c r="A16">
        <v>7757660</v>
      </c>
      <c r="B16">
        <v>1</v>
      </c>
      <c r="C16" t="s">
        <v>47</v>
      </c>
      <c r="D16">
        <v>334628</v>
      </c>
      <c r="E16" t="s">
        <v>26</v>
      </c>
      <c r="F16" t="s">
        <v>27</v>
      </c>
      <c r="G16" t="s">
        <v>8</v>
      </c>
      <c r="H16" t="s">
        <v>62</v>
      </c>
      <c r="I16" t="s">
        <v>42</v>
      </c>
      <c r="J16" t="s">
        <v>76</v>
      </c>
      <c r="K16">
        <v>10</v>
      </c>
      <c r="L16" t="s">
        <v>111</v>
      </c>
      <c r="M16">
        <f t="shared" si="0"/>
        <v>2021</v>
      </c>
      <c r="N16">
        <v>20</v>
      </c>
      <c r="O16" t="s">
        <v>57</v>
      </c>
      <c r="P16" t="s">
        <v>52</v>
      </c>
      <c r="Q16" s="2">
        <f t="shared" si="1"/>
        <v>660</v>
      </c>
      <c r="R16" s="2">
        <v>33</v>
      </c>
      <c r="S16" s="2">
        <f t="shared" si="2"/>
        <v>726.00000000000011</v>
      </c>
      <c r="T16" s="2">
        <v>660</v>
      </c>
    </row>
    <row r="17" spans="1:20" x14ac:dyDescent="0.25">
      <c r="A17">
        <v>7768950</v>
      </c>
      <c r="B17">
        <v>1</v>
      </c>
      <c r="C17" t="s">
        <v>47</v>
      </c>
      <c r="D17">
        <v>334628</v>
      </c>
      <c r="E17" t="s">
        <v>26</v>
      </c>
      <c r="F17" t="s">
        <v>27</v>
      </c>
      <c r="G17" t="s">
        <v>7</v>
      </c>
      <c r="H17" t="s">
        <v>60</v>
      </c>
      <c r="I17" t="s">
        <v>25</v>
      </c>
      <c r="J17" t="s">
        <v>77</v>
      </c>
      <c r="K17">
        <v>11</v>
      </c>
      <c r="L17" t="s">
        <v>112</v>
      </c>
      <c r="M17">
        <f t="shared" si="0"/>
        <v>2021</v>
      </c>
      <c r="N17">
        <v>10</v>
      </c>
      <c r="O17" t="s">
        <v>57</v>
      </c>
      <c r="P17" t="s">
        <v>52</v>
      </c>
      <c r="Q17" s="2">
        <f t="shared" si="1"/>
        <v>330</v>
      </c>
      <c r="R17" s="2">
        <v>33</v>
      </c>
      <c r="S17" s="2">
        <f t="shared" si="2"/>
        <v>363.00000000000006</v>
      </c>
      <c r="T17" s="2">
        <v>330</v>
      </c>
    </row>
    <row r="18" spans="1:20" x14ac:dyDescent="0.25">
      <c r="A18">
        <v>7746446</v>
      </c>
      <c r="B18">
        <v>1</v>
      </c>
      <c r="C18" t="s">
        <v>47</v>
      </c>
      <c r="D18">
        <v>334628</v>
      </c>
      <c r="E18" t="s">
        <v>26</v>
      </c>
      <c r="F18" t="s">
        <v>27</v>
      </c>
      <c r="G18" t="s">
        <v>7</v>
      </c>
      <c r="H18" t="s">
        <v>60</v>
      </c>
      <c r="I18" t="s">
        <v>25</v>
      </c>
      <c r="J18" t="s">
        <v>77</v>
      </c>
      <c r="K18">
        <v>11</v>
      </c>
      <c r="L18" t="s">
        <v>112</v>
      </c>
      <c r="M18">
        <f t="shared" si="0"/>
        <v>2021</v>
      </c>
      <c r="N18">
        <v>10</v>
      </c>
      <c r="O18" t="s">
        <v>57</v>
      </c>
      <c r="P18" t="s">
        <v>52</v>
      </c>
      <c r="Q18" s="2">
        <f t="shared" si="1"/>
        <v>330</v>
      </c>
      <c r="R18" s="2">
        <v>33</v>
      </c>
      <c r="S18" s="2">
        <f t="shared" si="2"/>
        <v>363.00000000000006</v>
      </c>
      <c r="T18" s="2">
        <v>330</v>
      </c>
    </row>
    <row r="19" spans="1:20" x14ac:dyDescent="0.25">
      <c r="A19">
        <v>7836021</v>
      </c>
      <c r="B19">
        <v>2</v>
      </c>
      <c r="C19" t="s">
        <v>47</v>
      </c>
      <c r="D19">
        <v>334628</v>
      </c>
      <c r="E19" t="s">
        <v>26</v>
      </c>
      <c r="F19" t="s">
        <v>27</v>
      </c>
      <c r="G19" t="s">
        <v>8</v>
      </c>
      <c r="H19" t="s">
        <v>62</v>
      </c>
      <c r="I19" t="s">
        <v>42</v>
      </c>
      <c r="J19" t="s">
        <v>77</v>
      </c>
      <c r="K19">
        <v>11</v>
      </c>
      <c r="L19" t="s">
        <v>112</v>
      </c>
      <c r="M19">
        <f t="shared" si="0"/>
        <v>2021</v>
      </c>
      <c r="N19">
        <v>60</v>
      </c>
      <c r="O19" t="s">
        <v>57</v>
      </c>
      <c r="P19" t="s">
        <v>52</v>
      </c>
      <c r="Q19" s="2">
        <f t="shared" si="1"/>
        <v>1980</v>
      </c>
      <c r="R19" s="2">
        <v>33</v>
      </c>
      <c r="S19" s="2">
        <f t="shared" si="2"/>
        <v>2178</v>
      </c>
      <c r="T19" s="2">
        <v>1980</v>
      </c>
    </row>
    <row r="20" spans="1:20" x14ac:dyDescent="0.25">
      <c r="A20">
        <v>7894548</v>
      </c>
      <c r="B20">
        <v>1</v>
      </c>
      <c r="C20" t="s">
        <v>47</v>
      </c>
      <c r="D20">
        <v>334628</v>
      </c>
      <c r="E20" t="s">
        <v>26</v>
      </c>
      <c r="F20" t="s">
        <v>27</v>
      </c>
      <c r="G20" t="s">
        <v>7</v>
      </c>
      <c r="H20" t="s">
        <v>60</v>
      </c>
      <c r="I20" t="s">
        <v>25</v>
      </c>
      <c r="J20" t="s">
        <v>78</v>
      </c>
      <c r="K20">
        <v>12</v>
      </c>
      <c r="L20" t="s">
        <v>113</v>
      </c>
      <c r="M20">
        <f t="shared" si="0"/>
        <v>2021</v>
      </c>
      <c r="N20">
        <v>10</v>
      </c>
      <c r="O20" t="s">
        <v>57</v>
      </c>
      <c r="P20" t="s">
        <v>52</v>
      </c>
      <c r="Q20" s="2">
        <f t="shared" si="1"/>
        <v>330</v>
      </c>
      <c r="R20" s="2">
        <v>33</v>
      </c>
      <c r="S20" s="2">
        <f t="shared" si="2"/>
        <v>363.00000000000006</v>
      </c>
      <c r="T20" s="2">
        <v>330</v>
      </c>
    </row>
    <row r="21" spans="1:20" x14ac:dyDescent="0.25">
      <c r="A21">
        <v>7840190</v>
      </c>
      <c r="B21">
        <v>1</v>
      </c>
      <c r="C21" t="s">
        <v>47</v>
      </c>
      <c r="D21">
        <v>334628</v>
      </c>
      <c r="E21" t="s">
        <v>26</v>
      </c>
      <c r="F21" t="s">
        <v>27</v>
      </c>
      <c r="G21" t="s">
        <v>7</v>
      </c>
      <c r="H21" t="s">
        <v>60</v>
      </c>
      <c r="I21" t="s">
        <v>25</v>
      </c>
      <c r="J21" t="s">
        <v>78</v>
      </c>
      <c r="K21">
        <v>12</v>
      </c>
      <c r="L21" t="s">
        <v>113</v>
      </c>
      <c r="M21">
        <f t="shared" si="0"/>
        <v>2021</v>
      </c>
      <c r="N21">
        <v>10</v>
      </c>
      <c r="O21" t="s">
        <v>57</v>
      </c>
      <c r="P21" t="s">
        <v>52</v>
      </c>
      <c r="Q21" s="2">
        <f t="shared" si="1"/>
        <v>330</v>
      </c>
      <c r="R21" s="2">
        <v>33</v>
      </c>
      <c r="S21" s="2">
        <f t="shared" si="2"/>
        <v>363.00000000000006</v>
      </c>
      <c r="T21" s="2">
        <v>330</v>
      </c>
    </row>
    <row r="22" spans="1:20" x14ac:dyDescent="0.25">
      <c r="A22">
        <v>7850545</v>
      </c>
      <c r="B22">
        <v>1</v>
      </c>
      <c r="C22" t="s">
        <v>47</v>
      </c>
      <c r="D22">
        <v>334628</v>
      </c>
      <c r="E22" t="s">
        <v>26</v>
      </c>
      <c r="F22" t="s">
        <v>27</v>
      </c>
      <c r="G22" t="s">
        <v>7</v>
      </c>
      <c r="H22" t="s">
        <v>60</v>
      </c>
      <c r="I22" t="s">
        <v>25</v>
      </c>
      <c r="J22" t="s">
        <v>78</v>
      </c>
      <c r="K22">
        <v>12</v>
      </c>
      <c r="L22" t="s">
        <v>113</v>
      </c>
      <c r="M22">
        <f t="shared" si="0"/>
        <v>2021</v>
      </c>
      <c r="N22">
        <v>70</v>
      </c>
      <c r="O22" t="s">
        <v>57</v>
      </c>
      <c r="P22" t="s">
        <v>52</v>
      </c>
      <c r="Q22" s="2">
        <f t="shared" si="1"/>
        <v>2310</v>
      </c>
      <c r="R22" s="2">
        <v>33</v>
      </c>
      <c r="S22" s="2">
        <f t="shared" si="2"/>
        <v>2541</v>
      </c>
      <c r="T22" s="2">
        <v>2310</v>
      </c>
    </row>
    <row r="23" spans="1:20" x14ac:dyDescent="0.25">
      <c r="A23">
        <v>7898071</v>
      </c>
      <c r="B23">
        <v>1</v>
      </c>
      <c r="C23" t="s">
        <v>47</v>
      </c>
      <c r="D23">
        <v>334628</v>
      </c>
      <c r="E23" t="s">
        <v>26</v>
      </c>
      <c r="F23" t="s">
        <v>27</v>
      </c>
      <c r="G23" t="s">
        <v>7</v>
      </c>
      <c r="H23" t="s">
        <v>60</v>
      </c>
      <c r="I23" t="s">
        <v>25</v>
      </c>
      <c r="J23" t="s">
        <v>78</v>
      </c>
      <c r="K23">
        <v>12</v>
      </c>
      <c r="L23" t="s">
        <v>113</v>
      </c>
      <c r="M23">
        <f t="shared" si="0"/>
        <v>2021</v>
      </c>
      <c r="N23">
        <v>40</v>
      </c>
      <c r="O23" t="s">
        <v>57</v>
      </c>
      <c r="P23" t="s">
        <v>52</v>
      </c>
      <c r="Q23" s="2">
        <f t="shared" si="1"/>
        <v>1320</v>
      </c>
      <c r="R23" s="2">
        <v>33</v>
      </c>
      <c r="S23" s="2">
        <f t="shared" si="2"/>
        <v>1452.0000000000002</v>
      </c>
      <c r="T23" s="2">
        <v>1320</v>
      </c>
    </row>
    <row r="24" spans="1:20" x14ac:dyDescent="0.25">
      <c r="A24">
        <v>7916435</v>
      </c>
      <c r="B24">
        <v>1</v>
      </c>
      <c r="C24" t="s">
        <v>47</v>
      </c>
      <c r="D24">
        <v>334628</v>
      </c>
      <c r="E24" t="s">
        <v>26</v>
      </c>
      <c r="F24" t="s">
        <v>27</v>
      </c>
      <c r="G24" t="s">
        <v>7</v>
      </c>
      <c r="H24" t="s">
        <v>60</v>
      </c>
      <c r="I24" t="s">
        <v>25</v>
      </c>
      <c r="J24" t="s">
        <v>81</v>
      </c>
      <c r="K24">
        <v>1</v>
      </c>
      <c r="L24" t="s">
        <v>102</v>
      </c>
      <c r="M24">
        <f t="shared" si="0"/>
        <v>2022</v>
      </c>
      <c r="N24">
        <v>10</v>
      </c>
      <c r="O24" t="s">
        <v>57</v>
      </c>
      <c r="P24" t="s">
        <v>52</v>
      </c>
      <c r="Q24" s="2">
        <f t="shared" si="1"/>
        <v>330</v>
      </c>
      <c r="R24" s="2">
        <v>33</v>
      </c>
      <c r="S24" s="2">
        <f t="shared" si="2"/>
        <v>363.00000000000006</v>
      </c>
      <c r="T24" s="2">
        <v>330</v>
      </c>
    </row>
    <row r="25" spans="1:20" x14ac:dyDescent="0.25">
      <c r="A25">
        <v>7954708</v>
      </c>
      <c r="B25">
        <v>1</v>
      </c>
      <c r="C25" t="s">
        <v>47</v>
      </c>
      <c r="D25">
        <v>334628</v>
      </c>
      <c r="E25" t="s">
        <v>26</v>
      </c>
      <c r="F25" t="s">
        <v>27</v>
      </c>
      <c r="G25" t="s">
        <v>7</v>
      </c>
      <c r="H25" t="s">
        <v>60</v>
      </c>
      <c r="I25" t="s">
        <v>25</v>
      </c>
      <c r="J25" t="s">
        <v>81</v>
      </c>
      <c r="K25">
        <v>1</v>
      </c>
      <c r="L25" t="s">
        <v>102</v>
      </c>
      <c r="M25">
        <f t="shared" si="0"/>
        <v>2022</v>
      </c>
      <c r="N25">
        <v>10</v>
      </c>
      <c r="O25" t="s">
        <v>57</v>
      </c>
      <c r="P25" t="s">
        <v>52</v>
      </c>
      <c r="Q25" s="2">
        <f t="shared" si="1"/>
        <v>330</v>
      </c>
      <c r="R25" s="2">
        <v>33</v>
      </c>
      <c r="S25" s="2">
        <f t="shared" si="2"/>
        <v>363.00000000000006</v>
      </c>
      <c r="T25" s="2">
        <v>330</v>
      </c>
    </row>
    <row r="26" spans="1:20" x14ac:dyDescent="0.25">
      <c r="A26">
        <v>7979300</v>
      </c>
      <c r="B26">
        <v>1</v>
      </c>
      <c r="C26" t="s">
        <v>47</v>
      </c>
      <c r="D26">
        <v>334628</v>
      </c>
      <c r="E26" t="s">
        <v>26</v>
      </c>
      <c r="F26" t="s">
        <v>27</v>
      </c>
      <c r="G26" t="s">
        <v>7</v>
      </c>
      <c r="H26" t="s">
        <v>60</v>
      </c>
      <c r="I26" t="s">
        <v>25</v>
      </c>
      <c r="J26" t="s">
        <v>82</v>
      </c>
      <c r="K26">
        <v>2</v>
      </c>
      <c r="L26" t="s">
        <v>103</v>
      </c>
      <c r="M26">
        <f t="shared" si="0"/>
        <v>2022</v>
      </c>
      <c r="N26">
        <v>10</v>
      </c>
      <c r="O26" t="s">
        <v>57</v>
      </c>
      <c r="P26" t="s">
        <v>52</v>
      </c>
      <c r="Q26" s="2">
        <f t="shared" si="1"/>
        <v>330</v>
      </c>
      <c r="R26" s="2">
        <v>33</v>
      </c>
      <c r="S26" s="2">
        <f t="shared" si="2"/>
        <v>363.00000000000006</v>
      </c>
      <c r="T26" s="2">
        <v>330</v>
      </c>
    </row>
    <row r="27" spans="1:20" x14ac:dyDescent="0.25">
      <c r="A27">
        <v>8033192</v>
      </c>
      <c r="B27">
        <v>1</v>
      </c>
      <c r="C27" t="s">
        <v>47</v>
      </c>
      <c r="D27">
        <v>334628</v>
      </c>
      <c r="E27" t="s">
        <v>26</v>
      </c>
      <c r="F27" t="s">
        <v>27</v>
      </c>
      <c r="G27" t="s">
        <v>7</v>
      </c>
      <c r="H27" t="s">
        <v>60</v>
      </c>
      <c r="I27" t="s">
        <v>25</v>
      </c>
      <c r="J27" t="s">
        <v>83</v>
      </c>
      <c r="K27">
        <v>3</v>
      </c>
      <c r="L27" t="s">
        <v>104</v>
      </c>
      <c r="M27">
        <f t="shared" si="0"/>
        <v>2022</v>
      </c>
      <c r="N27">
        <v>10</v>
      </c>
      <c r="O27" t="s">
        <v>57</v>
      </c>
      <c r="P27" t="s">
        <v>52</v>
      </c>
      <c r="Q27" s="2">
        <f t="shared" si="1"/>
        <v>330</v>
      </c>
      <c r="R27" s="2">
        <v>33</v>
      </c>
      <c r="S27" s="2">
        <f t="shared" si="2"/>
        <v>363.00000000000006</v>
      </c>
      <c r="T27" s="2">
        <v>330</v>
      </c>
    </row>
    <row r="28" spans="1:20" x14ac:dyDescent="0.25">
      <c r="A28">
        <v>8078832</v>
      </c>
      <c r="B28">
        <v>1</v>
      </c>
      <c r="C28" t="s">
        <v>47</v>
      </c>
      <c r="D28">
        <v>334628</v>
      </c>
      <c r="E28" t="s">
        <v>26</v>
      </c>
      <c r="F28" t="s">
        <v>27</v>
      </c>
      <c r="G28" t="s">
        <v>7</v>
      </c>
      <c r="H28" t="s">
        <v>60</v>
      </c>
      <c r="I28" t="s">
        <v>25</v>
      </c>
      <c r="J28" t="s">
        <v>83</v>
      </c>
      <c r="K28">
        <v>3</v>
      </c>
      <c r="L28" t="s">
        <v>104</v>
      </c>
      <c r="M28">
        <f t="shared" si="0"/>
        <v>2022</v>
      </c>
      <c r="N28">
        <v>20</v>
      </c>
      <c r="O28" t="s">
        <v>57</v>
      </c>
      <c r="P28" t="s">
        <v>52</v>
      </c>
      <c r="Q28" s="2">
        <f t="shared" si="1"/>
        <v>660</v>
      </c>
      <c r="R28" s="2">
        <v>33</v>
      </c>
      <c r="S28" s="2">
        <f t="shared" si="2"/>
        <v>726.00000000000011</v>
      </c>
      <c r="T28" s="2">
        <v>660</v>
      </c>
    </row>
    <row r="29" spans="1:20" x14ac:dyDescent="0.25">
      <c r="A29">
        <v>8138882</v>
      </c>
      <c r="B29">
        <v>1</v>
      </c>
      <c r="C29" t="s">
        <v>47</v>
      </c>
      <c r="D29">
        <v>334628</v>
      </c>
      <c r="E29" t="s">
        <v>26</v>
      </c>
      <c r="F29" t="s">
        <v>27</v>
      </c>
      <c r="G29" t="s">
        <v>7</v>
      </c>
      <c r="H29" t="s">
        <v>60</v>
      </c>
      <c r="I29" t="s">
        <v>25</v>
      </c>
      <c r="J29" t="s">
        <v>83</v>
      </c>
      <c r="K29">
        <v>3</v>
      </c>
      <c r="L29" t="s">
        <v>104</v>
      </c>
      <c r="M29">
        <f t="shared" si="0"/>
        <v>2022</v>
      </c>
      <c r="N29">
        <v>20</v>
      </c>
      <c r="O29" t="s">
        <v>57</v>
      </c>
      <c r="P29" t="s">
        <v>52</v>
      </c>
      <c r="Q29" s="2">
        <f t="shared" si="1"/>
        <v>660</v>
      </c>
      <c r="R29" s="2">
        <v>33</v>
      </c>
      <c r="S29" s="2">
        <f t="shared" si="2"/>
        <v>726.00000000000011</v>
      </c>
      <c r="T29" s="2">
        <v>660</v>
      </c>
    </row>
    <row r="30" spans="1:20" x14ac:dyDescent="0.25">
      <c r="A30">
        <v>8075492</v>
      </c>
      <c r="B30">
        <v>1</v>
      </c>
      <c r="C30" t="s">
        <v>47</v>
      </c>
      <c r="D30">
        <v>334628</v>
      </c>
      <c r="E30" t="s">
        <v>26</v>
      </c>
      <c r="F30" t="s">
        <v>27</v>
      </c>
      <c r="G30" t="s">
        <v>7</v>
      </c>
      <c r="H30" t="s">
        <v>60</v>
      </c>
      <c r="I30" t="s">
        <v>25</v>
      </c>
      <c r="J30" t="s">
        <v>83</v>
      </c>
      <c r="K30">
        <v>3</v>
      </c>
      <c r="L30" t="s">
        <v>104</v>
      </c>
      <c r="M30">
        <f t="shared" si="0"/>
        <v>2022</v>
      </c>
      <c r="N30">
        <v>10</v>
      </c>
      <c r="O30" t="s">
        <v>57</v>
      </c>
      <c r="P30" t="s">
        <v>52</v>
      </c>
      <c r="Q30" s="2">
        <f t="shared" si="1"/>
        <v>330</v>
      </c>
      <c r="R30" s="2">
        <v>33</v>
      </c>
      <c r="S30" s="2">
        <f t="shared" si="2"/>
        <v>363.00000000000006</v>
      </c>
      <c r="T30" s="2">
        <v>330</v>
      </c>
    </row>
    <row r="31" spans="1:20" x14ac:dyDescent="0.25">
      <c r="A31">
        <v>8063905</v>
      </c>
      <c r="B31">
        <v>2</v>
      </c>
      <c r="C31" t="s">
        <v>47</v>
      </c>
      <c r="D31">
        <v>334628</v>
      </c>
      <c r="E31" t="s">
        <v>26</v>
      </c>
      <c r="F31" t="s">
        <v>27</v>
      </c>
      <c r="G31" t="s">
        <v>8</v>
      </c>
      <c r="H31" t="s">
        <v>62</v>
      </c>
      <c r="I31" t="s">
        <v>42</v>
      </c>
      <c r="J31" t="s">
        <v>83</v>
      </c>
      <c r="K31">
        <v>3</v>
      </c>
      <c r="L31" t="s">
        <v>104</v>
      </c>
      <c r="M31">
        <f t="shared" si="0"/>
        <v>2022</v>
      </c>
      <c r="N31">
        <v>40</v>
      </c>
      <c r="O31" t="s">
        <v>57</v>
      </c>
      <c r="P31" t="s">
        <v>52</v>
      </c>
      <c r="Q31" s="2">
        <f t="shared" si="1"/>
        <v>1320</v>
      </c>
      <c r="R31" s="2">
        <v>33</v>
      </c>
      <c r="S31" s="2">
        <f t="shared" si="2"/>
        <v>1452.0000000000002</v>
      </c>
      <c r="T31" s="2">
        <v>1320</v>
      </c>
    </row>
    <row r="32" spans="1:20" x14ac:dyDescent="0.25">
      <c r="A32">
        <v>8208003</v>
      </c>
      <c r="B32">
        <v>1</v>
      </c>
      <c r="C32" t="s">
        <v>47</v>
      </c>
      <c r="D32">
        <v>334628</v>
      </c>
      <c r="E32" t="s">
        <v>26</v>
      </c>
      <c r="F32" t="s">
        <v>27</v>
      </c>
      <c r="G32" t="s">
        <v>8</v>
      </c>
      <c r="H32" t="s">
        <v>62</v>
      </c>
      <c r="I32" t="s">
        <v>42</v>
      </c>
      <c r="J32" t="s">
        <v>84</v>
      </c>
      <c r="K32">
        <v>4</v>
      </c>
      <c r="L32" t="s">
        <v>105</v>
      </c>
      <c r="M32">
        <f t="shared" si="0"/>
        <v>2022</v>
      </c>
      <c r="N32">
        <v>40</v>
      </c>
      <c r="O32" t="s">
        <v>57</v>
      </c>
      <c r="P32" t="s">
        <v>52</v>
      </c>
      <c r="Q32" s="2">
        <f t="shared" si="1"/>
        <v>1320</v>
      </c>
      <c r="R32" s="2">
        <v>33</v>
      </c>
      <c r="S32" s="2">
        <f t="shared" si="2"/>
        <v>1452.0000000000002</v>
      </c>
      <c r="T32" s="2">
        <v>1320</v>
      </c>
    </row>
    <row r="33" spans="1:20" x14ac:dyDescent="0.25">
      <c r="A33">
        <v>8179239</v>
      </c>
      <c r="B33">
        <v>1</v>
      </c>
      <c r="C33" t="s">
        <v>47</v>
      </c>
      <c r="D33">
        <v>334628</v>
      </c>
      <c r="E33" t="s">
        <v>26</v>
      </c>
      <c r="F33" t="s">
        <v>27</v>
      </c>
      <c r="G33" t="s">
        <v>9</v>
      </c>
      <c r="H33" t="s">
        <v>65</v>
      </c>
      <c r="I33" t="s">
        <v>25</v>
      </c>
      <c r="J33" t="s">
        <v>85</v>
      </c>
      <c r="K33">
        <v>5</v>
      </c>
      <c r="L33" t="s">
        <v>106</v>
      </c>
      <c r="M33">
        <f t="shared" si="0"/>
        <v>2022</v>
      </c>
      <c r="N33">
        <v>10</v>
      </c>
      <c r="O33" t="s">
        <v>57</v>
      </c>
      <c r="P33" t="s">
        <v>52</v>
      </c>
      <c r="Q33" s="2">
        <f t="shared" si="1"/>
        <v>330</v>
      </c>
      <c r="R33" s="2">
        <v>33</v>
      </c>
      <c r="S33" s="2">
        <f t="shared" si="2"/>
        <v>363.00000000000006</v>
      </c>
      <c r="T33" s="2">
        <v>330</v>
      </c>
    </row>
    <row r="34" spans="1:20" x14ac:dyDescent="0.25">
      <c r="A34">
        <v>8200576</v>
      </c>
      <c r="B34">
        <v>1</v>
      </c>
      <c r="C34" t="s">
        <v>47</v>
      </c>
      <c r="D34">
        <v>334628</v>
      </c>
      <c r="E34" t="s">
        <v>26</v>
      </c>
      <c r="F34" t="s">
        <v>27</v>
      </c>
      <c r="G34" t="s">
        <v>9</v>
      </c>
      <c r="H34" t="s">
        <v>65</v>
      </c>
      <c r="I34" t="s">
        <v>25</v>
      </c>
      <c r="J34" t="s">
        <v>85</v>
      </c>
      <c r="K34">
        <v>5</v>
      </c>
      <c r="L34" t="s">
        <v>106</v>
      </c>
      <c r="M34">
        <f t="shared" si="0"/>
        <v>2022</v>
      </c>
      <c r="N34">
        <v>30</v>
      </c>
      <c r="O34" t="s">
        <v>57</v>
      </c>
      <c r="P34" t="s">
        <v>52</v>
      </c>
      <c r="Q34" s="2">
        <f t="shared" si="1"/>
        <v>990</v>
      </c>
      <c r="R34" s="2">
        <v>33</v>
      </c>
      <c r="S34" s="2">
        <f t="shared" si="2"/>
        <v>1089</v>
      </c>
      <c r="T34" s="2">
        <v>990</v>
      </c>
    </row>
    <row r="35" spans="1:20" x14ac:dyDescent="0.25">
      <c r="A35">
        <v>8297835</v>
      </c>
      <c r="B35">
        <v>1</v>
      </c>
      <c r="C35" t="s">
        <v>47</v>
      </c>
      <c r="D35">
        <v>334628</v>
      </c>
      <c r="E35" t="s">
        <v>26</v>
      </c>
      <c r="F35" t="s">
        <v>27</v>
      </c>
      <c r="G35" t="s">
        <v>9</v>
      </c>
      <c r="H35" t="s">
        <v>65</v>
      </c>
      <c r="I35" t="s">
        <v>25</v>
      </c>
      <c r="J35" t="s">
        <v>86</v>
      </c>
      <c r="K35">
        <v>6</v>
      </c>
      <c r="L35" t="s">
        <v>107</v>
      </c>
      <c r="M35">
        <f t="shared" si="0"/>
        <v>2022</v>
      </c>
      <c r="N35">
        <v>10</v>
      </c>
      <c r="O35" t="s">
        <v>57</v>
      </c>
      <c r="P35" t="s">
        <v>52</v>
      </c>
      <c r="Q35" s="2">
        <f t="shared" si="1"/>
        <v>330</v>
      </c>
      <c r="R35" s="2">
        <v>33</v>
      </c>
      <c r="S35" s="2">
        <f t="shared" si="2"/>
        <v>363.00000000000006</v>
      </c>
      <c r="T35" s="2">
        <v>330</v>
      </c>
    </row>
    <row r="36" spans="1:20" x14ac:dyDescent="0.25">
      <c r="A36">
        <v>8306962</v>
      </c>
      <c r="B36">
        <v>1</v>
      </c>
      <c r="C36" t="s">
        <v>47</v>
      </c>
      <c r="D36">
        <v>334628</v>
      </c>
      <c r="E36" t="s">
        <v>26</v>
      </c>
      <c r="F36" t="s">
        <v>27</v>
      </c>
      <c r="G36" t="s">
        <v>8</v>
      </c>
      <c r="H36" t="s">
        <v>62</v>
      </c>
      <c r="I36" t="s">
        <v>42</v>
      </c>
      <c r="J36" t="s">
        <v>86</v>
      </c>
      <c r="K36">
        <v>6</v>
      </c>
      <c r="L36" t="s">
        <v>107</v>
      </c>
      <c r="M36">
        <f t="shared" si="0"/>
        <v>2022</v>
      </c>
      <c r="N36">
        <v>40</v>
      </c>
      <c r="O36" t="s">
        <v>57</v>
      </c>
      <c r="P36" t="s">
        <v>52</v>
      </c>
      <c r="Q36" s="2">
        <f t="shared" si="1"/>
        <v>1320</v>
      </c>
      <c r="R36" s="2">
        <v>33</v>
      </c>
      <c r="S36" s="2">
        <f t="shared" si="2"/>
        <v>1452.0000000000002</v>
      </c>
      <c r="T36" s="2">
        <v>1320</v>
      </c>
    </row>
    <row r="37" spans="1:20" x14ac:dyDescent="0.25">
      <c r="A37">
        <v>8350824</v>
      </c>
      <c r="B37">
        <v>1</v>
      </c>
      <c r="C37" t="s">
        <v>47</v>
      </c>
      <c r="D37">
        <v>334628</v>
      </c>
      <c r="E37" t="s">
        <v>26</v>
      </c>
      <c r="F37" t="s">
        <v>27</v>
      </c>
      <c r="G37" t="s">
        <v>9</v>
      </c>
      <c r="H37" t="s">
        <v>65</v>
      </c>
      <c r="I37" t="s">
        <v>25</v>
      </c>
      <c r="J37" t="s">
        <v>87</v>
      </c>
      <c r="K37">
        <v>7</v>
      </c>
      <c r="L37" t="s">
        <v>108</v>
      </c>
      <c r="M37">
        <f t="shared" si="0"/>
        <v>2022</v>
      </c>
      <c r="N37">
        <v>10</v>
      </c>
      <c r="O37" t="s">
        <v>57</v>
      </c>
      <c r="P37" t="s">
        <v>52</v>
      </c>
      <c r="Q37" s="2">
        <f t="shared" si="1"/>
        <v>330</v>
      </c>
      <c r="R37" s="2">
        <v>33</v>
      </c>
      <c r="S37" s="2">
        <f t="shared" si="2"/>
        <v>363.00000000000006</v>
      </c>
      <c r="T37" s="2">
        <v>330</v>
      </c>
    </row>
    <row r="38" spans="1:20" x14ac:dyDescent="0.25">
      <c r="A38">
        <v>8468305</v>
      </c>
      <c r="B38">
        <v>1</v>
      </c>
      <c r="C38" t="s">
        <v>47</v>
      </c>
      <c r="D38">
        <v>334628</v>
      </c>
      <c r="E38" t="s">
        <v>26</v>
      </c>
      <c r="F38" t="s">
        <v>27</v>
      </c>
      <c r="G38" t="s">
        <v>9</v>
      </c>
      <c r="H38" t="s">
        <v>65</v>
      </c>
      <c r="I38" t="s">
        <v>25</v>
      </c>
      <c r="J38" t="s">
        <v>87</v>
      </c>
      <c r="K38">
        <v>7</v>
      </c>
      <c r="L38" t="s">
        <v>108</v>
      </c>
      <c r="M38">
        <f t="shared" si="0"/>
        <v>2022</v>
      </c>
      <c r="N38">
        <v>13</v>
      </c>
      <c r="O38" t="s">
        <v>57</v>
      </c>
      <c r="P38" t="s">
        <v>52</v>
      </c>
      <c r="Q38" s="2">
        <f t="shared" si="1"/>
        <v>429</v>
      </c>
      <c r="R38" s="2">
        <v>33</v>
      </c>
      <c r="S38" s="2">
        <f t="shared" si="2"/>
        <v>471.90000000000003</v>
      </c>
      <c r="T38" s="2">
        <v>429</v>
      </c>
    </row>
    <row r="39" spans="1:20" x14ac:dyDescent="0.25">
      <c r="A39">
        <v>8409895</v>
      </c>
      <c r="B39">
        <v>2</v>
      </c>
      <c r="C39" t="s">
        <v>47</v>
      </c>
      <c r="D39">
        <v>334628</v>
      </c>
      <c r="E39" t="s">
        <v>26</v>
      </c>
      <c r="F39" t="s">
        <v>27</v>
      </c>
      <c r="G39" t="s">
        <v>9</v>
      </c>
      <c r="H39" t="s">
        <v>65</v>
      </c>
      <c r="I39" t="s">
        <v>25</v>
      </c>
      <c r="J39" t="s">
        <v>88</v>
      </c>
      <c r="K39">
        <v>8</v>
      </c>
      <c r="L39" t="s">
        <v>109</v>
      </c>
      <c r="M39">
        <f t="shared" si="0"/>
        <v>2022</v>
      </c>
      <c r="N39">
        <v>10</v>
      </c>
      <c r="O39" t="s">
        <v>57</v>
      </c>
      <c r="P39" t="s">
        <v>52</v>
      </c>
      <c r="Q39" s="2">
        <f t="shared" si="1"/>
        <v>330</v>
      </c>
      <c r="R39" s="2">
        <v>33</v>
      </c>
      <c r="S39" s="2">
        <f t="shared" si="2"/>
        <v>363.00000000000006</v>
      </c>
      <c r="T39" s="2">
        <v>330</v>
      </c>
    </row>
    <row r="40" spans="1:20" x14ac:dyDescent="0.25">
      <c r="A40">
        <v>8476061</v>
      </c>
      <c r="B40">
        <v>2</v>
      </c>
      <c r="C40" t="s">
        <v>47</v>
      </c>
      <c r="D40">
        <v>334628</v>
      </c>
      <c r="E40" t="s">
        <v>26</v>
      </c>
      <c r="F40" t="s">
        <v>27</v>
      </c>
      <c r="G40" t="s">
        <v>9</v>
      </c>
      <c r="H40" t="s">
        <v>65</v>
      </c>
      <c r="I40" t="s">
        <v>25</v>
      </c>
      <c r="J40" t="s">
        <v>88</v>
      </c>
      <c r="K40">
        <v>8</v>
      </c>
      <c r="L40" t="s">
        <v>109</v>
      </c>
      <c r="M40">
        <f t="shared" si="0"/>
        <v>2022</v>
      </c>
      <c r="N40">
        <v>10</v>
      </c>
      <c r="O40" t="s">
        <v>57</v>
      </c>
      <c r="P40" t="s">
        <v>52</v>
      </c>
      <c r="Q40" s="2">
        <f t="shared" si="1"/>
        <v>330</v>
      </c>
      <c r="R40" s="2">
        <v>33</v>
      </c>
      <c r="S40" s="2">
        <f t="shared" si="2"/>
        <v>363.00000000000006</v>
      </c>
      <c r="T40" s="2">
        <v>330</v>
      </c>
    </row>
    <row r="41" spans="1:20" x14ac:dyDescent="0.25">
      <c r="A41">
        <v>8472525</v>
      </c>
      <c r="B41">
        <v>1</v>
      </c>
      <c r="C41" t="s">
        <v>47</v>
      </c>
      <c r="D41">
        <v>334628</v>
      </c>
      <c r="E41" t="s">
        <v>26</v>
      </c>
      <c r="F41" t="s">
        <v>27</v>
      </c>
      <c r="G41" t="s">
        <v>9</v>
      </c>
      <c r="H41" t="s">
        <v>65</v>
      </c>
      <c r="I41" t="s">
        <v>25</v>
      </c>
      <c r="J41" t="s">
        <v>88</v>
      </c>
      <c r="K41">
        <v>8</v>
      </c>
      <c r="L41" t="s">
        <v>109</v>
      </c>
      <c r="M41">
        <f t="shared" si="0"/>
        <v>2022</v>
      </c>
      <c r="N41">
        <v>10</v>
      </c>
      <c r="O41" t="s">
        <v>57</v>
      </c>
      <c r="P41" t="s">
        <v>52</v>
      </c>
      <c r="Q41" s="2">
        <f t="shared" si="1"/>
        <v>330</v>
      </c>
      <c r="R41" s="2">
        <v>33</v>
      </c>
      <c r="S41" s="2">
        <f t="shared" si="2"/>
        <v>363.00000000000006</v>
      </c>
      <c r="T41" s="2">
        <v>330</v>
      </c>
    </row>
    <row r="42" spans="1:20" x14ac:dyDescent="0.25">
      <c r="A42">
        <v>8411492</v>
      </c>
      <c r="B42">
        <v>1</v>
      </c>
      <c r="C42" t="s">
        <v>47</v>
      </c>
      <c r="D42">
        <v>334628</v>
      </c>
      <c r="E42" t="s">
        <v>26</v>
      </c>
      <c r="F42" t="s">
        <v>27</v>
      </c>
      <c r="G42" t="s">
        <v>8</v>
      </c>
      <c r="H42" t="s">
        <v>62</v>
      </c>
      <c r="I42" t="s">
        <v>42</v>
      </c>
      <c r="J42" t="s">
        <v>89</v>
      </c>
      <c r="K42">
        <v>9</v>
      </c>
      <c r="L42" t="s">
        <v>110</v>
      </c>
      <c r="M42">
        <f t="shared" si="0"/>
        <v>2022</v>
      </c>
      <c r="N42">
        <v>40</v>
      </c>
      <c r="O42" t="s">
        <v>57</v>
      </c>
      <c r="P42" t="s">
        <v>52</v>
      </c>
      <c r="Q42" s="2">
        <f t="shared" si="1"/>
        <v>1320</v>
      </c>
      <c r="R42" s="2">
        <v>33</v>
      </c>
      <c r="S42" s="2">
        <f t="shared" si="2"/>
        <v>1452.0000000000002</v>
      </c>
      <c r="T42" s="2">
        <v>1320</v>
      </c>
    </row>
    <row r="43" spans="1:20" x14ac:dyDescent="0.25">
      <c r="A43">
        <v>8581912</v>
      </c>
      <c r="B43">
        <v>1</v>
      </c>
      <c r="C43" t="s">
        <v>47</v>
      </c>
      <c r="D43">
        <v>334628</v>
      </c>
      <c r="E43" t="s">
        <v>26</v>
      </c>
      <c r="F43" t="s">
        <v>27</v>
      </c>
      <c r="G43" t="s">
        <v>9</v>
      </c>
      <c r="H43" t="s">
        <v>65</v>
      </c>
      <c r="I43" t="s">
        <v>25</v>
      </c>
      <c r="J43" t="s">
        <v>90</v>
      </c>
      <c r="K43">
        <v>10</v>
      </c>
      <c r="L43" t="s">
        <v>111</v>
      </c>
      <c r="M43">
        <f t="shared" si="0"/>
        <v>2022</v>
      </c>
      <c r="N43">
        <v>10</v>
      </c>
      <c r="O43" t="s">
        <v>57</v>
      </c>
      <c r="P43" t="s">
        <v>52</v>
      </c>
      <c r="Q43" s="2">
        <f t="shared" si="1"/>
        <v>330</v>
      </c>
      <c r="R43" s="2">
        <v>33</v>
      </c>
      <c r="S43" s="2">
        <f t="shared" si="2"/>
        <v>363.00000000000006</v>
      </c>
      <c r="T43" s="2">
        <v>330</v>
      </c>
    </row>
    <row r="44" spans="1:20" x14ac:dyDescent="0.25">
      <c r="A44">
        <v>8635640</v>
      </c>
      <c r="B44">
        <v>1</v>
      </c>
      <c r="C44" t="s">
        <v>47</v>
      </c>
      <c r="D44">
        <v>334628</v>
      </c>
      <c r="E44" t="s">
        <v>26</v>
      </c>
      <c r="F44" t="s">
        <v>27</v>
      </c>
      <c r="G44" t="s">
        <v>9</v>
      </c>
      <c r="H44" t="s">
        <v>65</v>
      </c>
      <c r="I44" t="s">
        <v>25</v>
      </c>
      <c r="J44" t="s">
        <v>90</v>
      </c>
      <c r="K44">
        <v>10</v>
      </c>
      <c r="L44" t="s">
        <v>111</v>
      </c>
      <c r="M44">
        <f t="shared" si="0"/>
        <v>2022</v>
      </c>
      <c r="N44">
        <v>40</v>
      </c>
      <c r="O44" t="s">
        <v>57</v>
      </c>
      <c r="P44" t="s">
        <v>52</v>
      </c>
      <c r="Q44" s="2">
        <f t="shared" si="1"/>
        <v>1320</v>
      </c>
      <c r="R44" s="2">
        <v>33</v>
      </c>
      <c r="S44" s="2">
        <f t="shared" si="2"/>
        <v>1452.0000000000002</v>
      </c>
      <c r="T44" s="2">
        <v>1320</v>
      </c>
    </row>
    <row r="45" spans="1:20" x14ac:dyDescent="0.25">
      <c r="A45">
        <v>8713312</v>
      </c>
      <c r="B45">
        <v>1</v>
      </c>
      <c r="C45" t="s">
        <v>47</v>
      </c>
      <c r="D45">
        <v>334628</v>
      </c>
      <c r="E45" t="s">
        <v>26</v>
      </c>
      <c r="F45" t="s">
        <v>27</v>
      </c>
      <c r="G45" t="s">
        <v>9</v>
      </c>
      <c r="H45" t="s">
        <v>65</v>
      </c>
      <c r="I45" t="s">
        <v>25</v>
      </c>
      <c r="J45" t="s">
        <v>91</v>
      </c>
      <c r="K45">
        <v>11</v>
      </c>
      <c r="L45" t="s">
        <v>112</v>
      </c>
      <c r="M45">
        <f t="shared" si="0"/>
        <v>2022</v>
      </c>
      <c r="N45">
        <v>10</v>
      </c>
      <c r="O45" t="s">
        <v>57</v>
      </c>
      <c r="P45" t="s">
        <v>52</v>
      </c>
      <c r="Q45" s="2">
        <f t="shared" si="1"/>
        <v>330</v>
      </c>
      <c r="R45" s="2">
        <v>33</v>
      </c>
      <c r="S45" s="2">
        <f t="shared" si="2"/>
        <v>363.00000000000006</v>
      </c>
      <c r="T45" s="2">
        <v>330</v>
      </c>
    </row>
    <row r="46" spans="1:20" x14ac:dyDescent="0.25">
      <c r="A46">
        <v>8555842</v>
      </c>
      <c r="B46">
        <v>1</v>
      </c>
      <c r="C46" t="s">
        <v>47</v>
      </c>
      <c r="D46">
        <v>334628</v>
      </c>
      <c r="E46" t="s">
        <v>26</v>
      </c>
      <c r="F46" t="s">
        <v>27</v>
      </c>
      <c r="G46" t="s">
        <v>8</v>
      </c>
      <c r="H46" t="s">
        <v>62</v>
      </c>
      <c r="I46" t="s">
        <v>42</v>
      </c>
      <c r="J46" t="s">
        <v>91</v>
      </c>
      <c r="K46">
        <v>11</v>
      </c>
      <c r="L46" t="s">
        <v>112</v>
      </c>
      <c r="M46">
        <f t="shared" si="0"/>
        <v>2022</v>
      </c>
      <c r="N46">
        <v>40</v>
      </c>
      <c r="O46" t="s">
        <v>57</v>
      </c>
      <c r="P46" t="s">
        <v>52</v>
      </c>
      <c r="Q46" s="2">
        <f t="shared" si="1"/>
        <v>1320</v>
      </c>
      <c r="R46" s="2">
        <v>33</v>
      </c>
      <c r="S46" s="2">
        <f t="shared" si="2"/>
        <v>1452.0000000000002</v>
      </c>
      <c r="T46" s="2">
        <v>1320</v>
      </c>
    </row>
    <row r="47" spans="1:20" x14ac:dyDescent="0.25">
      <c r="A47">
        <v>8813554</v>
      </c>
      <c r="B47">
        <v>1</v>
      </c>
      <c r="C47" t="s">
        <v>47</v>
      </c>
      <c r="D47">
        <v>334628</v>
      </c>
      <c r="E47" t="s">
        <v>26</v>
      </c>
      <c r="F47" t="s">
        <v>27</v>
      </c>
      <c r="G47" t="s">
        <v>9</v>
      </c>
      <c r="H47" t="s">
        <v>65</v>
      </c>
      <c r="I47" t="s">
        <v>25</v>
      </c>
      <c r="J47" t="s">
        <v>92</v>
      </c>
      <c r="K47">
        <v>12</v>
      </c>
      <c r="L47" t="s">
        <v>113</v>
      </c>
      <c r="M47">
        <f t="shared" si="0"/>
        <v>2022</v>
      </c>
      <c r="N47">
        <v>10</v>
      </c>
      <c r="O47" t="s">
        <v>57</v>
      </c>
      <c r="P47" t="s">
        <v>52</v>
      </c>
      <c r="Q47" s="2">
        <f t="shared" si="1"/>
        <v>330</v>
      </c>
      <c r="R47" s="2">
        <v>33</v>
      </c>
      <c r="S47" s="2">
        <f t="shared" si="2"/>
        <v>363.00000000000006</v>
      </c>
      <c r="T47" s="2">
        <v>330</v>
      </c>
    </row>
    <row r="48" spans="1:20" x14ac:dyDescent="0.25">
      <c r="A48">
        <v>7180835</v>
      </c>
      <c r="B48">
        <v>2</v>
      </c>
      <c r="C48" t="s">
        <v>45</v>
      </c>
      <c r="D48">
        <v>332489</v>
      </c>
      <c r="E48" t="s">
        <v>31</v>
      </c>
      <c r="F48" t="s">
        <v>25</v>
      </c>
      <c r="G48" t="s">
        <v>7</v>
      </c>
      <c r="H48" t="s">
        <v>60</v>
      </c>
      <c r="I48" t="s">
        <v>25</v>
      </c>
      <c r="J48" t="s">
        <v>79</v>
      </c>
      <c r="K48">
        <v>2</v>
      </c>
      <c r="L48" t="s">
        <v>103</v>
      </c>
      <c r="M48">
        <f t="shared" si="0"/>
        <v>2021</v>
      </c>
      <c r="N48">
        <v>2</v>
      </c>
      <c r="O48" t="s">
        <v>57</v>
      </c>
      <c r="P48" t="s">
        <v>52</v>
      </c>
      <c r="Q48" s="2">
        <f t="shared" si="1"/>
        <v>621.54918199999997</v>
      </c>
      <c r="R48" s="2">
        <v>310.77459099999999</v>
      </c>
      <c r="S48" s="2">
        <f t="shared" si="2"/>
        <v>683.70410019999997</v>
      </c>
      <c r="T48" s="2">
        <v>621.54918199999997</v>
      </c>
    </row>
    <row r="49" spans="1:20" x14ac:dyDescent="0.25">
      <c r="A49">
        <v>7074613</v>
      </c>
      <c r="B49">
        <v>2</v>
      </c>
      <c r="C49" t="s">
        <v>45</v>
      </c>
      <c r="D49">
        <v>332489</v>
      </c>
      <c r="E49" t="s">
        <v>31</v>
      </c>
      <c r="F49" t="s">
        <v>25</v>
      </c>
      <c r="G49" t="s">
        <v>7</v>
      </c>
      <c r="H49" t="s">
        <v>60</v>
      </c>
      <c r="I49" t="s">
        <v>25</v>
      </c>
      <c r="J49" t="s">
        <v>70</v>
      </c>
      <c r="K49">
        <v>3</v>
      </c>
      <c r="L49" t="s">
        <v>104</v>
      </c>
      <c r="M49">
        <f t="shared" si="0"/>
        <v>2021</v>
      </c>
      <c r="N49">
        <v>2</v>
      </c>
      <c r="O49" t="s">
        <v>57</v>
      </c>
      <c r="P49" t="s">
        <v>52</v>
      </c>
      <c r="Q49" s="2">
        <f t="shared" si="1"/>
        <v>621.53252299999997</v>
      </c>
      <c r="R49" s="2">
        <v>310.76626149999998</v>
      </c>
      <c r="S49" s="2">
        <f t="shared" si="2"/>
        <v>683.68577530000005</v>
      </c>
      <c r="T49" s="2">
        <v>621.53252299999997</v>
      </c>
    </row>
    <row r="50" spans="1:20" x14ac:dyDescent="0.25">
      <c r="A50">
        <v>7281674</v>
      </c>
      <c r="B50">
        <v>1</v>
      </c>
      <c r="C50" t="s">
        <v>45</v>
      </c>
      <c r="D50">
        <v>332489</v>
      </c>
      <c r="E50" t="s">
        <v>31</v>
      </c>
      <c r="F50" t="s">
        <v>25</v>
      </c>
      <c r="G50" t="s">
        <v>7</v>
      </c>
      <c r="H50" t="s">
        <v>60</v>
      </c>
      <c r="I50" t="s">
        <v>25</v>
      </c>
      <c r="J50" t="s">
        <v>80</v>
      </c>
      <c r="K50">
        <v>4</v>
      </c>
      <c r="L50" t="s">
        <v>105</v>
      </c>
      <c r="M50">
        <f t="shared" si="0"/>
        <v>2021</v>
      </c>
      <c r="N50">
        <v>2</v>
      </c>
      <c r="O50" t="s">
        <v>57</v>
      </c>
      <c r="P50" t="s">
        <v>52</v>
      </c>
      <c r="Q50" s="2">
        <f t="shared" si="1"/>
        <v>621.82514700000002</v>
      </c>
      <c r="R50" s="2">
        <v>310.91257350000001</v>
      </c>
      <c r="S50" s="2">
        <f t="shared" si="2"/>
        <v>684.00766170000009</v>
      </c>
      <c r="T50" s="2">
        <v>621.82514700000002</v>
      </c>
    </row>
    <row r="51" spans="1:20" x14ac:dyDescent="0.25">
      <c r="A51">
        <v>7337579</v>
      </c>
      <c r="B51">
        <v>2</v>
      </c>
      <c r="C51" t="s">
        <v>45</v>
      </c>
      <c r="D51">
        <v>332489</v>
      </c>
      <c r="E51" t="s">
        <v>31</v>
      </c>
      <c r="F51" t="s">
        <v>25</v>
      </c>
      <c r="G51" t="s">
        <v>7</v>
      </c>
      <c r="H51" t="s">
        <v>60</v>
      </c>
      <c r="I51" t="s">
        <v>25</v>
      </c>
      <c r="J51" t="s">
        <v>80</v>
      </c>
      <c r="K51">
        <v>4</v>
      </c>
      <c r="L51" t="s">
        <v>105</v>
      </c>
      <c r="M51">
        <f t="shared" si="0"/>
        <v>2021</v>
      </c>
      <c r="N51">
        <v>1</v>
      </c>
      <c r="O51" t="s">
        <v>57</v>
      </c>
      <c r="P51" t="s">
        <v>52</v>
      </c>
      <c r="Q51" s="2">
        <f t="shared" si="1"/>
        <v>311</v>
      </c>
      <c r="R51" s="2">
        <v>311</v>
      </c>
      <c r="S51" s="2">
        <f t="shared" si="2"/>
        <v>342.1</v>
      </c>
      <c r="T51" s="2">
        <v>311</v>
      </c>
    </row>
    <row r="52" spans="1:20" x14ac:dyDescent="0.25">
      <c r="A52">
        <v>7329358</v>
      </c>
      <c r="B52">
        <v>5</v>
      </c>
      <c r="C52" t="s">
        <v>45</v>
      </c>
      <c r="D52">
        <v>332489</v>
      </c>
      <c r="E52" t="s">
        <v>31</v>
      </c>
      <c r="F52" t="s">
        <v>25</v>
      </c>
      <c r="G52" t="s">
        <v>7</v>
      </c>
      <c r="H52" t="s">
        <v>60</v>
      </c>
      <c r="I52" t="s">
        <v>25</v>
      </c>
      <c r="J52" t="s">
        <v>71</v>
      </c>
      <c r="K52">
        <v>5</v>
      </c>
      <c r="L52" t="s">
        <v>106</v>
      </c>
      <c r="M52">
        <f t="shared" si="0"/>
        <v>2021</v>
      </c>
      <c r="N52">
        <v>1</v>
      </c>
      <c r="O52" t="s">
        <v>57</v>
      </c>
      <c r="P52" t="s">
        <v>52</v>
      </c>
      <c r="Q52" s="2">
        <f t="shared" si="1"/>
        <v>311</v>
      </c>
      <c r="R52" s="2">
        <v>311</v>
      </c>
      <c r="S52" s="2">
        <f t="shared" si="2"/>
        <v>342.1</v>
      </c>
      <c r="T52" s="2">
        <v>311</v>
      </c>
    </row>
    <row r="53" spans="1:20" x14ac:dyDescent="0.25">
      <c r="A53">
        <v>7329358</v>
      </c>
      <c r="B53">
        <v>4</v>
      </c>
      <c r="C53" t="s">
        <v>45</v>
      </c>
      <c r="D53">
        <v>332489</v>
      </c>
      <c r="E53" t="s">
        <v>31</v>
      </c>
      <c r="F53" t="s">
        <v>25</v>
      </c>
      <c r="G53" t="s">
        <v>7</v>
      </c>
      <c r="H53" t="s">
        <v>60</v>
      </c>
      <c r="I53" t="s">
        <v>25</v>
      </c>
      <c r="J53" t="s">
        <v>71</v>
      </c>
      <c r="K53">
        <v>5</v>
      </c>
      <c r="L53" t="s">
        <v>106</v>
      </c>
      <c r="M53">
        <f t="shared" si="0"/>
        <v>2021</v>
      </c>
      <c r="N53">
        <v>1</v>
      </c>
      <c r="O53" t="s">
        <v>57</v>
      </c>
      <c r="P53" t="s">
        <v>52</v>
      </c>
      <c r="Q53" s="2">
        <f t="shared" si="1"/>
        <v>311</v>
      </c>
      <c r="R53" s="2">
        <v>311</v>
      </c>
      <c r="S53" s="2">
        <f t="shared" si="2"/>
        <v>342.1</v>
      </c>
      <c r="T53" s="2">
        <v>311</v>
      </c>
    </row>
    <row r="54" spans="1:20" x14ac:dyDescent="0.25">
      <c r="A54">
        <v>7449108</v>
      </c>
      <c r="B54">
        <v>1</v>
      </c>
      <c r="C54" t="s">
        <v>45</v>
      </c>
      <c r="D54">
        <v>332489</v>
      </c>
      <c r="E54" t="s">
        <v>31</v>
      </c>
      <c r="F54" t="s">
        <v>25</v>
      </c>
      <c r="G54" t="s">
        <v>7</v>
      </c>
      <c r="H54" t="s">
        <v>60</v>
      </c>
      <c r="I54" t="s">
        <v>25</v>
      </c>
      <c r="J54" t="s">
        <v>72</v>
      </c>
      <c r="K54">
        <v>6</v>
      </c>
      <c r="L54" t="s">
        <v>107</v>
      </c>
      <c r="M54">
        <f t="shared" si="0"/>
        <v>2021</v>
      </c>
      <c r="N54">
        <v>1</v>
      </c>
      <c r="O54" t="s">
        <v>57</v>
      </c>
      <c r="P54" t="s">
        <v>52</v>
      </c>
      <c r="Q54" s="2">
        <f t="shared" si="1"/>
        <v>311</v>
      </c>
      <c r="R54" s="2">
        <v>311</v>
      </c>
      <c r="S54" s="2">
        <f t="shared" si="2"/>
        <v>342.1</v>
      </c>
      <c r="T54" s="2">
        <v>311</v>
      </c>
    </row>
    <row r="55" spans="1:20" x14ac:dyDescent="0.25">
      <c r="A55">
        <v>7511742</v>
      </c>
      <c r="B55">
        <v>1</v>
      </c>
      <c r="C55" t="s">
        <v>45</v>
      </c>
      <c r="D55">
        <v>332489</v>
      </c>
      <c r="E55" t="s">
        <v>31</v>
      </c>
      <c r="F55" t="s">
        <v>25</v>
      </c>
      <c r="G55" t="s">
        <v>7</v>
      </c>
      <c r="H55" t="s">
        <v>60</v>
      </c>
      <c r="I55" t="s">
        <v>25</v>
      </c>
      <c r="J55" t="s">
        <v>72</v>
      </c>
      <c r="K55">
        <v>6</v>
      </c>
      <c r="L55" t="s">
        <v>107</v>
      </c>
      <c r="M55">
        <f t="shared" si="0"/>
        <v>2021</v>
      </c>
      <c r="N55">
        <v>2</v>
      </c>
      <c r="O55" t="s">
        <v>57</v>
      </c>
      <c r="P55" t="s">
        <v>52</v>
      </c>
      <c r="Q55" s="2">
        <f t="shared" si="1"/>
        <v>622</v>
      </c>
      <c r="R55" s="2">
        <v>311</v>
      </c>
      <c r="S55" s="2">
        <f t="shared" si="2"/>
        <v>684.2</v>
      </c>
      <c r="T55" s="2">
        <v>622</v>
      </c>
    </row>
    <row r="56" spans="1:20" x14ac:dyDescent="0.25">
      <c r="A56">
        <v>7533970</v>
      </c>
      <c r="B56">
        <v>1</v>
      </c>
      <c r="C56" t="s">
        <v>45</v>
      </c>
      <c r="D56">
        <v>332489</v>
      </c>
      <c r="E56" t="s">
        <v>31</v>
      </c>
      <c r="F56" t="s">
        <v>25</v>
      </c>
      <c r="G56" t="s">
        <v>7</v>
      </c>
      <c r="H56" t="s">
        <v>60</v>
      </c>
      <c r="I56" t="s">
        <v>25</v>
      </c>
      <c r="J56" t="s">
        <v>72</v>
      </c>
      <c r="K56">
        <v>6</v>
      </c>
      <c r="L56" t="s">
        <v>107</v>
      </c>
      <c r="M56">
        <f t="shared" si="0"/>
        <v>2021</v>
      </c>
      <c r="N56">
        <v>2</v>
      </c>
      <c r="O56" t="s">
        <v>57</v>
      </c>
      <c r="P56" t="s">
        <v>52</v>
      </c>
      <c r="Q56" s="2">
        <f t="shared" si="1"/>
        <v>622</v>
      </c>
      <c r="R56" s="2">
        <v>311</v>
      </c>
      <c r="S56" s="2">
        <f t="shared" si="2"/>
        <v>684.2</v>
      </c>
      <c r="T56" s="2">
        <v>622</v>
      </c>
    </row>
    <row r="57" spans="1:20" x14ac:dyDescent="0.25">
      <c r="A57">
        <v>7641759</v>
      </c>
      <c r="B57">
        <v>1</v>
      </c>
      <c r="C57" t="s">
        <v>45</v>
      </c>
      <c r="D57">
        <v>332489</v>
      </c>
      <c r="E57" t="s">
        <v>31</v>
      </c>
      <c r="F57" t="s">
        <v>25</v>
      </c>
      <c r="G57" t="s">
        <v>7</v>
      </c>
      <c r="H57" t="s">
        <v>60</v>
      </c>
      <c r="I57" t="s">
        <v>25</v>
      </c>
      <c r="J57" t="s">
        <v>74</v>
      </c>
      <c r="K57">
        <v>8</v>
      </c>
      <c r="L57" t="s">
        <v>109</v>
      </c>
      <c r="M57">
        <f t="shared" si="0"/>
        <v>2021</v>
      </c>
      <c r="N57">
        <v>2</v>
      </c>
      <c r="O57" t="s">
        <v>57</v>
      </c>
      <c r="P57" t="s">
        <v>52</v>
      </c>
      <c r="Q57" s="2">
        <f t="shared" si="1"/>
        <v>622</v>
      </c>
      <c r="R57" s="2">
        <v>311</v>
      </c>
      <c r="S57" s="2">
        <f t="shared" si="2"/>
        <v>684.2</v>
      </c>
      <c r="T57" s="2">
        <v>622</v>
      </c>
    </row>
    <row r="58" spans="1:20" x14ac:dyDescent="0.25">
      <c r="A58">
        <v>7653188</v>
      </c>
      <c r="B58">
        <v>1</v>
      </c>
      <c r="C58" t="s">
        <v>45</v>
      </c>
      <c r="D58">
        <v>332489</v>
      </c>
      <c r="E58" t="s">
        <v>31</v>
      </c>
      <c r="F58" t="s">
        <v>25</v>
      </c>
      <c r="G58" t="s">
        <v>7</v>
      </c>
      <c r="H58" t="s">
        <v>60</v>
      </c>
      <c r="I58" t="s">
        <v>25</v>
      </c>
      <c r="J58" t="s">
        <v>74</v>
      </c>
      <c r="K58">
        <v>8</v>
      </c>
      <c r="L58" t="s">
        <v>109</v>
      </c>
      <c r="M58">
        <f t="shared" si="0"/>
        <v>2021</v>
      </c>
      <c r="N58">
        <v>1</v>
      </c>
      <c r="O58" t="s">
        <v>57</v>
      </c>
      <c r="P58" t="s">
        <v>52</v>
      </c>
      <c r="Q58" s="2">
        <f t="shared" si="1"/>
        <v>311</v>
      </c>
      <c r="R58" s="2">
        <v>311</v>
      </c>
      <c r="S58" s="2">
        <f t="shared" si="2"/>
        <v>342.1</v>
      </c>
      <c r="T58" s="2">
        <v>311</v>
      </c>
    </row>
    <row r="59" spans="1:20" x14ac:dyDescent="0.25">
      <c r="A59">
        <v>7655010</v>
      </c>
      <c r="B59">
        <v>1</v>
      </c>
      <c r="C59" t="s">
        <v>45</v>
      </c>
      <c r="D59">
        <v>332489</v>
      </c>
      <c r="E59" t="s">
        <v>31</v>
      </c>
      <c r="F59" t="s">
        <v>25</v>
      </c>
      <c r="G59" t="s">
        <v>7</v>
      </c>
      <c r="H59" t="s">
        <v>60</v>
      </c>
      <c r="I59" t="s">
        <v>25</v>
      </c>
      <c r="J59" t="s">
        <v>74</v>
      </c>
      <c r="K59">
        <v>8</v>
      </c>
      <c r="L59" t="s">
        <v>109</v>
      </c>
      <c r="M59">
        <f t="shared" si="0"/>
        <v>2021</v>
      </c>
      <c r="N59">
        <v>1</v>
      </c>
      <c r="O59" t="s">
        <v>57</v>
      </c>
      <c r="P59" t="s">
        <v>52</v>
      </c>
      <c r="Q59" s="2">
        <f t="shared" si="1"/>
        <v>311</v>
      </c>
      <c r="R59" s="2">
        <v>311</v>
      </c>
      <c r="S59" s="2">
        <f t="shared" si="2"/>
        <v>342.1</v>
      </c>
      <c r="T59" s="2">
        <v>311</v>
      </c>
    </row>
    <row r="60" spans="1:20" x14ac:dyDescent="0.25">
      <c r="A60">
        <v>7721847</v>
      </c>
      <c r="B60">
        <v>2</v>
      </c>
      <c r="C60" t="s">
        <v>45</v>
      </c>
      <c r="D60">
        <v>332489</v>
      </c>
      <c r="E60" t="s">
        <v>31</v>
      </c>
      <c r="F60" t="s">
        <v>25</v>
      </c>
      <c r="G60" t="s">
        <v>7</v>
      </c>
      <c r="H60" t="s">
        <v>60</v>
      </c>
      <c r="I60" t="s">
        <v>25</v>
      </c>
      <c r="J60" t="s">
        <v>75</v>
      </c>
      <c r="K60">
        <v>9</v>
      </c>
      <c r="L60" t="s">
        <v>110</v>
      </c>
      <c r="M60">
        <f t="shared" si="0"/>
        <v>2021</v>
      </c>
      <c r="N60">
        <v>1</v>
      </c>
      <c r="O60" t="s">
        <v>57</v>
      </c>
      <c r="P60" t="s">
        <v>52</v>
      </c>
      <c r="Q60" s="2">
        <f t="shared" si="1"/>
        <v>311</v>
      </c>
      <c r="R60" s="2">
        <v>311</v>
      </c>
      <c r="S60" s="2">
        <f t="shared" si="2"/>
        <v>342.1</v>
      </c>
      <c r="T60" s="2">
        <v>311</v>
      </c>
    </row>
    <row r="61" spans="1:20" x14ac:dyDescent="0.25">
      <c r="A61">
        <v>7715364</v>
      </c>
      <c r="B61">
        <v>1</v>
      </c>
      <c r="C61" t="s">
        <v>45</v>
      </c>
      <c r="D61">
        <v>332489</v>
      </c>
      <c r="E61" t="s">
        <v>31</v>
      </c>
      <c r="F61" t="s">
        <v>25</v>
      </c>
      <c r="G61" t="s">
        <v>7</v>
      </c>
      <c r="H61" t="s">
        <v>60</v>
      </c>
      <c r="I61" t="s">
        <v>25</v>
      </c>
      <c r="J61" t="s">
        <v>75</v>
      </c>
      <c r="K61">
        <v>9</v>
      </c>
      <c r="L61" t="s">
        <v>110</v>
      </c>
      <c r="M61">
        <f t="shared" si="0"/>
        <v>2021</v>
      </c>
      <c r="N61">
        <v>1</v>
      </c>
      <c r="O61" t="s">
        <v>57</v>
      </c>
      <c r="P61" t="s">
        <v>52</v>
      </c>
      <c r="Q61" s="2">
        <f t="shared" si="1"/>
        <v>311</v>
      </c>
      <c r="R61" s="2">
        <v>311</v>
      </c>
      <c r="S61" s="2">
        <f t="shared" si="2"/>
        <v>342.1</v>
      </c>
      <c r="T61" s="2">
        <v>311</v>
      </c>
    </row>
    <row r="62" spans="1:20" x14ac:dyDescent="0.25">
      <c r="A62">
        <v>7696480</v>
      </c>
      <c r="B62">
        <v>1</v>
      </c>
      <c r="C62" t="s">
        <v>45</v>
      </c>
      <c r="D62">
        <v>332489</v>
      </c>
      <c r="E62" t="s">
        <v>31</v>
      </c>
      <c r="F62" t="s">
        <v>25</v>
      </c>
      <c r="G62" t="s">
        <v>7</v>
      </c>
      <c r="H62" t="s">
        <v>60</v>
      </c>
      <c r="I62" t="s">
        <v>25</v>
      </c>
      <c r="J62" t="s">
        <v>75</v>
      </c>
      <c r="K62">
        <v>9</v>
      </c>
      <c r="L62" t="s">
        <v>110</v>
      </c>
      <c r="M62">
        <f t="shared" si="0"/>
        <v>2021</v>
      </c>
      <c r="N62">
        <v>2</v>
      </c>
      <c r="O62" t="s">
        <v>57</v>
      </c>
      <c r="P62" t="s">
        <v>52</v>
      </c>
      <c r="Q62" s="2">
        <f t="shared" si="1"/>
        <v>622</v>
      </c>
      <c r="R62" s="2">
        <v>311</v>
      </c>
      <c r="S62" s="2">
        <f t="shared" si="2"/>
        <v>684.2</v>
      </c>
      <c r="T62" s="2">
        <v>622</v>
      </c>
    </row>
    <row r="63" spans="1:20" x14ac:dyDescent="0.25">
      <c r="A63">
        <v>7791669</v>
      </c>
      <c r="B63">
        <v>1</v>
      </c>
      <c r="C63" t="s">
        <v>45</v>
      </c>
      <c r="D63">
        <v>332489</v>
      </c>
      <c r="E63" t="s">
        <v>31</v>
      </c>
      <c r="F63" t="s">
        <v>25</v>
      </c>
      <c r="G63" t="s">
        <v>7</v>
      </c>
      <c r="H63" t="s">
        <v>60</v>
      </c>
      <c r="I63" t="s">
        <v>25</v>
      </c>
      <c r="J63" t="s">
        <v>76</v>
      </c>
      <c r="K63">
        <v>10</v>
      </c>
      <c r="L63" t="s">
        <v>111</v>
      </c>
      <c r="M63">
        <f t="shared" si="0"/>
        <v>2021</v>
      </c>
      <c r="N63">
        <v>1</v>
      </c>
      <c r="O63" t="s">
        <v>57</v>
      </c>
      <c r="P63" t="s">
        <v>52</v>
      </c>
      <c r="Q63" s="2">
        <f t="shared" si="1"/>
        <v>311</v>
      </c>
      <c r="R63" s="2">
        <v>311</v>
      </c>
      <c r="S63" s="2">
        <f t="shared" si="2"/>
        <v>342.1</v>
      </c>
      <c r="T63" s="2">
        <v>311</v>
      </c>
    </row>
    <row r="64" spans="1:20" x14ac:dyDescent="0.25">
      <c r="A64">
        <v>7808360</v>
      </c>
      <c r="B64">
        <v>1</v>
      </c>
      <c r="C64" t="s">
        <v>45</v>
      </c>
      <c r="D64">
        <v>332489</v>
      </c>
      <c r="E64" t="s">
        <v>31</v>
      </c>
      <c r="F64" t="s">
        <v>25</v>
      </c>
      <c r="G64" t="s">
        <v>7</v>
      </c>
      <c r="H64" t="s">
        <v>60</v>
      </c>
      <c r="I64" t="s">
        <v>25</v>
      </c>
      <c r="J64" t="s">
        <v>76</v>
      </c>
      <c r="K64">
        <v>10</v>
      </c>
      <c r="L64" t="s">
        <v>111</v>
      </c>
      <c r="M64">
        <f t="shared" si="0"/>
        <v>2021</v>
      </c>
      <c r="N64">
        <v>1</v>
      </c>
      <c r="O64" t="s">
        <v>57</v>
      </c>
      <c r="P64" t="s">
        <v>52</v>
      </c>
      <c r="Q64" s="2">
        <f t="shared" si="1"/>
        <v>311</v>
      </c>
      <c r="R64" s="2">
        <v>311</v>
      </c>
      <c r="S64" s="2">
        <f t="shared" si="2"/>
        <v>342.1</v>
      </c>
      <c r="T64" s="2">
        <v>311</v>
      </c>
    </row>
    <row r="65" spans="1:20" x14ac:dyDescent="0.25">
      <c r="A65">
        <v>7827228</v>
      </c>
      <c r="B65">
        <v>1</v>
      </c>
      <c r="C65" t="s">
        <v>45</v>
      </c>
      <c r="D65">
        <v>332489</v>
      </c>
      <c r="E65" t="s">
        <v>31</v>
      </c>
      <c r="F65" t="s">
        <v>25</v>
      </c>
      <c r="G65" t="s">
        <v>7</v>
      </c>
      <c r="H65" t="s">
        <v>60</v>
      </c>
      <c r="I65" t="s">
        <v>25</v>
      </c>
      <c r="J65" t="s">
        <v>76</v>
      </c>
      <c r="K65">
        <v>10</v>
      </c>
      <c r="L65" t="s">
        <v>111</v>
      </c>
      <c r="M65">
        <f t="shared" si="0"/>
        <v>2021</v>
      </c>
      <c r="N65">
        <v>1</v>
      </c>
      <c r="O65" t="s">
        <v>57</v>
      </c>
      <c r="P65" t="s">
        <v>52</v>
      </c>
      <c r="Q65" s="2">
        <f t="shared" si="1"/>
        <v>311</v>
      </c>
      <c r="R65" s="2">
        <v>311</v>
      </c>
      <c r="S65" s="2">
        <f t="shared" si="2"/>
        <v>342.1</v>
      </c>
      <c r="T65" s="2">
        <v>311</v>
      </c>
    </row>
    <row r="66" spans="1:20" x14ac:dyDescent="0.25">
      <c r="A66">
        <v>7922841</v>
      </c>
      <c r="B66">
        <v>3</v>
      </c>
      <c r="C66" t="s">
        <v>45</v>
      </c>
      <c r="D66">
        <v>332489</v>
      </c>
      <c r="E66" t="s">
        <v>31</v>
      </c>
      <c r="F66" t="s">
        <v>25</v>
      </c>
      <c r="G66" t="s">
        <v>7</v>
      </c>
      <c r="H66" t="s">
        <v>60</v>
      </c>
      <c r="I66" t="s">
        <v>25</v>
      </c>
      <c r="J66" t="s">
        <v>78</v>
      </c>
      <c r="K66">
        <v>12</v>
      </c>
      <c r="L66" t="s">
        <v>113</v>
      </c>
      <c r="M66">
        <f t="shared" si="0"/>
        <v>2021</v>
      </c>
      <c r="N66">
        <v>1</v>
      </c>
      <c r="O66" t="s">
        <v>57</v>
      </c>
      <c r="P66" t="s">
        <v>52</v>
      </c>
      <c r="Q66" s="2">
        <f t="shared" si="1"/>
        <v>311</v>
      </c>
      <c r="R66" s="2">
        <v>311</v>
      </c>
      <c r="S66" s="2">
        <f t="shared" si="2"/>
        <v>342.1</v>
      </c>
      <c r="T66" s="2">
        <v>311</v>
      </c>
    </row>
    <row r="67" spans="1:20" x14ac:dyDescent="0.25">
      <c r="A67">
        <v>7922841</v>
      </c>
      <c r="B67">
        <v>4</v>
      </c>
      <c r="C67" t="s">
        <v>45</v>
      </c>
      <c r="D67">
        <v>332489</v>
      </c>
      <c r="E67" t="s">
        <v>31</v>
      </c>
      <c r="F67" t="s">
        <v>25</v>
      </c>
      <c r="G67" t="s">
        <v>7</v>
      </c>
      <c r="H67" t="s">
        <v>60</v>
      </c>
      <c r="I67" t="s">
        <v>25</v>
      </c>
      <c r="J67" t="s">
        <v>78</v>
      </c>
      <c r="K67">
        <v>12</v>
      </c>
      <c r="L67" t="s">
        <v>113</v>
      </c>
      <c r="M67">
        <f t="shared" ref="M67:M130" si="3">+LEFT(J67,4) * 1</f>
        <v>2021</v>
      </c>
      <c r="N67">
        <v>1</v>
      </c>
      <c r="O67" t="s">
        <v>57</v>
      </c>
      <c r="P67" t="s">
        <v>52</v>
      </c>
      <c r="Q67" s="2">
        <f t="shared" ref="Q67:Q130" si="4">IF(P67="EUR",T67,IF(P67="USD",(T67*0.909090909090909),(T67*0.137950062077528)))</f>
        <v>311</v>
      </c>
      <c r="R67" s="2">
        <v>311</v>
      </c>
      <c r="S67" s="2">
        <f t="shared" ref="S67:S130" si="5">IF(P67="USD",T67,IF(P67="EUR",(T67*1.1),(T67*0.151745068285281)))</f>
        <v>342.1</v>
      </c>
      <c r="T67" s="2">
        <v>311</v>
      </c>
    </row>
    <row r="68" spans="1:20" x14ac:dyDescent="0.25">
      <c r="A68">
        <v>8064601</v>
      </c>
      <c r="B68">
        <v>1</v>
      </c>
      <c r="C68" t="s">
        <v>45</v>
      </c>
      <c r="D68">
        <v>332489</v>
      </c>
      <c r="E68" t="s">
        <v>31</v>
      </c>
      <c r="F68" t="s">
        <v>25</v>
      </c>
      <c r="G68" t="s">
        <v>7</v>
      </c>
      <c r="H68" t="s">
        <v>60</v>
      </c>
      <c r="I68" t="s">
        <v>25</v>
      </c>
      <c r="J68" t="s">
        <v>81</v>
      </c>
      <c r="K68">
        <v>1</v>
      </c>
      <c r="L68" t="s">
        <v>102</v>
      </c>
      <c r="M68">
        <f t="shared" si="3"/>
        <v>2022</v>
      </c>
      <c r="N68">
        <v>2</v>
      </c>
      <c r="O68" t="s">
        <v>57</v>
      </c>
      <c r="P68" t="s">
        <v>52</v>
      </c>
      <c r="Q68" s="2">
        <f t="shared" si="4"/>
        <v>612</v>
      </c>
      <c r="R68" s="2">
        <v>306</v>
      </c>
      <c r="S68" s="2">
        <f t="shared" si="5"/>
        <v>673.2</v>
      </c>
      <c r="T68" s="2">
        <v>612</v>
      </c>
    </row>
    <row r="69" spans="1:20" x14ac:dyDescent="0.25">
      <c r="A69">
        <v>8058289</v>
      </c>
      <c r="B69">
        <v>4</v>
      </c>
      <c r="C69" t="s">
        <v>45</v>
      </c>
      <c r="D69">
        <v>332489</v>
      </c>
      <c r="E69" t="s">
        <v>31</v>
      </c>
      <c r="F69" t="s">
        <v>25</v>
      </c>
      <c r="G69" t="s">
        <v>7</v>
      </c>
      <c r="H69" t="s">
        <v>60</v>
      </c>
      <c r="I69" t="s">
        <v>25</v>
      </c>
      <c r="J69" t="s">
        <v>81</v>
      </c>
      <c r="K69">
        <v>1</v>
      </c>
      <c r="L69" t="s">
        <v>102</v>
      </c>
      <c r="M69">
        <f t="shared" si="3"/>
        <v>2022</v>
      </c>
      <c r="N69">
        <v>1</v>
      </c>
      <c r="O69" t="s">
        <v>57</v>
      </c>
      <c r="P69" t="s">
        <v>52</v>
      </c>
      <c r="Q69" s="2">
        <f t="shared" si="4"/>
        <v>306</v>
      </c>
      <c r="R69" s="2">
        <v>306</v>
      </c>
      <c r="S69" s="2">
        <f t="shared" si="5"/>
        <v>336.6</v>
      </c>
      <c r="T69" s="2">
        <v>306</v>
      </c>
    </row>
    <row r="70" spans="1:20" x14ac:dyDescent="0.25">
      <c r="A70">
        <v>8058289</v>
      </c>
      <c r="B70">
        <v>5</v>
      </c>
      <c r="C70" t="s">
        <v>45</v>
      </c>
      <c r="D70">
        <v>332489</v>
      </c>
      <c r="E70" t="s">
        <v>31</v>
      </c>
      <c r="F70" t="s">
        <v>25</v>
      </c>
      <c r="G70" t="s">
        <v>7</v>
      </c>
      <c r="H70" t="s">
        <v>60</v>
      </c>
      <c r="I70" t="s">
        <v>25</v>
      </c>
      <c r="J70" t="s">
        <v>81</v>
      </c>
      <c r="K70">
        <v>1</v>
      </c>
      <c r="L70" t="s">
        <v>102</v>
      </c>
      <c r="M70">
        <f t="shared" si="3"/>
        <v>2022</v>
      </c>
      <c r="N70">
        <v>1</v>
      </c>
      <c r="O70" t="s">
        <v>57</v>
      </c>
      <c r="P70" t="s">
        <v>52</v>
      </c>
      <c r="Q70" s="2">
        <f t="shared" si="4"/>
        <v>306</v>
      </c>
      <c r="R70" s="2">
        <v>306</v>
      </c>
      <c r="S70" s="2">
        <f t="shared" si="5"/>
        <v>336.6</v>
      </c>
      <c r="T70" s="2">
        <v>306</v>
      </c>
    </row>
    <row r="71" spans="1:20" x14ac:dyDescent="0.25">
      <c r="A71">
        <v>8058289</v>
      </c>
      <c r="B71">
        <v>1</v>
      </c>
      <c r="C71" t="s">
        <v>45</v>
      </c>
      <c r="D71">
        <v>332489</v>
      </c>
      <c r="E71" t="s">
        <v>31</v>
      </c>
      <c r="F71" t="s">
        <v>25</v>
      </c>
      <c r="G71" t="s">
        <v>7</v>
      </c>
      <c r="H71" t="s">
        <v>60</v>
      </c>
      <c r="I71" t="s">
        <v>25</v>
      </c>
      <c r="J71" t="s">
        <v>81</v>
      </c>
      <c r="K71">
        <v>1</v>
      </c>
      <c r="L71" t="s">
        <v>102</v>
      </c>
      <c r="M71">
        <f t="shared" si="3"/>
        <v>2022</v>
      </c>
      <c r="N71">
        <v>1</v>
      </c>
      <c r="O71" t="s">
        <v>57</v>
      </c>
      <c r="P71" t="s">
        <v>52</v>
      </c>
      <c r="Q71" s="2">
        <f t="shared" si="4"/>
        <v>306</v>
      </c>
      <c r="R71" s="2">
        <v>306</v>
      </c>
      <c r="S71" s="2">
        <f t="shared" si="5"/>
        <v>336.6</v>
      </c>
      <c r="T71" s="2">
        <v>306</v>
      </c>
    </row>
    <row r="72" spans="1:20" x14ac:dyDescent="0.25">
      <c r="A72">
        <v>8117112</v>
      </c>
      <c r="B72">
        <v>1</v>
      </c>
      <c r="C72" t="s">
        <v>45</v>
      </c>
      <c r="D72">
        <v>332489</v>
      </c>
      <c r="E72" t="s">
        <v>31</v>
      </c>
      <c r="F72" t="s">
        <v>25</v>
      </c>
      <c r="G72" t="s">
        <v>7</v>
      </c>
      <c r="H72" t="s">
        <v>60</v>
      </c>
      <c r="I72" t="s">
        <v>25</v>
      </c>
      <c r="J72" t="s">
        <v>82</v>
      </c>
      <c r="K72">
        <v>2</v>
      </c>
      <c r="L72" t="s">
        <v>103</v>
      </c>
      <c r="M72">
        <f t="shared" si="3"/>
        <v>2022</v>
      </c>
      <c r="N72">
        <v>1</v>
      </c>
      <c r="O72" t="s">
        <v>57</v>
      </c>
      <c r="P72" t="s">
        <v>52</v>
      </c>
      <c r="Q72" s="2">
        <f t="shared" si="4"/>
        <v>306</v>
      </c>
      <c r="R72" s="2">
        <v>306</v>
      </c>
      <c r="S72" s="2">
        <f t="shared" si="5"/>
        <v>336.6</v>
      </c>
      <c r="T72" s="2">
        <v>306</v>
      </c>
    </row>
    <row r="73" spans="1:20" x14ac:dyDescent="0.25">
      <c r="A73">
        <v>8091863</v>
      </c>
      <c r="B73">
        <v>1</v>
      </c>
      <c r="C73" t="s">
        <v>45</v>
      </c>
      <c r="D73">
        <v>332489</v>
      </c>
      <c r="E73" t="s">
        <v>31</v>
      </c>
      <c r="F73" t="s">
        <v>25</v>
      </c>
      <c r="G73" t="s">
        <v>7</v>
      </c>
      <c r="H73" t="s">
        <v>60</v>
      </c>
      <c r="I73" t="s">
        <v>25</v>
      </c>
      <c r="J73" t="s">
        <v>82</v>
      </c>
      <c r="K73">
        <v>2</v>
      </c>
      <c r="L73" t="s">
        <v>103</v>
      </c>
      <c r="M73">
        <f t="shared" si="3"/>
        <v>2022</v>
      </c>
      <c r="N73">
        <v>1</v>
      </c>
      <c r="O73" t="s">
        <v>57</v>
      </c>
      <c r="P73" t="s">
        <v>52</v>
      </c>
      <c r="Q73" s="2">
        <f t="shared" si="4"/>
        <v>306</v>
      </c>
      <c r="R73" s="2">
        <v>306</v>
      </c>
      <c r="S73" s="2">
        <f t="shared" si="5"/>
        <v>336.6</v>
      </c>
      <c r="T73" s="2">
        <v>306</v>
      </c>
    </row>
    <row r="74" spans="1:20" x14ac:dyDescent="0.25">
      <c r="A74">
        <v>8199735</v>
      </c>
      <c r="B74">
        <v>1</v>
      </c>
      <c r="C74" t="s">
        <v>45</v>
      </c>
      <c r="D74">
        <v>332489</v>
      </c>
      <c r="E74" t="s">
        <v>31</v>
      </c>
      <c r="F74" t="s">
        <v>25</v>
      </c>
      <c r="G74" t="s">
        <v>7</v>
      </c>
      <c r="H74" t="s">
        <v>60</v>
      </c>
      <c r="I74" t="s">
        <v>25</v>
      </c>
      <c r="J74" t="s">
        <v>83</v>
      </c>
      <c r="K74">
        <v>3</v>
      </c>
      <c r="L74" t="s">
        <v>104</v>
      </c>
      <c r="M74">
        <f t="shared" si="3"/>
        <v>2022</v>
      </c>
      <c r="N74">
        <v>2</v>
      </c>
      <c r="O74" t="s">
        <v>57</v>
      </c>
      <c r="P74" t="s">
        <v>52</v>
      </c>
      <c r="Q74" s="2">
        <f t="shared" si="4"/>
        <v>612</v>
      </c>
      <c r="R74" s="2">
        <v>306</v>
      </c>
      <c r="S74" s="2">
        <f t="shared" si="5"/>
        <v>673.2</v>
      </c>
      <c r="T74" s="2">
        <v>612</v>
      </c>
    </row>
    <row r="75" spans="1:20" x14ac:dyDescent="0.25">
      <c r="A75">
        <v>8249386</v>
      </c>
      <c r="B75">
        <v>2</v>
      </c>
      <c r="C75" t="s">
        <v>45</v>
      </c>
      <c r="D75">
        <v>332489</v>
      </c>
      <c r="E75" t="s">
        <v>31</v>
      </c>
      <c r="F75" t="s">
        <v>25</v>
      </c>
      <c r="G75" t="s">
        <v>9</v>
      </c>
      <c r="H75" t="s">
        <v>65</v>
      </c>
      <c r="I75" t="s">
        <v>25</v>
      </c>
      <c r="J75" t="s">
        <v>84</v>
      </c>
      <c r="K75">
        <v>4</v>
      </c>
      <c r="L75" t="s">
        <v>105</v>
      </c>
      <c r="M75">
        <f t="shared" si="3"/>
        <v>2022</v>
      </c>
      <c r="N75">
        <v>1</v>
      </c>
      <c r="O75" t="s">
        <v>57</v>
      </c>
      <c r="P75" t="s">
        <v>52</v>
      </c>
      <c r="Q75" s="2">
        <f t="shared" si="4"/>
        <v>306</v>
      </c>
      <c r="R75" s="2">
        <v>306</v>
      </c>
      <c r="S75" s="2">
        <f t="shared" si="5"/>
        <v>336.6</v>
      </c>
      <c r="T75" s="2">
        <v>306</v>
      </c>
    </row>
    <row r="76" spans="1:20" x14ac:dyDescent="0.25">
      <c r="A76">
        <v>8309801</v>
      </c>
      <c r="B76">
        <v>1</v>
      </c>
      <c r="C76" t="s">
        <v>45</v>
      </c>
      <c r="D76">
        <v>332489</v>
      </c>
      <c r="E76" t="s">
        <v>31</v>
      </c>
      <c r="F76" t="s">
        <v>25</v>
      </c>
      <c r="G76" t="s">
        <v>9</v>
      </c>
      <c r="H76" t="s">
        <v>65</v>
      </c>
      <c r="I76" t="s">
        <v>25</v>
      </c>
      <c r="J76" t="s">
        <v>85</v>
      </c>
      <c r="K76">
        <v>5</v>
      </c>
      <c r="L76" t="s">
        <v>106</v>
      </c>
      <c r="M76">
        <f t="shared" si="3"/>
        <v>2022</v>
      </c>
      <c r="N76">
        <v>2</v>
      </c>
      <c r="O76" t="s">
        <v>57</v>
      </c>
      <c r="P76" t="s">
        <v>52</v>
      </c>
      <c r="Q76" s="2">
        <f t="shared" si="4"/>
        <v>612</v>
      </c>
      <c r="R76" s="2">
        <v>306</v>
      </c>
      <c r="S76" s="2">
        <f t="shared" si="5"/>
        <v>673.2</v>
      </c>
      <c r="T76" s="2">
        <v>612</v>
      </c>
    </row>
    <row r="77" spans="1:20" x14ac:dyDescent="0.25">
      <c r="A77">
        <v>8286964</v>
      </c>
      <c r="B77">
        <v>1</v>
      </c>
      <c r="C77" t="s">
        <v>45</v>
      </c>
      <c r="D77">
        <v>332489</v>
      </c>
      <c r="E77" t="s">
        <v>31</v>
      </c>
      <c r="F77" t="s">
        <v>25</v>
      </c>
      <c r="G77" t="s">
        <v>9</v>
      </c>
      <c r="H77" t="s">
        <v>65</v>
      </c>
      <c r="I77" t="s">
        <v>25</v>
      </c>
      <c r="J77" t="s">
        <v>85</v>
      </c>
      <c r="K77">
        <v>5</v>
      </c>
      <c r="L77" t="s">
        <v>106</v>
      </c>
      <c r="M77">
        <f t="shared" si="3"/>
        <v>2022</v>
      </c>
      <c r="N77">
        <v>2</v>
      </c>
      <c r="O77" t="s">
        <v>57</v>
      </c>
      <c r="P77" t="s">
        <v>52</v>
      </c>
      <c r="Q77" s="2">
        <f t="shared" si="4"/>
        <v>612</v>
      </c>
      <c r="R77" s="2">
        <v>306</v>
      </c>
      <c r="S77" s="2">
        <f t="shared" si="5"/>
        <v>673.2</v>
      </c>
      <c r="T77" s="2">
        <v>612</v>
      </c>
    </row>
    <row r="78" spans="1:20" x14ac:dyDescent="0.25">
      <c r="A78">
        <v>8385841</v>
      </c>
      <c r="B78">
        <v>3</v>
      </c>
      <c r="C78" t="s">
        <v>45</v>
      </c>
      <c r="D78">
        <v>332489</v>
      </c>
      <c r="E78" t="s">
        <v>31</v>
      </c>
      <c r="F78" t="s">
        <v>25</v>
      </c>
      <c r="G78" t="s">
        <v>9</v>
      </c>
      <c r="H78" t="s">
        <v>65</v>
      </c>
      <c r="I78" t="s">
        <v>25</v>
      </c>
      <c r="J78" t="s">
        <v>86</v>
      </c>
      <c r="K78">
        <v>6</v>
      </c>
      <c r="L78" t="s">
        <v>107</v>
      </c>
      <c r="M78">
        <f t="shared" si="3"/>
        <v>2022</v>
      </c>
      <c r="N78">
        <v>2</v>
      </c>
      <c r="O78" t="s">
        <v>57</v>
      </c>
      <c r="P78" t="s">
        <v>52</v>
      </c>
      <c r="Q78" s="2">
        <f t="shared" si="4"/>
        <v>612</v>
      </c>
      <c r="R78" s="2">
        <v>306</v>
      </c>
      <c r="S78" s="2">
        <f t="shared" si="5"/>
        <v>673.2</v>
      </c>
      <c r="T78" s="2">
        <v>612</v>
      </c>
    </row>
    <row r="79" spans="1:20" x14ac:dyDescent="0.25">
      <c r="A79">
        <v>8356975</v>
      </c>
      <c r="B79">
        <v>1</v>
      </c>
      <c r="C79" t="s">
        <v>45</v>
      </c>
      <c r="D79">
        <v>332489</v>
      </c>
      <c r="E79" t="s">
        <v>31</v>
      </c>
      <c r="F79" t="s">
        <v>25</v>
      </c>
      <c r="G79" t="s">
        <v>9</v>
      </c>
      <c r="H79" t="s">
        <v>65</v>
      </c>
      <c r="I79" t="s">
        <v>25</v>
      </c>
      <c r="J79" t="s">
        <v>86</v>
      </c>
      <c r="K79">
        <v>6</v>
      </c>
      <c r="L79" t="s">
        <v>107</v>
      </c>
      <c r="M79">
        <f t="shared" si="3"/>
        <v>2022</v>
      </c>
      <c r="N79">
        <v>2</v>
      </c>
      <c r="O79" t="s">
        <v>57</v>
      </c>
      <c r="P79" t="s">
        <v>52</v>
      </c>
      <c r="Q79" s="2">
        <f t="shared" si="4"/>
        <v>612</v>
      </c>
      <c r="R79" s="2">
        <v>306</v>
      </c>
      <c r="S79" s="2">
        <f t="shared" si="5"/>
        <v>673.2</v>
      </c>
      <c r="T79" s="2">
        <v>612</v>
      </c>
    </row>
    <row r="80" spans="1:20" x14ac:dyDescent="0.25">
      <c r="A80">
        <v>8383606</v>
      </c>
      <c r="B80">
        <v>1</v>
      </c>
      <c r="C80" t="s">
        <v>45</v>
      </c>
      <c r="D80">
        <v>332489</v>
      </c>
      <c r="E80" t="s">
        <v>31</v>
      </c>
      <c r="F80" t="s">
        <v>25</v>
      </c>
      <c r="G80" t="s">
        <v>9</v>
      </c>
      <c r="H80" t="s">
        <v>65</v>
      </c>
      <c r="I80" t="s">
        <v>25</v>
      </c>
      <c r="J80" t="s">
        <v>86</v>
      </c>
      <c r="K80">
        <v>6</v>
      </c>
      <c r="L80" t="s">
        <v>107</v>
      </c>
      <c r="M80">
        <f t="shared" si="3"/>
        <v>2022</v>
      </c>
      <c r="N80">
        <v>1</v>
      </c>
      <c r="O80" t="s">
        <v>57</v>
      </c>
      <c r="P80" t="s">
        <v>52</v>
      </c>
      <c r="Q80" s="2">
        <f t="shared" si="4"/>
        <v>306</v>
      </c>
      <c r="R80" s="2">
        <v>306</v>
      </c>
      <c r="S80" s="2">
        <f t="shared" si="5"/>
        <v>336.6</v>
      </c>
      <c r="T80" s="2">
        <v>306</v>
      </c>
    </row>
    <row r="81" spans="1:20" x14ac:dyDescent="0.25">
      <c r="A81">
        <v>8470667</v>
      </c>
      <c r="B81">
        <v>1</v>
      </c>
      <c r="C81" t="s">
        <v>45</v>
      </c>
      <c r="D81">
        <v>332489</v>
      </c>
      <c r="E81" t="s">
        <v>31</v>
      </c>
      <c r="F81" t="s">
        <v>25</v>
      </c>
      <c r="G81" t="s">
        <v>9</v>
      </c>
      <c r="H81" t="s">
        <v>65</v>
      </c>
      <c r="I81" t="s">
        <v>25</v>
      </c>
      <c r="J81" t="s">
        <v>87</v>
      </c>
      <c r="K81">
        <v>7</v>
      </c>
      <c r="L81" t="s">
        <v>108</v>
      </c>
      <c r="M81">
        <f t="shared" si="3"/>
        <v>2022</v>
      </c>
      <c r="N81">
        <v>1</v>
      </c>
      <c r="O81" t="s">
        <v>57</v>
      </c>
      <c r="P81" t="s">
        <v>52</v>
      </c>
      <c r="Q81" s="2">
        <f t="shared" si="4"/>
        <v>306</v>
      </c>
      <c r="R81" s="2">
        <v>306</v>
      </c>
      <c r="S81" s="2">
        <f t="shared" si="5"/>
        <v>336.6</v>
      </c>
      <c r="T81" s="2">
        <v>306</v>
      </c>
    </row>
    <row r="82" spans="1:20" x14ac:dyDescent="0.25">
      <c r="A82">
        <v>8403355</v>
      </c>
      <c r="B82">
        <v>1</v>
      </c>
      <c r="C82" t="s">
        <v>45</v>
      </c>
      <c r="D82">
        <v>332489</v>
      </c>
      <c r="E82" t="s">
        <v>31</v>
      </c>
      <c r="F82" t="s">
        <v>25</v>
      </c>
      <c r="G82" t="s">
        <v>9</v>
      </c>
      <c r="H82" t="s">
        <v>65</v>
      </c>
      <c r="I82" t="s">
        <v>25</v>
      </c>
      <c r="J82" t="s">
        <v>87</v>
      </c>
      <c r="K82">
        <v>7</v>
      </c>
      <c r="L82" t="s">
        <v>108</v>
      </c>
      <c r="M82">
        <f t="shared" si="3"/>
        <v>2022</v>
      </c>
      <c r="N82">
        <v>2</v>
      </c>
      <c r="O82" t="s">
        <v>57</v>
      </c>
      <c r="P82" t="s">
        <v>52</v>
      </c>
      <c r="Q82" s="2">
        <f t="shared" si="4"/>
        <v>612</v>
      </c>
      <c r="R82" s="2">
        <v>306</v>
      </c>
      <c r="S82" s="2">
        <f t="shared" si="5"/>
        <v>673.2</v>
      </c>
      <c r="T82" s="2">
        <v>612</v>
      </c>
    </row>
    <row r="83" spans="1:20" x14ac:dyDescent="0.25">
      <c r="A83">
        <v>8521344</v>
      </c>
      <c r="B83">
        <v>2</v>
      </c>
      <c r="C83" t="s">
        <v>45</v>
      </c>
      <c r="D83">
        <v>332489</v>
      </c>
      <c r="E83" t="s">
        <v>31</v>
      </c>
      <c r="F83" t="s">
        <v>25</v>
      </c>
      <c r="G83" t="s">
        <v>9</v>
      </c>
      <c r="H83" t="s">
        <v>65</v>
      </c>
      <c r="I83" t="s">
        <v>25</v>
      </c>
      <c r="J83" t="s">
        <v>88</v>
      </c>
      <c r="K83">
        <v>8</v>
      </c>
      <c r="L83" t="s">
        <v>109</v>
      </c>
      <c r="M83">
        <f t="shared" si="3"/>
        <v>2022</v>
      </c>
      <c r="N83">
        <v>2</v>
      </c>
      <c r="O83" t="s">
        <v>57</v>
      </c>
      <c r="P83" t="s">
        <v>52</v>
      </c>
      <c r="Q83" s="2">
        <f t="shared" si="4"/>
        <v>591.22</v>
      </c>
      <c r="R83" s="2">
        <v>295.61</v>
      </c>
      <c r="S83" s="2">
        <f t="shared" si="5"/>
        <v>650.3420000000001</v>
      </c>
      <c r="T83" s="2">
        <v>591.22</v>
      </c>
    </row>
    <row r="84" spans="1:20" x14ac:dyDescent="0.25">
      <c r="A84">
        <v>8521344</v>
      </c>
      <c r="B84">
        <v>1</v>
      </c>
      <c r="C84" t="s">
        <v>45</v>
      </c>
      <c r="D84">
        <v>332489</v>
      </c>
      <c r="E84" t="s">
        <v>31</v>
      </c>
      <c r="F84" t="s">
        <v>25</v>
      </c>
      <c r="G84" t="s">
        <v>9</v>
      </c>
      <c r="H84" t="s">
        <v>65</v>
      </c>
      <c r="I84" t="s">
        <v>25</v>
      </c>
      <c r="J84" t="s">
        <v>88</v>
      </c>
      <c r="K84">
        <v>8</v>
      </c>
      <c r="L84" t="s">
        <v>109</v>
      </c>
      <c r="M84">
        <f t="shared" si="3"/>
        <v>2022</v>
      </c>
      <c r="N84">
        <v>2</v>
      </c>
      <c r="O84" t="s">
        <v>57</v>
      </c>
      <c r="P84" t="s">
        <v>52</v>
      </c>
      <c r="Q84" s="2">
        <f t="shared" si="4"/>
        <v>591.22</v>
      </c>
      <c r="R84" s="2">
        <v>295.61</v>
      </c>
      <c r="S84" s="2">
        <f t="shared" si="5"/>
        <v>650.3420000000001</v>
      </c>
      <c r="T84" s="2">
        <v>591.22</v>
      </c>
    </row>
    <row r="85" spans="1:20" x14ac:dyDescent="0.25">
      <c r="A85">
        <v>8600879</v>
      </c>
      <c r="B85">
        <v>1</v>
      </c>
      <c r="C85" t="s">
        <v>45</v>
      </c>
      <c r="D85">
        <v>332489</v>
      </c>
      <c r="E85" t="s">
        <v>31</v>
      </c>
      <c r="F85" t="s">
        <v>25</v>
      </c>
      <c r="G85" t="s">
        <v>9</v>
      </c>
      <c r="H85" t="s">
        <v>65</v>
      </c>
      <c r="I85" t="s">
        <v>25</v>
      </c>
      <c r="J85" t="s">
        <v>89</v>
      </c>
      <c r="K85">
        <v>9</v>
      </c>
      <c r="L85" t="s">
        <v>110</v>
      </c>
      <c r="M85">
        <f t="shared" si="3"/>
        <v>2022</v>
      </c>
      <c r="N85">
        <v>2</v>
      </c>
      <c r="O85" t="s">
        <v>57</v>
      </c>
      <c r="P85" t="s">
        <v>52</v>
      </c>
      <c r="Q85" s="2">
        <f t="shared" si="4"/>
        <v>592</v>
      </c>
      <c r="R85" s="2">
        <v>296</v>
      </c>
      <c r="S85" s="2">
        <f t="shared" si="5"/>
        <v>651.20000000000005</v>
      </c>
      <c r="T85" s="2">
        <v>592</v>
      </c>
    </row>
    <row r="86" spans="1:20" x14ac:dyDescent="0.25">
      <c r="A86">
        <v>8628989</v>
      </c>
      <c r="B86">
        <v>1</v>
      </c>
      <c r="C86" t="s">
        <v>45</v>
      </c>
      <c r="D86">
        <v>332489</v>
      </c>
      <c r="E86" t="s">
        <v>31</v>
      </c>
      <c r="F86" t="s">
        <v>25</v>
      </c>
      <c r="G86" t="s">
        <v>9</v>
      </c>
      <c r="H86" t="s">
        <v>65</v>
      </c>
      <c r="I86" t="s">
        <v>25</v>
      </c>
      <c r="J86" t="s">
        <v>89</v>
      </c>
      <c r="K86">
        <v>9</v>
      </c>
      <c r="L86" t="s">
        <v>110</v>
      </c>
      <c r="M86">
        <f t="shared" si="3"/>
        <v>2022</v>
      </c>
      <c r="N86">
        <v>3</v>
      </c>
      <c r="O86" t="s">
        <v>57</v>
      </c>
      <c r="P86" t="s">
        <v>52</v>
      </c>
      <c r="Q86" s="2">
        <f t="shared" si="4"/>
        <v>888</v>
      </c>
      <c r="R86" s="2">
        <v>296</v>
      </c>
      <c r="S86" s="2">
        <f t="shared" si="5"/>
        <v>976.80000000000007</v>
      </c>
      <c r="T86" s="2">
        <v>888</v>
      </c>
    </row>
    <row r="87" spans="1:20" x14ac:dyDescent="0.25">
      <c r="A87">
        <v>8647227</v>
      </c>
      <c r="B87">
        <v>1</v>
      </c>
      <c r="C87" t="s">
        <v>45</v>
      </c>
      <c r="D87">
        <v>332489</v>
      </c>
      <c r="E87" t="s">
        <v>31</v>
      </c>
      <c r="F87" t="s">
        <v>25</v>
      </c>
      <c r="G87" t="s">
        <v>9</v>
      </c>
      <c r="H87" t="s">
        <v>65</v>
      </c>
      <c r="I87" t="s">
        <v>25</v>
      </c>
      <c r="J87" t="s">
        <v>89</v>
      </c>
      <c r="K87">
        <v>9</v>
      </c>
      <c r="L87" t="s">
        <v>110</v>
      </c>
      <c r="M87">
        <f t="shared" si="3"/>
        <v>2022</v>
      </c>
      <c r="N87">
        <v>1</v>
      </c>
      <c r="O87" t="s">
        <v>57</v>
      </c>
      <c r="P87" t="s">
        <v>52</v>
      </c>
      <c r="Q87" s="2">
        <f t="shared" si="4"/>
        <v>296</v>
      </c>
      <c r="R87" s="2">
        <v>296</v>
      </c>
      <c r="S87" s="2">
        <f t="shared" si="5"/>
        <v>325.60000000000002</v>
      </c>
      <c r="T87" s="2">
        <v>296</v>
      </c>
    </row>
    <row r="88" spans="1:20" x14ac:dyDescent="0.25">
      <c r="A88">
        <v>8721157</v>
      </c>
      <c r="B88">
        <v>1</v>
      </c>
      <c r="C88" t="s">
        <v>45</v>
      </c>
      <c r="D88">
        <v>332489</v>
      </c>
      <c r="E88" t="s">
        <v>31</v>
      </c>
      <c r="F88" t="s">
        <v>25</v>
      </c>
      <c r="G88" t="s">
        <v>9</v>
      </c>
      <c r="H88" t="s">
        <v>65</v>
      </c>
      <c r="I88" t="s">
        <v>25</v>
      </c>
      <c r="J88" t="s">
        <v>90</v>
      </c>
      <c r="K88">
        <v>10</v>
      </c>
      <c r="L88" t="s">
        <v>111</v>
      </c>
      <c r="M88">
        <f t="shared" si="3"/>
        <v>2022</v>
      </c>
      <c r="N88">
        <v>7</v>
      </c>
      <c r="O88" t="s">
        <v>57</v>
      </c>
      <c r="P88" t="s">
        <v>52</v>
      </c>
      <c r="Q88" s="2">
        <f t="shared" si="4"/>
        <v>2072</v>
      </c>
      <c r="R88" s="2">
        <v>296</v>
      </c>
      <c r="S88" s="2">
        <f t="shared" si="5"/>
        <v>2279.2000000000003</v>
      </c>
      <c r="T88" s="2">
        <v>2072</v>
      </c>
    </row>
    <row r="89" spans="1:20" x14ac:dyDescent="0.25">
      <c r="A89">
        <v>8875182</v>
      </c>
      <c r="B89">
        <v>1</v>
      </c>
      <c r="C89" t="s">
        <v>45</v>
      </c>
      <c r="D89">
        <v>332489</v>
      </c>
      <c r="E89" t="s">
        <v>31</v>
      </c>
      <c r="F89" t="s">
        <v>25</v>
      </c>
      <c r="G89" t="s">
        <v>9</v>
      </c>
      <c r="H89" t="s">
        <v>65</v>
      </c>
      <c r="I89" t="s">
        <v>25</v>
      </c>
      <c r="J89" t="s">
        <v>92</v>
      </c>
      <c r="K89">
        <v>12</v>
      </c>
      <c r="L89" t="s">
        <v>113</v>
      </c>
      <c r="M89">
        <f t="shared" si="3"/>
        <v>2022</v>
      </c>
      <c r="N89">
        <v>2</v>
      </c>
      <c r="O89" t="s">
        <v>57</v>
      </c>
      <c r="P89" t="s">
        <v>52</v>
      </c>
      <c r="Q89" s="2">
        <f t="shared" si="4"/>
        <v>592</v>
      </c>
      <c r="R89" s="2">
        <v>296</v>
      </c>
      <c r="S89" s="2">
        <f t="shared" si="5"/>
        <v>651.20000000000005</v>
      </c>
      <c r="T89" s="2">
        <v>592</v>
      </c>
    </row>
    <row r="90" spans="1:20" x14ac:dyDescent="0.25">
      <c r="A90">
        <v>8826409</v>
      </c>
      <c r="B90">
        <v>2</v>
      </c>
      <c r="C90" t="s">
        <v>45</v>
      </c>
      <c r="D90">
        <v>332489</v>
      </c>
      <c r="E90" t="s">
        <v>31</v>
      </c>
      <c r="F90" t="s">
        <v>25</v>
      </c>
      <c r="G90" t="s">
        <v>9</v>
      </c>
      <c r="H90" t="s">
        <v>65</v>
      </c>
      <c r="I90" t="s">
        <v>25</v>
      </c>
      <c r="J90" t="s">
        <v>92</v>
      </c>
      <c r="K90">
        <v>12</v>
      </c>
      <c r="L90" t="s">
        <v>113</v>
      </c>
      <c r="M90">
        <f t="shared" si="3"/>
        <v>2022</v>
      </c>
      <c r="N90">
        <v>4</v>
      </c>
      <c r="O90" t="s">
        <v>57</v>
      </c>
      <c r="P90" t="s">
        <v>52</v>
      </c>
      <c r="Q90" s="2">
        <f t="shared" si="4"/>
        <v>1184</v>
      </c>
      <c r="R90" s="2">
        <v>296</v>
      </c>
      <c r="S90" s="2">
        <f t="shared" si="5"/>
        <v>1302.4000000000001</v>
      </c>
      <c r="T90" s="2">
        <v>1184</v>
      </c>
    </row>
    <row r="91" spans="1:20" x14ac:dyDescent="0.25">
      <c r="A91">
        <v>7135599</v>
      </c>
      <c r="B91">
        <v>2</v>
      </c>
      <c r="C91" t="s">
        <v>46</v>
      </c>
      <c r="D91">
        <v>301450</v>
      </c>
      <c r="E91" t="s">
        <v>38</v>
      </c>
      <c r="F91" t="s">
        <v>39</v>
      </c>
      <c r="G91" t="s">
        <v>10</v>
      </c>
      <c r="H91" t="s">
        <v>64</v>
      </c>
      <c r="I91" t="s">
        <v>39</v>
      </c>
      <c r="J91" t="s">
        <v>69</v>
      </c>
      <c r="K91">
        <v>1</v>
      </c>
      <c r="L91" t="s">
        <v>102</v>
      </c>
      <c r="M91">
        <f t="shared" si="3"/>
        <v>2021</v>
      </c>
      <c r="N91">
        <v>3</v>
      </c>
      <c r="O91" t="s">
        <v>57</v>
      </c>
      <c r="P91" t="s">
        <v>52</v>
      </c>
      <c r="Q91" s="2">
        <f t="shared" si="4"/>
        <v>786</v>
      </c>
      <c r="R91" s="2">
        <v>262</v>
      </c>
      <c r="S91" s="2">
        <f t="shared" si="5"/>
        <v>864.6</v>
      </c>
      <c r="T91" s="2">
        <v>786</v>
      </c>
    </row>
    <row r="92" spans="1:20" x14ac:dyDescent="0.25">
      <c r="A92">
        <v>7150484</v>
      </c>
      <c r="B92">
        <v>1</v>
      </c>
      <c r="C92" t="s">
        <v>46</v>
      </c>
      <c r="D92">
        <v>301450</v>
      </c>
      <c r="E92" t="s">
        <v>38</v>
      </c>
      <c r="F92" t="s">
        <v>39</v>
      </c>
      <c r="G92" t="s">
        <v>10</v>
      </c>
      <c r="H92" t="s">
        <v>64</v>
      </c>
      <c r="I92" t="s">
        <v>39</v>
      </c>
      <c r="J92" t="s">
        <v>69</v>
      </c>
      <c r="K92">
        <v>1</v>
      </c>
      <c r="L92" t="s">
        <v>102</v>
      </c>
      <c r="M92">
        <f t="shared" si="3"/>
        <v>2021</v>
      </c>
      <c r="N92">
        <v>2</v>
      </c>
      <c r="O92" t="s">
        <v>57</v>
      </c>
      <c r="P92" t="s">
        <v>52</v>
      </c>
      <c r="Q92" s="2">
        <f t="shared" si="4"/>
        <v>524</v>
      </c>
      <c r="R92" s="2">
        <v>262</v>
      </c>
      <c r="S92" s="2">
        <f t="shared" si="5"/>
        <v>576.40000000000009</v>
      </c>
      <c r="T92" s="2">
        <v>524</v>
      </c>
    </row>
    <row r="93" spans="1:20" x14ac:dyDescent="0.25">
      <c r="A93">
        <v>7150484</v>
      </c>
      <c r="B93">
        <v>2</v>
      </c>
      <c r="C93" t="s">
        <v>46</v>
      </c>
      <c r="D93">
        <v>301450</v>
      </c>
      <c r="E93" t="s">
        <v>38</v>
      </c>
      <c r="F93" t="s">
        <v>39</v>
      </c>
      <c r="G93" t="s">
        <v>10</v>
      </c>
      <c r="H93" t="s">
        <v>64</v>
      </c>
      <c r="I93" t="s">
        <v>39</v>
      </c>
      <c r="J93" t="s">
        <v>69</v>
      </c>
      <c r="K93">
        <v>1</v>
      </c>
      <c r="L93" t="s">
        <v>102</v>
      </c>
      <c r="M93">
        <f t="shared" si="3"/>
        <v>2021</v>
      </c>
      <c r="N93">
        <v>2</v>
      </c>
      <c r="O93" t="s">
        <v>57</v>
      </c>
      <c r="P93" t="s">
        <v>52</v>
      </c>
      <c r="Q93" s="2">
        <f t="shared" si="4"/>
        <v>524</v>
      </c>
      <c r="R93" s="2">
        <v>262</v>
      </c>
      <c r="S93" s="2">
        <f t="shared" si="5"/>
        <v>576.40000000000009</v>
      </c>
      <c r="T93" s="2">
        <v>524</v>
      </c>
    </row>
    <row r="94" spans="1:20" x14ac:dyDescent="0.25">
      <c r="A94">
        <v>7122975</v>
      </c>
      <c r="B94">
        <v>1</v>
      </c>
      <c r="C94" t="s">
        <v>46</v>
      </c>
      <c r="D94">
        <v>301450</v>
      </c>
      <c r="E94" t="s">
        <v>38</v>
      </c>
      <c r="F94" t="s">
        <v>39</v>
      </c>
      <c r="G94" t="s">
        <v>10</v>
      </c>
      <c r="H94" t="s">
        <v>64</v>
      </c>
      <c r="I94" t="s">
        <v>39</v>
      </c>
      <c r="J94" t="s">
        <v>69</v>
      </c>
      <c r="K94">
        <v>1</v>
      </c>
      <c r="L94" t="s">
        <v>102</v>
      </c>
      <c r="M94">
        <f t="shared" si="3"/>
        <v>2021</v>
      </c>
      <c r="N94">
        <v>2</v>
      </c>
      <c r="O94" t="s">
        <v>57</v>
      </c>
      <c r="P94" t="s">
        <v>52</v>
      </c>
      <c r="Q94" s="2">
        <f t="shared" si="4"/>
        <v>524</v>
      </c>
      <c r="R94" s="2">
        <v>262</v>
      </c>
      <c r="S94" s="2">
        <f t="shared" si="5"/>
        <v>576.40000000000009</v>
      </c>
      <c r="T94" s="2">
        <v>524</v>
      </c>
    </row>
    <row r="95" spans="1:20" x14ac:dyDescent="0.25">
      <c r="A95">
        <v>7137923</v>
      </c>
      <c r="B95">
        <v>2</v>
      </c>
      <c r="C95" t="s">
        <v>46</v>
      </c>
      <c r="D95">
        <v>301450</v>
      </c>
      <c r="E95" t="s">
        <v>38</v>
      </c>
      <c r="F95" t="s">
        <v>39</v>
      </c>
      <c r="G95" t="s">
        <v>10</v>
      </c>
      <c r="H95" t="s">
        <v>64</v>
      </c>
      <c r="I95" t="s">
        <v>39</v>
      </c>
      <c r="J95" t="s">
        <v>69</v>
      </c>
      <c r="K95">
        <v>1</v>
      </c>
      <c r="L95" t="s">
        <v>102</v>
      </c>
      <c r="M95">
        <f t="shared" si="3"/>
        <v>2021</v>
      </c>
      <c r="N95">
        <v>1</v>
      </c>
      <c r="O95" t="s">
        <v>57</v>
      </c>
      <c r="P95" t="s">
        <v>52</v>
      </c>
      <c r="Q95" s="2">
        <f t="shared" si="4"/>
        <v>262</v>
      </c>
      <c r="R95" s="2">
        <v>262</v>
      </c>
      <c r="S95" s="2">
        <f t="shared" si="5"/>
        <v>288.20000000000005</v>
      </c>
      <c r="T95" s="2">
        <v>262</v>
      </c>
    </row>
    <row r="96" spans="1:20" x14ac:dyDescent="0.25">
      <c r="A96">
        <v>7078799</v>
      </c>
      <c r="B96">
        <v>2</v>
      </c>
      <c r="C96" t="s">
        <v>46</v>
      </c>
      <c r="D96">
        <v>341772</v>
      </c>
      <c r="E96" t="s">
        <v>34</v>
      </c>
      <c r="F96" t="s">
        <v>35</v>
      </c>
      <c r="G96" t="s">
        <v>11</v>
      </c>
      <c r="H96" t="s">
        <v>58</v>
      </c>
      <c r="I96" t="s">
        <v>35</v>
      </c>
      <c r="J96" t="s">
        <v>69</v>
      </c>
      <c r="K96">
        <v>1</v>
      </c>
      <c r="L96" t="s">
        <v>102</v>
      </c>
      <c r="M96">
        <f t="shared" si="3"/>
        <v>2021</v>
      </c>
      <c r="N96">
        <v>1</v>
      </c>
      <c r="O96" t="s">
        <v>57</v>
      </c>
      <c r="P96" t="s">
        <v>52</v>
      </c>
      <c r="Q96" s="2">
        <f t="shared" si="4"/>
        <v>262</v>
      </c>
      <c r="R96" s="2">
        <v>262</v>
      </c>
      <c r="S96" s="2">
        <f t="shared" si="5"/>
        <v>288.20000000000005</v>
      </c>
      <c r="T96" s="2">
        <v>262</v>
      </c>
    </row>
    <row r="97" spans="1:20" x14ac:dyDescent="0.25">
      <c r="A97">
        <v>7124601</v>
      </c>
      <c r="B97">
        <v>5</v>
      </c>
      <c r="C97" t="s">
        <v>46</v>
      </c>
      <c r="D97">
        <v>353006</v>
      </c>
      <c r="E97" t="s">
        <v>36</v>
      </c>
      <c r="F97" t="s">
        <v>37</v>
      </c>
      <c r="G97" t="s">
        <v>12</v>
      </c>
      <c r="H97" t="s">
        <v>59</v>
      </c>
      <c r="I97" t="s">
        <v>37</v>
      </c>
      <c r="J97" t="s">
        <v>69</v>
      </c>
      <c r="K97">
        <v>1</v>
      </c>
      <c r="L97" t="s">
        <v>102</v>
      </c>
      <c r="M97">
        <f t="shared" si="3"/>
        <v>2021</v>
      </c>
      <c r="N97">
        <v>2</v>
      </c>
      <c r="O97" t="s">
        <v>57</v>
      </c>
      <c r="P97" t="s">
        <v>54</v>
      </c>
      <c r="Q97" s="2">
        <f t="shared" si="4"/>
        <v>629.09633600000018</v>
      </c>
      <c r="R97" s="2">
        <v>314.54816800000009</v>
      </c>
      <c r="S97" s="2">
        <f t="shared" si="5"/>
        <v>692.00596960000109</v>
      </c>
      <c r="T97" s="2">
        <v>4560.319339663999</v>
      </c>
    </row>
    <row r="98" spans="1:20" x14ac:dyDescent="0.25">
      <c r="A98">
        <v>7090491</v>
      </c>
      <c r="B98">
        <v>1</v>
      </c>
      <c r="C98" t="s">
        <v>46</v>
      </c>
      <c r="D98">
        <v>353006</v>
      </c>
      <c r="E98" t="s">
        <v>36</v>
      </c>
      <c r="F98" t="s">
        <v>37</v>
      </c>
      <c r="G98" t="s">
        <v>12</v>
      </c>
      <c r="H98" t="s">
        <v>59</v>
      </c>
      <c r="I98" t="s">
        <v>37</v>
      </c>
      <c r="J98" t="s">
        <v>69</v>
      </c>
      <c r="K98">
        <v>1</v>
      </c>
      <c r="L98" t="s">
        <v>102</v>
      </c>
      <c r="M98">
        <f t="shared" si="3"/>
        <v>2021</v>
      </c>
      <c r="N98">
        <v>16</v>
      </c>
      <c r="O98" t="s">
        <v>57</v>
      </c>
      <c r="P98" t="s">
        <v>54</v>
      </c>
      <c r="Q98" s="2">
        <f t="shared" si="4"/>
        <v>5032.7706910000024</v>
      </c>
      <c r="R98" s="2">
        <v>314.54816818750015</v>
      </c>
      <c r="S98" s="2">
        <f t="shared" si="5"/>
        <v>5536.0477601000102</v>
      </c>
      <c r="T98" s="2">
        <v>36482.554739059</v>
      </c>
    </row>
    <row r="99" spans="1:20" x14ac:dyDescent="0.25">
      <c r="A99">
        <v>7054955</v>
      </c>
      <c r="B99">
        <v>10</v>
      </c>
      <c r="C99" t="s">
        <v>46</v>
      </c>
      <c r="D99">
        <v>353006</v>
      </c>
      <c r="E99" t="s">
        <v>36</v>
      </c>
      <c r="F99" t="s">
        <v>37</v>
      </c>
      <c r="G99" t="s">
        <v>12</v>
      </c>
      <c r="H99" t="s">
        <v>59</v>
      </c>
      <c r="I99" t="s">
        <v>37</v>
      </c>
      <c r="J99" t="s">
        <v>69</v>
      </c>
      <c r="K99">
        <v>1</v>
      </c>
      <c r="L99" t="s">
        <v>102</v>
      </c>
      <c r="M99">
        <f t="shared" si="3"/>
        <v>2021</v>
      </c>
      <c r="N99">
        <v>1</v>
      </c>
      <c r="O99" t="s">
        <v>57</v>
      </c>
      <c r="P99" t="s">
        <v>54</v>
      </c>
      <c r="Q99" s="2">
        <f t="shared" si="4"/>
        <v>314.54816800000009</v>
      </c>
      <c r="R99" s="2">
        <v>314.54816800000009</v>
      </c>
      <c r="S99" s="2">
        <f t="shared" si="5"/>
        <v>346.00298480000055</v>
      </c>
      <c r="T99" s="2">
        <v>2280.1596698319995</v>
      </c>
    </row>
    <row r="100" spans="1:20" x14ac:dyDescent="0.25">
      <c r="A100">
        <v>7054955</v>
      </c>
      <c r="B100">
        <v>11</v>
      </c>
      <c r="C100" t="s">
        <v>46</v>
      </c>
      <c r="D100">
        <v>353006</v>
      </c>
      <c r="E100" t="s">
        <v>36</v>
      </c>
      <c r="F100" t="s">
        <v>37</v>
      </c>
      <c r="G100" t="s">
        <v>12</v>
      </c>
      <c r="H100" t="s">
        <v>59</v>
      </c>
      <c r="I100" t="s">
        <v>37</v>
      </c>
      <c r="J100" t="s">
        <v>69</v>
      </c>
      <c r="K100">
        <v>1</v>
      </c>
      <c r="L100" t="s">
        <v>102</v>
      </c>
      <c r="M100">
        <f t="shared" si="3"/>
        <v>2021</v>
      </c>
      <c r="N100">
        <v>4</v>
      </c>
      <c r="O100" t="s">
        <v>57</v>
      </c>
      <c r="P100" t="s">
        <v>54</v>
      </c>
      <c r="Q100" s="2">
        <f t="shared" si="4"/>
        <v>1258.1926720000004</v>
      </c>
      <c r="R100" s="2">
        <v>314.54816800000009</v>
      </c>
      <c r="S100" s="2">
        <f t="shared" si="5"/>
        <v>1384.0119392000022</v>
      </c>
      <c r="T100" s="2">
        <v>9120.638679327998</v>
      </c>
    </row>
    <row r="101" spans="1:20" x14ac:dyDescent="0.25">
      <c r="A101">
        <v>7036141</v>
      </c>
      <c r="B101">
        <v>6</v>
      </c>
      <c r="C101" t="s">
        <v>46</v>
      </c>
      <c r="D101">
        <v>353006</v>
      </c>
      <c r="E101" t="s">
        <v>36</v>
      </c>
      <c r="F101" t="s">
        <v>37</v>
      </c>
      <c r="G101" t="s">
        <v>12</v>
      </c>
      <c r="H101" t="s">
        <v>59</v>
      </c>
      <c r="I101" t="s">
        <v>37</v>
      </c>
      <c r="J101" t="s">
        <v>69</v>
      </c>
      <c r="K101">
        <v>1</v>
      </c>
      <c r="L101" t="s">
        <v>102</v>
      </c>
      <c r="M101">
        <f t="shared" si="3"/>
        <v>2021</v>
      </c>
      <c r="N101">
        <v>4</v>
      </c>
      <c r="O101" t="s">
        <v>57</v>
      </c>
      <c r="P101" t="s">
        <v>54</v>
      </c>
      <c r="Q101" s="2">
        <f t="shared" si="4"/>
        <v>1258.1926720000004</v>
      </c>
      <c r="R101" s="2">
        <v>314.54816800000009</v>
      </c>
      <c r="S101" s="2">
        <f t="shared" si="5"/>
        <v>1384.0119392000022</v>
      </c>
      <c r="T101" s="2">
        <v>9120.638679327998</v>
      </c>
    </row>
    <row r="102" spans="1:20" x14ac:dyDescent="0.25">
      <c r="A102">
        <v>7039713</v>
      </c>
      <c r="B102">
        <v>1</v>
      </c>
      <c r="C102" t="s">
        <v>46</v>
      </c>
      <c r="D102">
        <v>353006</v>
      </c>
      <c r="E102" t="s">
        <v>36</v>
      </c>
      <c r="F102" t="s">
        <v>37</v>
      </c>
      <c r="G102" t="s">
        <v>12</v>
      </c>
      <c r="H102" t="s">
        <v>59</v>
      </c>
      <c r="I102" t="s">
        <v>37</v>
      </c>
      <c r="J102" t="s">
        <v>69</v>
      </c>
      <c r="K102">
        <v>1</v>
      </c>
      <c r="L102" t="s">
        <v>102</v>
      </c>
      <c r="M102">
        <f t="shared" si="3"/>
        <v>2021</v>
      </c>
      <c r="N102">
        <v>1</v>
      </c>
      <c r="O102" t="s">
        <v>57</v>
      </c>
      <c r="P102" t="s">
        <v>54</v>
      </c>
      <c r="Q102" s="2">
        <f t="shared" si="4"/>
        <v>314.54816800000009</v>
      </c>
      <c r="R102" s="2">
        <v>314.54816800000009</v>
      </c>
      <c r="S102" s="2">
        <f t="shared" si="5"/>
        <v>346.00298480000055</v>
      </c>
      <c r="T102" s="2">
        <v>2280.1596698319995</v>
      </c>
    </row>
    <row r="103" spans="1:20" x14ac:dyDescent="0.25">
      <c r="A103">
        <v>7076927</v>
      </c>
      <c r="B103">
        <v>2</v>
      </c>
      <c r="C103" t="s">
        <v>46</v>
      </c>
      <c r="D103">
        <v>353006</v>
      </c>
      <c r="E103" t="s">
        <v>36</v>
      </c>
      <c r="F103" t="s">
        <v>37</v>
      </c>
      <c r="G103" t="s">
        <v>12</v>
      </c>
      <c r="H103" t="s">
        <v>59</v>
      </c>
      <c r="I103" t="s">
        <v>37</v>
      </c>
      <c r="J103" t="s">
        <v>69</v>
      </c>
      <c r="K103">
        <v>1</v>
      </c>
      <c r="L103" t="s">
        <v>102</v>
      </c>
      <c r="M103">
        <f t="shared" si="3"/>
        <v>2021</v>
      </c>
      <c r="N103">
        <v>1</v>
      </c>
      <c r="O103" t="s">
        <v>57</v>
      </c>
      <c r="P103" t="s">
        <v>54</v>
      </c>
      <c r="Q103" s="2">
        <f t="shared" si="4"/>
        <v>314.54816800000009</v>
      </c>
      <c r="R103" s="2">
        <v>314.54816800000009</v>
      </c>
      <c r="S103" s="2">
        <f t="shared" si="5"/>
        <v>346.00298480000055</v>
      </c>
      <c r="T103" s="2">
        <v>2280.1596698319995</v>
      </c>
    </row>
    <row r="104" spans="1:20" x14ac:dyDescent="0.25">
      <c r="A104">
        <v>7096319</v>
      </c>
      <c r="B104">
        <v>6</v>
      </c>
      <c r="C104" t="s">
        <v>46</v>
      </c>
      <c r="D104">
        <v>353006</v>
      </c>
      <c r="E104" t="s">
        <v>36</v>
      </c>
      <c r="F104" t="s">
        <v>37</v>
      </c>
      <c r="G104" t="s">
        <v>12</v>
      </c>
      <c r="H104" t="s">
        <v>59</v>
      </c>
      <c r="I104" t="s">
        <v>37</v>
      </c>
      <c r="J104" t="s">
        <v>69</v>
      </c>
      <c r="K104">
        <v>1</v>
      </c>
      <c r="L104" t="s">
        <v>102</v>
      </c>
      <c r="M104">
        <f t="shared" si="3"/>
        <v>2021</v>
      </c>
      <c r="N104">
        <v>2</v>
      </c>
      <c r="O104" t="s">
        <v>57</v>
      </c>
      <c r="P104" t="s">
        <v>54</v>
      </c>
      <c r="Q104" s="2">
        <f t="shared" si="4"/>
        <v>629.09633600000018</v>
      </c>
      <c r="R104" s="2">
        <v>314.54816800000009</v>
      </c>
      <c r="S104" s="2">
        <f t="shared" si="5"/>
        <v>692.00596960000109</v>
      </c>
      <c r="T104" s="2">
        <v>4560.319339663999</v>
      </c>
    </row>
    <row r="105" spans="1:20" x14ac:dyDescent="0.25">
      <c r="A105">
        <v>7073488</v>
      </c>
      <c r="B105">
        <v>1</v>
      </c>
      <c r="C105" t="s">
        <v>46</v>
      </c>
      <c r="D105">
        <v>305574</v>
      </c>
      <c r="E105" t="s">
        <v>40</v>
      </c>
      <c r="F105" t="s">
        <v>21</v>
      </c>
      <c r="G105" t="s">
        <v>13</v>
      </c>
      <c r="H105" t="s">
        <v>66</v>
      </c>
      <c r="I105" t="s">
        <v>21</v>
      </c>
      <c r="J105" t="s">
        <v>69</v>
      </c>
      <c r="K105">
        <v>1</v>
      </c>
      <c r="L105" t="s">
        <v>102</v>
      </c>
      <c r="M105">
        <f t="shared" si="3"/>
        <v>2021</v>
      </c>
      <c r="N105">
        <v>1</v>
      </c>
      <c r="O105" t="s">
        <v>57</v>
      </c>
      <c r="P105" t="s">
        <v>52</v>
      </c>
      <c r="Q105" s="2">
        <f t="shared" si="4"/>
        <v>262</v>
      </c>
      <c r="R105" s="2">
        <v>262</v>
      </c>
      <c r="S105" s="2">
        <f t="shared" si="5"/>
        <v>288.20000000000005</v>
      </c>
      <c r="T105" s="2">
        <v>262</v>
      </c>
    </row>
    <row r="106" spans="1:20" x14ac:dyDescent="0.25">
      <c r="A106">
        <v>7121864</v>
      </c>
      <c r="B106">
        <v>1</v>
      </c>
      <c r="C106" t="s">
        <v>46</v>
      </c>
      <c r="D106">
        <v>305574</v>
      </c>
      <c r="E106" t="s">
        <v>40</v>
      </c>
      <c r="F106" t="s">
        <v>21</v>
      </c>
      <c r="G106" t="s">
        <v>13</v>
      </c>
      <c r="H106" t="s">
        <v>66</v>
      </c>
      <c r="I106" t="s">
        <v>21</v>
      </c>
      <c r="J106" t="s">
        <v>69</v>
      </c>
      <c r="K106">
        <v>1</v>
      </c>
      <c r="L106" t="s">
        <v>102</v>
      </c>
      <c r="M106">
        <f t="shared" si="3"/>
        <v>2021</v>
      </c>
      <c r="N106">
        <v>5</v>
      </c>
      <c r="O106" t="s">
        <v>57</v>
      </c>
      <c r="P106" t="s">
        <v>52</v>
      </c>
      <c r="Q106" s="2">
        <f t="shared" si="4"/>
        <v>1310</v>
      </c>
      <c r="R106" s="2">
        <v>262</v>
      </c>
      <c r="S106" s="2">
        <f t="shared" si="5"/>
        <v>1441.0000000000002</v>
      </c>
      <c r="T106" s="2">
        <v>1310</v>
      </c>
    </row>
    <row r="107" spans="1:20" x14ac:dyDescent="0.25">
      <c r="A107">
        <v>7080725</v>
      </c>
      <c r="B107">
        <v>3</v>
      </c>
      <c r="C107" t="s">
        <v>46</v>
      </c>
      <c r="D107">
        <v>305574</v>
      </c>
      <c r="E107" t="s">
        <v>40</v>
      </c>
      <c r="F107" t="s">
        <v>21</v>
      </c>
      <c r="G107" t="s">
        <v>13</v>
      </c>
      <c r="H107" t="s">
        <v>66</v>
      </c>
      <c r="I107" t="s">
        <v>21</v>
      </c>
      <c r="J107" t="s">
        <v>69</v>
      </c>
      <c r="K107">
        <v>1</v>
      </c>
      <c r="L107" t="s">
        <v>102</v>
      </c>
      <c r="M107">
        <f t="shared" si="3"/>
        <v>2021</v>
      </c>
      <c r="N107">
        <v>1</v>
      </c>
      <c r="O107" t="s">
        <v>57</v>
      </c>
      <c r="P107" t="s">
        <v>52</v>
      </c>
      <c r="Q107" s="2">
        <f t="shared" si="4"/>
        <v>262</v>
      </c>
      <c r="R107" s="2">
        <v>262</v>
      </c>
      <c r="S107" s="2">
        <f t="shared" si="5"/>
        <v>288.20000000000005</v>
      </c>
      <c r="T107" s="2">
        <v>262</v>
      </c>
    </row>
    <row r="108" spans="1:20" x14ac:dyDescent="0.25">
      <c r="A108">
        <v>7223229</v>
      </c>
      <c r="B108">
        <v>1</v>
      </c>
      <c r="C108" t="s">
        <v>46</v>
      </c>
      <c r="D108">
        <v>332489</v>
      </c>
      <c r="E108" t="s">
        <v>31</v>
      </c>
      <c r="F108" t="s">
        <v>25</v>
      </c>
      <c r="G108" t="s">
        <v>7</v>
      </c>
      <c r="H108" t="s">
        <v>60</v>
      </c>
      <c r="I108" t="s">
        <v>25</v>
      </c>
      <c r="J108" t="s">
        <v>79</v>
      </c>
      <c r="K108">
        <v>2</v>
      </c>
      <c r="L108" t="s">
        <v>103</v>
      </c>
      <c r="M108">
        <f t="shared" si="3"/>
        <v>2021</v>
      </c>
      <c r="N108">
        <v>1</v>
      </c>
      <c r="O108" t="s">
        <v>57</v>
      </c>
      <c r="P108" t="s">
        <v>52</v>
      </c>
      <c r="Q108" s="2">
        <f t="shared" si="4"/>
        <v>261.458054</v>
      </c>
      <c r="R108" s="2">
        <v>261.458054</v>
      </c>
      <c r="S108" s="2">
        <f t="shared" si="5"/>
        <v>287.60385940000003</v>
      </c>
      <c r="T108" s="2">
        <v>261.458054</v>
      </c>
    </row>
    <row r="109" spans="1:20" x14ac:dyDescent="0.25">
      <c r="A109">
        <v>7161732</v>
      </c>
      <c r="B109">
        <v>1</v>
      </c>
      <c r="C109" t="s">
        <v>46</v>
      </c>
      <c r="D109">
        <v>301450</v>
      </c>
      <c r="E109" t="s">
        <v>38</v>
      </c>
      <c r="F109" t="s">
        <v>39</v>
      </c>
      <c r="G109" t="s">
        <v>10</v>
      </c>
      <c r="H109" t="s">
        <v>64</v>
      </c>
      <c r="I109" t="s">
        <v>39</v>
      </c>
      <c r="J109" t="s">
        <v>79</v>
      </c>
      <c r="K109">
        <v>2</v>
      </c>
      <c r="L109" t="s">
        <v>103</v>
      </c>
      <c r="M109">
        <f t="shared" si="3"/>
        <v>2021</v>
      </c>
      <c r="N109">
        <v>1</v>
      </c>
      <c r="O109" t="s">
        <v>57</v>
      </c>
      <c r="P109" t="s">
        <v>52</v>
      </c>
      <c r="Q109" s="2">
        <f t="shared" si="4"/>
        <v>262</v>
      </c>
      <c r="R109" s="2">
        <v>262</v>
      </c>
      <c r="S109" s="2">
        <f t="shared" si="5"/>
        <v>288.20000000000005</v>
      </c>
      <c r="T109" s="2">
        <v>262</v>
      </c>
    </row>
    <row r="110" spans="1:20" x14ac:dyDescent="0.25">
      <c r="A110">
        <v>7196036</v>
      </c>
      <c r="B110">
        <v>1</v>
      </c>
      <c r="C110" t="s">
        <v>46</v>
      </c>
      <c r="D110">
        <v>301450</v>
      </c>
      <c r="E110" t="s">
        <v>38</v>
      </c>
      <c r="F110" t="s">
        <v>39</v>
      </c>
      <c r="G110" t="s">
        <v>10</v>
      </c>
      <c r="H110" t="s">
        <v>64</v>
      </c>
      <c r="I110" t="s">
        <v>39</v>
      </c>
      <c r="J110" t="s">
        <v>79</v>
      </c>
      <c r="K110">
        <v>2</v>
      </c>
      <c r="L110" t="s">
        <v>103</v>
      </c>
      <c r="M110">
        <f t="shared" si="3"/>
        <v>2021</v>
      </c>
      <c r="N110">
        <v>3</v>
      </c>
      <c r="O110" t="s">
        <v>57</v>
      </c>
      <c r="P110" t="s">
        <v>52</v>
      </c>
      <c r="Q110" s="2">
        <f t="shared" si="4"/>
        <v>786</v>
      </c>
      <c r="R110" s="2">
        <v>262</v>
      </c>
      <c r="S110" s="2">
        <f t="shared" si="5"/>
        <v>864.6</v>
      </c>
      <c r="T110" s="2">
        <v>786</v>
      </c>
    </row>
    <row r="111" spans="1:20" x14ac:dyDescent="0.25">
      <c r="A111">
        <v>7165454</v>
      </c>
      <c r="B111">
        <v>1</v>
      </c>
      <c r="C111" t="s">
        <v>46</v>
      </c>
      <c r="D111">
        <v>301450</v>
      </c>
      <c r="E111" t="s">
        <v>38</v>
      </c>
      <c r="F111" t="s">
        <v>39</v>
      </c>
      <c r="G111" t="s">
        <v>10</v>
      </c>
      <c r="H111" t="s">
        <v>64</v>
      </c>
      <c r="I111" t="s">
        <v>39</v>
      </c>
      <c r="J111" t="s">
        <v>79</v>
      </c>
      <c r="K111">
        <v>2</v>
      </c>
      <c r="L111" t="s">
        <v>103</v>
      </c>
      <c r="M111">
        <f t="shared" si="3"/>
        <v>2021</v>
      </c>
      <c r="N111">
        <v>2</v>
      </c>
      <c r="O111" t="s">
        <v>57</v>
      </c>
      <c r="P111" t="s">
        <v>52</v>
      </c>
      <c r="Q111" s="2">
        <f t="shared" si="4"/>
        <v>524</v>
      </c>
      <c r="R111" s="2">
        <v>262</v>
      </c>
      <c r="S111" s="2">
        <f t="shared" si="5"/>
        <v>576.40000000000009</v>
      </c>
      <c r="T111" s="2">
        <v>524</v>
      </c>
    </row>
    <row r="112" spans="1:20" x14ac:dyDescent="0.25">
      <c r="A112">
        <v>7171656</v>
      </c>
      <c r="B112">
        <v>1</v>
      </c>
      <c r="C112" t="s">
        <v>46</v>
      </c>
      <c r="D112">
        <v>301450</v>
      </c>
      <c r="E112" t="s">
        <v>38</v>
      </c>
      <c r="F112" t="s">
        <v>39</v>
      </c>
      <c r="G112" t="s">
        <v>10</v>
      </c>
      <c r="H112" t="s">
        <v>64</v>
      </c>
      <c r="I112" t="s">
        <v>39</v>
      </c>
      <c r="J112" t="s">
        <v>79</v>
      </c>
      <c r="K112">
        <v>2</v>
      </c>
      <c r="L112" t="s">
        <v>103</v>
      </c>
      <c r="M112">
        <f t="shared" si="3"/>
        <v>2021</v>
      </c>
      <c r="N112">
        <v>1</v>
      </c>
      <c r="O112" t="s">
        <v>57</v>
      </c>
      <c r="P112" t="s">
        <v>52</v>
      </c>
      <c r="Q112" s="2">
        <f t="shared" si="4"/>
        <v>262</v>
      </c>
      <c r="R112" s="2">
        <v>262</v>
      </c>
      <c r="S112" s="2">
        <f t="shared" si="5"/>
        <v>288.20000000000005</v>
      </c>
      <c r="T112" s="2">
        <v>262</v>
      </c>
    </row>
    <row r="113" spans="1:20" x14ac:dyDescent="0.25">
      <c r="A113">
        <v>7156429</v>
      </c>
      <c r="B113">
        <v>1</v>
      </c>
      <c r="C113" t="s">
        <v>46</v>
      </c>
      <c r="D113">
        <v>301450</v>
      </c>
      <c r="E113" t="s">
        <v>38</v>
      </c>
      <c r="F113" t="s">
        <v>39</v>
      </c>
      <c r="G113" t="s">
        <v>10</v>
      </c>
      <c r="H113" t="s">
        <v>64</v>
      </c>
      <c r="I113" t="s">
        <v>39</v>
      </c>
      <c r="J113" t="s">
        <v>79</v>
      </c>
      <c r="K113">
        <v>2</v>
      </c>
      <c r="L113" t="s">
        <v>103</v>
      </c>
      <c r="M113">
        <f t="shared" si="3"/>
        <v>2021</v>
      </c>
      <c r="N113">
        <v>1</v>
      </c>
      <c r="O113" t="s">
        <v>57</v>
      </c>
      <c r="P113" t="s">
        <v>52</v>
      </c>
      <c r="Q113" s="2">
        <f t="shared" si="4"/>
        <v>262</v>
      </c>
      <c r="R113" s="2">
        <v>262</v>
      </c>
      <c r="S113" s="2">
        <f t="shared" si="5"/>
        <v>288.20000000000005</v>
      </c>
      <c r="T113" s="2">
        <v>262</v>
      </c>
    </row>
    <row r="114" spans="1:20" x14ac:dyDescent="0.25">
      <c r="A114">
        <v>7188289</v>
      </c>
      <c r="B114">
        <v>1</v>
      </c>
      <c r="C114" t="s">
        <v>46</v>
      </c>
      <c r="D114">
        <v>301450</v>
      </c>
      <c r="E114" t="s">
        <v>38</v>
      </c>
      <c r="F114" t="s">
        <v>39</v>
      </c>
      <c r="G114" t="s">
        <v>10</v>
      </c>
      <c r="H114" t="s">
        <v>64</v>
      </c>
      <c r="I114" t="s">
        <v>39</v>
      </c>
      <c r="J114" t="s">
        <v>79</v>
      </c>
      <c r="K114">
        <v>2</v>
      </c>
      <c r="L114" t="s">
        <v>103</v>
      </c>
      <c r="M114">
        <f t="shared" si="3"/>
        <v>2021</v>
      </c>
      <c r="N114">
        <v>1</v>
      </c>
      <c r="O114" t="s">
        <v>57</v>
      </c>
      <c r="P114" t="s">
        <v>52</v>
      </c>
      <c r="Q114" s="2">
        <f t="shared" si="4"/>
        <v>262</v>
      </c>
      <c r="R114" s="2">
        <v>262</v>
      </c>
      <c r="S114" s="2">
        <f t="shared" si="5"/>
        <v>288.20000000000005</v>
      </c>
      <c r="T114" s="2">
        <v>262</v>
      </c>
    </row>
    <row r="115" spans="1:20" x14ac:dyDescent="0.25">
      <c r="A115">
        <v>7166493</v>
      </c>
      <c r="B115">
        <v>4</v>
      </c>
      <c r="C115" t="s">
        <v>46</v>
      </c>
      <c r="D115">
        <v>341772</v>
      </c>
      <c r="E115" t="s">
        <v>34</v>
      </c>
      <c r="F115" t="s">
        <v>35</v>
      </c>
      <c r="G115" t="s">
        <v>11</v>
      </c>
      <c r="H115" t="s">
        <v>58</v>
      </c>
      <c r="I115" t="s">
        <v>35</v>
      </c>
      <c r="J115" t="s">
        <v>79</v>
      </c>
      <c r="K115">
        <v>2</v>
      </c>
      <c r="L115" t="s">
        <v>103</v>
      </c>
      <c r="M115">
        <f t="shared" si="3"/>
        <v>2021</v>
      </c>
      <c r="N115">
        <v>4</v>
      </c>
      <c r="O115" t="s">
        <v>57</v>
      </c>
      <c r="P115" t="s">
        <v>52</v>
      </c>
      <c r="Q115" s="2">
        <f t="shared" si="4"/>
        <v>1048</v>
      </c>
      <c r="R115" s="2">
        <v>262</v>
      </c>
      <c r="S115" s="2">
        <f t="shared" si="5"/>
        <v>1152.8000000000002</v>
      </c>
      <c r="T115" s="2">
        <v>1048</v>
      </c>
    </row>
    <row r="116" spans="1:20" x14ac:dyDescent="0.25">
      <c r="A116">
        <v>7130204</v>
      </c>
      <c r="B116">
        <v>3</v>
      </c>
      <c r="C116" t="s">
        <v>46</v>
      </c>
      <c r="D116">
        <v>341772</v>
      </c>
      <c r="E116" t="s">
        <v>34</v>
      </c>
      <c r="F116" t="s">
        <v>35</v>
      </c>
      <c r="G116" t="s">
        <v>11</v>
      </c>
      <c r="H116" t="s">
        <v>58</v>
      </c>
      <c r="I116" t="s">
        <v>35</v>
      </c>
      <c r="J116" t="s">
        <v>79</v>
      </c>
      <c r="K116">
        <v>2</v>
      </c>
      <c r="L116" t="s">
        <v>103</v>
      </c>
      <c r="M116">
        <f t="shared" si="3"/>
        <v>2021</v>
      </c>
      <c r="N116">
        <v>2</v>
      </c>
      <c r="O116" t="s">
        <v>57</v>
      </c>
      <c r="P116" t="s">
        <v>52</v>
      </c>
      <c r="Q116" s="2">
        <f t="shared" si="4"/>
        <v>524</v>
      </c>
      <c r="R116" s="2">
        <v>262</v>
      </c>
      <c r="S116" s="2">
        <f t="shared" si="5"/>
        <v>576.40000000000009</v>
      </c>
      <c r="T116" s="2">
        <v>524</v>
      </c>
    </row>
    <row r="117" spans="1:20" x14ac:dyDescent="0.25">
      <c r="A117">
        <v>7197738</v>
      </c>
      <c r="B117">
        <v>2</v>
      </c>
      <c r="C117" t="s">
        <v>46</v>
      </c>
      <c r="D117">
        <v>341772</v>
      </c>
      <c r="E117" t="s">
        <v>34</v>
      </c>
      <c r="F117" t="s">
        <v>35</v>
      </c>
      <c r="G117" t="s">
        <v>11</v>
      </c>
      <c r="H117" t="s">
        <v>58</v>
      </c>
      <c r="I117" t="s">
        <v>35</v>
      </c>
      <c r="J117" t="s">
        <v>79</v>
      </c>
      <c r="K117">
        <v>2</v>
      </c>
      <c r="L117" t="s">
        <v>103</v>
      </c>
      <c r="M117">
        <f t="shared" si="3"/>
        <v>2021</v>
      </c>
      <c r="N117">
        <v>2</v>
      </c>
      <c r="O117" t="s">
        <v>57</v>
      </c>
      <c r="P117" t="s">
        <v>52</v>
      </c>
      <c r="Q117" s="2">
        <f t="shared" si="4"/>
        <v>524</v>
      </c>
      <c r="R117" s="2">
        <v>262</v>
      </c>
      <c r="S117" s="2">
        <f t="shared" si="5"/>
        <v>576.40000000000009</v>
      </c>
      <c r="T117" s="2">
        <v>524</v>
      </c>
    </row>
    <row r="118" spans="1:20" x14ac:dyDescent="0.25">
      <c r="A118">
        <v>7206115</v>
      </c>
      <c r="B118">
        <v>2</v>
      </c>
      <c r="C118" t="s">
        <v>46</v>
      </c>
      <c r="D118">
        <v>341772</v>
      </c>
      <c r="E118" t="s">
        <v>34</v>
      </c>
      <c r="F118" t="s">
        <v>35</v>
      </c>
      <c r="G118" t="s">
        <v>11</v>
      </c>
      <c r="H118" t="s">
        <v>58</v>
      </c>
      <c r="I118" t="s">
        <v>35</v>
      </c>
      <c r="J118" t="s">
        <v>79</v>
      </c>
      <c r="K118">
        <v>2</v>
      </c>
      <c r="L118" t="s">
        <v>103</v>
      </c>
      <c r="M118">
        <f t="shared" si="3"/>
        <v>2021</v>
      </c>
      <c r="N118">
        <v>1</v>
      </c>
      <c r="O118" t="s">
        <v>57</v>
      </c>
      <c r="P118" t="s">
        <v>52</v>
      </c>
      <c r="Q118" s="2">
        <f t="shared" si="4"/>
        <v>262</v>
      </c>
      <c r="R118" s="2">
        <v>262</v>
      </c>
      <c r="S118" s="2">
        <f t="shared" si="5"/>
        <v>288.20000000000005</v>
      </c>
      <c r="T118" s="2">
        <v>262</v>
      </c>
    </row>
    <row r="119" spans="1:20" x14ac:dyDescent="0.25">
      <c r="A119">
        <v>7192589</v>
      </c>
      <c r="B119">
        <v>2</v>
      </c>
      <c r="C119" t="s">
        <v>46</v>
      </c>
      <c r="D119">
        <v>341772</v>
      </c>
      <c r="E119" t="s">
        <v>34</v>
      </c>
      <c r="F119" t="s">
        <v>35</v>
      </c>
      <c r="G119" t="s">
        <v>11</v>
      </c>
      <c r="H119" t="s">
        <v>58</v>
      </c>
      <c r="I119" t="s">
        <v>35</v>
      </c>
      <c r="J119" t="s">
        <v>79</v>
      </c>
      <c r="K119">
        <v>2</v>
      </c>
      <c r="L119" t="s">
        <v>103</v>
      </c>
      <c r="M119">
        <f t="shared" si="3"/>
        <v>2021</v>
      </c>
      <c r="N119">
        <v>4</v>
      </c>
      <c r="O119" t="s">
        <v>57</v>
      </c>
      <c r="P119" t="s">
        <v>52</v>
      </c>
      <c r="Q119" s="2">
        <f t="shared" si="4"/>
        <v>1048</v>
      </c>
      <c r="R119" s="2">
        <v>262</v>
      </c>
      <c r="S119" s="2">
        <f t="shared" si="5"/>
        <v>1152.8000000000002</v>
      </c>
      <c r="T119" s="2">
        <v>1048</v>
      </c>
    </row>
    <row r="120" spans="1:20" x14ac:dyDescent="0.25">
      <c r="A120">
        <v>7134433</v>
      </c>
      <c r="B120">
        <v>11</v>
      </c>
      <c r="C120" t="s">
        <v>46</v>
      </c>
      <c r="D120">
        <v>336014</v>
      </c>
      <c r="E120" t="s">
        <v>32</v>
      </c>
      <c r="F120" t="s">
        <v>33</v>
      </c>
      <c r="G120" t="s">
        <v>14</v>
      </c>
      <c r="H120" t="s">
        <v>68</v>
      </c>
      <c r="I120" t="s">
        <v>33</v>
      </c>
      <c r="J120" t="s">
        <v>79</v>
      </c>
      <c r="K120">
        <v>2</v>
      </c>
      <c r="L120" t="s">
        <v>103</v>
      </c>
      <c r="M120">
        <f t="shared" si="3"/>
        <v>2021</v>
      </c>
      <c r="N120">
        <v>3</v>
      </c>
      <c r="O120" t="s">
        <v>57</v>
      </c>
      <c r="P120" t="s">
        <v>53</v>
      </c>
      <c r="Q120" s="2">
        <f t="shared" si="4"/>
        <v>831.82346599999994</v>
      </c>
      <c r="R120" s="2">
        <v>277.27448866666663</v>
      </c>
      <c r="S120" s="2">
        <f t="shared" si="5"/>
        <v>915.00581260000013</v>
      </c>
      <c r="T120" s="2">
        <v>915.00581260000013</v>
      </c>
    </row>
    <row r="121" spans="1:20" x14ac:dyDescent="0.25">
      <c r="A121">
        <v>7153268</v>
      </c>
      <c r="B121">
        <v>3</v>
      </c>
      <c r="C121" t="s">
        <v>46</v>
      </c>
      <c r="D121">
        <v>353006</v>
      </c>
      <c r="E121" t="s">
        <v>36</v>
      </c>
      <c r="F121" t="s">
        <v>37</v>
      </c>
      <c r="G121" t="s">
        <v>12</v>
      </c>
      <c r="H121" t="s">
        <v>59</v>
      </c>
      <c r="I121" t="s">
        <v>37</v>
      </c>
      <c r="J121" t="s">
        <v>79</v>
      </c>
      <c r="K121">
        <v>2</v>
      </c>
      <c r="L121" t="s">
        <v>103</v>
      </c>
      <c r="M121">
        <f t="shared" si="3"/>
        <v>2021</v>
      </c>
      <c r="N121">
        <v>5</v>
      </c>
      <c r="O121" t="s">
        <v>57</v>
      </c>
      <c r="P121" t="s">
        <v>54</v>
      </c>
      <c r="Q121" s="2">
        <f t="shared" si="4"/>
        <v>1588.4242150000007</v>
      </c>
      <c r="R121" s="2">
        <v>317.68484300000011</v>
      </c>
      <c r="S121" s="2">
        <f t="shared" si="5"/>
        <v>1747.2666365000032</v>
      </c>
      <c r="T121" s="2">
        <v>11514.487134535</v>
      </c>
    </row>
    <row r="122" spans="1:20" x14ac:dyDescent="0.25">
      <c r="A122">
        <v>7186038</v>
      </c>
      <c r="B122">
        <v>4</v>
      </c>
      <c r="C122" t="s">
        <v>46</v>
      </c>
      <c r="D122">
        <v>353006</v>
      </c>
      <c r="E122" t="s">
        <v>36</v>
      </c>
      <c r="F122" t="s">
        <v>37</v>
      </c>
      <c r="G122" t="s">
        <v>12</v>
      </c>
      <c r="H122" t="s">
        <v>59</v>
      </c>
      <c r="I122" t="s">
        <v>37</v>
      </c>
      <c r="J122" t="s">
        <v>79</v>
      </c>
      <c r="K122">
        <v>2</v>
      </c>
      <c r="L122" t="s">
        <v>103</v>
      </c>
      <c r="M122">
        <f t="shared" si="3"/>
        <v>2021</v>
      </c>
      <c r="N122">
        <v>3</v>
      </c>
      <c r="O122" t="s">
        <v>57</v>
      </c>
      <c r="P122" t="s">
        <v>54</v>
      </c>
      <c r="Q122" s="2">
        <f t="shared" si="4"/>
        <v>953.05452900000034</v>
      </c>
      <c r="R122" s="2">
        <v>317.68484300000011</v>
      </c>
      <c r="S122" s="2">
        <f t="shared" si="5"/>
        <v>1048.3599819000019</v>
      </c>
      <c r="T122" s="2">
        <v>6908.6922807209994</v>
      </c>
    </row>
    <row r="123" spans="1:20" x14ac:dyDescent="0.25">
      <c r="A123">
        <v>7189608</v>
      </c>
      <c r="B123">
        <v>4</v>
      </c>
      <c r="C123" t="s">
        <v>46</v>
      </c>
      <c r="D123">
        <v>353006</v>
      </c>
      <c r="E123" t="s">
        <v>36</v>
      </c>
      <c r="F123" t="s">
        <v>37</v>
      </c>
      <c r="G123" t="s">
        <v>12</v>
      </c>
      <c r="H123" t="s">
        <v>59</v>
      </c>
      <c r="I123" t="s">
        <v>37</v>
      </c>
      <c r="J123" t="s">
        <v>79</v>
      </c>
      <c r="K123">
        <v>2</v>
      </c>
      <c r="L123" t="s">
        <v>103</v>
      </c>
      <c r="M123">
        <f t="shared" si="3"/>
        <v>2021</v>
      </c>
      <c r="N123">
        <v>12</v>
      </c>
      <c r="O123" t="s">
        <v>57</v>
      </c>
      <c r="P123" t="s">
        <v>54</v>
      </c>
      <c r="Q123" s="2">
        <f t="shared" si="4"/>
        <v>3812.2181180000016</v>
      </c>
      <c r="R123" s="2">
        <v>317.68484316666678</v>
      </c>
      <c r="S123" s="2">
        <f t="shared" si="5"/>
        <v>4193.4399298000071</v>
      </c>
      <c r="T123" s="2">
        <v>27634.769137381998</v>
      </c>
    </row>
    <row r="124" spans="1:20" x14ac:dyDescent="0.25">
      <c r="A124">
        <v>7128529</v>
      </c>
      <c r="B124">
        <v>2</v>
      </c>
      <c r="C124" t="s">
        <v>46</v>
      </c>
      <c r="D124">
        <v>353006</v>
      </c>
      <c r="E124" t="s">
        <v>36</v>
      </c>
      <c r="F124" t="s">
        <v>37</v>
      </c>
      <c r="G124" t="s">
        <v>12</v>
      </c>
      <c r="H124" t="s">
        <v>59</v>
      </c>
      <c r="I124" t="s">
        <v>37</v>
      </c>
      <c r="J124" t="s">
        <v>79</v>
      </c>
      <c r="K124">
        <v>2</v>
      </c>
      <c r="L124" t="s">
        <v>103</v>
      </c>
      <c r="M124">
        <f t="shared" si="3"/>
        <v>2021</v>
      </c>
      <c r="N124">
        <v>1</v>
      </c>
      <c r="O124" t="s">
        <v>57</v>
      </c>
      <c r="P124" t="s">
        <v>54</v>
      </c>
      <c r="Q124" s="2">
        <f t="shared" si="4"/>
        <v>317.68484300000011</v>
      </c>
      <c r="R124" s="2">
        <v>317.68484300000011</v>
      </c>
      <c r="S124" s="2">
        <f t="shared" si="5"/>
        <v>349.45332730000064</v>
      </c>
      <c r="T124" s="2">
        <v>2302.897426907</v>
      </c>
    </row>
    <row r="125" spans="1:20" x14ac:dyDescent="0.25">
      <c r="A125">
        <v>7087267</v>
      </c>
      <c r="B125">
        <v>2</v>
      </c>
      <c r="C125" t="s">
        <v>46</v>
      </c>
      <c r="D125">
        <v>371504</v>
      </c>
      <c r="E125" t="s">
        <v>22</v>
      </c>
      <c r="F125" t="s">
        <v>23</v>
      </c>
      <c r="G125" t="s">
        <v>15</v>
      </c>
      <c r="H125" t="s">
        <v>63</v>
      </c>
      <c r="I125" t="s">
        <v>23</v>
      </c>
      <c r="J125" t="s">
        <v>79</v>
      </c>
      <c r="K125">
        <v>2</v>
      </c>
      <c r="L125" t="s">
        <v>103</v>
      </c>
      <c r="M125">
        <f t="shared" si="3"/>
        <v>2021</v>
      </c>
      <c r="N125">
        <v>2</v>
      </c>
      <c r="O125" t="s">
        <v>57</v>
      </c>
      <c r="P125" t="s">
        <v>52</v>
      </c>
      <c r="Q125" s="2">
        <f t="shared" si="4"/>
        <v>565.91999999999996</v>
      </c>
      <c r="R125" s="2">
        <v>282.95999999999998</v>
      </c>
      <c r="S125" s="2">
        <f t="shared" si="5"/>
        <v>622.51200000000006</v>
      </c>
      <c r="T125" s="2">
        <v>565.91999999999996</v>
      </c>
    </row>
    <row r="126" spans="1:20" x14ac:dyDescent="0.25">
      <c r="A126">
        <v>7192249</v>
      </c>
      <c r="B126">
        <v>1</v>
      </c>
      <c r="C126" t="s">
        <v>46</v>
      </c>
      <c r="D126">
        <v>305574</v>
      </c>
      <c r="E126" t="s">
        <v>40</v>
      </c>
      <c r="F126" t="s">
        <v>21</v>
      </c>
      <c r="G126" t="s">
        <v>13</v>
      </c>
      <c r="H126" t="s">
        <v>66</v>
      </c>
      <c r="I126" t="s">
        <v>21</v>
      </c>
      <c r="J126" t="s">
        <v>79</v>
      </c>
      <c r="K126">
        <v>2</v>
      </c>
      <c r="L126" t="s">
        <v>103</v>
      </c>
      <c r="M126">
        <f t="shared" si="3"/>
        <v>2021</v>
      </c>
      <c r="N126">
        <v>5</v>
      </c>
      <c r="O126" t="s">
        <v>57</v>
      </c>
      <c r="P126" t="s">
        <v>52</v>
      </c>
      <c r="Q126" s="2">
        <f t="shared" si="4"/>
        <v>1310</v>
      </c>
      <c r="R126" s="2">
        <v>262</v>
      </c>
      <c r="S126" s="2">
        <f t="shared" si="5"/>
        <v>1441.0000000000002</v>
      </c>
      <c r="T126" s="2">
        <v>1310</v>
      </c>
    </row>
    <row r="127" spans="1:20" x14ac:dyDescent="0.25">
      <c r="A127">
        <v>7147565</v>
      </c>
      <c r="B127">
        <v>1</v>
      </c>
      <c r="C127" t="s">
        <v>46</v>
      </c>
      <c r="D127">
        <v>305574</v>
      </c>
      <c r="E127" t="s">
        <v>40</v>
      </c>
      <c r="F127" t="s">
        <v>21</v>
      </c>
      <c r="G127" t="s">
        <v>13</v>
      </c>
      <c r="H127" t="s">
        <v>66</v>
      </c>
      <c r="I127" t="s">
        <v>21</v>
      </c>
      <c r="J127" t="s">
        <v>79</v>
      </c>
      <c r="K127">
        <v>2</v>
      </c>
      <c r="L127" t="s">
        <v>103</v>
      </c>
      <c r="M127">
        <f t="shared" si="3"/>
        <v>2021</v>
      </c>
      <c r="N127">
        <v>5</v>
      </c>
      <c r="O127" t="s">
        <v>57</v>
      </c>
      <c r="P127" t="s">
        <v>52</v>
      </c>
      <c r="Q127" s="2">
        <f t="shared" si="4"/>
        <v>1310</v>
      </c>
      <c r="R127" s="2">
        <v>262</v>
      </c>
      <c r="S127" s="2">
        <f t="shared" si="5"/>
        <v>1441.0000000000002</v>
      </c>
      <c r="T127" s="2">
        <v>1310</v>
      </c>
    </row>
    <row r="128" spans="1:20" x14ac:dyDescent="0.25">
      <c r="A128">
        <v>7158582</v>
      </c>
      <c r="B128">
        <v>11</v>
      </c>
      <c r="C128" t="s">
        <v>46</v>
      </c>
      <c r="D128">
        <v>60184</v>
      </c>
      <c r="E128" t="s">
        <v>28</v>
      </c>
      <c r="F128" t="s">
        <v>29</v>
      </c>
      <c r="G128" t="s">
        <v>16</v>
      </c>
      <c r="H128" t="s">
        <v>61</v>
      </c>
      <c r="I128" t="s">
        <v>29</v>
      </c>
      <c r="J128" t="s">
        <v>70</v>
      </c>
      <c r="K128">
        <v>3</v>
      </c>
      <c r="L128" t="s">
        <v>104</v>
      </c>
      <c r="M128">
        <f t="shared" si="3"/>
        <v>2021</v>
      </c>
      <c r="N128">
        <v>1</v>
      </c>
      <c r="O128" t="s">
        <v>57</v>
      </c>
      <c r="P128" t="s">
        <v>52</v>
      </c>
      <c r="Q128" s="2">
        <f t="shared" si="4"/>
        <v>262</v>
      </c>
      <c r="R128" s="2">
        <v>262</v>
      </c>
      <c r="S128" s="2">
        <f t="shared" si="5"/>
        <v>288.20000000000005</v>
      </c>
      <c r="T128" s="2">
        <v>262</v>
      </c>
    </row>
    <row r="129" spans="1:20" x14ac:dyDescent="0.25">
      <c r="A129">
        <v>7251833</v>
      </c>
      <c r="B129">
        <v>1</v>
      </c>
      <c r="C129" t="s">
        <v>46</v>
      </c>
      <c r="D129">
        <v>301450</v>
      </c>
      <c r="E129" t="s">
        <v>38</v>
      </c>
      <c r="F129" t="s">
        <v>39</v>
      </c>
      <c r="G129" t="s">
        <v>10</v>
      </c>
      <c r="H129" t="s">
        <v>64</v>
      </c>
      <c r="I129" t="s">
        <v>39</v>
      </c>
      <c r="J129" t="s">
        <v>70</v>
      </c>
      <c r="K129">
        <v>3</v>
      </c>
      <c r="L129" t="s">
        <v>104</v>
      </c>
      <c r="M129">
        <f t="shared" si="3"/>
        <v>2021</v>
      </c>
      <c r="N129">
        <v>1</v>
      </c>
      <c r="O129" t="s">
        <v>57</v>
      </c>
      <c r="P129" t="s">
        <v>52</v>
      </c>
      <c r="Q129" s="2">
        <f t="shared" si="4"/>
        <v>262</v>
      </c>
      <c r="R129" s="2">
        <v>262</v>
      </c>
      <c r="S129" s="2">
        <f t="shared" si="5"/>
        <v>288.20000000000005</v>
      </c>
      <c r="T129" s="2">
        <v>262</v>
      </c>
    </row>
    <row r="130" spans="1:20" x14ac:dyDescent="0.25">
      <c r="A130">
        <v>7261412</v>
      </c>
      <c r="B130">
        <v>1</v>
      </c>
      <c r="C130" t="s">
        <v>46</v>
      </c>
      <c r="D130">
        <v>301450</v>
      </c>
      <c r="E130" t="s">
        <v>38</v>
      </c>
      <c r="F130" t="s">
        <v>39</v>
      </c>
      <c r="G130" t="s">
        <v>10</v>
      </c>
      <c r="H130" t="s">
        <v>64</v>
      </c>
      <c r="I130" t="s">
        <v>39</v>
      </c>
      <c r="J130" t="s">
        <v>70</v>
      </c>
      <c r="K130">
        <v>3</v>
      </c>
      <c r="L130" t="s">
        <v>104</v>
      </c>
      <c r="M130">
        <f t="shared" si="3"/>
        <v>2021</v>
      </c>
      <c r="N130">
        <v>1</v>
      </c>
      <c r="O130" t="s">
        <v>57</v>
      </c>
      <c r="P130" t="s">
        <v>52</v>
      </c>
      <c r="Q130" s="2">
        <f t="shared" si="4"/>
        <v>262</v>
      </c>
      <c r="R130" s="2">
        <v>262</v>
      </c>
      <c r="S130" s="2">
        <f t="shared" si="5"/>
        <v>288.20000000000005</v>
      </c>
      <c r="T130" s="2">
        <v>262</v>
      </c>
    </row>
    <row r="131" spans="1:20" x14ac:dyDescent="0.25">
      <c r="A131">
        <v>7261402</v>
      </c>
      <c r="B131">
        <v>2</v>
      </c>
      <c r="C131" t="s">
        <v>46</v>
      </c>
      <c r="D131">
        <v>301450</v>
      </c>
      <c r="E131" t="s">
        <v>38</v>
      </c>
      <c r="F131" t="s">
        <v>39</v>
      </c>
      <c r="G131" t="s">
        <v>10</v>
      </c>
      <c r="H131" t="s">
        <v>64</v>
      </c>
      <c r="I131" t="s">
        <v>39</v>
      </c>
      <c r="J131" t="s">
        <v>70</v>
      </c>
      <c r="K131">
        <v>3</v>
      </c>
      <c r="L131" t="s">
        <v>104</v>
      </c>
      <c r="M131">
        <f t="shared" ref="M131:M194" si="6">+LEFT(J131,4) * 1</f>
        <v>2021</v>
      </c>
      <c r="N131">
        <v>1</v>
      </c>
      <c r="O131" t="s">
        <v>57</v>
      </c>
      <c r="P131" t="s">
        <v>52</v>
      </c>
      <c r="Q131" s="2">
        <f t="shared" ref="Q131:Q194" si="7">IF(P131="EUR",T131,IF(P131="USD",(T131*0.909090909090909),(T131*0.137950062077528)))</f>
        <v>262</v>
      </c>
      <c r="R131" s="2">
        <v>262</v>
      </c>
      <c r="S131" s="2">
        <f t="shared" ref="S131:S194" si="8">IF(P131="USD",T131,IF(P131="EUR",(T131*1.1),(T131*0.151745068285281)))</f>
        <v>288.20000000000005</v>
      </c>
      <c r="T131" s="2">
        <v>262</v>
      </c>
    </row>
    <row r="132" spans="1:20" x14ac:dyDescent="0.25">
      <c r="A132">
        <v>7268705</v>
      </c>
      <c r="B132">
        <v>2</v>
      </c>
      <c r="C132" t="s">
        <v>46</v>
      </c>
      <c r="D132">
        <v>301450</v>
      </c>
      <c r="E132" t="s">
        <v>38</v>
      </c>
      <c r="F132" t="s">
        <v>39</v>
      </c>
      <c r="G132" t="s">
        <v>10</v>
      </c>
      <c r="H132" t="s">
        <v>64</v>
      </c>
      <c r="I132" t="s">
        <v>39</v>
      </c>
      <c r="J132" t="s">
        <v>70</v>
      </c>
      <c r="K132">
        <v>3</v>
      </c>
      <c r="L132" t="s">
        <v>104</v>
      </c>
      <c r="M132">
        <f t="shared" si="6"/>
        <v>2021</v>
      </c>
      <c r="N132">
        <v>1</v>
      </c>
      <c r="O132" t="s">
        <v>57</v>
      </c>
      <c r="P132" t="s">
        <v>52</v>
      </c>
      <c r="Q132" s="2">
        <f t="shared" si="7"/>
        <v>262</v>
      </c>
      <c r="R132" s="2">
        <v>262</v>
      </c>
      <c r="S132" s="2">
        <f t="shared" si="8"/>
        <v>288.20000000000005</v>
      </c>
      <c r="T132" s="2">
        <v>262</v>
      </c>
    </row>
    <row r="133" spans="1:20" x14ac:dyDescent="0.25">
      <c r="A133">
        <v>7295704</v>
      </c>
      <c r="B133">
        <v>1</v>
      </c>
      <c r="C133" t="s">
        <v>46</v>
      </c>
      <c r="D133">
        <v>301450</v>
      </c>
      <c r="E133" t="s">
        <v>38</v>
      </c>
      <c r="F133" t="s">
        <v>39</v>
      </c>
      <c r="G133" t="s">
        <v>10</v>
      </c>
      <c r="H133" t="s">
        <v>64</v>
      </c>
      <c r="I133" t="s">
        <v>39</v>
      </c>
      <c r="J133" t="s">
        <v>70</v>
      </c>
      <c r="K133">
        <v>3</v>
      </c>
      <c r="L133" t="s">
        <v>104</v>
      </c>
      <c r="M133">
        <f t="shared" si="6"/>
        <v>2021</v>
      </c>
      <c r="N133">
        <v>1</v>
      </c>
      <c r="O133" t="s">
        <v>57</v>
      </c>
      <c r="P133" t="s">
        <v>52</v>
      </c>
      <c r="Q133" s="2">
        <f t="shared" si="7"/>
        <v>262</v>
      </c>
      <c r="R133" s="2">
        <v>262</v>
      </c>
      <c r="S133" s="2">
        <f t="shared" si="8"/>
        <v>288.20000000000005</v>
      </c>
      <c r="T133" s="2">
        <v>262</v>
      </c>
    </row>
    <row r="134" spans="1:20" x14ac:dyDescent="0.25">
      <c r="A134">
        <v>7239147</v>
      </c>
      <c r="B134">
        <v>1</v>
      </c>
      <c r="C134" t="s">
        <v>46</v>
      </c>
      <c r="D134">
        <v>301450</v>
      </c>
      <c r="E134" t="s">
        <v>38</v>
      </c>
      <c r="F134" t="s">
        <v>39</v>
      </c>
      <c r="G134" t="s">
        <v>10</v>
      </c>
      <c r="H134" t="s">
        <v>64</v>
      </c>
      <c r="I134" t="s">
        <v>39</v>
      </c>
      <c r="J134" t="s">
        <v>70</v>
      </c>
      <c r="K134">
        <v>3</v>
      </c>
      <c r="L134" t="s">
        <v>104</v>
      </c>
      <c r="M134">
        <f t="shared" si="6"/>
        <v>2021</v>
      </c>
      <c r="N134">
        <v>1</v>
      </c>
      <c r="O134" t="s">
        <v>57</v>
      </c>
      <c r="P134" t="s">
        <v>52</v>
      </c>
      <c r="Q134" s="2">
        <f t="shared" si="7"/>
        <v>262</v>
      </c>
      <c r="R134" s="2">
        <v>262</v>
      </c>
      <c r="S134" s="2">
        <f t="shared" si="8"/>
        <v>288.20000000000005</v>
      </c>
      <c r="T134" s="2">
        <v>262</v>
      </c>
    </row>
    <row r="135" spans="1:20" x14ac:dyDescent="0.25">
      <c r="A135">
        <v>7269618</v>
      </c>
      <c r="B135">
        <v>4</v>
      </c>
      <c r="C135" t="s">
        <v>46</v>
      </c>
      <c r="D135">
        <v>341772</v>
      </c>
      <c r="E135" t="s">
        <v>34</v>
      </c>
      <c r="F135" t="s">
        <v>35</v>
      </c>
      <c r="G135" t="s">
        <v>11</v>
      </c>
      <c r="H135" t="s">
        <v>58</v>
      </c>
      <c r="I135" t="s">
        <v>35</v>
      </c>
      <c r="J135" t="s">
        <v>70</v>
      </c>
      <c r="K135">
        <v>3</v>
      </c>
      <c r="L135" t="s">
        <v>104</v>
      </c>
      <c r="M135">
        <f t="shared" si="6"/>
        <v>2021</v>
      </c>
      <c r="N135">
        <v>4</v>
      </c>
      <c r="O135" t="s">
        <v>57</v>
      </c>
      <c r="P135" t="s">
        <v>52</v>
      </c>
      <c r="Q135" s="2">
        <f t="shared" si="7"/>
        <v>1048</v>
      </c>
      <c r="R135" s="2">
        <v>262</v>
      </c>
      <c r="S135" s="2">
        <f t="shared" si="8"/>
        <v>1152.8000000000002</v>
      </c>
      <c r="T135" s="2">
        <v>1048</v>
      </c>
    </row>
    <row r="136" spans="1:20" x14ac:dyDescent="0.25">
      <c r="A136">
        <v>7262075</v>
      </c>
      <c r="B136">
        <v>1</v>
      </c>
      <c r="C136" t="s">
        <v>46</v>
      </c>
      <c r="D136">
        <v>341772</v>
      </c>
      <c r="E136" t="s">
        <v>34</v>
      </c>
      <c r="F136" t="s">
        <v>35</v>
      </c>
      <c r="G136" t="s">
        <v>11</v>
      </c>
      <c r="H136" t="s">
        <v>58</v>
      </c>
      <c r="I136" t="s">
        <v>35</v>
      </c>
      <c r="J136" t="s">
        <v>70</v>
      </c>
      <c r="K136">
        <v>3</v>
      </c>
      <c r="L136" t="s">
        <v>104</v>
      </c>
      <c r="M136">
        <f t="shared" si="6"/>
        <v>2021</v>
      </c>
      <c r="N136">
        <v>1</v>
      </c>
      <c r="O136" t="s">
        <v>57</v>
      </c>
      <c r="P136" t="s">
        <v>52</v>
      </c>
      <c r="Q136" s="2">
        <f t="shared" si="7"/>
        <v>262</v>
      </c>
      <c r="R136" s="2">
        <v>262</v>
      </c>
      <c r="S136" s="2">
        <f t="shared" si="8"/>
        <v>288.20000000000005</v>
      </c>
      <c r="T136" s="2">
        <v>262</v>
      </c>
    </row>
    <row r="137" spans="1:20" x14ac:dyDescent="0.25">
      <c r="A137">
        <v>7262384</v>
      </c>
      <c r="B137">
        <v>2</v>
      </c>
      <c r="C137" t="s">
        <v>46</v>
      </c>
      <c r="D137">
        <v>341772</v>
      </c>
      <c r="E137" t="s">
        <v>34</v>
      </c>
      <c r="F137" t="s">
        <v>35</v>
      </c>
      <c r="G137" t="s">
        <v>11</v>
      </c>
      <c r="H137" t="s">
        <v>58</v>
      </c>
      <c r="I137" t="s">
        <v>35</v>
      </c>
      <c r="J137" t="s">
        <v>70</v>
      </c>
      <c r="K137">
        <v>3</v>
      </c>
      <c r="L137" t="s">
        <v>104</v>
      </c>
      <c r="M137">
        <f t="shared" si="6"/>
        <v>2021</v>
      </c>
      <c r="N137">
        <v>3</v>
      </c>
      <c r="O137" t="s">
        <v>57</v>
      </c>
      <c r="P137" t="s">
        <v>52</v>
      </c>
      <c r="Q137" s="2">
        <f t="shared" si="7"/>
        <v>786</v>
      </c>
      <c r="R137" s="2">
        <v>262</v>
      </c>
      <c r="S137" s="2">
        <f t="shared" si="8"/>
        <v>864.6</v>
      </c>
      <c r="T137" s="2">
        <v>786</v>
      </c>
    </row>
    <row r="138" spans="1:20" x14ac:dyDescent="0.25">
      <c r="A138">
        <v>7230786</v>
      </c>
      <c r="B138">
        <v>4</v>
      </c>
      <c r="C138" t="s">
        <v>46</v>
      </c>
      <c r="D138">
        <v>341772</v>
      </c>
      <c r="E138" t="s">
        <v>34</v>
      </c>
      <c r="F138" t="s">
        <v>35</v>
      </c>
      <c r="G138" t="s">
        <v>11</v>
      </c>
      <c r="H138" t="s">
        <v>58</v>
      </c>
      <c r="I138" t="s">
        <v>35</v>
      </c>
      <c r="J138" t="s">
        <v>70</v>
      </c>
      <c r="K138">
        <v>3</v>
      </c>
      <c r="L138" t="s">
        <v>104</v>
      </c>
      <c r="M138">
        <f t="shared" si="6"/>
        <v>2021</v>
      </c>
      <c r="N138">
        <v>1</v>
      </c>
      <c r="O138" t="s">
        <v>57</v>
      </c>
      <c r="P138" t="s">
        <v>52</v>
      </c>
      <c r="Q138" s="2">
        <f t="shared" si="7"/>
        <v>262</v>
      </c>
      <c r="R138" s="2">
        <v>262</v>
      </c>
      <c r="S138" s="2">
        <f t="shared" si="8"/>
        <v>288.20000000000005</v>
      </c>
      <c r="T138" s="2">
        <v>262</v>
      </c>
    </row>
    <row r="139" spans="1:20" x14ac:dyDescent="0.25">
      <c r="A139">
        <v>7254907</v>
      </c>
      <c r="B139">
        <v>1</v>
      </c>
      <c r="C139" t="s">
        <v>46</v>
      </c>
      <c r="D139">
        <v>341772</v>
      </c>
      <c r="E139" t="s">
        <v>34</v>
      </c>
      <c r="F139" t="s">
        <v>35</v>
      </c>
      <c r="G139" t="s">
        <v>11</v>
      </c>
      <c r="H139" t="s">
        <v>58</v>
      </c>
      <c r="I139" t="s">
        <v>35</v>
      </c>
      <c r="J139" t="s">
        <v>70</v>
      </c>
      <c r="K139">
        <v>3</v>
      </c>
      <c r="L139" t="s">
        <v>104</v>
      </c>
      <c r="M139">
        <f t="shared" si="6"/>
        <v>2021</v>
      </c>
      <c r="N139">
        <v>2</v>
      </c>
      <c r="O139" t="s">
        <v>57</v>
      </c>
      <c r="P139" t="s">
        <v>52</v>
      </c>
      <c r="Q139" s="2">
        <f t="shared" si="7"/>
        <v>524</v>
      </c>
      <c r="R139" s="2">
        <v>262</v>
      </c>
      <c r="S139" s="2">
        <f t="shared" si="8"/>
        <v>576.40000000000009</v>
      </c>
      <c r="T139" s="2">
        <v>524</v>
      </c>
    </row>
    <row r="140" spans="1:20" x14ac:dyDescent="0.25">
      <c r="A140">
        <v>7249615</v>
      </c>
      <c r="B140">
        <v>1</v>
      </c>
      <c r="C140" t="s">
        <v>46</v>
      </c>
      <c r="D140">
        <v>341772</v>
      </c>
      <c r="E140" t="s">
        <v>34</v>
      </c>
      <c r="F140" t="s">
        <v>35</v>
      </c>
      <c r="G140" t="s">
        <v>11</v>
      </c>
      <c r="H140" t="s">
        <v>58</v>
      </c>
      <c r="I140" t="s">
        <v>35</v>
      </c>
      <c r="J140" t="s">
        <v>70</v>
      </c>
      <c r="K140">
        <v>3</v>
      </c>
      <c r="L140" t="s">
        <v>104</v>
      </c>
      <c r="M140">
        <f t="shared" si="6"/>
        <v>2021</v>
      </c>
      <c r="N140">
        <v>1</v>
      </c>
      <c r="O140" t="s">
        <v>57</v>
      </c>
      <c r="P140" t="s">
        <v>52</v>
      </c>
      <c r="Q140" s="2">
        <f t="shared" si="7"/>
        <v>262</v>
      </c>
      <c r="R140" s="2">
        <v>262</v>
      </c>
      <c r="S140" s="2">
        <f t="shared" si="8"/>
        <v>288.20000000000005</v>
      </c>
      <c r="T140" s="2">
        <v>262</v>
      </c>
    </row>
    <row r="141" spans="1:20" x14ac:dyDescent="0.25">
      <c r="A141">
        <v>7234704</v>
      </c>
      <c r="B141">
        <v>1</v>
      </c>
      <c r="C141" t="s">
        <v>46</v>
      </c>
      <c r="D141">
        <v>341772</v>
      </c>
      <c r="E141" t="s">
        <v>34</v>
      </c>
      <c r="F141" t="s">
        <v>35</v>
      </c>
      <c r="G141" t="s">
        <v>11</v>
      </c>
      <c r="H141" t="s">
        <v>58</v>
      </c>
      <c r="I141" t="s">
        <v>35</v>
      </c>
      <c r="J141" t="s">
        <v>70</v>
      </c>
      <c r="K141">
        <v>3</v>
      </c>
      <c r="L141" t="s">
        <v>104</v>
      </c>
      <c r="M141">
        <f t="shared" si="6"/>
        <v>2021</v>
      </c>
      <c r="N141">
        <v>1</v>
      </c>
      <c r="O141" t="s">
        <v>57</v>
      </c>
      <c r="P141" t="s">
        <v>52</v>
      </c>
      <c r="Q141" s="2">
        <f t="shared" si="7"/>
        <v>262</v>
      </c>
      <c r="R141" s="2">
        <v>262</v>
      </c>
      <c r="S141" s="2">
        <f t="shared" si="8"/>
        <v>288.20000000000005</v>
      </c>
      <c r="T141" s="2">
        <v>262</v>
      </c>
    </row>
    <row r="142" spans="1:20" x14ac:dyDescent="0.25">
      <c r="A142">
        <v>7211390</v>
      </c>
      <c r="B142">
        <v>4</v>
      </c>
      <c r="C142" t="s">
        <v>46</v>
      </c>
      <c r="D142">
        <v>353006</v>
      </c>
      <c r="E142" t="s">
        <v>36</v>
      </c>
      <c r="F142" t="s">
        <v>37</v>
      </c>
      <c r="G142" t="s">
        <v>12</v>
      </c>
      <c r="H142" t="s">
        <v>59</v>
      </c>
      <c r="I142" t="s">
        <v>37</v>
      </c>
      <c r="J142" t="s">
        <v>70</v>
      </c>
      <c r="K142">
        <v>3</v>
      </c>
      <c r="L142" t="s">
        <v>104</v>
      </c>
      <c r="M142">
        <f t="shared" si="6"/>
        <v>2021</v>
      </c>
      <c r="N142">
        <v>1</v>
      </c>
      <c r="O142" t="s">
        <v>57</v>
      </c>
      <c r="P142" t="s">
        <v>54</v>
      </c>
      <c r="Q142" s="2">
        <f t="shared" si="7"/>
        <v>312.5194560000001</v>
      </c>
      <c r="R142" s="2">
        <v>312.5194560000001</v>
      </c>
      <c r="S142" s="2">
        <f t="shared" si="8"/>
        <v>343.77140160000056</v>
      </c>
      <c r="T142" s="2">
        <v>2265.4535365439997</v>
      </c>
    </row>
    <row r="143" spans="1:20" x14ac:dyDescent="0.25">
      <c r="A143">
        <v>7241847</v>
      </c>
      <c r="B143">
        <v>12</v>
      </c>
      <c r="C143" t="s">
        <v>46</v>
      </c>
      <c r="D143">
        <v>353006</v>
      </c>
      <c r="E143" t="s">
        <v>36</v>
      </c>
      <c r="F143" t="s">
        <v>37</v>
      </c>
      <c r="G143" t="s">
        <v>12</v>
      </c>
      <c r="H143" t="s">
        <v>59</v>
      </c>
      <c r="I143" t="s">
        <v>37</v>
      </c>
      <c r="J143" t="s">
        <v>70</v>
      </c>
      <c r="K143">
        <v>3</v>
      </c>
      <c r="L143" t="s">
        <v>104</v>
      </c>
      <c r="M143">
        <f t="shared" si="6"/>
        <v>2021</v>
      </c>
      <c r="N143">
        <v>3</v>
      </c>
      <c r="O143" t="s">
        <v>57</v>
      </c>
      <c r="P143" t="s">
        <v>54</v>
      </c>
      <c r="Q143" s="2">
        <f t="shared" si="7"/>
        <v>937.55837000000031</v>
      </c>
      <c r="R143" s="2">
        <v>312.51945666666677</v>
      </c>
      <c r="S143" s="2">
        <f t="shared" si="8"/>
        <v>1031.3142070000017</v>
      </c>
      <c r="T143" s="2">
        <v>6796.3606241299995</v>
      </c>
    </row>
    <row r="144" spans="1:20" x14ac:dyDescent="0.25">
      <c r="A144">
        <v>7197449</v>
      </c>
      <c r="B144">
        <v>7</v>
      </c>
      <c r="C144" t="s">
        <v>46</v>
      </c>
      <c r="D144">
        <v>353006</v>
      </c>
      <c r="E144" t="s">
        <v>36</v>
      </c>
      <c r="F144" t="s">
        <v>37</v>
      </c>
      <c r="G144" t="s">
        <v>12</v>
      </c>
      <c r="H144" t="s">
        <v>59</v>
      </c>
      <c r="I144" t="s">
        <v>37</v>
      </c>
      <c r="J144" t="s">
        <v>70</v>
      </c>
      <c r="K144">
        <v>3</v>
      </c>
      <c r="L144" t="s">
        <v>104</v>
      </c>
      <c r="M144">
        <f t="shared" si="6"/>
        <v>2021</v>
      </c>
      <c r="N144">
        <v>10</v>
      </c>
      <c r="O144" t="s">
        <v>57</v>
      </c>
      <c r="P144" t="s">
        <v>54</v>
      </c>
      <c r="Q144" s="2">
        <f t="shared" si="7"/>
        <v>3125.1945690000011</v>
      </c>
      <c r="R144" s="2">
        <v>312.51945690000014</v>
      </c>
      <c r="S144" s="2">
        <f t="shared" si="8"/>
        <v>3437.7140259000057</v>
      </c>
      <c r="T144" s="2">
        <v>22654.535430680997</v>
      </c>
    </row>
    <row r="145" spans="1:20" x14ac:dyDescent="0.25">
      <c r="A145">
        <v>7275774</v>
      </c>
      <c r="B145">
        <v>12</v>
      </c>
      <c r="C145" t="s">
        <v>46</v>
      </c>
      <c r="D145">
        <v>353006</v>
      </c>
      <c r="E145" t="s">
        <v>36</v>
      </c>
      <c r="F145" t="s">
        <v>37</v>
      </c>
      <c r="G145" t="s">
        <v>12</v>
      </c>
      <c r="H145" t="s">
        <v>59</v>
      </c>
      <c r="I145" t="s">
        <v>37</v>
      </c>
      <c r="J145" t="s">
        <v>70</v>
      </c>
      <c r="K145">
        <v>3</v>
      </c>
      <c r="L145" t="s">
        <v>104</v>
      </c>
      <c r="M145">
        <f t="shared" si="6"/>
        <v>2021</v>
      </c>
      <c r="N145">
        <v>3</v>
      </c>
      <c r="O145" t="s">
        <v>57</v>
      </c>
      <c r="P145" t="s">
        <v>54</v>
      </c>
      <c r="Q145" s="2">
        <f t="shared" si="7"/>
        <v>937.55837000000031</v>
      </c>
      <c r="R145" s="2">
        <v>312.51945666666677</v>
      </c>
      <c r="S145" s="2">
        <f t="shared" si="8"/>
        <v>1031.3142070000017</v>
      </c>
      <c r="T145" s="2">
        <v>6796.3606241299995</v>
      </c>
    </row>
    <row r="146" spans="1:20" x14ac:dyDescent="0.25">
      <c r="A146">
        <v>7260736</v>
      </c>
      <c r="B146">
        <v>2</v>
      </c>
      <c r="C146" t="s">
        <v>46</v>
      </c>
      <c r="D146">
        <v>353006</v>
      </c>
      <c r="E146" t="s">
        <v>36</v>
      </c>
      <c r="F146" t="s">
        <v>37</v>
      </c>
      <c r="G146" t="s">
        <v>12</v>
      </c>
      <c r="H146" t="s">
        <v>59</v>
      </c>
      <c r="I146" t="s">
        <v>37</v>
      </c>
      <c r="J146" t="s">
        <v>70</v>
      </c>
      <c r="K146">
        <v>3</v>
      </c>
      <c r="L146" t="s">
        <v>104</v>
      </c>
      <c r="M146">
        <f t="shared" si="6"/>
        <v>2021</v>
      </c>
      <c r="N146">
        <v>1</v>
      </c>
      <c r="O146" t="s">
        <v>57</v>
      </c>
      <c r="P146" t="s">
        <v>54</v>
      </c>
      <c r="Q146" s="2">
        <f t="shared" si="7"/>
        <v>312.5194560000001</v>
      </c>
      <c r="R146" s="2">
        <v>312.5194560000001</v>
      </c>
      <c r="S146" s="2">
        <f t="shared" si="8"/>
        <v>343.77140160000056</v>
      </c>
      <c r="T146" s="2">
        <v>2265.4535365439997</v>
      </c>
    </row>
    <row r="147" spans="1:20" x14ac:dyDescent="0.25">
      <c r="A147">
        <v>7196969</v>
      </c>
      <c r="B147">
        <v>2</v>
      </c>
      <c r="C147" t="s">
        <v>46</v>
      </c>
      <c r="D147">
        <v>371504</v>
      </c>
      <c r="E147" t="s">
        <v>22</v>
      </c>
      <c r="F147" t="s">
        <v>23</v>
      </c>
      <c r="G147" t="s">
        <v>15</v>
      </c>
      <c r="H147" t="s">
        <v>63</v>
      </c>
      <c r="I147" t="s">
        <v>23</v>
      </c>
      <c r="J147" t="s">
        <v>70</v>
      </c>
      <c r="K147">
        <v>3</v>
      </c>
      <c r="L147" t="s">
        <v>104</v>
      </c>
      <c r="M147">
        <f t="shared" si="6"/>
        <v>2021</v>
      </c>
      <c r="N147">
        <v>3</v>
      </c>
      <c r="O147" t="s">
        <v>57</v>
      </c>
      <c r="P147" t="s">
        <v>52</v>
      </c>
      <c r="Q147" s="2">
        <f t="shared" si="7"/>
        <v>848.88</v>
      </c>
      <c r="R147" s="2">
        <v>282.95999999999998</v>
      </c>
      <c r="S147" s="2">
        <f t="shared" si="8"/>
        <v>933.76800000000003</v>
      </c>
      <c r="T147" s="2">
        <v>848.88</v>
      </c>
    </row>
    <row r="148" spans="1:20" x14ac:dyDescent="0.25">
      <c r="A148">
        <v>7161751</v>
      </c>
      <c r="B148">
        <v>1</v>
      </c>
      <c r="C148" t="s">
        <v>46</v>
      </c>
      <c r="D148">
        <v>371504</v>
      </c>
      <c r="E148" t="s">
        <v>22</v>
      </c>
      <c r="F148" t="s">
        <v>23</v>
      </c>
      <c r="G148" t="s">
        <v>15</v>
      </c>
      <c r="H148" t="s">
        <v>63</v>
      </c>
      <c r="I148" t="s">
        <v>23</v>
      </c>
      <c r="J148" t="s">
        <v>70</v>
      </c>
      <c r="K148">
        <v>3</v>
      </c>
      <c r="L148" t="s">
        <v>104</v>
      </c>
      <c r="M148">
        <f t="shared" si="6"/>
        <v>2021</v>
      </c>
      <c r="N148">
        <v>3</v>
      </c>
      <c r="O148" t="s">
        <v>57</v>
      </c>
      <c r="P148" t="s">
        <v>52</v>
      </c>
      <c r="Q148" s="2">
        <f t="shared" si="7"/>
        <v>848.88</v>
      </c>
      <c r="R148" s="2">
        <v>282.95999999999998</v>
      </c>
      <c r="S148" s="2">
        <f t="shared" si="8"/>
        <v>933.76800000000003</v>
      </c>
      <c r="T148" s="2">
        <v>848.88</v>
      </c>
    </row>
    <row r="149" spans="1:20" x14ac:dyDescent="0.25">
      <c r="A149">
        <v>7153611</v>
      </c>
      <c r="B149">
        <v>2</v>
      </c>
      <c r="C149" t="s">
        <v>46</v>
      </c>
      <c r="D149">
        <v>371504</v>
      </c>
      <c r="E149" t="s">
        <v>22</v>
      </c>
      <c r="F149" t="s">
        <v>23</v>
      </c>
      <c r="G149" t="s">
        <v>15</v>
      </c>
      <c r="H149" t="s">
        <v>63</v>
      </c>
      <c r="I149" t="s">
        <v>23</v>
      </c>
      <c r="J149" t="s">
        <v>70</v>
      </c>
      <c r="K149">
        <v>3</v>
      </c>
      <c r="L149" t="s">
        <v>104</v>
      </c>
      <c r="M149">
        <f t="shared" si="6"/>
        <v>2021</v>
      </c>
      <c r="N149">
        <v>2</v>
      </c>
      <c r="O149" t="s">
        <v>57</v>
      </c>
      <c r="P149" t="s">
        <v>52</v>
      </c>
      <c r="Q149" s="2">
        <f t="shared" si="7"/>
        <v>565.91999999999996</v>
      </c>
      <c r="R149" s="2">
        <v>282.95999999999998</v>
      </c>
      <c r="S149" s="2">
        <f t="shared" si="8"/>
        <v>622.51200000000006</v>
      </c>
      <c r="T149" s="2">
        <v>565.91999999999996</v>
      </c>
    </row>
    <row r="150" spans="1:20" x14ac:dyDescent="0.25">
      <c r="A150">
        <v>7178079</v>
      </c>
      <c r="B150">
        <v>3</v>
      </c>
      <c r="C150" t="s">
        <v>46</v>
      </c>
      <c r="D150">
        <v>371504</v>
      </c>
      <c r="E150" t="s">
        <v>22</v>
      </c>
      <c r="F150" t="s">
        <v>23</v>
      </c>
      <c r="G150" t="s">
        <v>15</v>
      </c>
      <c r="H150" t="s">
        <v>63</v>
      </c>
      <c r="I150" t="s">
        <v>23</v>
      </c>
      <c r="J150" t="s">
        <v>70</v>
      </c>
      <c r="K150">
        <v>3</v>
      </c>
      <c r="L150" t="s">
        <v>104</v>
      </c>
      <c r="M150">
        <f t="shared" si="6"/>
        <v>2021</v>
      </c>
      <c r="N150">
        <v>2</v>
      </c>
      <c r="O150" t="s">
        <v>57</v>
      </c>
      <c r="P150" t="s">
        <v>52</v>
      </c>
      <c r="Q150" s="2">
        <f t="shared" si="7"/>
        <v>565.91999999999996</v>
      </c>
      <c r="R150" s="2">
        <v>282.95999999999998</v>
      </c>
      <c r="S150" s="2">
        <f t="shared" si="8"/>
        <v>622.51200000000006</v>
      </c>
      <c r="T150" s="2">
        <v>565.91999999999996</v>
      </c>
    </row>
    <row r="151" spans="1:20" x14ac:dyDescent="0.25">
      <c r="A151">
        <v>7178089</v>
      </c>
      <c r="B151">
        <v>1</v>
      </c>
      <c r="C151" t="s">
        <v>46</v>
      </c>
      <c r="D151">
        <v>371504</v>
      </c>
      <c r="E151" t="s">
        <v>22</v>
      </c>
      <c r="F151" t="s">
        <v>23</v>
      </c>
      <c r="G151" t="s">
        <v>15</v>
      </c>
      <c r="H151" t="s">
        <v>63</v>
      </c>
      <c r="I151" t="s">
        <v>23</v>
      </c>
      <c r="J151" t="s">
        <v>70</v>
      </c>
      <c r="K151">
        <v>3</v>
      </c>
      <c r="L151" t="s">
        <v>104</v>
      </c>
      <c r="M151">
        <f t="shared" si="6"/>
        <v>2021</v>
      </c>
      <c r="N151">
        <v>1</v>
      </c>
      <c r="O151" t="s">
        <v>57</v>
      </c>
      <c r="P151" t="s">
        <v>52</v>
      </c>
      <c r="Q151" s="2">
        <f t="shared" si="7"/>
        <v>282.95999999999998</v>
      </c>
      <c r="R151" s="2">
        <v>282.95999999999998</v>
      </c>
      <c r="S151" s="2">
        <f t="shared" si="8"/>
        <v>311.25600000000003</v>
      </c>
      <c r="T151" s="2">
        <v>282.95999999999998</v>
      </c>
    </row>
    <row r="152" spans="1:20" x14ac:dyDescent="0.25">
      <c r="A152">
        <v>7196969</v>
      </c>
      <c r="B152">
        <v>1</v>
      </c>
      <c r="C152" t="s">
        <v>46</v>
      </c>
      <c r="D152">
        <v>371504</v>
      </c>
      <c r="E152" t="s">
        <v>22</v>
      </c>
      <c r="F152" t="s">
        <v>23</v>
      </c>
      <c r="G152" t="s">
        <v>15</v>
      </c>
      <c r="H152" t="s">
        <v>63</v>
      </c>
      <c r="I152" t="s">
        <v>23</v>
      </c>
      <c r="J152" t="s">
        <v>70</v>
      </c>
      <c r="K152">
        <v>3</v>
      </c>
      <c r="L152" t="s">
        <v>104</v>
      </c>
      <c r="M152">
        <f t="shared" si="6"/>
        <v>2021</v>
      </c>
      <c r="N152">
        <v>1</v>
      </c>
      <c r="O152" t="s">
        <v>57</v>
      </c>
      <c r="P152" t="s">
        <v>52</v>
      </c>
      <c r="Q152" s="2">
        <f t="shared" si="7"/>
        <v>282.95999999999998</v>
      </c>
      <c r="R152" s="2">
        <v>282.95999999999998</v>
      </c>
      <c r="S152" s="2">
        <f t="shared" si="8"/>
        <v>311.25600000000003</v>
      </c>
      <c r="T152" s="2">
        <v>282.95999999999998</v>
      </c>
    </row>
    <row r="153" spans="1:20" x14ac:dyDescent="0.25">
      <c r="A153">
        <v>7153611</v>
      </c>
      <c r="B153">
        <v>1</v>
      </c>
      <c r="C153" t="s">
        <v>46</v>
      </c>
      <c r="D153">
        <v>371504</v>
      </c>
      <c r="E153" t="s">
        <v>22</v>
      </c>
      <c r="F153" t="s">
        <v>23</v>
      </c>
      <c r="G153" t="s">
        <v>15</v>
      </c>
      <c r="H153" t="s">
        <v>63</v>
      </c>
      <c r="I153" t="s">
        <v>23</v>
      </c>
      <c r="J153" t="s">
        <v>70</v>
      </c>
      <c r="K153">
        <v>3</v>
      </c>
      <c r="L153" t="s">
        <v>104</v>
      </c>
      <c r="M153">
        <f t="shared" si="6"/>
        <v>2021</v>
      </c>
      <c r="N153">
        <v>3</v>
      </c>
      <c r="O153" t="s">
        <v>57</v>
      </c>
      <c r="P153" t="s">
        <v>52</v>
      </c>
      <c r="Q153" s="2">
        <f t="shared" si="7"/>
        <v>848.88</v>
      </c>
      <c r="R153" s="2">
        <v>282.95999999999998</v>
      </c>
      <c r="S153" s="2">
        <f t="shared" si="8"/>
        <v>933.76800000000003</v>
      </c>
      <c r="T153" s="2">
        <v>848.88</v>
      </c>
    </row>
    <row r="154" spans="1:20" x14ac:dyDescent="0.25">
      <c r="A154">
        <v>7257156</v>
      </c>
      <c r="B154">
        <v>1</v>
      </c>
      <c r="C154" t="s">
        <v>46</v>
      </c>
      <c r="D154">
        <v>305574</v>
      </c>
      <c r="E154" t="s">
        <v>40</v>
      </c>
      <c r="F154" t="s">
        <v>21</v>
      </c>
      <c r="G154" t="s">
        <v>13</v>
      </c>
      <c r="H154" t="s">
        <v>66</v>
      </c>
      <c r="I154" t="s">
        <v>21</v>
      </c>
      <c r="J154" t="s">
        <v>70</v>
      </c>
      <c r="K154">
        <v>3</v>
      </c>
      <c r="L154" t="s">
        <v>104</v>
      </c>
      <c r="M154">
        <f t="shared" si="6"/>
        <v>2021</v>
      </c>
      <c r="N154">
        <v>1</v>
      </c>
      <c r="O154" t="s">
        <v>57</v>
      </c>
      <c r="P154" t="s">
        <v>52</v>
      </c>
      <c r="Q154" s="2">
        <f t="shared" si="7"/>
        <v>262</v>
      </c>
      <c r="R154" s="2">
        <v>262</v>
      </c>
      <c r="S154" s="2">
        <f t="shared" si="8"/>
        <v>288.20000000000005</v>
      </c>
      <c r="T154" s="2">
        <v>262</v>
      </c>
    </row>
    <row r="155" spans="1:20" x14ac:dyDescent="0.25">
      <c r="A155">
        <v>7277008</v>
      </c>
      <c r="B155">
        <v>1</v>
      </c>
      <c r="C155" t="s">
        <v>46</v>
      </c>
      <c r="D155">
        <v>305574</v>
      </c>
      <c r="E155" t="s">
        <v>40</v>
      </c>
      <c r="F155" t="s">
        <v>21</v>
      </c>
      <c r="G155" t="s">
        <v>13</v>
      </c>
      <c r="H155" t="s">
        <v>66</v>
      </c>
      <c r="I155" t="s">
        <v>21</v>
      </c>
      <c r="J155" t="s">
        <v>70</v>
      </c>
      <c r="K155">
        <v>3</v>
      </c>
      <c r="L155" t="s">
        <v>104</v>
      </c>
      <c r="M155">
        <f t="shared" si="6"/>
        <v>2021</v>
      </c>
      <c r="N155">
        <v>5</v>
      </c>
      <c r="O155" t="s">
        <v>57</v>
      </c>
      <c r="P155" t="s">
        <v>52</v>
      </c>
      <c r="Q155" s="2">
        <f t="shared" si="7"/>
        <v>1310</v>
      </c>
      <c r="R155" s="2">
        <v>262</v>
      </c>
      <c r="S155" s="2">
        <f t="shared" si="8"/>
        <v>1441.0000000000002</v>
      </c>
      <c r="T155" s="2">
        <v>1310</v>
      </c>
    </row>
    <row r="156" spans="1:20" x14ac:dyDescent="0.25">
      <c r="A156">
        <v>7353005</v>
      </c>
      <c r="B156">
        <v>1</v>
      </c>
      <c r="C156" t="s">
        <v>46</v>
      </c>
      <c r="D156">
        <v>332489</v>
      </c>
      <c r="E156" t="s">
        <v>31</v>
      </c>
      <c r="F156" t="s">
        <v>25</v>
      </c>
      <c r="G156" t="s">
        <v>7</v>
      </c>
      <c r="H156" t="s">
        <v>60</v>
      </c>
      <c r="I156" t="s">
        <v>25</v>
      </c>
      <c r="J156" t="s">
        <v>80</v>
      </c>
      <c r="K156">
        <v>4</v>
      </c>
      <c r="L156" t="s">
        <v>105</v>
      </c>
      <c r="M156">
        <f t="shared" si="6"/>
        <v>2021</v>
      </c>
      <c r="N156">
        <v>10</v>
      </c>
      <c r="O156" t="s">
        <v>57</v>
      </c>
      <c r="P156" t="s">
        <v>52</v>
      </c>
      <c r="Q156" s="2">
        <f t="shared" si="7"/>
        <v>2620</v>
      </c>
      <c r="R156" s="2">
        <v>262</v>
      </c>
      <c r="S156" s="2">
        <f t="shared" si="8"/>
        <v>2882.0000000000005</v>
      </c>
      <c r="T156" s="2">
        <v>2620</v>
      </c>
    </row>
    <row r="157" spans="1:20" x14ac:dyDescent="0.25">
      <c r="A157">
        <v>7353005</v>
      </c>
      <c r="B157">
        <v>2</v>
      </c>
      <c r="C157" t="s">
        <v>46</v>
      </c>
      <c r="D157">
        <v>332489</v>
      </c>
      <c r="E157" t="s">
        <v>31</v>
      </c>
      <c r="F157" t="s">
        <v>25</v>
      </c>
      <c r="G157" t="s">
        <v>7</v>
      </c>
      <c r="H157" t="s">
        <v>60</v>
      </c>
      <c r="I157" t="s">
        <v>25</v>
      </c>
      <c r="J157" t="s">
        <v>80</v>
      </c>
      <c r="K157">
        <v>4</v>
      </c>
      <c r="L157" t="s">
        <v>105</v>
      </c>
      <c r="M157">
        <f t="shared" si="6"/>
        <v>2021</v>
      </c>
      <c r="N157">
        <v>10</v>
      </c>
      <c r="O157" t="s">
        <v>57</v>
      </c>
      <c r="P157" t="s">
        <v>52</v>
      </c>
      <c r="Q157" s="2">
        <f t="shared" si="7"/>
        <v>2620</v>
      </c>
      <c r="R157" s="2">
        <v>262</v>
      </c>
      <c r="S157" s="2">
        <f t="shared" si="8"/>
        <v>2882.0000000000005</v>
      </c>
      <c r="T157" s="2">
        <v>2620</v>
      </c>
    </row>
    <row r="158" spans="1:20" x14ac:dyDescent="0.25">
      <c r="A158">
        <v>7246552</v>
      </c>
      <c r="B158">
        <v>2</v>
      </c>
      <c r="C158" t="s">
        <v>46</v>
      </c>
      <c r="D158">
        <v>332489</v>
      </c>
      <c r="E158" t="s">
        <v>31</v>
      </c>
      <c r="F158" t="s">
        <v>25</v>
      </c>
      <c r="G158" t="s">
        <v>7</v>
      </c>
      <c r="H158" t="s">
        <v>60</v>
      </c>
      <c r="I158" t="s">
        <v>25</v>
      </c>
      <c r="J158" t="s">
        <v>80</v>
      </c>
      <c r="K158">
        <v>4</v>
      </c>
      <c r="L158" t="s">
        <v>105</v>
      </c>
      <c r="M158">
        <f t="shared" si="6"/>
        <v>2021</v>
      </c>
      <c r="N158">
        <v>1</v>
      </c>
      <c r="O158" t="s">
        <v>57</v>
      </c>
      <c r="P158" t="s">
        <v>52</v>
      </c>
      <c r="Q158" s="2">
        <f t="shared" si="7"/>
        <v>261.32847500000003</v>
      </c>
      <c r="R158" s="2">
        <v>261.32847500000003</v>
      </c>
      <c r="S158" s="2">
        <f t="shared" si="8"/>
        <v>287.46132250000005</v>
      </c>
      <c r="T158" s="2">
        <v>261.32847500000003</v>
      </c>
    </row>
    <row r="159" spans="1:20" x14ac:dyDescent="0.25">
      <c r="A159">
        <v>7227308</v>
      </c>
      <c r="B159">
        <v>7</v>
      </c>
      <c r="C159" t="s">
        <v>46</v>
      </c>
      <c r="D159">
        <v>60184</v>
      </c>
      <c r="E159" t="s">
        <v>28</v>
      </c>
      <c r="F159" t="s">
        <v>29</v>
      </c>
      <c r="G159" t="s">
        <v>16</v>
      </c>
      <c r="H159" t="s">
        <v>61</v>
      </c>
      <c r="I159" t="s">
        <v>29</v>
      </c>
      <c r="J159" t="s">
        <v>80</v>
      </c>
      <c r="K159">
        <v>4</v>
      </c>
      <c r="L159" t="s">
        <v>105</v>
      </c>
      <c r="M159">
        <f t="shared" si="6"/>
        <v>2021</v>
      </c>
      <c r="N159">
        <v>3</v>
      </c>
      <c r="O159" t="s">
        <v>57</v>
      </c>
      <c r="P159" t="s">
        <v>52</v>
      </c>
      <c r="Q159" s="2">
        <f t="shared" si="7"/>
        <v>786</v>
      </c>
      <c r="R159" s="2">
        <v>262</v>
      </c>
      <c r="S159" s="2">
        <f t="shared" si="8"/>
        <v>864.6</v>
      </c>
      <c r="T159" s="2">
        <v>786</v>
      </c>
    </row>
    <row r="160" spans="1:20" x14ac:dyDescent="0.25">
      <c r="A160">
        <v>7232151</v>
      </c>
      <c r="B160">
        <v>2</v>
      </c>
      <c r="C160" t="s">
        <v>46</v>
      </c>
      <c r="D160">
        <v>60184</v>
      </c>
      <c r="E160" t="s">
        <v>28</v>
      </c>
      <c r="F160" t="s">
        <v>29</v>
      </c>
      <c r="G160" t="s">
        <v>16</v>
      </c>
      <c r="H160" t="s">
        <v>61</v>
      </c>
      <c r="I160" t="s">
        <v>29</v>
      </c>
      <c r="J160" t="s">
        <v>80</v>
      </c>
      <c r="K160">
        <v>4</v>
      </c>
      <c r="L160" t="s">
        <v>105</v>
      </c>
      <c r="M160">
        <f t="shared" si="6"/>
        <v>2021</v>
      </c>
      <c r="N160">
        <v>3</v>
      </c>
      <c r="O160" t="s">
        <v>57</v>
      </c>
      <c r="P160" t="s">
        <v>52</v>
      </c>
      <c r="Q160" s="2">
        <f t="shared" si="7"/>
        <v>786</v>
      </c>
      <c r="R160" s="2">
        <v>262</v>
      </c>
      <c r="S160" s="2">
        <f t="shared" si="8"/>
        <v>864.6</v>
      </c>
      <c r="T160" s="2">
        <v>786</v>
      </c>
    </row>
    <row r="161" spans="1:20" x14ac:dyDescent="0.25">
      <c r="A161">
        <v>7306814</v>
      </c>
      <c r="B161">
        <v>1</v>
      </c>
      <c r="C161" t="s">
        <v>46</v>
      </c>
      <c r="D161">
        <v>301450</v>
      </c>
      <c r="E161" t="s">
        <v>38</v>
      </c>
      <c r="F161" t="s">
        <v>39</v>
      </c>
      <c r="G161" t="s">
        <v>10</v>
      </c>
      <c r="H161" t="s">
        <v>64</v>
      </c>
      <c r="I161" t="s">
        <v>39</v>
      </c>
      <c r="J161" t="s">
        <v>80</v>
      </c>
      <c r="K161">
        <v>4</v>
      </c>
      <c r="L161" t="s">
        <v>105</v>
      </c>
      <c r="M161">
        <f t="shared" si="6"/>
        <v>2021</v>
      </c>
      <c r="N161">
        <v>1</v>
      </c>
      <c r="O161" t="s">
        <v>57</v>
      </c>
      <c r="P161" t="s">
        <v>52</v>
      </c>
      <c r="Q161" s="2">
        <f t="shared" si="7"/>
        <v>262</v>
      </c>
      <c r="R161" s="2">
        <v>262</v>
      </c>
      <c r="S161" s="2">
        <f t="shared" si="8"/>
        <v>288.20000000000005</v>
      </c>
      <c r="T161" s="2">
        <v>262</v>
      </c>
    </row>
    <row r="162" spans="1:20" x14ac:dyDescent="0.25">
      <c r="A162">
        <v>7331689</v>
      </c>
      <c r="B162">
        <v>2</v>
      </c>
      <c r="C162" t="s">
        <v>46</v>
      </c>
      <c r="D162">
        <v>301450</v>
      </c>
      <c r="E162" t="s">
        <v>38</v>
      </c>
      <c r="F162" t="s">
        <v>39</v>
      </c>
      <c r="G162" t="s">
        <v>10</v>
      </c>
      <c r="H162" t="s">
        <v>64</v>
      </c>
      <c r="I162" t="s">
        <v>39</v>
      </c>
      <c r="J162" t="s">
        <v>80</v>
      </c>
      <c r="K162">
        <v>4</v>
      </c>
      <c r="L162" t="s">
        <v>105</v>
      </c>
      <c r="M162">
        <f t="shared" si="6"/>
        <v>2021</v>
      </c>
      <c r="N162">
        <v>1</v>
      </c>
      <c r="O162" t="s">
        <v>57</v>
      </c>
      <c r="P162" t="s">
        <v>52</v>
      </c>
      <c r="Q162" s="2">
        <f t="shared" si="7"/>
        <v>262</v>
      </c>
      <c r="R162" s="2">
        <v>262</v>
      </c>
      <c r="S162" s="2">
        <f t="shared" si="8"/>
        <v>288.20000000000005</v>
      </c>
      <c r="T162" s="2">
        <v>262</v>
      </c>
    </row>
    <row r="163" spans="1:20" x14ac:dyDescent="0.25">
      <c r="A163">
        <v>7333693</v>
      </c>
      <c r="B163">
        <v>2</v>
      </c>
      <c r="C163" t="s">
        <v>46</v>
      </c>
      <c r="D163">
        <v>301450</v>
      </c>
      <c r="E163" t="s">
        <v>38</v>
      </c>
      <c r="F163" t="s">
        <v>39</v>
      </c>
      <c r="G163" t="s">
        <v>10</v>
      </c>
      <c r="H163" t="s">
        <v>64</v>
      </c>
      <c r="I163" t="s">
        <v>39</v>
      </c>
      <c r="J163" t="s">
        <v>80</v>
      </c>
      <c r="K163">
        <v>4</v>
      </c>
      <c r="L163" t="s">
        <v>105</v>
      </c>
      <c r="M163">
        <f t="shared" si="6"/>
        <v>2021</v>
      </c>
      <c r="N163">
        <v>1</v>
      </c>
      <c r="O163" t="s">
        <v>57</v>
      </c>
      <c r="P163" t="s">
        <v>52</v>
      </c>
      <c r="Q163" s="2">
        <f t="shared" si="7"/>
        <v>262</v>
      </c>
      <c r="R163" s="2">
        <v>262</v>
      </c>
      <c r="S163" s="2">
        <f t="shared" si="8"/>
        <v>288.20000000000005</v>
      </c>
      <c r="T163" s="2">
        <v>262</v>
      </c>
    </row>
    <row r="164" spans="1:20" x14ac:dyDescent="0.25">
      <c r="A164">
        <v>7305132</v>
      </c>
      <c r="B164">
        <v>3</v>
      </c>
      <c r="C164" t="s">
        <v>46</v>
      </c>
      <c r="D164">
        <v>301450</v>
      </c>
      <c r="E164" t="s">
        <v>38</v>
      </c>
      <c r="F164" t="s">
        <v>39</v>
      </c>
      <c r="G164" t="s">
        <v>10</v>
      </c>
      <c r="H164" t="s">
        <v>64</v>
      </c>
      <c r="I164" t="s">
        <v>39</v>
      </c>
      <c r="J164" t="s">
        <v>80</v>
      </c>
      <c r="K164">
        <v>4</v>
      </c>
      <c r="L164" t="s">
        <v>105</v>
      </c>
      <c r="M164">
        <f t="shared" si="6"/>
        <v>2021</v>
      </c>
      <c r="N164">
        <v>1</v>
      </c>
      <c r="O164" t="s">
        <v>57</v>
      </c>
      <c r="P164" t="s">
        <v>52</v>
      </c>
      <c r="Q164" s="2">
        <f t="shared" si="7"/>
        <v>262</v>
      </c>
      <c r="R164" s="2">
        <v>262</v>
      </c>
      <c r="S164" s="2">
        <f t="shared" si="8"/>
        <v>288.20000000000005</v>
      </c>
      <c r="T164" s="2">
        <v>262</v>
      </c>
    </row>
    <row r="165" spans="1:20" x14ac:dyDescent="0.25">
      <c r="A165">
        <v>7311666</v>
      </c>
      <c r="B165">
        <v>3</v>
      </c>
      <c r="C165" t="s">
        <v>46</v>
      </c>
      <c r="D165">
        <v>341772</v>
      </c>
      <c r="E165" t="s">
        <v>34</v>
      </c>
      <c r="F165" t="s">
        <v>35</v>
      </c>
      <c r="G165" t="s">
        <v>11</v>
      </c>
      <c r="H165" t="s">
        <v>58</v>
      </c>
      <c r="I165" t="s">
        <v>35</v>
      </c>
      <c r="J165" t="s">
        <v>80</v>
      </c>
      <c r="K165">
        <v>4</v>
      </c>
      <c r="L165" t="s">
        <v>105</v>
      </c>
      <c r="M165">
        <f t="shared" si="6"/>
        <v>2021</v>
      </c>
      <c r="N165">
        <v>1</v>
      </c>
      <c r="O165" t="s">
        <v>57</v>
      </c>
      <c r="P165" t="s">
        <v>52</v>
      </c>
      <c r="Q165" s="2">
        <f t="shared" si="7"/>
        <v>262</v>
      </c>
      <c r="R165" s="2">
        <v>262</v>
      </c>
      <c r="S165" s="2">
        <f t="shared" si="8"/>
        <v>288.20000000000005</v>
      </c>
      <c r="T165" s="2">
        <v>262</v>
      </c>
    </row>
    <row r="166" spans="1:20" x14ac:dyDescent="0.25">
      <c r="A166">
        <v>7307858</v>
      </c>
      <c r="B166">
        <v>3</v>
      </c>
      <c r="C166" t="s">
        <v>46</v>
      </c>
      <c r="D166">
        <v>341772</v>
      </c>
      <c r="E166" t="s">
        <v>34</v>
      </c>
      <c r="F166" t="s">
        <v>35</v>
      </c>
      <c r="G166" t="s">
        <v>11</v>
      </c>
      <c r="H166" t="s">
        <v>58</v>
      </c>
      <c r="I166" t="s">
        <v>35</v>
      </c>
      <c r="J166" t="s">
        <v>80</v>
      </c>
      <c r="K166">
        <v>4</v>
      </c>
      <c r="L166" t="s">
        <v>105</v>
      </c>
      <c r="M166">
        <f t="shared" si="6"/>
        <v>2021</v>
      </c>
      <c r="N166">
        <v>8</v>
      </c>
      <c r="O166" t="s">
        <v>57</v>
      </c>
      <c r="P166" t="s">
        <v>52</v>
      </c>
      <c r="Q166" s="2">
        <f t="shared" si="7"/>
        <v>2096</v>
      </c>
      <c r="R166" s="2">
        <v>262</v>
      </c>
      <c r="S166" s="2">
        <f t="shared" si="8"/>
        <v>2305.6000000000004</v>
      </c>
      <c r="T166" s="2">
        <v>2096</v>
      </c>
    </row>
    <row r="167" spans="1:20" x14ac:dyDescent="0.25">
      <c r="A167">
        <v>7302341</v>
      </c>
      <c r="B167">
        <v>1</v>
      </c>
      <c r="C167" t="s">
        <v>46</v>
      </c>
      <c r="D167">
        <v>341772</v>
      </c>
      <c r="E167" t="s">
        <v>34</v>
      </c>
      <c r="F167" t="s">
        <v>35</v>
      </c>
      <c r="G167" t="s">
        <v>11</v>
      </c>
      <c r="H167" t="s">
        <v>58</v>
      </c>
      <c r="I167" t="s">
        <v>35</v>
      </c>
      <c r="J167" t="s">
        <v>80</v>
      </c>
      <c r="K167">
        <v>4</v>
      </c>
      <c r="L167" t="s">
        <v>105</v>
      </c>
      <c r="M167">
        <f t="shared" si="6"/>
        <v>2021</v>
      </c>
      <c r="N167">
        <v>4</v>
      </c>
      <c r="O167" t="s">
        <v>57</v>
      </c>
      <c r="P167" t="s">
        <v>52</v>
      </c>
      <c r="Q167" s="2">
        <f t="shared" si="7"/>
        <v>1048</v>
      </c>
      <c r="R167" s="2">
        <v>262</v>
      </c>
      <c r="S167" s="2">
        <f t="shared" si="8"/>
        <v>1152.8000000000002</v>
      </c>
      <c r="T167" s="2">
        <v>1048</v>
      </c>
    </row>
    <row r="168" spans="1:20" x14ac:dyDescent="0.25">
      <c r="A168">
        <v>7214942</v>
      </c>
      <c r="B168">
        <v>7</v>
      </c>
      <c r="C168" t="s">
        <v>46</v>
      </c>
      <c r="D168">
        <v>336014</v>
      </c>
      <c r="E168" t="s">
        <v>32</v>
      </c>
      <c r="F168" t="s">
        <v>33</v>
      </c>
      <c r="G168" t="s">
        <v>14</v>
      </c>
      <c r="H168" t="s">
        <v>68</v>
      </c>
      <c r="I168" t="s">
        <v>33</v>
      </c>
      <c r="J168" t="s">
        <v>80</v>
      </c>
      <c r="K168">
        <v>4</v>
      </c>
      <c r="L168" t="s">
        <v>105</v>
      </c>
      <c r="M168">
        <f t="shared" si="6"/>
        <v>2021</v>
      </c>
      <c r="N168">
        <v>1</v>
      </c>
      <c r="O168" t="s">
        <v>57</v>
      </c>
      <c r="P168" t="s">
        <v>53</v>
      </c>
      <c r="Q168" s="2">
        <f t="shared" si="7"/>
        <v>275.62797899999998</v>
      </c>
      <c r="R168" s="2">
        <v>275.62797899999998</v>
      </c>
      <c r="S168" s="2">
        <f t="shared" si="8"/>
        <v>303.1907769</v>
      </c>
      <c r="T168" s="2">
        <v>303.1907769</v>
      </c>
    </row>
    <row r="169" spans="1:20" x14ac:dyDescent="0.25">
      <c r="A169">
        <v>7320658</v>
      </c>
      <c r="B169">
        <v>10</v>
      </c>
      <c r="C169" t="s">
        <v>46</v>
      </c>
      <c r="D169">
        <v>336014</v>
      </c>
      <c r="E169" t="s">
        <v>32</v>
      </c>
      <c r="F169" t="s">
        <v>33</v>
      </c>
      <c r="G169" t="s">
        <v>14</v>
      </c>
      <c r="H169" t="s">
        <v>68</v>
      </c>
      <c r="I169" t="s">
        <v>33</v>
      </c>
      <c r="J169" t="s">
        <v>80</v>
      </c>
      <c r="K169">
        <v>4</v>
      </c>
      <c r="L169" t="s">
        <v>105</v>
      </c>
      <c r="M169">
        <f t="shared" si="6"/>
        <v>2021</v>
      </c>
      <c r="N169">
        <v>5</v>
      </c>
      <c r="O169" t="s">
        <v>57</v>
      </c>
      <c r="P169" t="s">
        <v>53</v>
      </c>
      <c r="Q169" s="2">
        <f t="shared" si="7"/>
        <v>1378.1398989999998</v>
      </c>
      <c r="R169" s="2">
        <v>275.62797979999993</v>
      </c>
      <c r="S169" s="2">
        <f t="shared" si="8"/>
        <v>1515.9538889</v>
      </c>
      <c r="T169" s="2">
        <v>1515.9538889</v>
      </c>
    </row>
    <row r="170" spans="1:20" x14ac:dyDescent="0.25">
      <c r="A170">
        <v>7324792</v>
      </c>
      <c r="B170">
        <v>1</v>
      </c>
      <c r="C170" t="s">
        <v>46</v>
      </c>
      <c r="D170">
        <v>340390</v>
      </c>
      <c r="E170" t="s">
        <v>41</v>
      </c>
      <c r="F170" t="s">
        <v>42</v>
      </c>
      <c r="G170" t="s">
        <v>8</v>
      </c>
      <c r="H170" t="s">
        <v>62</v>
      </c>
      <c r="I170" t="s">
        <v>42</v>
      </c>
      <c r="J170" t="s">
        <v>80</v>
      </c>
      <c r="K170">
        <v>4</v>
      </c>
      <c r="L170" t="s">
        <v>105</v>
      </c>
      <c r="M170">
        <f t="shared" si="6"/>
        <v>2021</v>
      </c>
      <c r="N170">
        <v>5</v>
      </c>
      <c r="O170" t="s">
        <v>57</v>
      </c>
      <c r="P170" t="s">
        <v>52</v>
      </c>
      <c r="Q170" s="2">
        <f t="shared" si="7"/>
        <v>1517.073791</v>
      </c>
      <c r="R170" s="2">
        <v>303.41475819999999</v>
      </c>
      <c r="S170" s="2">
        <f t="shared" si="8"/>
        <v>1668.7811701000001</v>
      </c>
      <c r="T170" s="2">
        <v>1517.073791</v>
      </c>
    </row>
    <row r="171" spans="1:20" x14ac:dyDescent="0.25">
      <c r="A171">
        <v>7290735</v>
      </c>
      <c r="B171">
        <v>12</v>
      </c>
      <c r="C171" t="s">
        <v>46</v>
      </c>
      <c r="D171">
        <v>353006</v>
      </c>
      <c r="E171" t="s">
        <v>36</v>
      </c>
      <c r="F171" t="s">
        <v>37</v>
      </c>
      <c r="G171" t="s">
        <v>12</v>
      </c>
      <c r="H171" t="s">
        <v>59</v>
      </c>
      <c r="I171" t="s">
        <v>37</v>
      </c>
      <c r="J171" t="s">
        <v>80</v>
      </c>
      <c r="K171">
        <v>4</v>
      </c>
      <c r="L171" t="s">
        <v>105</v>
      </c>
      <c r="M171">
        <f t="shared" si="6"/>
        <v>2021</v>
      </c>
      <c r="N171">
        <v>6</v>
      </c>
      <c r="O171" t="s">
        <v>57</v>
      </c>
      <c r="P171" t="s">
        <v>54</v>
      </c>
      <c r="Q171" s="2">
        <f t="shared" si="7"/>
        <v>1846.3876670000006</v>
      </c>
      <c r="R171" s="2">
        <v>307.73127783333342</v>
      </c>
      <c r="S171" s="2">
        <f t="shared" si="8"/>
        <v>2031.0264337000035</v>
      </c>
      <c r="T171" s="2">
        <v>13384.464198082998</v>
      </c>
    </row>
    <row r="172" spans="1:20" x14ac:dyDescent="0.25">
      <c r="A172">
        <v>7313773</v>
      </c>
      <c r="B172">
        <v>19</v>
      </c>
      <c r="C172" t="s">
        <v>46</v>
      </c>
      <c r="D172">
        <v>353006</v>
      </c>
      <c r="E172" t="s">
        <v>36</v>
      </c>
      <c r="F172" t="s">
        <v>37</v>
      </c>
      <c r="G172" t="s">
        <v>12</v>
      </c>
      <c r="H172" t="s">
        <v>59</v>
      </c>
      <c r="I172" t="s">
        <v>37</v>
      </c>
      <c r="J172" t="s">
        <v>80</v>
      </c>
      <c r="K172">
        <v>4</v>
      </c>
      <c r="L172" t="s">
        <v>105</v>
      </c>
      <c r="M172">
        <f t="shared" si="6"/>
        <v>2021</v>
      </c>
      <c r="N172">
        <v>10</v>
      </c>
      <c r="O172" t="s">
        <v>57</v>
      </c>
      <c r="P172" t="s">
        <v>54</v>
      </c>
      <c r="Q172" s="2">
        <f t="shared" si="7"/>
        <v>3077.3127780000009</v>
      </c>
      <c r="R172" s="2">
        <v>307.7312778000001</v>
      </c>
      <c r="S172" s="2">
        <f t="shared" si="8"/>
        <v>3385.0440558000059</v>
      </c>
      <c r="T172" s="2">
        <v>22307.440327721997</v>
      </c>
    </row>
    <row r="173" spans="1:20" x14ac:dyDescent="0.25">
      <c r="A173">
        <v>7286766</v>
      </c>
      <c r="B173">
        <v>13</v>
      </c>
      <c r="C173" t="s">
        <v>46</v>
      </c>
      <c r="D173">
        <v>353006</v>
      </c>
      <c r="E173" t="s">
        <v>36</v>
      </c>
      <c r="F173" t="s">
        <v>37</v>
      </c>
      <c r="G173" t="s">
        <v>12</v>
      </c>
      <c r="H173" t="s">
        <v>59</v>
      </c>
      <c r="I173" t="s">
        <v>37</v>
      </c>
      <c r="J173" t="s">
        <v>80</v>
      </c>
      <c r="K173">
        <v>4</v>
      </c>
      <c r="L173" t="s">
        <v>105</v>
      </c>
      <c r="M173">
        <f t="shared" si="6"/>
        <v>2021</v>
      </c>
      <c r="N173">
        <v>2</v>
      </c>
      <c r="O173" t="s">
        <v>57</v>
      </c>
      <c r="P173" t="s">
        <v>54</v>
      </c>
      <c r="Q173" s="2">
        <f t="shared" si="7"/>
        <v>615.46255500000018</v>
      </c>
      <c r="R173" s="2">
        <v>307.73127750000009</v>
      </c>
      <c r="S173" s="2">
        <f t="shared" si="8"/>
        <v>677.00881050000112</v>
      </c>
      <c r="T173" s="2">
        <v>4461.4880611949993</v>
      </c>
    </row>
    <row r="174" spans="1:20" x14ac:dyDescent="0.25">
      <c r="A174">
        <v>7362542</v>
      </c>
      <c r="B174">
        <v>13</v>
      </c>
      <c r="C174" t="s">
        <v>46</v>
      </c>
      <c r="D174">
        <v>353006</v>
      </c>
      <c r="E174" t="s">
        <v>36</v>
      </c>
      <c r="F174" t="s">
        <v>37</v>
      </c>
      <c r="G174" t="s">
        <v>12</v>
      </c>
      <c r="H174" t="s">
        <v>59</v>
      </c>
      <c r="I174" t="s">
        <v>37</v>
      </c>
      <c r="J174" t="s">
        <v>80</v>
      </c>
      <c r="K174">
        <v>4</v>
      </c>
      <c r="L174" t="s">
        <v>105</v>
      </c>
      <c r="M174">
        <f t="shared" si="6"/>
        <v>2021</v>
      </c>
      <c r="N174">
        <v>5</v>
      </c>
      <c r="O174" t="s">
        <v>57</v>
      </c>
      <c r="P174" t="s">
        <v>54</v>
      </c>
      <c r="Q174" s="2">
        <f t="shared" si="7"/>
        <v>1502.1346740000006</v>
      </c>
      <c r="R174" s="2">
        <v>300.42693480000014</v>
      </c>
      <c r="S174" s="2">
        <f t="shared" si="8"/>
        <v>1652.3481414000028</v>
      </c>
      <c r="T174" s="2">
        <v>10888.974251825999</v>
      </c>
    </row>
    <row r="175" spans="1:20" x14ac:dyDescent="0.25">
      <c r="A175">
        <v>7286676</v>
      </c>
      <c r="B175">
        <v>2</v>
      </c>
      <c r="C175" t="s">
        <v>46</v>
      </c>
      <c r="D175">
        <v>371504</v>
      </c>
      <c r="E175" t="s">
        <v>22</v>
      </c>
      <c r="F175" t="s">
        <v>23</v>
      </c>
      <c r="G175" t="s">
        <v>15</v>
      </c>
      <c r="H175" t="s">
        <v>63</v>
      </c>
      <c r="I175" t="s">
        <v>23</v>
      </c>
      <c r="J175" t="s">
        <v>80</v>
      </c>
      <c r="K175">
        <v>4</v>
      </c>
      <c r="L175" t="s">
        <v>105</v>
      </c>
      <c r="M175">
        <f t="shared" si="6"/>
        <v>2021</v>
      </c>
      <c r="N175">
        <v>1</v>
      </c>
      <c r="O175" t="s">
        <v>57</v>
      </c>
      <c r="P175" t="s">
        <v>52</v>
      </c>
      <c r="Q175" s="2">
        <f t="shared" si="7"/>
        <v>282.95999999999998</v>
      </c>
      <c r="R175" s="2">
        <v>282.95999999999998</v>
      </c>
      <c r="S175" s="2">
        <f t="shared" si="8"/>
        <v>311.25600000000003</v>
      </c>
      <c r="T175" s="2">
        <v>282.95999999999998</v>
      </c>
    </row>
    <row r="176" spans="1:20" x14ac:dyDescent="0.25">
      <c r="A176">
        <v>7329682</v>
      </c>
      <c r="B176">
        <v>1</v>
      </c>
      <c r="C176" t="s">
        <v>46</v>
      </c>
      <c r="D176">
        <v>305574</v>
      </c>
      <c r="E176" t="s">
        <v>40</v>
      </c>
      <c r="F176" t="s">
        <v>21</v>
      </c>
      <c r="G176" t="s">
        <v>13</v>
      </c>
      <c r="H176" t="s">
        <v>66</v>
      </c>
      <c r="I176" t="s">
        <v>21</v>
      </c>
      <c r="J176" t="s">
        <v>80</v>
      </c>
      <c r="K176">
        <v>4</v>
      </c>
      <c r="L176" t="s">
        <v>105</v>
      </c>
      <c r="M176">
        <f t="shared" si="6"/>
        <v>2021</v>
      </c>
      <c r="N176">
        <v>5</v>
      </c>
      <c r="O176" t="s">
        <v>57</v>
      </c>
      <c r="P176" t="s">
        <v>52</v>
      </c>
      <c r="Q176" s="2">
        <f t="shared" si="7"/>
        <v>1310</v>
      </c>
      <c r="R176" s="2">
        <v>262</v>
      </c>
      <c r="S176" s="2">
        <f t="shared" si="8"/>
        <v>1441.0000000000002</v>
      </c>
      <c r="T176" s="2">
        <v>1310</v>
      </c>
    </row>
    <row r="177" spans="1:20" x14ac:dyDescent="0.25">
      <c r="A177">
        <v>7311326</v>
      </c>
      <c r="B177">
        <v>2</v>
      </c>
      <c r="C177" t="s">
        <v>46</v>
      </c>
      <c r="D177">
        <v>305574</v>
      </c>
      <c r="E177" t="s">
        <v>40</v>
      </c>
      <c r="F177" t="s">
        <v>21</v>
      </c>
      <c r="G177" t="s">
        <v>13</v>
      </c>
      <c r="H177" t="s">
        <v>66</v>
      </c>
      <c r="I177" t="s">
        <v>21</v>
      </c>
      <c r="J177" t="s">
        <v>80</v>
      </c>
      <c r="K177">
        <v>4</v>
      </c>
      <c r="L177" t="s">
        <v>105</v>
      </c>
      <c r="M177">
        <f t="shared" si="6"/>
        <v>2021</v>
      </c>
      <c r="N177">
        <v>1</v>
      </c>
      <c r="O177" t="s">
        <v>57</v>
      </c>
      <c r="P177" t="s">
        <v>52</v>
      </c>
      <c r="Q177" s="2">
        <f t="shared" si="7"/>
        <v>262</v>
      </c>
      <c r="R177" s="2">
        <v>262</v>
      </c>
      <c r="S177" s="2">
        <f t="shared" si="8"/>
        <v>288.20000000000005</v>
      </c>
      <c r="T177" s="2">
        <v>262</v>
      </c>
    </row>
    <row r="178" spans="1:20" x14ac:dyDescent="0.25">
      <c r="A178">
        <v>7314781</v>
      </c>
      <c r="B178">
        <v>2</v>
      </c>
      <c r="C178" t="s">
        <v>46</v>
      </c>
      <c r="D178">
        <v>305574</v>
      </c>
      <c r="E178" t="s">
        <v>40</v>
      </c>
      <c r="F178" t="s">
        <v>21</v>
      </c>
      <c r="G178" t="s">
        <v>13</v>
      </c>
      <c r="H178" t="s">
        <v>66</v>
      </c>
      <c r="I178" t="s">
        <v>21</v>
      </c>
      <c r="J178" t="s">
        <v>80</v>
      </c>
      <c r="K178">
        <v>4</v>
      </c>
      <c r="L178" t="s">
        <v>105</v>
      </c>
      <c r="M178">
        <f t="shared" si="6"/>
        <v>2021</v>
      </c>
      <c r="N178">
        <v>1</v>
      </c>
      <c r="O178" t="s">
        <v>57</v>
      </c>
      <c r="P178" t="s">
        <v>52</v>
      </c>
      <c r="Q178" s="2">
        <f t="shared" si="7"/>
        <v>262</v>
      </c>
      <c r="R178" s="2">
        <v>262</v>
      </c>
      <c r="S178" s="2">
        <f t="shared" si="8"/>
        <v>288.20000000000005</v>
      </c>
      <c r="T178" s="2">
        <v>262</v>
      </c>
    </row>
    <row r="179" spans="1:20" x14ac:dyDescent="0.25">
      <c r="A179">
        <v>7353005</v>
      </c>
      <c r="B179">
        <v>3</v>
      </c>
      <c r="C179" t="s">
        <v>46</v>
      </c>
      <c r="D179">
        <v>332489</v>
      </c>
      <c r="E179" t="s">
        <v>31</v>
      </c>
      <c r="F179" t="s">
        <v>25</v>
      </c>
      <c r="G179" t="s">
        <v>7</v>
      </c>
      <c r="H179" t="s">
        <v>60</v>
      </c>
      <c r="I179" t="s">
        <v>25</v>
      </c>
      <c r="J179" t="s">
        <v>71</v>
      </c>
      <c r="K179">
        <v>5</v>
      </c>
      <c r="L179" t="s">
        <v>106</v>
      </c>
      <c r="M179">
        <f t="shared" si="6"/>
        <v>2021</v>
      </c>
      <c r="N179">
        <v>20</v>
      </c>
      <c r="O179" t="s">
        <v>57</v>
      </c>
      <c r="P179" t="s">
        <v>52</v>
      </c>
      <c r="Q179" s="2">
        <f t="shared" si="7"/>
        <v>5240</v>
      </c>
      <c r="R179" s="2">
        <v>262</v>
      </c>
      <c r="S179" s="2">
        <f t="shared" si="8"/>
        <v>5764.0000000000009</v>
      </c>
      <c r="T179" s="2">
        <v>5240</v>
      </c>
    </row>
    <row r="180" spans="1:20" x14ac:dyDescent="0.25">
      <c r="A180">
        <v>7418932</v>
      </c>
      <c r="B180">
        <v>3</v>
      </c>
      <c r="C180" t="s">
        <v>46</v>
      </c>
      <c r="D180">
        <v>301450</v>
      </c>
      <c r="E180" t="s">
        <v>38</v>
      </c>
      <c r="F180" t="s">
        <v>39</v>
      </c>
      <c r="G180" t="s">
        <v>10</v>
      </c>
      <c r="H180" t="s">
        <v>64</v>
      </c>
      <c r="I180" t="s">
        <v>39</v>
      </c>
      <c r="J180" t="s">
        <v>71</v>
      </c>
      <c r="K180">
        <v>5</v>
      </c>
      <c r="L180" t="s">
        <v>106</v>
      </c>
      <c r="M180">
        <f t="shared" si="6"/>
        <v>2021</v>
      </c>
      <c r="N180">
        <v>2</v>
      </c>
      <c r="O180" t="s">
        <v>57</v>
      </c>
      <c r="P180" t="s">
        <v>52</v>
      </c>
      <c r="Q180" s="2">
        <f t="shared" si="7"/>
        <v>524</v>
      </c>
      <c r="R180" s="2">
        <v>262</v>
      </c>
      <c r="S180" s="2">
        <f t="shared" si="8"/>
        <v>576.40000000000009</v>
      </c>
      <c r="T180" s="2">
        <v>524</v>
      </c>
    </row>
    <row r="181" spans="1:20" x14ac:dyDescent="0.25">
      <c r="A181">
        <v>7406295</v>
      </c>
      <c r="B181">
        <v>1</v>
      </c>
      <c r="C181" t="s">
        <v>46</v>
      </c>
      <c r="D181">
        <v>301450</v>
      </c>
      <c r="E181" t="s">
        <v>38</v>
      </c>
      <c r="F181" t="s">
        <v>39</v>
      </c>
      <c r="G181" t="s">
        <v>10</v>
      </c>
      <c r="H181" t="s">
        <v>64</v>
      </c>
      <c r="I181" t="s">
        <v>39</v>
      </c>
      <c r="J181" t="s">
        <v>71</v>
      </c>
      <c r="K181">
        <v>5</v>
      </c>
      <c r="L181" t="s">
        <v>106</v>
      </c>
      <c r="M181">
        <f t="shared" si="6"/>
        <v>2021</v>
      </c>
      <c r="N181">
        <v>1</v>
      </c>
      <c r="O181" t="s">
        <v>57</v>
      </c>
      <c r="P181" t="s">
        <v>52</v>
      </c>
      <c r="Q181" s="2">
        <f t="shared" si="7"/>
        <v>262</v>
      </c>
      <c r="R181" s="2">
        <v>262</v>
      </c>
      <c r="S181" s="2">
        <f t="shared" si="8"/>
        <v>288.20000000000005</v>
      </c>
      <c r="T181" s="2">
        <v>262</v>
      </c>
    </row>
    <row r="182" spans="1:20" x14ac:dyDescent="0.25">
      <c r="A182">
        <v>7428566</v>
      </c>
      <c r="B182">
        <v>1</v>
      </c>
      <c r="C182" t="s">
        <v>46</v>
      </c>
      <c r="D182">
        <v>301450</v>
      </c>
      <c r="E182" t="s">
        <v>38</v>
      </c>
      <c r="F182" t="s">
        <v>39</v>
      </c>
      <c r="G182" t="s">
        <v>10</v>
      </c>
      <c r="H182" t="s">
        <v>64</v>
      </c>
      <c r="I182" t="s">
        <v>39</v>
      </c>
      <c r="J182" t="s">
        <v>71</v>
      </c>
      <c r="K182">
        <v>5</v>
      </c>
      <c r="L182" t="s">
        <v>106</v>
      </c>
      <c r="M182">
        <f t="shared" si="6"/>
        <v>2021</v>
      </c>
      <c r="N182">
        <v>1</v>
      </c>
      <c r="O182" t="s">
        <v>57</v>
      </c>
      <c r="P182" t="s">
        <v>52</v>
      </c>
      <c r="Q182" s="2">
        <f t="shared" si="7"/>
        <v>262</v>
      </c>
      <c r="R182" s="2">
        <v>262</v>
      </c>
      <c r="S182" s="2">
        <f t="shared" si="8"/>
        <v>288.20000000000005</v>
      </c>
      <c r="T182" s="2">
        <v>262</v>
      </c>
    </row>
    <row r="183" spans="1:20" x14ac:dyDescent="0.25">
      <c r="A183">
        <v>7409064</v>
      </c>
      <c r="B183">
        <v>1</v>
      </c>
      <c r="C183" t="s">
        <v>46</v>
      </c>
      <c r="D183">
        <v>341772</v>
      </c>
      <c r="E183" t="s">
        <v>34</v>
      </c>
      <c r="F183" t="s">
        <v>35</v>
      </c>
      <c r="G183" t="s">
        <v>11</v>
      </c>
      <c r="H183" t="s">
        <v>58</v>
      </c>
      <c r="I183" t="s">
        <v>35</v>
      </c>
      <c r="J183" t="s">
        <v>71</v>
      </c>
      <c r="K183">
        <v>5</v>
      </c>
      <c r="L183" t="s">
        <v>106</v>
      </c>
      <c r="M183">
        <f t="shared" si="6"/>
        <v>2021</v>
      </c>
      <c r="N183">
        <v>1</v>
      </c>
      <c r="O183" t="s">
        <v>57</v>
      </c>
      <c r="P183" t="s">
        <v>52</v>
      </c>
      <c r="Q183" s="2">
        <f t="shared" si="7"/>
        <v>262</v>
      </c>
      <c r="R183" s="2">
        <v>262</v>
      </c>
      <c r="S183" s="2">
        <f t="shared" si="8"/>
        <v>288.20000000000005</v>
      </c>
      <c r="T183" s="2">
        <v>262</v>
      </c>
    </row>
    <row r="184" spans="1:20" x14ac:dyDescent="0.25">
      <c r="A184">
        <v>7357770</v>
      </c>
      <c r="B184">
        <v>2</v>
      </c>
      <c r="C184" t="s">
        <v>46</v>
      </c>
      <c r="D184">
        <v>341772</v>
      </c>
      <c r="E184" t="s">
        <v>34</v>
      </c>
      <c r="F184" t="s">
        <v>35</v>
      </c>
      <c r="G184" t="s">
        <v>11</v>
      </c>
      <c r="H184" t="s">
        <v>58</v>
      </c>
      <c r="I184" t="s">
        <v>35</v>
      </c>
      <c r="J184" t="s">
        <v>71</v>
      </c>
      <c r="K184">
        <v>5</v>
      </c>
      <c r="L184" t="s">
        <v>106</v>
      </c>
      <c r="M184">
        <f t="shared" si="6"/>
        <v>2021</v>
      </c>
      <c r="N184">
        <v>2</v>
      </c>
      <c r="O184" t="s">
        <v>57</v>
      </c>
      <c r="P184" t="s">
        <v>52</v>
      </c>
      <c r="Q184" s="2">
        <f t="shared" si="7"/>
        <v>524</v>
      </c>
      <c r="R184" s="2">
        <v>262</v>
      </c>
      <c r="S184" s="2">
        <f t="shared" si="8"/>
        <v>576.40000000000009</v>
      </c>
      <c r="T184" s="2">
        <v>524</v>
      </c>
    </row>
    <row r="185" spans="1:20" x14ac:dyDescent="0.25">
      <c r="A185">
        <v>7404433</v>
      </c>
      <c r="B185">
        <v>3</v>
      </c>
      <c r="C185" t="s">
        <v>46</v>
      </c>
      <c r="D185">
        <v>341772</v>
      </c>
      <c r="E185" t="s">
        <v>34</v>
      </c>
      <c r="F185" t="s">
        <v>35</v>
      </c>
      <c r="G185" t="s">
        <v>11</v>
      </c>
      <c r="H185" t="s">
        <v>58</v>
      </c>
      <c r="I185" t="s">
        <v>35</v>
      </c>
      <c r="J185" t="s">
        <v>71</v>
      </c>
      <c r="K185">
        <v>5</v>
      </c>
      <c r="L185" t="s">
        <v>106</v>
      </c>
      <c r="M185">
        <f t="shared" si="6"/>
        <v>2021</v>
      </c>
      <c r="N185">
        <v>2</v>
      </c>
      <c r="O185" t="s">
        <v>57</v>
      </c>
      <c r="P185" t="s">
        <v>52</v>
      </c>
      <c r="Q185" s="2">
        <f t="shared" si="7"/>
        <v>524</v>
      </c>
      <c r="R185" s="2">
        <v>262</v>
      </c>
      <c r="S185" s="2">
        <f t="shared" si="8"/>
        <v>576.40000000000009</v>
      </c>
      <c r="T185" s="2">
        <v>524</v>
      </c>
    </row>
    <row r="186" spans="1:20" x14ac:dyDescent="0.25">
      <c r="A186">
        <v>7418798</v>
      </c>
      <c r="B186">
        <v>1</v>
      </c>
      <c r="C186" t="s">
        <v>46</v>
      </c>
      <c r="D186">
        <v>341772</v>
      </c>
      <c r="E186" t="s">
        <v>34</v>
      </c>
      <c r="F186" t="s">
        <v>35</v>
      </c>
      <c r="G186" t="s">
        <v>11</v>
      </c>
      <c r="H186" t="s">
        <v>58</v>
      </c>
      <c r="I186" t="s">
        <v>35</v>
      </c>
      <c r="J186" t="s">
        <v>71</v>
      </c>
      <c r="K186">
        <v>5</v>
      </c>
      <c r="L186" t="s">
        <v>106</v>
      </c>
      <c r="M186">
        <f t="shared" si="6"/>
        <v>2021</v>
      </c>
      <c r="N186">
        <v>1</v>
      </c>
      <c r="O186" t="s">
        <v>57</v>
      </c>
      <c r="P186" t="s">
        <v>52</v>
      </c>
      <c r="Q186" s="2">
        <f t="shared" si="7"/>
        <v>262</v>
      </c>
      <c r="R186" s="2">
        <v>262</v>
      </c>
      <c r="S186" s="2">
        <f t="shared" si="8"/>
        <v>288.20000000000005</v>
      </c>
      <c r="T186" s="2">
        <v>262</v>
      </c>
    </row>
    <row r="187" spans="1:20" x14ac:dyDescent="0.25">
      <c r="A187">
        <v>7356243</v>
      </c>
      <c r="B187">
        <v>1</v>
      </c>
      <c r="C187" t="s">
        <v>46</v>
      </c>
      <c r="D187">
        <v>341772</v>
      </c>
      <c r="E187" t="s">
        <v>34</v>
      </c>
      <c r="F187" t="s">
        <v>35</v>
      </c>
      <c r="G187" t="s">
        <v>11</v>
      </c>
      <c r="H187" t="s">
        <v>58</v>
      </c>
      <c r="I187" t="s">
        <v>35</v>
      </c>
      <c r="J187" t="s">
        <v>71</v>
      </c>
      <c r="K187">
        <v>5</v>
      </c>
      <c r="L187" t="s">
        <v>106</v>
      </c>
      <c r="M187">
        <f t="shared" si="6"/>
        <v>2021</v>
      </c>
      <c r="N187">
        <v>2</v>
      </c>
      <c r="O187" t="s">
        <v>57</v>
      </c>
      <c r="P187" t="s">
        <v>52</v>
      </c>
      <c r="Q187" s="2">
        <f t="shared" si="7"/>
        <v>524</v>
      </c>
      <c r="R187" s="2">
        <v>262</v>
      </c>
      <c r="S187" s="2">
        <f t="shared" si="8"/>
        <v>576.40000000000009</v>
      </c>
      <c r="T187" s="2">
        <v>524</v>
      </c>
    </row>
    <row r="188" spans="1:20" x14ac:dyDescent="0.25">
      <c r="A188">
        <v>7367120</v>
      </c>
      <c r="B188">
        <v>1</v>
      </c>
      <c r="C188" t="s">
        <v>46</v>
      </c>
      <c r="D188">
        <v>341772</v>
      </c>
      <c r="E188" t="s">
        <v>34</v>
      </c>
      <c r="F188" t="s">
        <v>35</v>
      </c>
      <c r="G188" t="s">
        <v>11</v>
      </c>
      <c r="H188" t="s">
        <v>58</v>
      </c>
      <c r="I188" t="s">
        <v>35</v>
      </c>
      <c r="J188" t="s">
        <v>71</v>
      </c>
      <c r="K188">
        <v>5</v>
      </c>
      <c r="L188" t="s">
        <v>106</v>
      </c>
      <c r="M188">
        <f t="shared" si="6"/>
        <v>2021</v>
      </c>
      <c r="N188">
        <v>2</v>
      </c>
      <c r="O188" t="s">
        <v>57</v>
      </c>
      <c r="P188" t="s">
        <v>52</v>
      </c>
      <c r="Q188" s="2">
        <f t="shared" si="7"/>
        <v>524</v>
      </c>
      <c r="R188" s="2">
        <v>262</v>
      </c>
      <c r="S188" s="2">
        <f t="shared" si="8"/>
        <v>576.40000000000009</v>
      </c>
      <c r="T188" s="2">
        <v>524</v>
      </c>
    </row>
    <row r="189" spans="1:20" x14ac:dyDescent="0.25">
      <c r="A189">
        <v>7416665</v>
      </c>
      <c r="B189">
        <v>1</v>
      </c>
      <c r="C189" t="s">
        <v>46</v>
      </c>
      <c r="D189">
        <v>341772</v>
      </c>
      <c r="E189" t="s">
        <v>34</v>
      </c>
      <c r="F189" t="s">
        <v>35</v>
      </c>
      <c r="G189" t="s">
        <v>11</v>
      </c>
      <c r="H189" t="s">
        <v>58</v>
      </c>
      <c r="I189" t="s">
        <v>35</v>
      </c>
      <c r="J189" t="s">
        <v>71</v>
      </c>
      <c r="K189">
        <v>5</v>
      </c>
      <c r="L189" t="s">
        <v>106</v>
      </c>
      <c r="M189">
        <f t="shared" si="6"/>
        <v>2021</v>
      </c>
      <c r="N189">
        <v>4</v>
      </c>
      <c r="O189" t="s">
        <v>57</v>
      </c>
      <c r="P189" t="s">
        <v>52</v>
      </c>
      <c r="Q189" s="2">
        <f t="shared" si="7"/>
        <v>1048</v>
      </c>
      <c r="R189" s="2">
        <v>262</v>
      </c>
      <c r="S189" s="2">
        <f t="shared" si="8"/>
        <v>1152.8000000000002</v>
      </c>
      <c r="T189" s="2">
        <v>1048</v>
      </c>
    </row>
    <row r="190" spans="1:20" x14ac:dyDescent="0.25">
      <c r="A190">
        <v>7400626</v>
      </c>
      <c r="B190">
        <v>1</v>
      </c>
      <c r="C190" t="s">
        <v>46</v>
      </c>
      <c r="D190">
        <v>340390</v>
      </c>
      <c r="E190" t="s">
        <v>41</v>
      </c>
      <c r="F190" t="s">
        <v>42</v>
      </c>
      <c r="G190" t="s">
        <v>8</v>
      </c>
      <c r="H190" t="s">
        <v>62</v>
      </c>
      <c r="I190" t="s">
        <v>42</v>
      </c>
      <c r="J190" t="s">
        <v>71</v>
      </c>
      <c r="K190">
        <v>5</v>
      </c>
      <c r="L190" t="s">
        <v>106</v>
      </c>
      <c r="M190">
        <f t="shared" si="6"/>
        <v>2021</v>
      </c>
      <c r="N190">
        <v>2</v>
      </c>
      <c r="O190" t="s">
        <v>57</v>
      </c>
      <c r="P190" t="s">
        <v>52</v>
      </c>
      <c r="Q190" s="2">
        <f t="shared" si="7"/>
        <v>606.86617999999999</v>
      </c>
      <c r="R190" s="2">
        <v>303.43308999999999</v>
      </c>
      <c r="S190" s="2">
        <f t="shared" si="8"/>
        <v>667.55279800000005</v>
      </c>
      <c r="T190" s="2">
        <v>606.86617999999999</v>
      </c>
    </row>
    <row r="191" spans="1:20" x14ac:dyDescent="0.25">
      <c r="A191">
        <v>7403758</v>
      </c>
      <c r="B191">
        <v>11</v>
      </c>
      <c r="C191" t="s">
        <v>46</v>
      </c>
      <c r="D191">
        <v>353006</v>
      </c>
      <c r="E191" t="s">
        <v>36</v>
      </c>
      <c r="F191" t="s">
        <v>37</v>
      </c>
      <c r="G191" t="s">
        <v>12</v>
      </c>
      <c r="H191" t="s">
        <v>59</v>
      </c>
      <c r="I191" t="s">
        <v>37</v>
      </c>
      <c r="J191" t="s">
        <v>71</v>
      </c>
      <c r="K191">
        <v>5</v>
      </c>
      <c r="L191" t="s">
        <v>106</v>
      </c>
      <c r="M191">
        <f t="shared" si="6"/>
        <v>2021</v>
      </c>
      <c r="N191">
        <v>3</v>
      </c>
      <c r="O191" t="s">
        <v>57</v>
      </c>
      <c r="P191" t="s">
        <v>54</v>
      </c>
      <c r="Q191" s="2">
        <f t="shared" si="7"/>
        <v>888.23522600000035</v>
      </c>
      <c r="R191" s="2">
        <v>296.0784086666668</v>
      </c>
      <c r="S191" s="2">
        <f t="shared" si="8"/>
        <v>977.05874860000176</v>
      </c>
      <c r="T191" s="2">
        <v>6438.8171532739998</v>
      </c>
    </row>
    <row r="192" spans="1:20" x14ac:dyDescent="0.25">
      <c r="A192">
        <v>7382311</v>
      </c>
      <c r="B192">
        <v>7</v>
      </c>
      <c r="C192" t="s">
        <v>46</v>
      </c>
      <c r="D192">
        <v>353006</v>
      </c>
      <c r="E192" t="s">
        <v>36</v>
      </c>
      <c r="F192" t="s">
        <v>37</v>
      </c>
      <c r="G192" t="s">
        <v>12</v>
      </c>
      <c r="H192" t="s">
        <v>59</v>
      </c>
      <c r="I192" t="s">
        <v>37</v>
      </c>
      <c r="J192" t="s">
        <v>71</v>
      </c>
      <c r="K192">
        <v>5</v>
      </c>
      <c r="L192" t="s">
        <v>106</v>
      </c>
      <c r="M192">
        <f t="shared" si="6"/>
        <v>2021</v>
      </c>
      <c r="N192">
        <v>2</v>
      </c>
      <c r="O192" t="s">
        <v>57</v>
      </c>
      <c r="P192" t="s">
        <v>54</v>
      </c>
      <c r="Q192" s="2">
        <f t="shared" si="7"/>
        <v>592.15681700000027</v>
      </c>
      <c r="R192" s="2">
        <v>296.07840850000014</v>
      </c>
      <c r="S192" s="2">
        <f t="shared" si="8"/>
        <v>651.37249870000119</v>
      </c>
      <c r="T192" s="2">
        <v>4292.5447664330004</v>
      </c>
    </row>
    <row r="193" spans="1:20" x14ac:dyDescent="0.25">
      <c r="A193">
        <v>7263657</v>
      </c>
      <c r="B193">
        <v>1</v>
      </c>
      <c r="C193" t="s">
        <v>46</v>
      </c>
      <c r="D193">
        <v>371504</v>
      </c>
      <c r="E193" t="s">
        <v>22</v>
      </c>
      <c r="F193" t="s">
        <v>23</v>
      </c>
      <c r="G193" t="s">
        <v>15</v>
      </c>
      <c r="H193" t="s">
        <v>63</v>
      </c>
      <c r="I193" t="s">
        <v>23</v>
      </c>
      <c r="J193" t="s">
        <v>71</v>
      </c>
      <c r="K193">
        <v>5</v>
      </c>
      <c r="L193" t="s">
        <v>106</v>
      </c>
      <c r="M193">
        <f t="shared" si="6"/>
        <v>2021</v>
      </c>
      <c r="N193">
        <v>12</v>
      </c>
      <c r="O193" t="s">
        <v>57</v>
      </c>
      <c r="P193" t="s">
        <v>52</v>
      </c>
      <c r="Q193" s="2">
        <f t="shared" si="7"/>
        <v>3395.52</v>
      </c>
      <c r="R193" s="2">
        <v>282.95999999999998</v>
      </c>
      <c r="S193" s="2">
        <f t="shared" si="8"/>
        <v>3735.0720000000001</v>
      </c>
      <c r="T193" s="2">
        <v>3395.52</v>
      </c>
    </row>
    <row r="194" spans="1:20" x14ac:dyDescent="0.25">
      <c r="A194">
        <v>7375262</v>
      </c>
      <c r="B194">
        <v>1</v>
      </c>
      <c r="C194" t="s">
        <v>46</v>
      </c>
      <c r="D194">
        <v>305574</v>
      </c>
      <c r="E194" t="s">
        <v>40</v>
      </c>
      <c r="F194" t="s">
        <v>21</v>
      </c>
      <c r="G194" t="s">
        <v>13</v>
      </c>
      <c r="H194" t="s">
        <v>66</v>
      </c>
      <c r="I194" t="s">
        <v>21</v>
      </c>
      <c r="J194" t="s">
        <v>71</v>
      </c>
      <c r="K194">
        <v>5</v>
      </c>
      <c r="L194" t="s">
        <v>106</v>
      </c>
      <c r="M194">
        <f t="shared" si="6"/>
        <v>2021</v>
      </c>
      <c r="N194">
        <v>5</v>
      </c>
      <c r="O194" t="s">
        <v>57</v>
      </c>
      <c r="P194" t="s">
        <v>52</v>
      </c>
      <c r="Q194" s="2">
        <f t="shared" si="7"/>
        <v>1310</v>
      </c>
      <c r="R194" s="2">
        <v>262</v>
      </c>
      <c r="S194" s="2">
        <f t="shared" si="8"/>
        <v>1441.0000000000002</v>
      </c>
      <c r="T194" s="2">
        <v>1310</v>
      </c>
    </row>
    <row r="195" spans="1:20" x14ac:dyDescent="0.25">
      <c r="A195">
        <v>7425926</v>
      </c>
      <c r="B195">
        <v>1</v>
      </c>
      <c r="C195" t="s">
        <v>46</v>
      </c>
      <c r="D195">
        <v>305574</v>
      </c>
      <c r="E195" t="s">
        <v>40</v>
      </c>
      <c r="F195" t="s">
        <v>21</v>
      </c>
      <c r="G195" t="s">
        <v>13</v>
      </c>
      <c r="H195" t="s">
        <v>66</v>
      </c>
      <c r="I195" t="s">
        <v>21</v>
      </c>
      <c r="J195" t="s">
        <v>71</v>
      </c>
      <c r="K195">
        <v>5</v>
      </c>
      <c r="L195" t="s">
        <v>106</v>
      </c>
      <c r="M195">
        <f t="shared" ref="M195:M258" si="9">+LEFT(J195,4) * 1</f>
        <v>2021</v>
      </c>
      <c r="N195">
        <v>5</v>
      </c>
      <c r="O195" t="s">
        <v>57</v>
      </c>
      <c r="P195" t="s">
        <v>52</v>
      </c>
      <c r="Q195" s="2">
        <f t="shared" ref="Q195:Q258" si="10">IF(P195="EUR",T195,IF(P195="USD",(T195*0.909090909090909),(T195*0.137950062077528)))</f>
        <v>1310</v>
      </c>
      <c r="R195" s="2">
        <v>262</v>
      </c>
      <c r="S195" s="2">
        <f t="shared" ref="S195:S258" si="11">IF(P195="USD",T195,IF(P195="EUR",(T195*1.1),(T195*0.151745068285281)))</f>
        <v>1441.0000000000002</v>
      </c>
      <c r="T195" s="2">
        <v>1310</v>
      </c>
    </row>
    <row r="196" spans="1:20" x14ac:dyDescent="0.25">
      <c r="A196">
        <v>7473485</v>
      </c>
      <c r="B196">
        <v>2</v>
      </c>
      <c r="C196" t="s">
        <v>46</v>
      </c>
      <c r="D196">
        <v>332489</v>
      </c>
      <c r="E196" t="s">
        <v>31</v>
      </c>
      <c r="F196" t="s">
        <v>25</v>
      </c>
      <c r="G196" t="s">
        <v>7</v>
      </c>
      <c r="H196" t="s">
        <v>60</v>
      </c>
      <c r="I196" t="s">
        <v>25</v>
      </c>
      <c r="J196" t="s">
        <v>72</v>
      </c>
      <c r="K196">
        <v>6</v>
      </c>
      <c r="L196" t="s">
        <v>107</v>
      </c>
      <c r="M196">
        <f t="shared" si="9"/>
        <v>2021</v>
      </c>
      <c r="N196">
        <v>1</v>
      </c>
      <c r="O196" t="s">
        <v>57</v>
      </c>
      <c r="P196" t="s">
        <v>52</v>
      </c>
      <c r="Q196" s="2">
        <f t="shared" si="10"/>
        <v>262</v>
      </c>
      <c r="R196" s="2">
        <v>262</v>
      </c>
      <c r="S196" s="2">
        <f t="shared" si="11"/>
        <v>288.20000000000005</v>
      </c>
      <c r="T196" s="2">
        <v>262</v>
      </c>
    </row>
    <row r="197" spans="1:20" x14ac:dyDescent="0.25">
      <c r="A197">
        <v>7473712</v>
      </c>
      <c r="B197">
        <v>2</v>
      </c>
      <c r="C197" t="s">
        <v>46</v>
      </c>
      <c r="D197">
        <v>301450</v>
      </c>
      <c r="E197" t="s">
        <v>38</v>
      </c>
      <c r="F197" t="s">
        <v>39</v>
      </c>
      <c r="G197" t="s">
        <v>10</v>
      </c>
      <c r="H197" t="s">
        <v>64</v>
      </c>
      <c r="I197" t="s">
        <v>39</v>
      </c>
      <c r="J197" t="s">
        <v>72</v>
      </c>
      <c r="K197">
        <v>6</v>
      </c>
      <c r="L197" t="s">
        <v>107</v>
      </c>
      <c r="M197">
        <f t="shared" si="9"/>
        <v>2021</v>
      </c>
      <c r="N197">
        <v>1</v>
      </c>
      <c r="O197" t="s">
        <v>57</v>
      </c>
      <c r="P197" t="s">
        <v>52</v>
      </c>
      <c r="Q197" s="2">
        <f t="shared" si="10"/>
        <v>262</v>
      </c>
      <c r="R197" s="2">
        <v>262</v>
      </c>
      <c r="S197" s="2">
        <f t="shared" si="11"/>
        <v>288.20000000000005</v>
      </c>
      <c r="T197" s="2">
        <v>262</v>
      </c>
    </row>
    <row r="198" spans="1:20" x14ac:dyDescent="0.25">
      <c r="A198">
        <v>7370475</v>
      </c>
      <c r="B198">
        <v>2</v>
      </c>
      <c r="C198" t="s">
        <v>46</v>
      </c>
      <c r="D198">
        <v>301450</v>
      </c>
      <c r="E198" t="s">
        <v>38</v>
      </c>
      <c r="F198" t="s">
        <v>39</v>
      </c>
      <c r="G198" t="s">
        <v>10</v>
      </c>
      <c r="H198" t="s">
        <v>64</v>
      </c>
      <c r="I198" t="s">
        <v>39</v>
      </c>
      <c r="J198" t="s">
        <v>72</v>
      </c>
      <c r="K198">
        <v>6</v>
      </c>
      <c r="L198" t="s">
        <v>107</v>
      </c>
      <c r="M198">
        <f t="shared" si="9"/>
        <v>2021</v>
      </c>
      <c r="N198">
        <v>1</v>
      </c>
      <c r="O198" t="s">
        <v>57</v>
      </c>
      <c r="P198" t="s">
        <v>52</v>
      </c>
      <c r="Q198" s="2">
        <f t="shared" si="10"/>
        <v>262</v>
      </c>
      <c r="R198" s="2">
        <v>262</v>
      </c>
      <c r="S198" s="2">
        <f t="shared" si="11"/>
        <v>288.20000000000005</v>
      </c>
      <c r="T198" s="2">
        <v>262</v>
      </c>
    </row>
    <row r="199" spans="1:20" x14ac:dyDescent="0.25">
      <c r="A199">
        <v>7474506</v>
      </c>
      <c r="B199">
        <v>1</v>
      </c>
      <c r="C199" t="s">
        <v>46</v>
      </c>
      <c r="D199">
        <v>341772</v>
      </c>
      <c r="E199" t="s">
        <v>34</v>
      </c>
      <c r="F199" t="s">
        <v>35</v>
      </c>
      <c r="G199" t="s">
        <v>11</v>
      </c>
      <c r="H199" t="s">
        <v>58</v>
      </c>
      <c r="I199" t="s">
        <v>35</v>
      </c>
      <c r="J199" t="s">
        <v>72</v>
      </c>
      <c r="K199">
        <v>6</v>
      </c>
      <c r="L199" t="s">
        <v>107</v>
      </c>
      <c r="M199">
        <f t="shared" si="9"/>
        <v>2021</v>
      </c>
      <c r="N199">
        <v>1</v>
      </c>
      <c r="O199" t="s">
        <v>57</v>
      </c>
      <c r="P199" t="s">
        <v>52</v>
      </c>
      <c r="Q199" s="2">
        <f t="shared" si="10"/>
        <v>262</v>
      </c>
      <c r="R199" s="2">
        <v>262</v>
      </c>
      <c r="S199" s="2">
        <f t="shared" si="11"/>
        <v>288.20000000000005</v>
      </c>
      <c r="T199" s="2">
        <v>262</v>
      </c>
    </row>
    <row r="200" spans="1:20" x14ac:dyDescent="0.25">
      <c r="A200">
        <v>7463209</v>
      </c>
      <c r="B200">
        <v>2</v>
      </c>
      <c r="C200" t="s">
        <v>46</v>
      </c>
      <c r="D200">
        <v>341772</v>
      </c>
      <c r="E200" t="s">
        <v>34</v>
      </c>
      <c r="F200" t="s">
        <v>35</v>
      </c>
      <c r="G200" t="s">
        <v>11</v>
      </c>
      <c r="H200" t="s">
        <v>58</v>
      </c>
      <c r="I200" t="s">
        <v>35</v>
      </c>
      <c r="J200" t="s">
        <v>72</v>
      </c>
      <c r="K200">
        <v>6</v>
      </c>
      <c r="L200" t="s">
        <v>107</v>
      </c>
      <c r="M200">
        <f t="shared" si="9"/>
        <v>2021</v>
      </c>
      <c r="N200">
        <v>4</v>
      </c>
      <c r="O200" t="s">
        <v>57</v>
      </c>
      <c r="P200" t="s">
        <v>52</v>
      </c>
      <c r="Q200" s="2">
        <f t="shared" si="10"/>
        <v>1048</v>
      </c>
      <c r="R200" s="2">
        <v>262</v>
      </c>
      <c r="S200" s="2">
        <f t="shared" si="11"/>
        <v>1152.8000000000002</v>
      </c>
      <c r="T200" s="2">
        <v>1048</v>
      </c>
    </row>
    <row r="201" spans="1:20" x14ac:dyDescent="0.25">
      <c r="A201">
        <v>7438402</v>
      </c>
      <c r="B201">
        <v>2</v>
      </c>
      <c r="C201" t="s">
        <v>46</v>
      </c>
      <c r="D201">
        <v>341772</v>
      </c>
      <c r="E201" t="s">
        <v>34</v>
      </c>
      <c r="F201" t="s">
        <v>35</v>
      </c>
      <c r="G201" t="s">
        <v>11</v>
      </c>
      <c r="H201" t="s">
        <v>58</v>
      </c>
      <c r="I201" t="s">
        <v>35</v>
      </c>
      <c r="J201" t="s">
        <v>72</v>
      </c>
      <c r="K201">
        <v>6</v>
      </c>
      <c r="L201" t="s">
        <v>107</v>
      </c>
      <c r="M201">
        <f t="shared" si="9"/>
        <v>2021</v>
      </c>
      <c r="N201">
        <v>1</v>
      </c>
      <c r="O201" t="s">
        <v>57</v>
      </c>
      <c r="P201" t="s">
        <v>52</v>
      </c>
      <c r="Q201" s="2">
        <f t="shared" si="10"/>
        <v>262</v>
      </c>
      <c r="R201" s="2">
        <v>262</v>
      </c>
      <c r="S201" s="2">
        <f t="shared" si="11"/>
        <v>288.20000000000005</v>
      </c>
      <c r="T201" s="2">
        <v>262</v>
      </c>
    </row>
    <row r="202" spans="1:20" x14ac:dyDescent="0.25">
      <c r="A202">
        <v>7467307</v>
      </c>
      <c r="B202">
        <v>2</v>
      </c>
      <c r="C202" t="s">
        <v>46</v>
      </c>
      <c r="D202">
        <v>341772</v>
      </c>
      <c r="E202" t="s">
        <v>34</v>
      </c>
      <c r="F202" t="s">
        <v>35</v>
      </c>
      <c r="G202" t="s">
        <v>11</v>
      </c>
      <c r="H202" t="s">
        <v>58</v>
      </c>
      <c r="I202" t="s">
        <v>35</v>
      </c>
      <c r="J202" t="s">
        <v>72</v>
      </c>
      <c r="K202">
        <v>6</v>
      </c>
      <c r="L202" t="s">
        <v>107</v>
      </c>
      <c r="M202">
        <f t="shared" si="9"/>
        <v>2021</v>
      </c>
      <c r="N202">
        <v>1</v>
      </c>
      <c r="O202" t="s">
        <v>57</v>
      </c>
      <c r="P202" t="s">
        <v>52</v>
      </c>
      <c r="Q202" s="2">
        <f t="shared" si="10"/>
        <v>262</v>
      </c>
      <c r="R202" s="2">
        <v>262</v>
      </c>
      <c r="S202" s="2">
        <f t="shared" si="11"/>
        <v>288.20000000000005</v>
      </c>
      <c r="T202" s="2">
        <v>262</v>
      </c>
    </row>
    <row r="203" spans="1:20" x14ac:dyDescent="0.25">
      <c r="A203">
        <v>7476262</v>
      </c>
      <c r="B203">
        <v>1</v>
      </c>
      <c r="C203" t="s">
        <v>46</v>
      </c>
      <c r="D203">
        <v>341772</v>
      </c>
      <c r="E203" t="s">
        <v>34</v>
      </c>
      <c r="F203" t="s">
        <v>35</v>
      </c>
      <c r="G203" t="s">
        <v>11</v>
      </c>
      <c r="H203" t="s">
        <v>58</v>
      </c>
      <c r="I203" t="s">
        <v>35</v>
      </c>
      <c r="J203" t="s">
        <v>72</v>
      </c>
      <c r="K203">
        <v>6</v>
      </c>
      <c r="L203" t="s">
        <v>107</v>
      </c>
      <c r="M203">
        <f t="shared" si="9"/>
        <v>2021</v>
      </c>
      <c r="N203">
        <v>2</v>
      </c>
      <c r="O203" t="s">
        <v>57</v>
      </c>
      <c r="P203" t="s">
        <v>52</v>
      </c>
      <c r="Q203" s="2">
        <f t="shared" si="10"/>
        <v>524</v>
      </c>
      <c r="R203" s="2">
        <v>262</v>
      </c>
      <c r="S203" s="2">
        <f t="shared" si="11"/>
        <v>576.40000000000009</v>
      </c>
      <c r="T203" s="2">
        <v>524</v>
      </c>
    </row>
    <row r="204" spans="1:20" x14ac:dyDescent="0.25">
      <c r="A204">
        <v>7465274</v>
      </c>
      <c r="B204">
        <v>3</v>
      </c>
      <c r="C204" t="s">
        <v>46</v>
      </c>
      <c r="D204">
        <v>341772</v>
      </c>
      <c r="E204" t="s">
        <v>34</v>
      </c>
      <c r="F204" t="s">
        <v>35</v>
      </c>
      <c r="G204" t="s">
        <v>11</v>
      </c>
      <c r="H204" t="s">
        <v>58</v>
      </c>
      <c r="I204" t="s">
        <v>35</v>
      </c>
      <c r="J204" t="s">
        <v>72</v>
      </c>
      <c r="K204">
        <v>6</v>
      </c>
      <c r="L204" t="s">
        <v>107</v>
      </c>
      <c r="M204">
        <f t="shared" si="9"/>
        <v>2021</v>
      </c>
      <c r="N204">
        <v>1</v>
      </c>
      <c r="O204" t="s">
        <v>57</v>
      </c>
      <c r="P204" t="s">
        <v>52</v>
      </c>
      <c r="Q204" s="2">
        <f t="shared" si="10"/>
        <v>262</v>
      </c>
      <c r="R204" s="2">
        <v>262</v>
      </c>
      <c r="S204" s="2">
        <f t="shared" si="11"/>
        <v>288.20000000000005</v>
      </c>
      <c r="T204" s="2">
        <v>262</v>
      </c>
    </row>
    <row r="205" spans="1:20" x14ac:dyDescent="0.25">
      <c r="A205">
        <v>7481970</v>
      </c>
      <c r="B205">
        <v>1</v>
      </c>
      <c r="C205" t="s">
        <v>46</v>
      </c>
      <c r="D205">
        <v>341772</v>
      </c>
      <c r="E205" t="s">
        <v>34</v>
      </c>
      <c r="F205" t="s">
        <v>35</v>
      </c>
      <c r="G205" t="s">
        <v>11</v>
      </c>
      <c r="H205" t="s">
        <v>58</v>
      </c>
      <c r="I205" t="s">
        <v>35</v>
      </c>
      <c r="J205" t="s">
        <v>72</v>
      </c>
      <c r="K205">
        <v>6</v>
      </c>
      <c r="L205" t="s">
        <v>107</v>
      </c>
      <c r="M205">
        <f t="shared" si="9"/>
        <v>2021</v>
      </c>
      <c r="N205">
        <v>1</v>
      </c>
      <c r="O205" t="s">
        <v>57</v>
      </c>
      <c r="P205" t="s">
        <v>52</v>
      </c>
      <c r="Q205" s="2">
        <f t="shared" si="10"/>
        <v>262</v>
      </c>
      <c r="R205" s="2">
        <v>262</v>
      </c>
      <c r="S205" s="2">
        <f t="shared" si="11"/>
        <v>288.20000000000005</v>
      </c>
      <c r="T205" s="2">
        <v>262</v>
      </c>
    </row>
    <row r="206" spans="1:20" x14ac:dyDescent="0.25">
      <c r="A206">
        <v>7461106</v>
      </c>
      <c r="B206">
        <v>4</v>
      </c>
      <c r="C206" t="s">
        <v>46</v>
      </c>
      <c r="D206">
        <v>341772</v>
      </c>
      <c r="E206" t="s">
        <v>34</v>
      </c>
      <c r="F206" t="s">
        <v>35</v>
      </c>
      <c r="G206" t="s">
        <v>11</v>
      </c>
      <c r="H206" t="s">
        <v>58</v>
      </c>
      <c r="I206" t="s">
        <v>35</v>
      </c>
      <c r="J206" t="s">
        <v>72</v>
      </c>
      <c r="K206">
        <v>6</v>
      </c>
      <c r="L206" t="s">
        <v>107</v>
      </c>
      <c r="M206">
        <f t="shared" si="9"/>
        <v>2021</v>
      </c>
      <c r="N206">
        <v>1</v>
      </c>
      <c r="O206" t="s">
        <v>57</v>
      </c>
      <c r="P206" t="s">
        <v>52</v>
      </c>
      <c r="Q206" s="2">
        <f t="shared" si="10"/>
        <v>262</v>
      </c>
      <c r="R206" s="2">
        <v>262</v>
      </c>
      <c r="S206" s="2">
        <f t="shared" si="11"/>
        <v>288.20000000000005</v>
      </c>
      <c r="T206" s="2">
        <v>262</v>
      </c>
    </row>
    <row r="207" spans="1:20" x14ac:dyDescent="0.25">
      <c r="A207">
        <v>7470910</v>
      </c>
      <c r="B207">
        <v>5</v>
      </c>
      <c r="C207" t="s">
        <v>46</v>
      </c>
      <c r="D207">
        <v>341772</v>
      </c>
      <c r="E207" t="s">
        <v>34</v>
      </c>
      <c r="F207" t="s">
        <v>35</v>
      </c>
      <c r="G207" t="s">
        <v>11</v>
      </c>
      <c r="H207" t="s">
        <v>58</v>
      </c>
      <c r="I207" t="s">
        <v>35</v>
      </c>
      <c r="J207" t="s">
        <v>72</v>
      </c>
      <c r="K207">
        <v>6</v>
      </c>
      <c r="L207" t="s">
        <v>107</v>
      </c>
      <c r="M207">
        <f t="shared" si="9"/>
        <v>2021</v>
      </c>
      <c r="N207">
        <v>1</v>
      </c>
      <c r="O207" t="s">
        <v>57</v>
      </c>
      <c r="P207" t="s">
        <v>52</v>
      </c>
      <c r="Q207" s="2">
        <f t="shared" si="10"/>
        <v>262</v>
      </c>
      <c r="R207" s="2">
        <v>262</v>
      </c>
      <c r="S207" s="2">
        <f t="shared" si="11"/>
        <v>288.20000000000005</v>
      </c>
      <c r="T207" s="2">
        <v>262</v>
      </c>
    </row>
    <row r="208" spans="1:20" x14ac:dyDescent="0.25">
      <c r="A208">
        <v>7473037</v>
      </c>
      <c r="B208">
        <v>3</v>
      </c>
      <c r="C208" t="s">
        <v>46</v>
      </c>
      <c r="D208">
        <v>353006</v>
      </c>
      <c r="E208" t="s">
        <v>36</v>
      </c>
      <c r="F208" t="s">
        <v>37</v>
      </c>
      <c r="G208" t="s">
        <v>12</v>
      </c>
      <c r="H208" t="s">
        <v>59</v>
      </c>
      <c r="I208" t="s">
        <v>37</v>
      </c>
      <c r="J208" t="s">
        <v>72</v>
      </c>
      <c r="K208">
        <v>6</v>
      </c>
      <c r="L208" t="s">
        <v>107</v>
      </c>
      <c r="M208">
        <f t="shared" si="9"/>
        <v>2021</v>
      </c>
      <c r="N208">
        <v>1</v>
      </c>
      <c r="O208" t="s">
        <v>57</v>
      </c>
      <c r="P208" t="s">
        <v>54</v>
      </c>
      <c r="Q208" s="2">
        <f t="shared" si="10"/>
        <v>302.29795600000017</v>
      </c>
      <c r="R208" s="2">
        <v>302.29795600000017</v>
      </c>
      <c r="S208" s="2">
        <f t="shared" si="11"/>
        <v>332.52775160000061</v>
      </c>
      <c r="T208" s="2">
        <v>2191.3578830440001</v>
      </c>
    </row>
    <row r="209" spans="1:20" x14ac:dyDescent="0.25">
      <c r="A209">
        <v>7451977</v>
      </c>
      <c r="B209">
        <v>8</v>
      </c>
      <c r="C209" t="s">
        <v>46</v>
      </c>
      <c r="D209">
        <v>353006</v>
      </c>
      <c r="E209" t="s">
        <v>36</v>
      </c>
      <c r="F209" t="s">
        <v>37</v>
      </c>
      <c r="G209" t="s">
        <v>12</v>
      </c>
      <c r="H209" t="s">
        <v>59</v>
      </c>
      <c r="I209" t="s">
        <v>37</v>
      </c>
      <c r="J209" t="s">
        <v>72</v>
      </c>
      <c r="K209">
        <v>6</v>
      </c>
      <c r="L209" t="s">
        <v>107</v>
      </c>
      <c r="M209">
        <f t="shared" si="9"/>
        <v>2021</v>
      </c>
      <c r="N209">
        <v>3</v>
      </c>
      <c r="O209" t="s">
        <v>57</v>
      </c>
      <c r="P209" t="s">
        <v>54</v>
      </c>
      <c r="Q209" s="2">
        <f t="shared" si="10"/>
        <v>906.89386800000034</v>
      </c>
      <c r="R209" s="2">
        <v>302.29795600000011</v>
      </c>
      <c r="S209" s="2">
        <f t="shared" si="11"/>
        <v>997.58325480000178</v>
      </c>
      <c r="T209" s="2">
        <v>6574.0736491319994</v>
      </c>
    </row>
    <row r="210" spans="1:20" x14ac:dyDescent="0.25">
      <c r="A210">
        <v>7462643</v>
      </c>
      <c r="B210">
        <v>8</v>
      </c>
      <c r="C210" t="s">
        <v>46</v>
      </c>
      <c r="D210">
        <v>353006</v>
      </c>
      <c r="E210" t="s">
        <v>36</v>
      </c>
      <c r="F210" t="s">
        <v>37</v>
      </c>
      <c r="G210" t="s">
        <v>12</v>
      </c>
      <c r="H210" t="s">
        <v>59</v>
      </c>
      <c r="I210" t="s">
        <v>37</v>
      </c>
      <c r="J210" t="s">
        <v>72</v>
      </c>
      <c r="K210">
        <v>6</v>
      </c>
      <c r="L210" t="s">
        <v>107</v>
      </c>
      <c r="M210">
        <f t="shared" si="9"/>
        <v>2021</v>
      </c>
      <c r="N210">
        <v>4</v>
      </c>
      <c r="O210" t="s">
        <v>57</v>
      </c>
      <c r="P210" t="s">
        <v>54</v>
      </c>
      <c r="Q210" s="2">
        <f t="shared" si="10"/>
        <v>1209.1918240000007</v>
      </c>
      <c r="R210" s="2">
        <v>302.29795600000017</v>
      </c>
      <c r="S210" s="2">
        <f t="shared" si="11"/>
        <v>1330.1110064000025</v>
      </c>
      <c r="T210" s="2">
        <v>8765.4315321760005</v>
      </c>
    </row>
    <row r="211" spans="1:20" x14ac:dyDescent="0.25">
      <c r="A211">
        <v>7447594</v>
      </c>
      <c r="B211">
        <v>7</v>
      </c>
      <c r="C211" t="s">
        <v>46</v>
      </c>
      <c r="D211">
        <v>353006</v>
      </c>
      <c r="E211" t="s">
        <v>36</v>
      </c>
      <c r="F211" t="s">
        <v>37</v>
      </c>
      <c r="G211" t="s">
        <v>12</v>
      </c>
      <c r="H211" t="s">
        <v>59</v>
      </c>
      <c r="I211" t="s">
        <v>37</v>
      </c>
      <c r="J211" t="s">
        <v>72</v>
      </c>
      <c r="K211">
        <v>6</v>
      </c>
      <c r="L211" t="s">
        <v>107</v>
      </c>
      <c r="M211">
        <f t="shared" si="9"/>
        <v>2021</v>
      </c>
      <c r="N211">
        <v>4</v>
      </c>
      <c r="O211" t="s">
        <v>57</v>
      </c>
      <c r="P211" t="s">
        <v>54</v>
      </c>
      <c r="Q211" s="2">
        <f t="shared" si="10"/>
        <v>1209.1918240000007</v>
      </c>
      <c r="R211" s="2">
        <v>302.29795600000017</v>
      </c>
      <c r="S211" s="2">
        <f t="shared" si="11"/>
        <v>1330.1110064000025</v>
      </c>
      <c r="T211" s="2">
        <v>8765.4315321760005</v>
      </c>
    </row>
    <row r="212" spans="1:20" x14ac:dyDescent="0.25">
      <c r="A212">
        <v>7466910</v>
      </c>
      <c r="B212">
        <v>1</v>
      </c>
      <c r="C212" t="s">
        <v>46</v>
      </c>
      <c r="D212">
        <v>305574</v>
      </c>
      <c r="E212" t="s">
        <v>40</v>
      </c>
      <c r="F212" t="s">
        <v>21</v>
      </c>
      <c r="G212" t="s">
        <v>13</v>
      </c>
      <c r="H212" t="s">
        <v>66</v>
      </c>
      <c r="I212" t="s">
        <v>21</v>
      </c>
      <c r="J212" t="s">
        <v>72</v>
      </c>
      <c r="K212">
        <v>6</v>
      </c>
      <c r="L212" t="s">
        <v>107</v>
      </c>
      <c r="M212">
        <f t="shared" si="9"/>
        <v>2021</v>
      </c>
      <c r="N212">
        <v>5</v>
      </c>
      <c r="O212" t="s">
        <v>57</v>
      </c>
      <c r="P212" t="s">
        <v>52</v>
      </c>
      <c r="Q212" s="2">
        <f t="shared" si="10"/>
        <v>1310</v>
      </c>
      <c r="R212" s="2">
        <v>262</v>
      </c>
      <c r="S212" s="2">
        <f t="shared" si="11"/>
        <v>1441.0000000000002</v>
      </c>
      <c r="T212" s="2">
        <v>1310</v>
      </c>
    </row>
    <row r="213" spans="1:20" x14ac:dyDescent="0.25">
      <c r="A213">
        <v>7476383</v>
      </c>
      <c r="B213">
        <v>4</v>
      </c>
      <c r="C213" t="s">
        <v>46</v>
      </c>
      <c r="D213">
        <v>305574</v>
      </c>
      <c r="E213" t="s">
        <v>40</v>
      </c>
      <c r="F213" t="s">
        <v>21</v>
      </c>
      <c r="G213" t="s">
        <v>13</v>
      </c>
      <c r="H213" t="s">
        <v>66</v>
      </c>
      <c r="I213" t="s">
        <v>21</v>
      </c>
      <c r="J213" t="s">
        <v>72</v>
      </c>
      <c r="K213">
        <v>6</v>
      </c>
      <c r="L213" t="s">
        <v>107</v>
      </c>
      <c r="M213">
        <f t="shared" si="9"/>
        <v>2021</v>
      </c>
      <c r="N213">
        <v>1</v>
      </c>
      <c r="O213" t="s">
        <v>57</v>
      </c>
      <c r="P213" t="s">
        <v>52</v>
      </c>
      <c r="Q213" s="2">
        <f t="shared" si="10"/>
        <v>262</v>
      </c>
      <c r="R213" s="2">
        <v>262</v>
      </c>
      <c r="S213" s="2">
        <f t="shared" si="11"/>
        <v>288.20000000000005</v>
      </c>
      <c r="T213" s="2">
        <v>262</v>
      </c>
    </row>
    <row r="214" spans="1:20" x14ac:dyDescent="0.25">
      <c r="A214">
        <v>7463705</v>
      </c>
      <c r="B214">
        <v>6</v>
      </c>
      <c r="C214" t="s">
        <v>46</v>
      </c>
      <c r="D214">
        <v>332489</v>
      </c>
      <c r="E214" t="s">
        <v>31</v>
      </c>
      <c r="F214" t="s">
        <v>25</v>
      </c>
      <c r="G214" t="s">
        <v>7</v>
      </c>
      <c r="H214" t="s">
        <v>60</v>
      </c>
      <c r="I214" t="s">
        <v>25</v>
      </c>
      <c r="J214" t="s">
        <v>73</v>
      </c>
      <c r="K214">
        <v>7</v>
      </c>
      <c r="L214" t="s">
        <v>108</v>
      </c>
      <c r="M214">
        <f t="shared" si="9"/>
        <v>2021</v>
      </c>
      <c r="N214">
        <v>2</v>
      </c>
      <c r="O214" t="s">
        <v>57</v>
      </c>
      <c r="P214" t="s">
        <v>52</v>
      </c>
      <c r="Q214" s="2">
        <f t="shared" si="10"/>
        <v>524</v>
      </c>
      <c r="R214" s="2">
        <v>262</v>
      </c>
      <c r="S214" s="2">
        <f t="shared" si="11"/>
        <v>576.40000000000009</v>
      </c>
      <c r="T214" s="2">
        <v>524</v>
      </c>
    </row>
    <row r="215" spans="1:20" x14ac:dyDescent="0.25">
      <c r="A215">
        <v>7544934</v>
      </c>
      <c r="B215">
        <v>2</v>
      </c>
      <c r="C215" t="s">
        <v>46</v>
      </c>
      <c r="D215">
        <v>332489</v>
      </c>
      <c r="E215" t="s">
        <v>31</v>
      </c>
      <c r="F215" t="s">
        <v>25</v>
      </c>
      <c r="G215" t="s">
        <v>7</v>
      </c>
      <c r="H215" t="s">
        <v>60</v>
      </c>
      <c r="I215" t="s">
        <v>25</v>
      </c>
      <c r="J215" t="s">
        <v>73</v>
      </c>
      <c r="K215">
        <v>7</v>
      </c>
      <c r="L215" t="s">
        <v>108</v>
      </c>
      <c r="M215">
        <f t="shared" si="9"/>
        <v>2021</v>
      </c>
      <c r="N215">
        <v>3</v>
      </c>
      <c r="O215" t="s">
        <v>57</v>
      </c>
      <c r="P215" t="s">
        <v>52</v>
      </c>
      <c r="Q215" s="2">
        <f t="shared" si="10"/>
        <v>786</v>
      </c>
      <c r="R215" s="2">
        <v>262</v>
      </c>
      <c r="S215" s="2">
        <f t="shared" si="11"/>
        <v>864.6</v>
      </c>
      <c r="T215" s="2">
        <v>786</v>
      </c>
    </row>
    <row r="216" spans="1:20" x14ac:dyDescent="0.25">
      <c r="A216">
        <v>7524000</v>
      </c>
      <c r="B216">
        <v>2</v>
      </c>
      <c r="C216" t="s">
        <v>46</v>
      </c>
      <c r="D216">
        <v>301450</v>
      </c>
      <c r="E216" t="s">
        <v>38</v>
      </c>
      <c r="F216" t="s">
        <v>39</v>
      </c>
      <c r="G216" t="s">
        <v>10</v>
      </c>
      <c r="H216" t="s">
        <v>64</v>
      </c>
      <c r="I216" t="s">
        <v>39</v>
      </c>
      <c r="J216" t="s">
        <v>73</v>
      </c>
      <c r="K216">
        <v>7</v>
      </c>
      <c r="L216" t="s">
        <v>108</v>
      </c>
      <c r="M216">
        <f t="shared" si="9"/>
        <v>2021</v>
      </c>
      <c r="N216">
        <v>1</v>
      </c>
      <c r="O216" t="s">
        <v>57</v>
      </c>
      <c r="P216" t="s">
        <v>52</v>
      </c>
      <c r="Q216" s="2">
        <f t="shared" si="10"/>
        <v>262</v>
      </c>
      <c r="R216" s="2">
        <v>262</v>
      </c>
      <c r="S216" s="2">
        <f t="shared" si="11"/>
        <v>288.20000000000005</v>
      </c>
      <c r="T216" s="2">
        <v>262</v>
      </c>
    </row>
    <row r="217" spans="1:20" x14ac:dyDescent="0.25">
      <c r="A217">
        <v>7591800</v>
      </c>
      <c r="B217">
        <v>3</v>
      </c>
      <c r="C217" t="s">
        <v>46</v>
      </c>
      <c r="D217">
        <v>301450</v>
      </c>
      <c r="E217" t="s">
        <v>38</v>
      </c>
      <c r="F217" t="s">
        <v>39</v>
      </c>
      <c r="G217" t="s">
        <v>10</v>
      </c>
      <c r="H217" t="s">
        <v>64</v>
      </c>
      <c r="I217" t="s">
        <v>39</v>
      </c>
      <c r="J217" t="s">
        <v>73</v>
      </c>
      <c r="K217">
        <v>7</v>
      </c>
      <c r="L217" t="s">
        <v>108</v>
      </c>
      <c r="M217">
        <f t="shared" si="9"/>
        <v>2021</v>
      </c>
      <c r="N217">
        <v>2</v>
      </c>
      <c r="O217" t="s">
        <v>57</v>
      </c>
      <c r="P217" t="s">
        <v>52</v>
      </c>
      <c r="Q217" s="2">
        <f t="shared" si="10"/>
        <v>524</v>
      </c>
      <c r="R217" s="2">
        <v>262</v>
      </c>
      <c r="S217" s="2">
        <f t="shared" si="11"/>
        <v>576.40000000000009</v>
      </c>
      <c r="T217" s="2">
        <v>524</v>
      </c>
    </row>
    <row r="218" spans="1:20" x14ac:dyDescent="0.25">
      <c r="A218">
        <v>7602727</v>
      </c>
      <c r="B218">
        <v>2</v>
      </c>
      <c r="C218" t="s">
        <v>46</v>
      </c>
      <c r="D218">
        <v>301450</v>
      </c>
      <c r="E218" t="s">
        <v>38</v>
      </c>
      <c r="F218" t="s">
        <v>39</v>
      </c>
      <c r="G218" t="s">
        <v>10</v>
      </c>
      <c r="H218" t="s">
        <v>64</v>
      </c>
      <c r="I218" t="s">
        <v>39</v>
      </c>
      <c r="J218" t="s">
        <v>73</v>
      </c>
      <c r="K218">
        <v>7</v>
      </c>
      <c r="L218" t="s">
        <v>108</v>
      </c>
      <c r="M218">
        <f t="shared" si="9"/>
        <v>2021</v>
      </c>
      <c r="N218">
        <v>2</v>
      </c>
      <c r="O218" t="s">
        <v>57</v>
      </c>
      <c r="P218" t="s">
        <v>52</v>
      </c>
      <c r="Q218" s="2">
        <f t="shared" si="10"/>
        <v>524</v>
      </c>
      <c r="R218" s="2">
        <v>262</v>
      </c>
      <c r="S218" s="2">
        <f t="shared" si="11"/>
        <v>576.40000000000009</v>
      </c>
      <c r="T218" s="2">
        <v>524</v>
      </c>
    </row>
    <row r="219" spans="1:20" x14ac:dyDescent="0.25">
      <c r="A219">
        <v>7620847</v>
      </c>
      <c r="B219">
        <v>2</v>
      </c>
      <c r="C219" t="s">
        <v>46</v>
      </c>
      <c r="D219">
        <v>301450</v>
      </c>
      <c r="E219" t="s">
        <v>38</v>
      </c>
      <c r="F219" t="s">
        <v>39</v>
      </c>
      <c r="G219" t="s">
        <v>10</v>
      </c>
      <c r="H219" t="s">
        <v>64</v>
      </c>
      <c r="I219" t="s">
        <v>39</v>
      </c>
      <c r="J219" t="s">
        <v>73</v>
      </c>
      <c r="K219">
        <v>7</v>
      </c>
      <c r="L219" t="s">
        <v>108</v>
      </c>
      <c r="M219">
        <f t="shared" si="9"/>
        <v>2021</v>
      </c>
      <c r="N219">
        <v>1</v>
      </c>
      <c r="O219" t="s">
        <v>57</v>
      </c>
      <c r="P219" t="s">
        <v>52</v>
      </c>
      <c r="Q219" s="2">
        <f t="shared" si="10"/>
        <v>262</v>
      </c>
      <c r="R219" s="2">
        <v>262</v>
      </c>
      <c r="S219" s="2">
        <f t="shared" si="11"/>
        <v>288.20000000000005</v>
      </c>
      <c r="T219" s="2">
        <v>262</v>
      </c>
    </row>
    <row r="220" spans="1:20" x14ac:dyDescent="0.25">
      <c r="A220">
        <v>7554444</v>
      </c>
      <c r="B220">
        <v>4</v>
      </c>
      <c r="C220" t="s">
        <v>46</v>
      </c>
      <c r="D220">
        <v>301450</v>
      </c>
      <c r="E220" t="s">
        <v>38</v>
      </c>
      <c r="F220" t="s">
        <v>39</v>
      </c>
      <c r="G220" t="s">
        <v>10</v>
      </c>
      <c r="H220" t="s">
        <v>64</v>
      </c>
      <c r="I220" t="s">
        <v>39</v>
      </c>
      <c r="J220" t="s">
        <v>73</v>
      </c>
      <c r="K220">
        <v>7</v>
      </c>
      <c r="L220" t="s">
        <v>108</v>
      </c>
      <c r="M220">
        <f t="shared" si="9"/>
        <v>2021</v>
      </c>
      <c r="N220">
        <v>1</v>
      </c>
      <c r="O220" t="s">
        <v>57</v>
      </c>
      <c r="P220" t="s">
        <v>52</v>
      </c>
      <c r="Q220" s="2">
        <f t="shared" si="10"/>
        <v>262</v>
      </c>
      <c r="R220" s="2">
        <v>262</v>
      </c>
      <c r="S220" s="2">
        <f t="shared" si="11"/>
        <v>288.20000000000005</v>
      </c>
      <c r="T220" s="2">
        <v>262</v>
      </c>
    </row>
    <row r="221" spans="1:20" x14ac:dyDescent="0.25">
      <c r="A221">
        <v>7554444</v>
      </c>
      <c r="B221">
        <v>3</v>
      </c>
      <c r="C221" t="s">
        <v>46</v>
      </c>
      <c r="D221">
        <v>301450</v>
      </c>
      <c r="E221" t="s">
        <v>38</v>
      </c>
      <c r="F221" t="s">
        <v>39</v>
      </c>
      <c r="G221" t="s">
        <v>10</v>
      </c>
      <c r="H221" t="s">
        <v>64</v>
      </c>
      <c r="I221" t="s">
        <v>39</v>
      </c>
      <c r="J221" t="s">
        <v>73</v>
      </c>
      <c r="K221">
        <v>7</v>
      </c>
      <c r="L221" t="s">
        <v>108</v>
      </c>
      <c r="M221">
        <f t="shared" si="9"/>
        <v>2021</v>
      </c>
      <c r="N221">
        <v>3</v>
      </c>
      <c r="O221" t="s">
        <v>57</v>
      </c>
      <c r="P221" t="s">
        <v>52</v>
      </c>
      <c r="Q221" s="2">
        <f t="shared" si="10"/>
        <v>786</v>
      </c>
      <c r="R221" s="2">
        <v>262</v>
      </c>
      <c r="S221" s="2">
        <f t="shared" si="11"/>
        <v>864.6</v>
      </c>
      <c r="T221" s="2">
        <v>786</v>
      </c>
    </row>
    <row r="222" spans="1:20" x14ac:dyDescent="0.25">
      <c r="A222">
        <v>7508744</v>
      </c>
      <c r="B222">
        <v>1</v>
      </c>
      <c r="C222" t="s">
        <v>46</v>
      </c>
      <c r="D222">
        <v>341772</v>
      </c>
      <c r="E222" t="s">
        <v>34</v>
      </c>
      <c r="F222" t="s">
        <v>35</v>
      </c>
      <c r="G222" t="s">
        <v>11</v>
      </c>
      <c r="H222" t="s">
        <v>58</v>
      </c>
      <c r="I222" t="s">
        <v>35</v>
      </c>
      <c r="J222" t="s">
        <v>73</v>
      </c>
      <c r="K222">
        <v>7</v>
      </c>
      <c r="L222" t="s">
        <v>108</v>
      </c>
      <c r="M222">
        <f t="shared" si="9"/>
        <v>2021</v>
      </c>
      <c r="N222">
        <v>2</v>
      </c>
      <c r="O222" t="s">
        <v>57</v>
      </c>
      <c r="P222" t="s">
        <v>52</v>
      </c>
      <c r="Q222" s="2">
        <f t="shared" si="10"/>
        <v>524</v>
      </c>
      <c r="R222" s="2">
        <v>262</v>
      </c>
      <c r="S222" s="2">
        <f t="shared" si="11"/>
        <v>576.40000000000009</v>
      </c>
      <c r="T222" s="2">
        <v>524</v>
      </c>
    </row>
    <row r="223" spans="1:20" x14ac:dyDescent="0.25">
      <c r="A223">
        <v>7521825</v>
      </c>
      <c r="B223">
        <v>1</v>
      </c>
      <c r="C223" t="s">
        <v>46</v>
      </c>
      <c r="D223">
        <v>341772</v>
      </c>
      <c r="E223" t="s">
        <v>34</v>
      </c>
      <c r="F223" t="s">
        <v>35</v>
      </c>
      <c r="G223" t="s">
        <v>11</v>
      </c>
      <c r="H223" t="s">
        <v>58</v>
      </c>
      <c r="I223" t="s">
        <v>35</v>
      </c>
      <c r="J223" t="s">
        <v>73</v>
      </c>
      <c r="K223">
        <v>7</v>
      </c>
      <c r="L223" t="s">
        <v>108</v>
      </c>
      <c r="M223">
        <f t="shared" si="9"/>
        <v>2021</v>
      </c>
      <c r="N223">
        <v>3</v>
      </c>
      <c r="O223" t="s">
        <v>57</v>
      </c>
      <c r="P223" t="s">
        <v>52</v>
      </c>
      <c r="Q223" s="2">
        <f t="shared" si="10"/>
        <v>786</v>
      </c>
      <c r="R223" s="2">
        <v>262</v>
      </c>
      <c r="S223" s="2">
        <f t="shared" si="11"/>
        <v>864.6</v>
      </c>
      <c r="T223" s="2">
        <v>786</v>
      </c>
    </row>
    <row r="224" spans="1:20" x14ac:dyDescent="0.25">
      <c r="A224">
        <v>7528771</v>
      </c>
      <c r="B224">
        <v>2</v>
      </c>
      <c r="C224" t="s">
        <v>46</v>
      </c>
      <c r="D224">
        <v>341772</v>
      </c>
      <c r="E224" t="s">
        <v>34</v>
      </c>
      <c r="F224" t="s">
        <v>35</v>
      </c>
      <c r="G224" t="s">
        <v>11</v>
      </c>
      <c r="H224" t="s">
        <v>58</v>
      </c>
      <c r="I224" t="s">
        <v>35</v>
      </c>
      <c r="J224" t="s">
        <v>73</v>
      </c>
      <c r="K224">
        <v>7</v>
      </c>
      <c r="L224" t="s">
        <v>108</v>
      </c>
      <c r="M224">
        <f t="shared" si="9"/>
        <v>2021</v>
      </c>
      <c r="N224">
        <v>1</v>
      </c>
      <c r="O224" t="s">
        <v>57</v>
      </c>
      <c r="P224" t="s">
        <v>52</v>
      </c>
      <c r="Q224" s="2">
        <f t="shared" si="10"/>
        <v>262</v>
      </c>
      <c r="R224" s="2">
        <v>262</v>
      </c>
      <c r="S224" s="2">
        <f t="shared" si="11"/>
        <v>288.20000000000005</v>
      </c>
      <c r="T224" s="2">
        <v>262</v>
      </c>
    </row>
    <row r="225" spans="1:20" x14ac:dyDescent="0.25">
      <c r="A225">
        <v>7510264</v>
      </c>
      <c r="B225">
        <v>2</v>
      </c>
      <c r="C225" t="s">
        <v>46</v>
      </c>
      <c r="D225">
        <v>341772</v>
      </c>
      <c r="E225" t="s">
        <v>34</v>
      </c>
      <c r="F225" t="s">
        <v>35</v>
      </c>
      <c r="G225" t="s">
        <v>11</v>
      </c>
      <c r="H225" t="s">
        <v>58</v>
      </c>
      <c r="I225" t="s">
        <v>35</v>
      </c>
      <c r="J225" t="s">
        <v>73</v>
      </c>
      <c r="K225">
        <v>7</v>
      </c>
      <c r="L225" t="s">
        <v>108</v>
      </c>
      <c r="M225">
        <f t="shared" si="9"/>
        <v>2021</v>
      </c>
      <c r="N225">
        <v>1</v>
      </c>
      <c r="O225" t="s">
        <v>57</v>
      </c>
      <c r="P225" t="s">
        <v>52</v>
      </c>
      <c r="Q225" s="2">
        <f t="shared" si="10"/>
        <v>262</v>
      </c>
      <c r="R225" s="2">
        <v>262</v>
      </c>
      <c r="S225" s="2">
        <f t="shared" si="11"/>
        <v>288.20000000000005</v>
      </c>
      <c r="T225" s="2">
        <v>262</v>
      </c>
    </row>
    <row r="226" spans="1:20" x14ac:dyDescent="0.25">
      <c r="A226">
        <v>7525370</v>
      </c>
      <c r="B226">
        <v>13</v>
      </c>
      <c r="C226" t="s">
        <v>46</v>
      </c>
      <c r="D226">
        <v>341772</v>
      </c>
      <c r="E226" t="s">
        <v>34</v>
      </c>
      <c r="F226" t="s">
        <v>35</v>
      </c>
      <c r="G226" t="s">
        <v>11</v>
      </c>
      <c r="H226" t="s">
        <v>58</v>
      </c>
      <c r="I226" t="s">
        <v>35</v>
      </c>
      <c r="J226" t="s">
        <v>73</v>
      </c>
      <c r="K226">
        <v>7</v>
      </c>
      <c r="L226" t="s">
        <v>108</v>
      </c>
      <c r="M226">
        <f t="shared" si="9"/>
        <v>2021</v>
      </c>
      <c r="N226">
        <v>3</v>
      </c>
      <c r="O226" t="s">
        <v>57</v>
      </c>
      <c r="P226" t="s">
        <v>52</v>
      </c>
      <c r="Q226" s="2">
        <f t="shared" si="10"/>
        <v>786</v>
      </c>
      <c r="R226" s="2">
        <v>262</v>
      </c>
      <c r="S226" s="2">
        <f t="shared" si="11"/>
        <v>864.6</v>
      </c>
      <c r="T226" s="2">
        <v>786</v>
      </c>
    </row>
    <row r="227" spans="1:20" x14ac:dyDescent="0.25">
      <c r="A227">
        <v>7574447</v>
      </c>
      <c r="B227">
        <v>9</v>
      </c>
      <c r="C227" t="s">
        <v>46</v>
      </c>
      <c r="D227">
        <v>341772</v>
      </c>
      <c r="E227" t="s">
        <v>34</v>
      </c>
      <c r="F227" t="s">
        <v>35</v>
      </c>
      <c r="G227" t="s">
        <v>11</v>
      </c>
      <c r="H227" t="s">
        <v>58</v>
      </c>
      <c r="I227" t="s">
        <v>35</v>
      </c>
      <c r="J227" t="s">
        <v>73</v>
      </c>
      <c r="K227">
        <v>7</v>
      </c>
      <c r="L227" t="s">
        <v>108</v>
      </c>
      <c r="M227">
        <f t="shared" si="9"/>
        <v>2021</v>
      </c>
      <c r="N227">
        <v>2</v>
      </c>
      <c r="O227" t="s">
        <v>57</v>
      </c>
      <c r="P227" t="s">
        <v>52</v>
      </c>
      <c r="Q227" s="2">
        <f t="shared" si="10"/>
        <v>524</v>
      </c>
      <c r="R227" s="2">
        <v>262</v>
      </c>
      <c r="S227" s="2">
        <f t="shared" si="11"/>
        <v>576.40000000000009</v>
      </c>
      <c r="T227" s="2">
        <v>524</v>
      </c>
    </row>
    <row r="228" spans="1:20" x14ac:dyDescent="0.25">
      <c r="A228">
        <v>7565030</v>
      </c>
      <c r="B228">
        <v>3</v>
      </c>
      <c r="C228" t="s">
        <v>46</v>
      </c>
      <c r="D228">
        <v>336014</v>
      </c>
      <c r="E228" t="s">
        <v>32</v>
      </c>
      <c r="F228" t="s">
        <v>33</v>
      </c>
      <c r="G228" t="s">
        <v>14</v>
      </c>
      <c r="H228" t="s">
        <v>68</v>
      </c>
      <c r="I228" t="s">
        <v>33</v>
      </c>
      <c r="J228" t="s">
        <v>73</v>
      </c>
      <c r="K228">
        <v>7</v>
      </c>
      <c r="L228" t="s">
        <v>108</v>
      </c>
      <c r="M228">
        <f t="shared" si="9"/>
        <v>2021</v>
      </c>
      <c r="N228">
        <v>1</v>
      </c>
      <c r="O228" t="s">
        <v>57</v>
      </c>
      <c r="P228" t="s">
        <v>53</v>
      </c>
      <c r="Q228" s="2">
        <f t="shared" si="10"/>
        <v>278.51875699999994</v>
      </c>
      <c r="R228" s="2">
        <v>278.51875699999994</v>
      </c>
      <c r="S228" s="2">
        <f t="shared" si="11"/>
        <v>306.37063269999999</v>
      </c>
      <c r="T228" s="2">
        <v>306.37063269999999</v>
      </c>
    </row>
    <row r="229" spans="1:20" x14ac:dyDescent="0.25">
      <c r="A229">
        <v>7499411</v>
      </c>
      <c r="B229">
        <v>6</v>
      </c>
      <c r="C229" t="s">
        <v>46</v>
      </c>
      <c r="D229">
        <v>336014</v>
      </c>
      <c r="E229" t="s">
        <v>32</v>
      </c>
      <c r="F229" t="s">
        <v>33</v>
      </c>
      <c r="G229" t="s">
        <v>14</v>
      </c>
      <c r="H229" t="s">
        <v>68</v>
      </c>
      <c r="I229" t="s">
        <v>33</v>
      </c>
      <c r="J229" t="s">
        <v>73</v>
      </c>
      <c r="K229">
        <v>7</v>
      </c>
      <c r="L229" t="s">
        <v>108</v>
      </c>
      <c r="M229">
        <f t="shared" si="9"/>
        <v>2021</v>
      </c>
      <c r="N229">
        <v>2</v>
      </c>
      <c r="O229" t="s">
        <v>57</v>
      </c>
      <c r="P229" t="s">
        <v>53</v>
      </c>
      <c r="Q229" s="2">
        <f t="shared" si="10"/>
        <v>557.03751499999998</v>
      </c>
      <c r="R229" s="2">
        <v>278.51875749999999</v>
      </c>
      <c r="S229" s="2">
        <f t="shared" si="11"/>
        <v>612.74126650000005</v>
      </c>
      <c r="T229" s="2">
        <v>612.74126650000005</v>
      </c>
    </row>
    <row r="230" spans="1:20" x14ac:dyDescent="0.25">
      <c r="A230">
        <v>7590904</v>
      </c>
      <c r="B230">
        <v>4</v>
      </c>
      <c r="C230" t="s">
        <v>46</v>
      </c>
      <c r="D230">
        <v>353006</v>
      </c>
      <c r="E230" t="s">
        <v>36</v>
      </c>
      <c r="F230" t="s">
        <v>37</v>
      </c>
      <c r="G230" t="s">
        <v>12</v>
      </c>
      <c r="H230" t="s">
        <v>59</v>
      </c>
      <c r="I230" t="s">
        <v>37</v>
      </c>
      <c r="J230" t="s">
        <v>73</v>
      </c>
      <c r="K230">
        <v>7</v>
      </c>
      <c r="L230" t="s">
        <v>108</v>
      </c>
      <c r="M230">
        <f t="shared" si="9"/>
        <v>2021</v>
      </c>
      <c r="N230">
        <v>5</v>
      </c>
      <c r="O230" t="s">
        <v>57</v>
      </c>
      <c r="P230" t="s">
        <v>54</v>
      </c>
      <c r="Q230" s="2">
        <f t="shared" si="10"/>
        <v>1514.7925500000003</v>
      </c>
      <c r="R230" s="2">
        <v>302.95851000000005</v>
      </c>
      <c r="S230" s="2">
        <f t="shared" si="11"/>
        <v>1666.2718050000028</v>
      </c>
      <c r="T230" s="2">
        <v>10980.731194949998</v>
      </c>
    </row>
    <row r="231" spans="1:20" x14ac:dyDescent="0.25">
      <c r="A231">
        <v>7549124</v>
      </c>
      <c r="B231">
        <v>6</v>
      </c>
      <c r="C231" t="s">
        <v>46</v>
      </c>
      <c r="D231">
        <v>353006</v>
      </c>
      <c r="E231" t="s">
        <v>36</v>
      </c>
      <c r="F231" t="s">
        <v>37</v>
      </c>
      <c r="G231" t="s">
        <v>12</v>
      </c>
      <c r="H231" t="s">
        <v>59</v>
      </c>
      <c r="I231" t="s">
        <v>37</v>
      </c>
      <c r="J231" t="s">
        <v>73</v>
      </c>
      <c r="K231">
        <v>7</v>
      </c>
      <c r="L231" t="s">
        <v>108</v>
      </c>
      <c r="M231">
        <f t="shared" si="9"/>
        <v>2021</v>
      </c>
      <c r="N231">
        <v>11</v>
      </c>
      <c r="O231" t="s">
        <v>57</v>
      </c>
      <c r="P231" t="s">
        <v>54</v>
      </c>
      <c r="Q231" s="2">
        <f t="shared" si="10"/>
        <v>3332.5436100000015</v>
      </c>
      <c r="R231" s="2">
        <v>302.95851000000016</v>
      </c>
      <c r="S231" s="2">
        <f t="shared" si="11"/>
        <v>3665.7979710000068</v>
      </c>
      <c r="T231" s="2">
        <v>24157.608628890001</v>
      </c>
    </row>
    <row r="232" spans="1:20" x14ac:dyDescent="0.25">
      <c r="A232">
        <v>7557600</v>
      </c>
      <c r="B232">
        <v>12</v>
      </c>
      <c r="C232" t="s">
        <v>46</v>
      </c>
      <c r="D232">
        <v>353006</v>
      </c>
      <c r="E232" t="s">
        <v>36</v>
      </c>
      <c r="F232" t="s">
        <v>37</v>
      </c>
      <c r="G232" t="s">
        <v>12</v>
      </c>
      <c r="H232" t="s">
        <v>59</v>
      </c>
      <c r="I232" t="s">
        <v>37</v>
      </c>
      <c r="J232" t="s">
        <v>73</v>
      </c>
      <c r="K232">
        <v>7</v>
      </c>
      <c r="L232" t="s">
        <v>108</v>
      </c>
      <c r="M232">
        <f t="shared" si="9"/>
        <v>2021</v>
      </c>
      <c r="N232">
        <v>2</v>
      </c>
      <c r="O232" t="s">
        <v>57</v>
      </c>
      <c r="P232" t="s">
        <v>54</v>
      </c>
      <c r="Q232" s="2">
        <f t="shared" si="10"/>
        <v>605.91702000000021</v>
      </c>
      <c r="R232" s="2">
        <v>302.9585100000001</v>
      </c>
      <c r="S232" s="2">
        <f t="shared" si="11"/>
        <v>666.50872200000117</v>
      </c>
      <c r="T232" s="2">
        <v>4392.2924779799996</v>
      </c>
    </row>
    <row r="233" spans="1:20" x14ac:dyDescent="0.25">
      <c r="A233">
        <v>7495923</v>
      </c>
      <c r="B233">
        <v>9</v>
      </c>
      <c r="C233" t="s">
        <v>46</v>
      </c>
      <c r="D233">
        <v>353006</v>
      </c>
      <c r="E233" t="s">
        <v>36</v>
      </c>
      <c r="F233" t="s">
        <v>37</v>
      </c>
      <c r="G233" t="s">
        <v>12</v>
      </c>
      <c r="H233" t="s">
        <v>59</v>
      </c>
      <c r="I233" t="s">
        <v>37</v>
      </c>
      <c r="J233" t="s">
        <v>73</v>
      </c>
      <c r="K233">
        <v>7</v>
      </c>
      <c r="L233" t="s">
        <v>108</v>
      </c>
      <c r="M233">
        <f t="shared" si="9"/>
        <v>2021</v>
      </c>
      <c r="N233">
        <v>4</v>
      </c>
      <c r="O233" t="s">
        <v>57</v>
      </c>
      <c r="P233" t="s">
        <v>54</v>
      </c>
      <c r="Q233" s="2">
        <f t="shared" si="10"/>
        <v>1211.8340400000004</v>
      </c>
      <c r="R233" s="2">
        <v>302.9585100000001</v>
      </c>
      <c r="S233" s="2">
        <f t="shared" si="11"/>
        <v>1333.0174440000023</v>
      </c>
      <c r="T233" s="2">
        <v>8784.5849559599992</v>
      </c>
    </row>
    <row r="234" spans="1:20" x14ac:dyDescent="0.25">
      <c r="A234">
        <v>7610624</v>
      </c>
      <c r="B234">
        <v>5</v>
      </c>
      <c r="C234" t="s">
        <v>46</v>
      </c>
      <c r="D234">
        <v>353006</v>
      </c>
      <c r="E234" t="s">
        <v>36</v>
      </c>
      <c r="F234" t="s">
        <v>37</v>
      </c>
      <c r="G234" t="s">
        <v>12</v>
      </c>
      <c r="H234" t="s">
        <v>59</v>
      </c>
      <c r="I234" t="s">
        <v>37</v>
      </c>
      <c r="J234" t="s">
        <v>73</v>
      </c>
      <c r="K234">
        <v>7</v>
      </c>
      <c r="L234" t="s">
        <v>108</v>
      </c>
      <c r="M234">
        <f t="shared" si="9"/>
        <v>2021</v>
      </c>
      <c r="N234">
        <v>5</v>
      </c>
      <c r="O234" t="s">
        <v>57</v>
      </c>
      <c r="P234" t="s">
        <v>54</v>
      </c>
      <c r="Q234" s="2">
        <f t="shared" si="10"/>
        <v>1514.7925500000003</v>
      </c>
      <c r="R234" s="2">
        <v>302.95851000000005</v>
      </c>
      <c r="S234" s="2">
        <f t="shared" si="11"/>
        <v>1666.2718050000028</v>
      </c>
      <c r="T234" s="2">
        <v>10980.731194949998</v>
      </c>
    </row>
    <row r="235" spans="1:20" x14ac:dyDescent="0.25">
      <c r="A235">
        <v>7515624</v>
      </c>
      <c r="B235">
        <v>8</v>
      </c>
      <c r="C235" t="s">
        <v>46</v>
      </c>
      <c r="D235">
        <v>353006</v>
      </c>
      <c r="E235" t="s">
        <v>36</v>
      </c>
      <c r="F235" t="s">
        <v>37</v>
      </c>
      <c r="G235" t="s">
        <v>12</v>
      </c>
      <c r="H235" t="s">
        <v>59</v>
      </c>
      <c r="I235" t="s">
        <v>37</v>
      </c>
      <c r="J235" t="s">
        <v>73</v>
      </c>
      <c r="K235">
        <v>7</v>
      </c>
      <c r="L235" t="s">
        <v>108</v>
      </c>
      <c r="M235">
        <f t="shared" si="9"/>
        <v>2021</v>
      </c>
      <c r="N235">
        <v>5</v>
      </c>
      <c r="O235" t="s">
        <v>57</v>
      </c>
      <c r="P235" t="s">
        <v>54</v>
      </c>
      <c r="Q235" s="2">
        <f t="shared" si="10"/>
        <v>1514.7925500000003</v>
      </c>
      <c r="R235" s="2">
        <v>302.95851000000005</v>
      </c>
      <c r="S235" s="2">
        <f t="shared" si="11"/>
        <v>1666.2718050000028</v>
      </c>
      <c r="T235" s="2">
        <v>10980.731194949998</v>
      </c>
    </row>
    <row r="236" spans="1:20" x14ac:dyDescent="0.25">
      <c r="A236">
        <v>7576964</v>
      </c>
      <c r="B236">
        <v>3</v>
      </c>
      <c r="C236" t="s">
        <v>46</v>
      </c>
      <c r="D236">
        <v>353006</v>
      </c>
      <c r="E236" t="s">
        <v>36</v>
      </c>
      <c r="F236" t="s">
        <v>37</v>
      </c>
      <c r="G236" t="s">
        <v>12</v>
      </c>
      <c r="H236" t="s">
        <v>59</v>
      </c>
      <c r="I236" t="s">
        <v>37</v>
      </c>
      <c r="J236" t="s">
        <v>73</v>
      </c>
      <c r="K236">
        <v>7</v>
      </c>
      <c r="L236" t="s">
        <v>108</v>
      </c>
      <c r="M236">
        <f t="shared" si="9"/>
        <v>2021</v>
      </c>
      <c r="N236">
        <v>3</v>
      </c>
      <c r="O236" t="s">
        <v>57</v>
      </c>
      <c r="P236" t="s">
        <v>54</v>
      </c>
      <c r="Q236" s="2">
        <f t="shared" si="10"/>
        <v>908.87553000000048</v>
      </c>
      <c r="R236" s="2">
        <v>302.95851000000016</v>
      </c>
      <c r="S236" s="2">
        <f t="shared" si="11"/>
        <v>999.76308300000187</v>
      </c>
      <c r="T236" s="2">
        <v>6588.4387169700003</v>
      </c>
    </row>
    <row r="237" spans="1:20" x14ac:dyDescent="0.25">
      <c r="A237">
        <v>7538896</v>
      </c>
      <c r="B237">
        <v>3</v>
      </c>
      <c r="C237" t="s">
        <v>46</v>
      </c>
      <c r="D237">
        <v>353006</v>
      </c>
      <c r="E237" t="s">
        <v>36</v>
      </c>
      <c r="F237" t="s">
        <v>37</v>
      </c>
      <c r="G237" t="s">
        <v>12</v>
      </c>
      <c r="H237" t="s">
        <v>59</v>
      </c>
      <c r="I237" t="s">
        <v>37</v>
      </c>
      <c r="J237" t="s">
        <v>73</v>
      </c>
      <c r="K237">
        <v>7</v>
      </c>
      <c r="L237" t="s">
        <v>108</v>
      </c>
      <c r="M237">
        <f t="shared" si="9"/>
        <v>2021</v>
      </c>
      <c r="N237">
        <v>1</v>
      </c>
      <c r="O237" t="s">
        <v>57</v>
      </c>
      <c r="P237" t="s">
        <v>54</v>
      </c>
      <c r="Q237" s="2">
        <f t="shared" si="10"/>
        <v>302.9585100000001</v>
      </c>
      <c r="R237" s="2">
        <v>302.9585100000001</v>
      </c>
      <c r="S237" s="2">
        <f t="shared" si="11"/>
        <v>333.25436100000059</v>
      </c>
      <c r="T237" s="2">
        <v>2196.1462389899998</v>
      </c>
    </row>
    <row r="238" spans="1:20" x14ac:dyDescent="0.25">
      <c r="A238">
        <v>7529907</v>
      </c>
      <c r="B238">
        <v>1</v>
      </c>
      <c r="C238" t="s">
        <v>46</v>
      </c>
      <c r="D238">
        <v>353006</v>
      </c>
      <c r="E238" t="s">
        <v>36</v>
      </c>
      <c r="F238" t="s">
        <v>37</v>
      </c>
      <c r="G238" t="s">
        <v>12</v>
      </c>
      <c r="H238" t="s">
        <v>59</v>
      </c>
      <c r="I238" t="s">
        <v>37</v>
      </c>
      <c r="J238" t="s">
        <v>73</v>
      </c>
      <c r="K238">
        <v>7</v>
      </c>
      <c r="L238" t="s">
        <v>108</v>
      </c>
      <c r="M238">
        <f t="shared" si="9"/>
        <v>2021</v>
      </c>
      <c r="N238">
        <v>1</v>
      </c>
      <c r="O238" t="s">
        <v>57</v>
      </c>
      <c r="P238" t="s">
        <v>54</v>
      </c>
      <c r="Q238" s="2">
        <f t="shared" si="10"/>
        <v>302.9585100000001</v>
      </c>
      <c r="R238" s="2">
        <v>302.9585100000001</v>
      </c>
      <c r="S238" s="2">
        <f t="shared" si="11"/>
        <v>333.25436100000059</v>
      </c>
      <c r="T238" s="2">
        <v>2196.1462389899998</v>
      </c>
    </row>
    <row r="239" spans="1:20" x14ac:dyDescent="0.25">
      <c r="A239">
        <v>7571339</v>
      </c>
      <c r="B239">
        <v>1</v>
      </c>
      <c r="C239" t="s">
        <v>46</v>
      </c>
      <c r="D239">
        <v>305574</v>
      </c>
      <c r="E239" t="s">
        <v>40</v>
      </c>
      <c r="F239" t="s">
        <v>21</v>
      </c>
      <c r="G239" t="s">
        <v>13</v>
      </c>
      <c r="H239" t="s">
        <v>66</v>
      </c>
      <c r="I239" t="s">
        <v>21</v>
      </c>
      <c r="J239" t="s">
        <v>73</v>
      </c>
      <c r="K239">
        <v>7</v>
      </c>
      <c r="L239" t="s">
        <v>108</v>
      </c>
      <c r="M239">
        <f t="shared" si="9"/>
        <v>2021</v>
      </c>
      <c r="N239">
        <v>5</v>
      </c>
      <c r="O239" t="s">
        <v>57</v>
      </c>
      <c r="P239" t="s">
        <v>52</v>
      </c>
      <c r="Q239" s="2">
        <f t="shared" si="10"/>
        <v>1310</v>
      </c>
      <c r="R239" s="2">
        <v>262</v>
      </c>
      <c r="S239" s="2">
        <f t="shared" si="11"/>
        <v>1441.0000000000002</v>
      </c>
      <c r="T239" s="2">
        <v>1310</v>
      </c>
    </row>
    <row r="240" spans="1:20" x14ac:dyDescent="0.25">
      <c r="A240">
        <v>7520750</v>
      </c>
      <c r="B240">
        <v>1</v>
      </c>
      <c r="C240" t="s">
        <v>46</v>
      </c>
      <c r="D240">
        <v>305574</v>
      </c>
      <c r="E240" t="s">
        <v>40</v>
      </c>
      <c r="F240" t="s">
        <v>21</v>
      </c>
      <c r="G240" t="s">
        <v>13</v>
      </c>
      <c r="H240" t="s">
        <v>66</v>
      </c>
      <c r="I240" t="s">
        <v>21</v>
      </c>
      <c r="J240" t="s">
        <v>73</v>
      </c>
      <c r="K240">
        <v>7</v>
      </c>
      <c r="L240" t="s">
        <v>108</v>
      </c>
      <c r="M240">
        <f t="shared" si="9"/>
        <v>2021</v>
      </c>
      <c r="N240">
        <v>5</v>
      </c>
      <c r="O240" t="s">
        <v>57</v>
      </c>
      <c r="P240" t="s">
        <v>52</v>
      </c>
      <c r="Q240" s="2">
        <f t="shared" si="10"/>
        <v>1310</v>
      </c>
      <c r="R240" s="2">
        <v>262</v>
      </c>
      <c r="S240" s="2">
        <f t="shared" si="11"/>
        <v>1441.0000000000002</v>
      </c>
      <c r="T240" s="2">
        <v>1310</v>
      </c>
    </row>
    <row r="241" spans="1:20" x14ac:dyDescent="0.25">
      <c r="A241">
        <v>7560453</v>
      </c>
      <c r="B241">
        <v>1</v>
      </c>
      <c r="C241" t="s">
        <v>46</v>
      </c>
      <c r="D241">
        <v>332489</v>
      </c>
      <c r="E241" t="s">
        <v>31</v>
      </c>
      <c r="F241" t="s">
        <v>25</v>
      </c>
      <c r="G241" t="s">
        <v>7</v>
      </c>
      <c r="H241" t="s">
        <v>60</v>
      </c>
      <c r="I241" t="s">
        <v>25</v>
      </c>
      <c r="J241" t="s">
        <v>74</v>
      </c>
      <c r="K241">
        <v>8</v>
      </c>
      <c r="L241" t="s">
        <v>109</v>
      </c>
      <c r="M241">
        <f t="shared" si="9"/>
        <v>2021</v>
      </c>
      <c r="N241">
        <v>1</v>
      </c>
      <c r="O241" t="s">
        <v>57</v>
      </c>
      <c r="P241" t="s">
        <v>52</v>
      </c>
      <c r="Q241" s="2">
        <f t="shared" si="10"/>
        <v>262</v>
      </c>
      <c r="R241" s="2">
        <v>262</v>
      </c>
      <c r="S241" s="2">
        <f t="shared" si="11"/>
        <v>288.20000000000005</v>
      </c>
      <c r="T241" s="2">
        <v>262</v>
      </c>
    </row>
    <row r="242" spans="1:20" x14ac:dyDescent="0.25">
      <c r="A242">
        <v>7653630</v>
      </c>
      <c r="B242">
        <v>1</v>
      </c>
      <c r="C242" t="s">
        <v>46</v>
      </c>
      <c r="D242">
        <v>301450</v>
      </c>
      <c r="E242" t="s">
        <v>38</v>
      </c>
      <c r="F242" t="s">
        <v>39</v>
      </c>
      <c r="G242" t="s">
        <v>10</v>
      </c>
      <c r="H242" t="s">
        <v>64</v>
      </c>
      <c r="I242" t="s">
        <v>39</v>
      </c>
      <c r="J242" t="s">
        <v>74</v>
      </c>
      <c r="K242">
        <v>8</v>
      </c>
      <c r="L242" t="s">
        <v>109</v>
      </c>
      <c r="M242">
        <f t="shared" si="9"/>
        <v>2021</v>
      </c>
      <c r="N242">
        <v>1</v>
      </c>
      <c r="O242" t="s">
        <v>57</v>
      </c>
      <c r="P242" t="s">
        <v>52</v>
      </c>
      <c r="Q242" s="2">
        <f t="shared" si="10"/>
        <v>262</v>
      </c>
      <c r="R242" s="2">
        <v>262</v>
      </c>
      <c r="S242" s="2">
        <f t="shared" si="11"/>
        <v>288.20000000000005</v>
      </c>
      <c r="T242" s="2">
        <v>262</v>
      </c>
    </row>
    <row r="243" spans="1:20" x14ac:dyDescent="0.25">
      <c r="A243">
        <v>7591146</v>
      </c>
      <c r="B243">
        <v>4</v>
      </c>
      <c r="C243" t="s">
        <v>46</v>
      </c>
      <c r="D243">
        <v>341772</v>
      </c>
      <c r="E243" t="s">
        <v>34</v>
      </c>
      <c r="F243" t="s">
        <v>35</v>
      </c>
      <c r="G243" t="s">
        <v>11</v>
      </c>
      <c r="H243" t="s">
        <v>58</v>
      </c>
      <c r="I243" t="s">
        <v>35</v>
      </c>
      <c r="J243" t="s">
        <v>74</v>
      </c>
      <c r="K243">
        <v>8</v>
      </c>
      <c r="L243" t="s">
        <v>109</v>
      </c>
      <c r="M243">
        <f t="shared" si="9"/>
        <v>2021</v>
      </c>
      <c r="N243">
        <v>2</v>
      </c>
      <c r="O243" t="s">
        <v>57</v>
      </c>
      <c r="P243" t="s">
        <v>52</v>
      </c>
      <c r="Q243" s="2">
        <f t="shared" si="10"/>
        <v>524</v>
      </c>
      <c r="R243" s="2">
        <v>262</v>
      </c>
      <c r="S243" s="2">
        <f t="shared" si="11"/>
        <v>576.40000000000009</v>
      </c>
      <c r="T243" s="2">
        <v>524</v>
      </c>
    </row>
    <row r="244" spans="1:20" x14ac:dyDescent="0.25">
      <c r="A244">
        <v>7604205</v>
      </c>
      <c r="B244">
        <v>1</v>
      </c>
      <c r="C244" t="s">
        <v>46</v>
      </c>
      <c r="D244">
        <v>341772</v>
      </c>
      <c r="E244" t="s">
        <v>34</v>
      </c>
      <c r="F244" t="s">
        <v>35</v>
      </c>
      <c r="G244" t="s">
        <v>11</v>
      </c>
      <c r="H244" t="s">
        <v>58</v>
      </c>
      <c r="I244" t="s">
        <v>35</v>
      </c>
      <c r="J244" t="s">
        <v>74</v>
      </c>
      <c r="K244">
        <v>8</v>
      </c>
      <c r="L244" t="s">
        <v>109</v>
      </c>
      <c r="M244">
        <f t="shared" si="9"/>
        <v>2021</v>
      </c>
      <c r="N244">
        <v>2</v>
      </c>
      <c r="O244" t="s">
        <v>57</v>
      </c>
      <c r="P244" t="s">
        <v>52</v>
      </c>
      <c r="Q244" s="2">
        <f t="shared" si="10"/>
        <v>524</v>
      </c>
      <c r="R244" s="2">
        <v>262</v>
      </c>
      <c r="S244" s="2">
        <f t="shared" si="11"/>
        <v>576.40000000000009</v>
      </c>
      <c r="T244" s="2">
        <v>524</v>
      </c>
    </row>
    <row r="245" spans="1:20" x14ac:dyDescent="0.25">
      <c r="A245">
        <v>7665022</v>
      </c>
      <c r="B245">
        <v>2</v>
      </c>
      <c r="C245" t="s">
        <v>46</v>
      </c>
      <c r="D245">
        <v>341772</v>
      </c>
      <c r="E245" t="s">
        <v>34</v>
      </c>
      <c r="F245" t="s">
        <v>35</v>
      </c>
      <c r="G245" t="s">
        <v>11</v>
      </c>
      <c r="H245" t="s">
        <v>58</v>
      </c>
      <c r="I245" t="s">
        <v>35</v>
      </c>
      <c r="J245" t="s">
        <v>74</v>
      </c>
      <c r="K245">
        <v>8</v>
      </c>
      <c r="L245" t="s">
        <v>109</v>
      </c>
      <c r="M245">
        <f t="shared" si="9"/>
        <v>2021</v>
      </c>
      <c r="N245">
        <v>3</v>
      </c>
      <c r="O245" t="s">
        <v>57</v>
      </c>
      <c r="P245" t="s">
        <v>52</v>
      </c>
      <c r="Q245" s="2">
        <f t="shared" si="10"/>
        <v>786</v>
      </c>
      <c r="R245" s="2">
        <v>262</v>
      </c>
      <c r="S245" s="2">
        <f t="shared" si="11"/>
        <v>864.6</v>
      </c>
      <c r="T245" s="2">
        <v>786</v>
      </c>
    </row>
    <row r="246" spans="1:20" x14ac:dyDescent="0.25">
      <c r="A246">
        <v>7622975</v>
      </c>
      <c r="B246">
        <v>4</v>
      </c>
      <c r="C246" t="s">
        <v>46</v>
      </c>
      <c r="D246">
        <v>353006</v>
      </c>
      <c r="E246" t="s">
        <v>36</v>
      </c>
      <c r="F246" t="s">
        <v>37</v>
      </c>
      <c r="G246" t="s">
        <v>12</v>
      </c>
      <c r="H246" t="s">
        <v>59</v>
      </c>
      <c r="I246" t="s">
        <v>37</v>
      </c>
      <c r="J246" t="s">
        <v>74</v>
      </c>
      <c r="K246">
        <v>8</v>
      </c>
      <c r="L246" t="s">
        <v>109</v>
      </c>
      <c r="M246">
        <f t="shared" si="9"/>
        <v>2021</v>
      </c>
      <c r="N246">
        <v>1</v>
      </c>
      <c r="O246" t="s">
        <v>57</v>
      </c>
      <c r="P246" t="s">
        <v>54</v>
      </c>
      <c r="Q246" s="2">
        <f t="shared" si="10"/>
        <v>309.31260100000009</v>
      </c>
      <c r="R246" s="2">
        <v>309.31260100000009</v>
      </c>
      <c r="S246" s="2">
        <f t="shared" si="11"/>
        <v>340.24386110000057</v>
      </c>
      <c r="T246" s="2">
        <v>2242.2070446489997</v>
      </c>
    </row>
    <row r="247" spans="1:20" x14ac:dyDescent="0.25">
      <c r="A247">
        <v>7603804</v>
      </c>
      <c r="B247">
        <v>2</v>
      </c>
      <c r="C247" t="s">
        <v>46</v>
      </c>
      <c r="D247">
        <v>353006</v>
      </c>
      <c r="E247" t="s">
        <v>36</v>
      </c>
      <c r="F247" t="s">
        <v>37</v>
      </c>
      <c r="G247" t="s">
        <v>12</v>
      </c>
      <c r="H247" t="s">
        <v>59</v>
      </c>
      <c r="I247" t="s">
        <v>37</v>
      </c>
      <c r="J247" t="s">
        <v>74</v>
      </c>
      <c r="K247">
        <v>8</v>
      </c>
      <c r="L247" t="s">
        <v>109</v>
      </c>
      <c r="M247">
        <f t="shared" si="9"/>
        <v>2021</v>
      </c>
      <c r="N247">
        <v>1</v>
      </c>
      <c r="O247" t="s">
        <v>57</v>
      </c>
      <c r="P247" t="s">
        <v>54</v>
      </c>
      <c r="Q247" s="2">
        <f t="shared" si="10"/>
        <v>309.31260100000009</v>
      </c>
      <c r="R247" s="2">
        <v>309.31260100000009</v>
      </c>
      <c r="S247" s="2">
        <f t="shared" si="11"/>
        <v>340.24386110000057</v>
      </c>
      <c r="T247" s="2">
        <v>2242.2070446489997</v>
      </c>
    </row>
    <row r="248" spans="1:20" x14ac:dyDescent="0.25">
      <c r="A248">
        <v>7636607</v>
      </c>
      <c r="B248">
        <v>4</v>
      </c>
      <c r="C248" t="s">
        <v>46</v>
      </c>
      <c r="D248">
        <v>353006</v>
      </c>
      <c r="E248" t="s">
        <v>36</v>
      </c>
      <c r="F248" t="s">
        <v>37</v>
      </c>
      <c r="G248" t="s">
        <v>12</v>
      </c>
      <c r="H248" t="s">
        <v>59</v>
      </c>
      <c r="I248" t="s">
        <v>37</v>
      </c>
      <c r="J248" t="s">
        <v>74</v>
      </c>
      <c r="K248">
        <v>8</v>
      </c>
      <c r="L248" t="s">
        <v>109</v>
      </c>
      <c r="M248">
        <f t="shared" si="9"/>
        <v>2021</v>
      </c>
      <c r="N248">
        <v>2</v>
      </c>
      <c r="O248" t="s">
        <v>57</v>
      </c>
      <c r="P248" t="s">
        <v>54</v>
      </c>
      <c r="Q248" s="2">
        <f t="shared" si="10"/>
        <v>618.62520200000017</v>
      </c>
      <c r="R248" s="2">
        <v>309.31260100000009</v>
      </c>
      <c r="S248" s="2">
        <f t="shared" si="11"/>
        <v>680.48772220000114</v>
      </c>
      <c r="T248" s="2">
        <v>4484.4140892979995</v>
      </c>
    </row>
    <row r="249" spans="1:20" x14ac:dyDescent="0.25">
      <c r="A249">
        <v>7649881</v>
      </c>
      <c r="B249">
        <v>3</v>
      </c>
      <c r="C249" t="s">
        <v>46</v>
      </c>
      <c r="D249">
        <v>353006</v>
      </c>
      <c r="E249" t="s">
        <v>36</v>
      </c>
      <c r="F249" t="s">
        <v>37</v>
      </c>
      <c r="G249" t="s">
        <v>12</v>
      </c>
      <c r="H249" t="s">
        <v>59</v>
      </c>
      <c r="I249" t="s">
        <v>37</v>
      </c>
      <c r="J249" t="s">
        <v>74</v>
      </c>
      <c r="K249">
        <v>8</v>
      </c>
      <c r="L249" t="s">
        <v>109</v>
      </c>
      <c r="M249">
        <f t="shared" si="9"/>
        <v>2021</v>
      </c>
      <c r="N249">
        <v>7</v>
      </c>
      <c r="O249" t="s">
        <v>57</v>
      </c>
      <c r="P249" t="s">
        <v>54</v>
      </c>
      <c r="Q249" s="2">
        <f t="shared" si="10"/>
        <v>2165.1882080000009</v>
      </c>
      <c r="R249" s="2">
        <v>309.31260114285726</v>
      </c>
      <c r="S249" s="2">
        <f t="shared" si="11"/>
        <v>2381.7070288000045</v>
      </c>
      <c r="T249" s="2">
        <v>15695.449319792</v>
      </c>
    </row>
    <row r="250" spans="1:20" x14ac:dyDescent="0.25">
      <c r="A250">
        <v>7623755</v>
      </c>
      <c r="B250">
        <v>2</v>
      </c>
      <c r="C250" t="s">
        <v>46</v>
      </c>
      <c r="D250">
        <v>371504</v>
      </c>
      <c r="E250" t="s">
        <v>22</v>
      </c>
      <c r="F250" t="s">
        <v>23</v>
      </c>
      <c r="G250" t="s">
        <v>15</v>
      </c>
      <c r="H250" t="s">
        <v>63</v>
      </c>
      <c r="I250" t="s">
        <v>23</v>
      </c>
      <c r="J250" t="s">
        <v>74</v>
      </c>
      <c r="K250">
        <v>8</v>
      </c>
      <c r="L250" t="s">
        <v>109</v>
      </c>
      <c r="M250">
        <f t="shared" si="9"/>
        <v>2021</v>
      </c>
      <c r="N250">
        <v>2</v>
      </c>
      <c r="O250" t="s">
        <v>57</v>
      </c>
      <c r="P250" t="s">
        <v>52</v>
      </c>
      <c r="Q250" s="2">
        <f t="shared" si="10"/>
        <v>565.91999999999996</v>
      </c>
      <c r="R250" s="2">
        <v>282.95999999999998</v>
      </c>
      <c r="S250" s="2">
        <f t="shared" si="11"/>
        <v>622.51200000000006</v>
      </c>
      <c r="T250" s="2">
        <v>565.91999999999996</v>
      </c>
    </row>
    <row r="251" spans="1:20" x14ac:dyDescent="0.25">
      <c r="A251">
        <v>7639777</v>
      </c>
      <c r="B251">
        <v>1</v>
      </c>
      <c r="C251" t="s">
        <v>46</v>
      </c>
      <c r="D251">
        <v>371504</v>
      </c>
      <c r="E251" t="s">
        <v>22</v>
      </c>
      <c r="F251" t="s">
        <v>23</v>
      </c>
      <c r="G251" t="s">
        <v>15</v>
      </c>
      <c r="H251" t="s">
        <v>63</v>
      </c>
      <c r="I251" t="s">
        <v>23</v>
      </c>
      <c r="J251" t="s">
        <v>74</v>
      </c>
      <c r="K251">
        <v>8</v>
      </c>
      <c r="L251" t="s">
        <v>109</v>
      </c>
      <c r="M251">
        <f t="shared" si="9"/>
        <v>2021</v>
      </c>
      <c r="N251">
        <v>1</v>
      </c>
      <c r="O251" t="s">
        <v>57</v>
      </c>
      <c r="P251" t="s">
        <v>52</v>
      </c>
      <c r="Q251" s="2">
        <f t="shared" si="10"/>
        <v>282.95999999999998</v>
      </c>
      <c r="R251" s="2">
        <v>282.95999999999998</v>
      </c>
      <c r="S251" s="2">
        <f t="shared" si="11"/>
        <v>311.25600000000003</v>
      </c>
      <c r="T251" s="2">
        <v>282.95999999999998</v>
      </c>
    </row>
    <row r="252" spans="1:20" x14ac:dyDescent="0.25">
      <c r="A252">
        <v>7656141</v>
      </c>
      <c r="B252">
        <v>1</v>
      </c>
      <c r="C252" t="s">
        <v>46</v>
      </c>
      <c r="D252">
        <v>305574</v>
      </c>
      <c r="E252" t="s">
        <v>40</v>
      </c>
      <c r="F252" t="s">
        <v>21</v>
      </c>
      <c r="G252" t="s">
        <v>13</v>
      </c>
      <c r="H252" t="s">
        <v>66</v>
      </c>
      <c r="I252" t="s">
        <v>21</v>
      </c>
      <c r="J252" t="s">
        <v>74</v>
      </c>
      <c r="K252">
        <v>8</v>
      </c>
      <c r="L252" t="s">
        <v>109</v>
      </c>
      <c r="M252">
        <f t="shared" si="9"/>
        <v>2021</v>
      </c>
      <c r="N252">
        <v>5</v>
      </c>
      <c r="O252" t="s">
        <v>57</v>
      </c>
      <c r="P252" t="s">
        <v>52</v>
      </c>
      <c r="Q252" s="2">
        <f t="shared" si="10"/>
        <v>1310</v>
      </c>
      <c r="R252" s="2">
        <v>262</v>
      </c>
      <c r="S252" s="2">
        <f t="shared" si="11"/>
        <v>1441.0000000000002</v>
      </c>
      <c r="T252" s="2">
        <v>1310</v>
      </c>
    </row>
    <row r="253" spans="1:20" x14ac:dyDescent="0.25">
      <c r="A253">
        <v>7633708</v>
      </c>
      <c r="B253">
        <v>1</v>
      </c>
      <c r="C253" t="s">
        <v>46</v>
      </c>
      <c r="D253">
        <v>305574</v>
      </c>
      <c r="E253" t="s">
        <v>40</v>
      </c>
      <c r="F253" t="s">
        <v>21</v>
      </c>
      <c r="G253" t="s">
        <v>13</v>
      </c>
      <c r="H253" t="s">
        <v>66</v>
      </c>
      <c r="I253" t="s">
        <v>21</v>
      </c>
      <c r="J253" t="s">
        <v>74</v>
      </c>
      <c r="K253">
        <v>8</v>
      </c>
      <c r="L253" t="s">
        <v>109</v>
      </c>
      <c r="M253">
        <f t="shared" si="9"/>
        <v>2021</v>
      </c>
      <c r="N253">
        <v>5</v>
      </c>
      <c r="O253" t="s">
        <v>57</v>
      </c>
      <c r="P253" t="s">
        <v>52</v>
      </c>
      <c r="Q253" s="2">
        <f t="shared" si="10"/>
        <v>1310</v>
      </c>
      <c r="R253" s="2">
        <v>262</v>
      </c>
      <c r="S253" s="2">
        <f t="shared" si="11"/>
        <v>1441.0000000000002</v>
      </c>
      <c r="T253" s="2">
        <v>1310</v>
      </c>
    </row>
    <row r="254" spans="1:20" x14ac:dyDescent="0.25">
      <c r="A254">
        <v>7684147</v>
      </c>
      <c r="B254">
        <v>3</v>
      </c>
      <c r="C254" t="s">
        <v>46</v>
      </c>
      <c r="D254">
        <v>301450</v>
      </c>
      <c r="E254" t="s">
        <v>38</v>
      </c>
      <c r="F254" t="s">
        <v>39</v>
      </c>
      <c r="G254" t="s">
        <v>10</v>
      </c>
      <c r="H254" t="s">
        <v>64</v>
      </c>
      <c r="I254" t="s">
        <v>39</v>
      </c>
      <c r="J254" t="s">
        <v>75</v>
      </c>
      <c r="K254">
        <v>9</v>
      </c>
      <c r="L254" t="s">
        <v>110</v>
      </c>
      <c r="M254">
        <f t="shared" si="9"/>
        <v>2021</v>
      </c>
      <c r="N254">
        <v>1</v>
      </c>
      <c r="O254" t="s">
        <v>57</v>
      </c>
      <c r="P254" t="s">
        <v>52</v>
      </c>
      <c r="Q254" s="2">
        <f t="shared" si="10"/>
        <v>262</v>
      </c>
      <c r="R254" s="2">
        <v>262</v>
      </c>
      <c r="S254" s="2">
        <f t="shared" si="11"/>
        <v>288.20000000000005</v>
      </c>
      <c r="T254" s="2">
        <v>262</v>
      </c>
    </row>
    <row r="255" spans="1:20" x14ac:dyDescent="0.25">
      <c r="A255">
        <v>7684151</v>
      </c>
      <c r="B255">
        <v>1</v>
      </c>
      <c r="C255" t="s">
        <v>46</v>
      </c>
      <c r="D255">
        <v>301450</v>
      </c>
      <c r="E255" t="s">
        <v>38</v>
      </c>
      <c r="F255" t="s">
        <v>39</v>
      </c>
      <c r="G255" t="s">
        <v>10</v>
      </c>
      <c r="H255" t="s">
        <v>64</v>
      </c>
      <c r="I255" t="s">
        <v>39</v>
      </c>
      <c r="J255" t="s">
        <v>75</v>
      </c>
      <c r="K255">
        <v>9</v>
      </c>
      <c r="L255" t="s">
        <v>110</v>
      </c>
      <c r="M255">
        <f t="shared" si="9"/>
        <v>2021</v>
      </c>
      <c r="N255">
        <v>1</v>
      </c>
      <c r="O255" t="s">
        <v>57</v>
      </c>
      <c r="P255" t="s">
        <v>52</v>
      </c>
      <c r="Q255" s="2">
        <f t="shared" si="10"/>
        <v>262</v>
      </c>
      <c r="R255" s="2">
        <v>262</v>
      </c>
      <c r="S255" s="2">
        <f t="shared" si="11"/>
        <v>288.20000000000005</v>
      </c>
      <c r="T255" s="2">
        <v>262</v>
      </c>
    </row>
    <row r="256" spans="1:20" x14ac:dyDescent="0.25">
      <c r="A256">
        <v>7713824</v>
      </c>
      <c r="B256">
        <v>1</v>
      </c>
      <c r="C256" t="s">
        <v>46</v>
      </c>
      <c r="D256">
        <v>301450</v>
      </c>
      <c r="E256" t="s">
        <v>38</v>
      </c>
      <c r="F256" t="s">
        <v>39</v>
      </c>
      <c r="G256" t="s">
        <v>10</v>
      </c>
      <c r="H256" t="s">
        <v>64</v>
      </c>
      <c r="I256" t="s">
        <v>39</v>
      </c>
      <c r="J256" t="s">
        <v>75</v>
      </c>
      <c r="K256">
        <v>9</v>
      </c>
      <c r="L256" t="s">
        <v>110</v>
      </c>
      <c r="M256">
        <f t="shared" si="9"/>
        <v>2021</v>
      </c>
      <c r="N256">
        <v>1</v>
      </c>
      <c r="O256" t="s">
        <v>57</v>
      </c>
      <c r="P256" t="s">
        <v>52</v>
      </c>
      <c r="Q256" s="2">
        <f t="shared" si="10"/>
        <v>262</v>
      </c>
      <c r="R256" s="2">
        <v>262</v>
      </c>
      <c r="S256" s="2">
        <f t="shared" si="11"/>
        <v>288.20000000000005</v>
      </c>
      <c r="T256" s="2">
        <v>262</v>
      </c>
    </row>
    <row r="257" spans="1:20" x14ac:dyDescent="0.25">
      <c r="A257">
        <v>7703956</v>
      </c>
      <c r="B257">
        <v>1</v>
      </c>
      <c r="C257" t="s">
        <v>46</v>
      </c>
      <c r="D257">
        <v>301450</v>
      </c>
      <c r="E257" t="s">
        <v>38</v>
      </c>
      <c r="F257" t="s">
        <v>39</v>
      </c>
      <c r="G257" t="s">
        <v>10</v>
      </c>
      <c r="H257" t="s">
        <v>64</v>
      </c>
      <c r="I257" t="s">
        <v>39</v>
      </c>
      <c r="J257" t="s">
        <v>75</v>
      </c>
      <c r="K257">
        <v>9</v>
      </c>
      <c r="L257" t="s">
        <v>110</v>
      </c>
      <c r="M257">
        <f t="shared" si="9"/>
        <v>2021</v>
      </c>
      <c r="N257">
        <v>1</v>
      </c>
      <c r="O257" t="s">
        <v>57</v>
      </c>
      <c r="P257" t="s">
        <v>52</v>
      </c>
      <c r="Q257" s="2">
        <f t="shared" si="10"/>
        <v>262</v>
      </c>
      <c r="R257" s="2">
        <v>262</v>
      </c>
      <c r="S257" s="2">
        <f t="shared" si="11"/>
        <v>288.20000000000005</v>
      </c>
      <c r="T257" s="2">
        <v>262</v>
      </c>
    </row>
    <row r="258" spans="1:20" x14ac:dyDescent="0.25">
      <c r="A258">
        <v>7724014</v>
      </c>
      <c r="B258">
        <v>1</v>
      </c>
      <c r="C258" t="s">
        <v>46</v>
      </c>
      <c r="D258">
        <v>301450</v>
      </c>
      <c r="E258" t="s">
        <v>38</v>
      </c>
      <c r="F258" t="s">
        <v>39</v>
      </c>
      <c r="G258" t="s">
        <v>10</v>
      </c>
      <c r="H258" t="s">
        <v>64</v>
      </c>
      <c r="I258" t="s">
        <v>39</v>
      </c>
      <c r="J258" t="s">
        <v>75</v>
      </c>
      <c r="K258">
        <v>9</v>
      </c>
      <c r="L258" t="s">
        <v>110</v>
      </c>
      <c r="M258">
        <f t="shared" si="9"/>
        <v>2021</v>
      </c>
      <c r="N258">
        <v>1</v>
      </c>
      <c r="O258" t="s">
        <v>57</v>
      </c>
      <c r="P258" t="s">
        <v>52</v>
      </c>
      <c r="Q258" s="2">
        <f t="shared" si="10"/>
        <v>262</v>
      </c>
      <c r="R258" s="2">
        <v>262</v>
      </c>
      <c r="S258" s="2">
        <f t="shared" si="11"/>
        <v>288.20000000000005</v>
      </c>
      <c r="T258" s="2">
        <v>262</v>
      </c>
    </row>
    <row r="259" spans="1:20" x14ac:dyDescent="0.25">
      <c r="A259">
        <v>7688165</v>
      </c>
      <c r="B259">
        <v>1</v>
      </c>
      <c r="C259" t="s">
        <v>46</v>
      </c>
      <c r="D259">
        <v>341772</v>
      </c>
      <c r="E259" t="s">
        <v>34</v>
      </c>
      <c r="F259" t="s">
        <v>35</v>
      </c>
      <c r="G259" t="s">
        <v>11</v>
      </c>
      <c r="H259" t="s">
        <v>58</v>
      </c>
      <c r="I259" t="s">
        <v>35</v>
      </c>
      <c r="J259" t="s">
        <v>75</v>
      </c>
      <c r="K259">
        <v>9</v>
      </c>
      <c r="L259" t="s">
        <v>110</v>
      </c>
      <c r="M259">
        <f t="shared" ref="M259:M322" si="12">+LEFT(J259,4) * 1</f>
        <v>2021</v>
      </c>
      <c r="N259">
        <v>2</v>
      </c>
      <c r="O259" t="s">
        <v>57</v>
      </c>
      <c r="P259" t="s">
        <v>52</v>
      </c>
      <c r="Q259" s="2">
        <f t="shared" ref="Q259:Q322" si="13">IF(P259="EUR",T259,IF(P259="USD",(T259*0.909090909090909),(T259*0.137950062077528)))</f>
        <v>524</v>
      </c>
      <c r="R259" s="2">
        <v>262</v>
      </c>
      <c r="S259" s="2">
        <f t="shared" ref="S259:S322" si="14">IF(P259="USD",T259,IF(P259="EUR",(T259*1.1),(T259*0.151745068285281)))</f>
        <v>576.40000000000009</v>
      </c>
      <c r="T259" s="2">
        <v>524</v>
      </c>
    </row>
    <row r="260" spans="1:20" x14ac:dyDescent="0.25">
      <c r="A260">
        <v>7747287</v>
      </c>
      <c r="B260">
        <v>8</v>
      </c>
      <c r="C260" t="s">
        <v>46</v>
      </c>
      <c r="D260">
        <v>341772</v>
      </c>
      <c r="E260" t="s">
        <v>34</v>
      </c>
      <c r="F260" t="s">
        <v>35</v>
      </c>
      <c r="G260" t="s">
        <v>11</v>
      </c>
      <c r="H260" t="s">
        <v>58</v>
      </c>
      <c r="I260" t="s">
        <v>35</v>
      </c>
      <c r="J260" t="s">
        <v>75</v>
      </c>
      <c r="K260">
        <v>9</v>
      </c>
      <c r="L260" t="s">
        <v>110</v>
      </c>
      <c r="M260">
        <f t="shared" si="12"/>
        <v>2021</v>
      </c>
      <c r="N260">
        <v>3</v>
      </c>
      <c r="O260" t="s">
        <v>57</v>
      </c>
      <c r="P260" t="s">
        <v>52</v>
      </c>
      <c r="Q260" s="2">
        <f t="shared" si="13"/>
        <v>786</v>
      </c>
      <c r="R260" s="2">
        <v>262</v>
      </c>
      <c r="S260" s="2">
        <f t="shared" si="14"/>
        <v>864.6</v>
      </c>
      <c r="T260" s="2">
        <v>786</v>
      </c>
    </row>
    <row r="261" spans="1:20" x14ac:dyDescent="0.25">
      <c r="A261">
        <v>7702473</v>
      </c>
      <c r="B261">
        <v>1</v>
      </c>
      <c r="C261" t="s">
        <v>46</v>
      </c>
      <c r="D261">
        <v>341772</v>
      </c>
      <c r="E261" t="s">
        <v>34</v>
      </c>
      <c r="F261" t="s">
        <v>35</v>
      </c>
      <c r="G261" t="s">
        <v>11</v>
      </c>
      <c r="H261" t="s">
        <v>58</v>
      </c>
      <c r="I261" t="s">
        <v>35</v>
      </c>
      <c r="J261" t="s">
        <v>75</v>
      </c>
      <c r="K261">
        <v>9</v>
      </c>
      <c r="L261" t="s">
        <v>110</v>
      </c>
      <c r="M261">
        <f t="shared" si="12"/>
        <v>2021</v>
      </c>
      <c r="N261">
        <v>10</v>
      </c>
      <c r="O261" t="s">
        <v>57</v>
      </c>
      <c r="P261" t="s">
        <v>52</v>
      </c>
      <c r="Q261" s="2">
        <f t="shared" si="13"/>
        <v>2620</v>
      </c>
      <c r="R261" s="2">
        <v>262</v>
      </c>
      <c r="S261" s="2">
        <f t="shared" si="14"/>
        <v>2882.0000000000005</v>
      </c>
      <c r="T261" s="2">
        <v>2620</v>
      </c>
    </row>
    <row r="262" spans="1:20" x14ac:dyDescent="0.25">
      <c r="A262">
        <v>7692610</v>
      </c>
      <c r="B262">
        <v>2</v>
      </c>
      <c r="C262" t="s">
        <v>46</v>
      </c>
      <c r="D262">
        <v>341772</v>
      </c>
      <c r="E262" t="s">
        <v>34</v>
      </c>
      <c r="F262" t="s">
        <v>35</v>
      </c>
      <c r="G262" t="s">
        <v>11</v>
      </c>
      <c r="H262" t="s">
        <v>58</v>
      </c>
      <c r="I262" t="s">
        <v>35</v>
      </c>
      <c r="J262" t="s">
        <v>75</v>
      </c>
      <c r="K262">
        <v>9</v>
      </c>
      <c r="L262" t="s">
        <v>110</v>
      </c>
      <c r="M262">
        <f t="shared" si="12"/>
        <v>2021</v>
      </c>
      <c r="N262">
        <v>1</v>
      </c>
      <c r="O262" t="s">
        <v>57</v>
      </c>
      <c r="P262" t="s">
        <v>52</v>
      </c>
      <c r="Q262" s="2">
        <f t="shared" si="13"/>
        <v>262</v>
      </c>
      <c r="R262" s="2">
        <v>262</v>
      </c>
      <c r="S262" s="2">
        <f t="shared" si="14"/>
        <v>288.20000000000005</v>
      </c>
      <c r="T262" s="2">
        <v>262</v>
      </c>
    </row>
    <row r="263" spans="1:20" x14ac:dyDescent="0.25">
      <c r="A263">
        <v>7704604</v>
      </c>
      <c r="B263">
        <v>5</v>
      </c>
      <c r="C263" t="s">
        <v>46</v>
      </c>
      <c r="D263">
        <v>336014</v>
      </c>
      <c r="E263" t="s">
        <v>32</v>
      </c>
      <c r="F263" t="s">
        <v>33</v>
      </c>
      <c r="G263" t="s">
        <v>14</v>
      </c>
      <c r="H263" t="s">
        <v>68</v>
      </c>
      <c r="I263" t="s">
        <v>33</v>
      </c>
      <c r="J263" t="s">
        <v>75</v>
      </c>
      <c r="K263">
        <v>9</v>
      </c>
      <c r="L263" t="s">
        <v>110</v>
      </c>
      <c r="M263">
        <f t="shared" si="12"/>
        <v>2021</v>
      </c>
      <c r="N263">
        <v>10</v>
      </c>
      <c r="O263" t="s">
        <v>57</v>
      </c>
      <c r="P263" t="s">
        <v>53</v>
      </c>
      <c r="Q263" s="2">
        <f t="shared" si="13"/>
        <v>2877.5438959999997</v>
      </c>
      <c r="R263" s="2">
        <v>287.75438959999997</v>
      </c>
      <c r="S263" s="2">
        <f t="shared" si="14"/>
        <v>3165.2982856000003</v>
      </c>
      <c r="T263" s="2">
        <v>3165.2982856000003</v>
      </c>
    </row>
    <row r="264" spans="1:20" x14ac:dyDescent="0.25">
      <c r="A264">
        <v>7669080</v>
      </c>
      <c r="B264">
        <v>7</v>
      </c>
      <c r="C264" t="s">
        <v>46</v>
      </c>
      <c r="D264">
        <v>336014</v>
      </c>
      <c r="E264" t="s">
        <v>32</v>
      </c>
      <c r="F264" t="s">
        <v>33</v>
      </c>
      <c r="G264" t="s">
        <v>14</v>
      </c>
      <c r="H264" t="s">
        <v>68</v>
      </c>
      <c r="I264" t="s">
        <v>33</v>
      </c>
      <c r="J264" t="s">
        <v>75</v>
      </c>
      <c r="K264">
        <v>9</v>
      </c>
      <c r="L264" t="s">
        <v>110</v>
      </c>
      <c r="M264">
        <f t="shared" si="12"/>
        <v>2021</v>
      </c>
      <c r="N264">
        <v>2</v>
      </c>
      <c r="O264" t="s">
        <v>57</v>
      </c>
      <c r="P264" t="s">
        <v>53</v>
      </c>
      <c r="Q264" s="2">
        <f t="shared" si="13"/>
        <v>575.508779</v>
      </c>
      <c r="R264" s="2">
        <v>287.7543895</v>
      </c>
      <c r="S264" s="2">
        <f t="shared" si="14"/>
        <v>633.05965690000005</v>
      </c>
      <c r="T264" s="2">
        <v>633.05965690000005</v>
      </c>
    </row>
    <row r="265" spans="1:20" x14ac:dyDescent="0.25">
      <c r="A265">
        <v>7697841</v>
      </c>
      <c r="B265">
        <v>6</v>
      </c>
      <c r="C265" t="s">
        <v>46</v>
      </c>
      <c r="D265">
        <v>353006</v>
      </c>
      <c r="E265" t="s">
        <v>36</v>
      </c>
      <c r="F265" t="s">
        <v>37</v>
      </c>
      <c r="G265" t="s">
        <v>12</v>
      </c>
      <c r="H265" t="s">
        <v>59</v>
      </c>
      <c r="I265" t="s">
        <v>37</v>
      </c>
      <c r="J265" t="s">
        <v>75</v>
      </c>
      <c r="K265">
        <v>9</v>
      </c>
      <c r="L265" t="s">
        <v>110</v>
      </c>
      <c r="M265">
        <f t="shared" si="12"/>
        <v>2021</v>
      </c>
      <c r="N265">
        <v>5</v>
      </c>
      <c r="O265" t="s">
        <v>57</v>
      </c>
      <c r="P265" t="s">
        <v>54</v>
      </c>
      <c r="Q265" s="2">
        <f t="shared" si="13"/>
        <v>1585.1303660000008</v>
      </c>
      <c r="R265" s="2">
        <v>317.02607320000016</v>
      </c>
      <c r="S265" s="2">
        <f t="shared" si="14"/>
        <v>1743.6434026000034</v>
      </c>
      <c r="T265" s="2">
        <v>11490.610023134001</v>
      </c>
    </row>
    <row r="266" spans="1:20" x14ac:dyDescent="0.25">
      <c r="A266">
        <v>7690276</v>
      </c>
      <c r="B266">
        <v>5</v>
      </c>
      <c r="C266" t="s">
        <v>46</v>
      </c>
      <c r="D266">
        <v>353006</v>
      </c>
      <c r="E266" t="s">
        <v>36</v>
      </c>
      <c r="F266" t="s">
        <v>37</v>
      </c>
      <c r="G266" t="s">
        <v>12</v>
      </c>
      <c r="H266" t="s">
        <v>59</v>
      </c>
      <c r="I266" t="s">
        <v>37</v>
      </c>
      <c r="J266" t="s">
        <v>75</v>
      </c>
      <c r="K266">
        <v>9</v>
      </c>
      <c r="L266" t="s">
        <v>110</v>
      </c>
      <c r="M266">
        <f t="shared" si="12"/>
        <v>2021</v>
      </c>
      <c r="N266">
        <v>1</v>
      </c>
      <c r="O266" t="s">
        <v>57</v>
      </c>
      <c r="P266" t="s">
        <v>54</v>
      </c>
      <c r="Q266" s="2">
        <f t="shared" si="13"/>
        <v>317.02607300000011</v>
      </c>
      <c r="R266" s="2">
        <v>317.02607300000011</v>
      </c>
      <c r="S266" s="2">
        <f t="shared" si="14"/>
        <v>348.72868030000063</v>
      </c>
      <c r="T266" s="2">
        <v>2298.1220031769999</v>
      </c>
    </row>
    <row r="267" spans="1:20" x14ac:dyDescent="0.25">
      <c r="A267">
        <v>7655890</v>
      </c>
      <c r="B267">
        <v>4</v>
      </c>
      <c r="C267" t="s">
        <v>46</v>
      </c>
      <c r="D267">
        <v>353006</v>
      </c>
      <c r="E267" t="s">
        <v>36</v>
      </c>
      <c r="F267" t="s">
        <v>37</v>
      </c>
      <c r="G267" t="s">
        <v>12</v>
      </c>
      <c r="H267" t="s">
        <v>59</v>
      </c>
      <c r="I267" t="s">
        <v>37</v>
      </c>
      <c r="J267" t="s">
        <v>75</v>
      </c>
      <c r="K267">
        <v>9</v>
      </c>
      <c r="L267" t="s">
        <v>110</v>
      </c>
      <c r="M267">
        <f t="shared" si="12"/>
        <v>2021</v>
      </c>
      <c r="N267">
        <v>7</v>
      </c>
      <c r="O267" t="s">
        <v>57</v>
      </c>
      <c r="P267" t="s">
        <v>54</v>
      </c>
      <c r="Q267" s="2">
        <f t="shared" si="13"/>
        <v>2219.1825130000011</v>
      </c>
      <c r="R267" s="2">
        <v>317.02607328571446</v>
      </c>
      <c r="S267" s="2">
        <f t="shared" si="14"/>
        <v>2441.1007643000044</v>
      </c>
      <c r="T267" s="2">
        <v>16086.854036737001</v>
      </c>
    </row>
    <row r="268" spans="1:20" x14ac:dyDescent="0.25">
      <c r="A268">
        <v>7666770</v>
      </c>
      <c r="B268">
        <v>4</v>
      </c>
      <c r="C268" t="s">
        <v>46</v>
      </c>
      <c r="D268">
        <v>353006</v>
      </c>
      <c r="E268" t="s">
        <v>36</v>
      </c>
      <c r="F268" t="s">
        <v>37</v>
      </c>
      <c r="G268" t="s">
        <v>12</v>
      </c>
      <c r="H268" t="s">
        <v>59</v>
      </c>
      <c r="I268" t="s">
        <v>37</v>
      </c>
      <c r="J268" t="s">
        <v>75</v>
      </c>
      <c r="K268">
        <v>9</v>
      </c>
      <c r="L268" t="s">
        <v>110</v>
      </c>
      <c r="M268">
        <f t="shared" si="12"/>
        <v>2021</v>
      </c>
      <c r="N268">
        <v>8</v>
      </c>
      <c r="O268" t="s">
        <v>57</v>
      </c>
      <c r="P268" t="s">
        <v>54</v>
      </c>
      <c r="Q268" s="2">
        <f t="shared" si="13"/>
        <v>2536.2085860000011</v>
      </c>
      <c r="R268" s="2">
        <v>317.02607325000014</v>
      </c>
      <c r="S268" s="2">
        <f t="shared" si="14"/>
        <v>2789.829444600005</v>
      </c>
      <c r="T268" s="2">
        <v>18384.976039914</v>
      </c>
    </row>
    <row r="269" spans="1:20" x14ac:dyDescent="0.25">
      <c r="A269">
        <v>7739116</v>
      </c>
      <c r="B269">
        <v>3</v>
      </c>
      <c r="C269" t="s">
        <v>46</v>
      </c>
      <c r="D269">
        <v>353006</v>
      </c>
      <c r="E269" t="s">
        <v>36</v>
      </c>
      <c r="F269" t="s">
        <v>37</v>
      </c>
      <c r="G269" t="s">
        <v>12</v>
      </c>
      <c r="H269" t="s">
        <v>59</v>
      </c>
      <c r="I269" t="s">
        <v>37</v>
      </c>
      <c r="J269" t="s">
        <v>75</v>
      </c>
      <c r="K269">
        <v>9</v>
      </c>
      <c r="L269" t="s">
        <v>110</v>
      </c>
      <c r="M269">
        <f t="shared" si="12"/>
        <v>2021</v>
      </c>
      <c r="N269">
        <v>4</v>
      </c>
      <c r="O269" t="s">
        <v>57</v>
      </c>
      <c r="P269" t="s">
        <v>54</v>
      </c>
      <c r="Q269" s="2">
        <f t="shared" si="13"/>
        <v>1268.1042930000006</v>
      </c>
      <c r="R269" s="2">
        <v>317.02607325000014</v>
      </c>
      <c r="S269" s="2">
        <f t="shared" si="14"/>
        <v>1394.9147223000025</v>
      </c>
      <c r="T269" s="2">
        <v>9192.4880199569998</v>
      </c>
    </row>
    <row r="270" spans="1:20" x14ac:dyDescent="0.25">
      <c r="A270">
        <v>7720101</v>
      </c>
      <c r="B270">
        <v>2</v>
      </c>
      <c r="C270" t="s">
        <v>46</v>
      </c>
      <c r="D270">
        <v>353006</v>
      </c>
      <c r="E270" t="s">
        <v>36</v>
      </c>
      <c r="F270" t="s">
        <v>37</v>
      </c>
      <c r="G270" t="s">
        <v>12</v>
      </c>
      <c r="H270" t="s">
        <v>59</v>
      </c>
      <c r="I270" t="s">
        <v>37</v>
      </c>
      <c r="J270" t="s">
        <v>75</v>
      </c>
      <c r="K270">
        <v>9</v>
      </c>
      <c r="L270" t="s">
        <v>110</v>
      </c>
      <c r="M270">
        <f t="shared" si="12"/>
        <v>2021</v>
      </c>
      <c r="N270">
        <v>10</v>
      </c>
      <c r="O270" t="s">
        <v>57</v>
      </c>
      <c r="P270" t="s">
        <v>54</v>
      </c>
      <c r="Q270" s="2">
        <f t="shared" si="13"/>
        <v>3170.2607330000014</v>
      </c>
      <c r="R270" s="2">
        <v>317.02607330000012</v>
      </c>
      <c r="S270" s="2">
        <f t="shared" si="14"/>
        <v>3487.2868063000064</v>
      </c>
      <c r="T270" s="2">
        <v>22981.220053517001</v>
      </c>
    </row>
    <row r="271" spans="1:20" x14ac:dyDescent="0.25">
      <c r="A271">
        <v>7629682</v>
      </c>
      <c r="B271">
        <v>7</v>
      </c>
      <c r="C271" t="s">
        <v>46</v>
      </c>
      <c r="D271">
        <v>371504</v>
      </c>
      <c r="E271" t="s">
        <v>22</v>
      </c>
      <c r="F271" t="s">
        <v>23</v>
      </c>
      <c r="G271" t="s">
        <v>15</v>
      </c>
      <c r="H271" t="s">
        <v>63</v>
      </c>
      <c r="I271" t="s">
        <v>23</v>
      </c>
      <c r="J271" t="s">
        <v>75</v>
      </c>
      <c r="K271">
        <v>9</v>
      </c>
      <c r="L271" t="s">
        <v>110</v>
      </c>
      <c r="M271">
        <f t="shared" si="12"/>
        <v>2021</v>
      </c>
      <c r="N271">
        <v>8</v>
      </c>
      <c r="O271" t="s">
        <v>57</v>
      </c>
      <c r="P271" t="s">
        <v>52</v>
      </c>
      <c r="Q271" s="2">
        <f t="shared" si="13"/>
        <v>2263.6799999999998</v>
      </c>
      <c r="R271" s="2">
        <v>282.95999999999998</v>
      </c>
      <c r="S271" s="2">
        <f t="shared" si="14"/>
        <v>2490.0480000000002</v>
      </c>
      <c r="T271" s="2">
        <v>2263.6799999999998</v>
      </c>
    </row>
    <row r="272" spans="1:20" x14ac:dyDescent="0.25">
      <c r="A272">
        <v>7731526</v>
      </c>
      <c r="B272">
        <v>1</v>
      </c>
      <c r="C272" t="s">
        <v>46</v>
      </c>
      <c r="D272">
        <v>305574</v>
      </c>
      <c r="E272" t="s">
        <v>40</v>
      </c>
      <c r="F272" t="s">
        <v>21</v>
      </c>
      <c r="G272" t="s">
        <v>13</v>
      </c>
      <c r="H272" t="s">
        <v>66</v>
      </c>
      <c r="I272" t="s">
        <v>21</v>
      </c>
      <c r="J272" t="s">
        <v>75</v>
      </c>
      <c r="K272">
        <v>9</v>
      </c>
      <c r="L272" t="s">
        <v>110</v>
      </c>
      <c r="M272">
        <f t="shared" si="12"/>
        <v>2021</v>
      </c>
      <c r="N272">
        <v>5</v>
      </c>
      <c r="O272" t="s">
        <v>57</v>
      </c>
      <c r="P272" t="s">
        <v>52</v>
      </c>
      <c r="Q272" s="2">
        <f t="shared" si="13"/>
        <v>1310</v>
      </c>
      <c r="R272" s="2">
        <v>262</v>
      </c>
      <c r="S272" s="2">
        <f t="shared" si="14"/>
        <v>1441.0000000000002</v>
      </c>
      <c r="T272" s="2">
        <v>1310</v>
      </c>
    </row>
    <row r="273" spans="1:20" x14ac:dyDescent="0.25">
      <c r="A273">
        <v>7717889</v>
      </c>
      <c r="B273">
        <v>1</v>
      </c>
      <c r="C273" t="s">
        <v>46</v>
      </c>
      <c r="D273">
        <v>305574</v>
      </c>
      <c r="E273" t="s">
        <v>40</v>
      </c>
      <c r="F273" t="s">
        <v>21</v>
      </c>
      <c r="G273" t="s">
        <v>13</v>
      </c>
      <c r="H273" t="s">
        <v>66</v>
      </c>
      <c r="I273" t="s">
        <v>21</v>
      </c>
      <c r="J273" t="s">
        <v>75</v>
      </c>
      <c r="K273">
        <v>9</v>
      </c>
      <c r="L273" t="s">
        <v>110</v>
      </c>
      <c r="M273">
        <f t="shared" si="12"/>
        <v>2021</v>
      </c>
      <c r="N273">
        <v>15</v>
      </c>
      <c r="O273" t="s">
        <v>57</v>
      </c>
      <c r="P273" t="s">
        <v>52</v>
      </c>
      <c r="Q273" s="2">
        <f t="shared" si="13"/>
        <v>3930</v>
      </c>
      <c r="R273" s="2">
        <v>262</v>
      </c>
      <c r="S273" s="2">
        <f t="shared" si="14"/>
        <v>4323</v>
      </c>
      <c r="T273" s="2">
        <v>3930</v>
      </c>
    </row>
    <row r="274" spans="1:20" x14ac:dyDescent="0.25">
      <c r="A274">
        <v>7743641</v>
      </c>
      <c r="B274">
        <v>1</v>
      </c>
      <c r="C274" t="s">
        <v>46</v>
      </c>
      <c r="D274">
        <v>305574</v>
      </c>
      <c r="E274" t="s">
        <v>40</v>
      </c>
      <c r="F274" t="s">
        <v>21</v>
      </c>
      <c r="G274" t="s">
        <v>13</v>
      </c>
      <c r="H274" t="s">
        <v>66</v>
      </c>
      <c r="I274" t="s">
        <v>21</v>
      </c>
      <c r="J274" t="s">
        <v>75</v>
      </c>
      <c r="K274">
        <v>9</v>
      </c>
      <c r="L274" t="s">
        <v>110</v>
      </c>
      <c r="M274">
        <f t="shared" si="12"/>
        <v>2021</v>
      </c>
      <c r="N274">
        <v>10</v>
      </c>
      <c r="O274" t="s">
        <v>57</v>
      </c>
      <c r="P274" t="s">
        <v>52</v>
      </c>
      <c r="Q274" s="2">
        <f t="shared" si="13"/>
        <v>2620</v>
      </c>
      <c r="R274" s="2">
        <v>262</v>
      </c>
      <c r="S274" s="2">
        <f t="shared" si="14"/>
        <v>2882.0000000000005</v>
      </c>
      <c r="T274" s="2">
        <v>2620</v>
      </c>
    </row>
    <row r="275" spans="1:20" x14ac:dyDescent="0.25">
      <c r="A275">
        <v>7816666</v>
      </c>
      <c r="B275">
        <v>1</v>
      </c>
      <c r="C275" t="s">
        <v>46</v>
      </c>
      <c r="D275">
        <v>332489</v>
      </c>
      <c r="E275" t="s">
        <v>31</v>
      </c>
      <c r="F275" t="s">
        <v>25</v>
      </c>
      <c r="G275" t="s">
        <v>7</v>
      </c>
      <c r="H275" t="s">
        <v>60</v>
      </c>
      <c r="I275" t="s">
        <v>25</v>
      </c>
      <c r="J275" t="s">
        <v>76</v>
      </c>
      <c r="K275">
        <v>10</v>
      </c>
      <c r="L275" t="s">
        <v>111</v>
      </c>
      <c r="M275">
        <f t="shared" si="12"/>
        <v>2021</v>
      </c>
      <c r="N275">
        <v>1</v>
      </c>
      <c r="O275" t="s">
        <v>57</v>
      </c>
      <c r="P275" t="s">
        <v>52</v>
      </c>
      <c r="Q275" s="2">
        <f t="shared" si="13"/>
        <v>262</v>
      </c>
      <c r="R275" s="2">
        <v>262</v>
      </c>
      <c r="S275" s="2">
        <f t="shared" si="14"/>
        <v>288.20000000000005</v>
      </c>
      <c r="T275" s="2">
        <v>262</v>
      </c>
    </row>
    <row r="276" spans="1:20" x14ac:dyDescent="0.25">
      <c r="A276">
        <v>7793230</v>
      </c>
      <c r="B276">
        <v>1</v>
      </c>
      <c r="C276" t="s">
        <v>46</v>
      </c>
      <c r="D276">
        <v>341772</v>
      </c>
      <c r="E276" t="s">
        <v>34</v>
      </c>
      <c r="F276" t="s">
        <v>35</v>
      </c>
      <c r="G276" t="s">
        <v>11</v>
      </c>
      <c r="H276" t="s">
        <v>58</v>
      </c>
      <c r="I276" t="s">
        <v>35</v>
      </c>
      <c r="J276" t="s">
        <v>76</v>
      </c>
      <c r="K276">
        <v>10</v>
      </c>
      <c r="L276" t="s">
        <v>111</v>
      </c>
      <c r="M276">
        <f t="shared" si="12"/>
        <v>2021</v>
      </c>
      <c r="N276">
        <v>1</v>
      </c>
      <c r="O276" t="s">
        <v>57</v>
      </c>
      <c r="P276" t="s">
        <v>52</v>
      </c>
      <c r="Q276" s="2">
        <f t="shared" si="13"/>
        <v>262</v>
      </c>
      <c r="R276" s="2">
        <v>262</v>
      </c>
      <c r="S276" s="2">
        <f t="shared" si="14"/>
        <v>288.20000000000005</v>
      </c>
      <c r="T276" s="2">
        <v>262</v>
      </c>
    </row>
    <row r="277" spans="1:20" x14ac:dyDescent="0.25">
      <c r="A277">
        <v>7810323</v>
      </c>
      <c r="B277">
        <v>5</v>
      </c>
      <c r="C277" t="s">
        <v>46</v>
      </c>
      <c r="D277">
        <v>353006</v>
      </c>
      <c r="E277" t="s">
        <v>36</v>
      </c>
      <c r="F277" t="s">
        <v>37</v>
      </c>
      <c r="G277" t="s">
        <v>12</v>
      </c>
      <c r="H277" t="s">
        <v>59</v>
      </c>
      <c r="I277" t="s">
        <v>37</v>
      </c>
      <c r="J277" t="s">
        <v>76</v>
      </c>
      <c r="K277">
        <v>10</v>
      </c>
      <c r="L277" t="s">
        <v>111</v>
      </c>
      <c r="M277">
        <f t="shared" si="12"/>
        <v>2021</v>
      </c>
      <c r="N277">
        <v>1</v>
      </c>
      <c r="O277" t="s">
        <v>57</v>
      </c>
      <c r="P277" t="s">
        <v>54</v>
      </c>
      <c r="Q277" s="2">
        <f t="shared" si="13"/>
        <v>328.87909700000012</v>
      </c>
      <c r="R277" s="2">
        <v>328.87909700000012</v>
      </c>
      <c r="S277" s="2">
        <f t="shared" si="14"/>
        <v>361.76700670000059</v>
      </c>
      <c r="T277" s="2">
        <v>2384.0445741529998</v>
      </c>
    </row>
    <row r="278" spans="1:20" x14ac:dyDescent="0.25">
      <c r="A278">
        <v>7761739</v>
      </c>
      <c r="B278">
        <v>4</v>
      </c>
      <c r="C278" t="s">
        <v>46</v>
      </c>
      <c r="D278">
        <v>353006</v>
      </c>
      <c r="E278" t="s">
        <v>36</v>
      </c>
      <c r="F278" t="s">
        <v>37</v>
      </c>
      <c r="G278" t="s">
        <v>12</v>
      </c>
      <c r="H278" t="s">
        <v>59</v>
      </c>
      <c r="I278" t="s">
        <v>37</v>
      </c>
      <c r="J278" t="s">
        <v>76</v>
      </c>
      <c r="K278">
        <v>10</v>
      </c>
      <c r="L278" t="s">
        <v>111</v>
      </c>
      <c r="M278">
        <f t="shared" si="12"/>
        <v>2021</v>
      </c>
      <c r="N278">
        <v>2</v>
      </c>
      <c r="O278" t="s">
        <v>57</v>
      </c>
      <c r="P278" t="s">
        <v>54</v>
      </c>
      <c r="Q278" s="2">
        <f t="shared" si="13"/>
        <v>657.75819500000023</v>
      </c>
      <c r="R278" s="2">
        <v>328.87909750000011</v>
      </c>
      <c r="S278" s="2">
        <f t="shared" si="14"/>
        <v>723.53401450000126</v>
      </c>
      <c r="T278" s="2">
        <v>4768.0891555549997</v>
      </c>
    </row>
    <row r="279" spans="1:20" x14ac:dyDescent="0.25">
      <c r="A279">
        <v>7769299</v>
      </c>
      <c r="B279">
        <v>2</v>
      </c>
      <c r="C279" t="s">
        <v>46</v>
      </c>
      <c r="D279">
        <v>353006</v>
      </c>
      <c r="E279" t="s">
        <v>36</v>
      </c>
      <c r="F279" t="s">
        <v>37</v>
      </c>
      <c r="G279" t="s">
        <v>12</v>
      </c>
      <c r="H279" t="s">
        <v>59</v>
      </c>
      <c r="I279" t="s">
        <v>37</v>
      </c>
      <c r="J279" t="s">
        <v>76</v>
      </c>
      <c r="K279">
        <v>10</v>
      </c>
      <c r="L279" t="s">
        <v>111</v>
      </c>
      <c r="M279">
        <f t="shared" si="12"/>
        <v>2021</v>
      </c>
      <c r="N279">
        <v>4</v>
      </c>
      <c r="O279" t="s">
        <v>57</v>
      </c>
      <c r="P279" t="s">
        <v>54</v>
      </c>
      <c r="Q279" s="2">
        <f t="shared" si="13"/>
        <v>1315.5163910000006</v>
      </c>
      <c r="R279" s="2">
        <v>328.87909775000014</v>
      </c>
      <c r="S279" s="2">
        <f t="shared" si="14"/>
        <v>1447.0680301000025</v>
      </c>
      <c r="T279" s="2">
        <v>9536.1783183589996</v>
      </c>
    </row>
    <row r="280" spans="1:20" x14ac:dyDescent="0.25">
      <c r="A280">
        <v>7785026</v>
      </c>
      <c r="B280">
        <v>4</v>
      </c>
      <c r="C280" t="s">
        <v>46</v>
      </c>
      <c r="D280">
        <v>353006</v>
      </c>
      <c r="E280" t="s">
        <v>36</v>
      </c>
      <c r="F280" t="s">
        <v>37</v>
      </c>
      <c r="G280" t="s">
        <v>12</v>
      </c>
      <c r="H280" t="s">
        <v>59</v>
      </c>
      <c r="I280" t="s">
        <v>37</v>
      </c>
      <c r="J280" t="s">
        <v>76</v>
      </c>
      <c r="K280">
        <v>10</v>
      </c>
      <c r="L280" t="s">
        <v>111</v>
      </c>
      <c r="M280">
        <f t="shared" si="12"/>
        <v>2021</v>
      </c>
      <c r="N280">
        <v>4</v>
      </c>
      <c r="O280" t="s">
        <v>57</v>
      </c>
      <c r="P280" t="s">
        <v>54</v>
      </c>
      <c r="Q280" s="2">
        <f t="shared" si="13"/>
        <v>1315.5163910000006</v>
      </c>
      <c r="R280" s="2">
        <v>328.87909775000014</v>
      </c>
      <c r="S280" s="2">
        <f t="shared" si="14"/>
        <v>1447.0680301000025</v>
      </c>
      <c r="T280" s="2">
        <v>9536.1783183589996</v>
      </c>
    </row>
    <row r="281" spans="1:20" x14ac:dyDescent="0.25">
      <c r="A281">
        <v>7753588</v>
      </c>
      <c r="B281">
        <v>3</v>
      </c>
      <c r="C281" t="s">
        <v>46</v>
      </c>
      <c r="D281">
        <v>353006</v>
      </c>
      <c r="E281" t="s">
        <v>36</v>
      </c>
      <c r="F281" t="s">
        <v>37</v>
      </c>
      <c r="G281" t="s">
        <v>12</v>
      </c>
      <c r="H281" t="s">
        <v>59</v>
      </c>
      <c r="I281" t="s">
        <v>37</v>
      </c>
      <c r="J281" t="s">
        <v>76</v>
      </c>
      <c r="K281">
        <v>10</v>
      </c>
      <c r="L281" t="s">
        <v>111</v>
      </c>
      <c r="M281">
        <f t="shared" si="12"/>
        <v>2021</v>
      </c>
      <c r="N281">
        <v>4</v>
      </c>
      <c r="O281" t="s">
        <v>57</v>
      </c>
      <c r="P281" t="s">
        <v>54</v>
      </c>
      <c r="Q281" s="2">
        <f t="shared" si="13"/>
        <v>1315.5163910000006</v>
      </c>
      <c r="R281" s="2">
        <v>328.87909775000014</v>
      </c>
      <c r="S281" s="2">
        <f t="shared" si="14"/>
        <v>1447.0680301000025</v>
      </c>
      <c r="T281" s="2">
        <v>9536.1783183589996</v>
      </c>
    </row>
    <row r="282" spans="1:20" x14ac:dyDescent="0.25">
      <c r="A282">
        <v>7762700</v>
      </c>
      <c r="B282">
        <v>1</v>
      </c>
      <c r="C282" t="s">
        <v>46</v>
      </c>
      <c r="D282">
        <v>305574</v>
      </c>
      <c r="E282" t="s">
        <v>40</v>
      </c>
      <c r="F282" t="s">
        <v>21</v>
      </c>
      <c r="G282" t="s">
        <v>13</v>
      </c>
      <c r="H282" t="s">
        <v>66</v>
      </c>
      <c r="I282" t="s">
        <v>21</v>
      </c>
      <c r="J282" t="s">
        <v>76</v>
      </c>
      <c r="K282">
        <v>10</v>
      </c>
      <c r="L282" t="s">
        <v>111</v>
      </c>
      <c r="M282">
        <f t="shared" si="12"/>
        <v>2021</v>
      </c>
      <c r="N282">
        <v>5</v>
      </c>
      <c r="O282" t="s">
        <v>57</v>
      </c>
      <c r="P282" t="s">
        <v>52</v>
      </c>
      <c r="Q282" s="2">
        <f t="shared" si="13"/>
        <v>1310</v>
      </c>
      <c r="R282" s="2">
        <v>262</v>
      </c>
      <c r="S282" s="2">
        <f t="shared" si="14"/>
        <v>1441.0000000000002</v>
      </c>
      <c r="T282" s="2">
        <v>1310</v>
      </c>
    </row>
    <row r="283" spans="1:20" x14ac:dyDescent="0.25">
      <c r="A283">
        <v>7796887</v>
      </c>
      <c r="B283">
        <v>1</v>
      </c>
      <c r="C283" t="s">
        <v>46</v>
      </c>
      <c r="D283">
        <v>305574</v>
      </c>
      <c r="E283" t="s">
        <v>40</v>
      </c>
      <c r="F283" t="s">
        <v>21</v>
      </c>
      <c r="G283" t="s">
        <v>13</v>
      </c>
      <c r="H283" t="s">
        <v>66</v>
      </c>
      <c r="I283" t="s">
        <v>21</v>
      </c>
      <c r="J283" t="s">
        <v>76</v>
      </c>
      <c r="K283">
        <v>10</v>
      </c>
      <c r="L283" t="s">
        <v>111</v>
      </c>
      <c r="M283">
        <f t="shared" si="12"/>
        <v>2021</v>
      </c>
      <c r="N283">
        <v>5</v>
      </c>
      <c r="O283" t="s">
        <v>57</v>
      </c>
      <c r="P283" t="s">
        <v>52</v>
      </c>
      <c r="Q283" s="2">
        <f t="shared" si="13"/>
        <v>1310</v>
      </c>
      <c r="R283" s="2">
        <v>262</v>
      </c>
      <c r="S283" s="2">
        <f t="shared" si="14"/>
        <v>1441.0000000000002</v>
      </c>
      <c r="T283" s="2">
        <v>1310</v>
      </c>
    </row>
    <row r="284" spans="1:20" x14ac:dyDescent="0.25">
      <c r="A284">
        <v>7933022</v>
      </c>
      <c r="B284">
        <v>1</v>
      </c>
      <c r="C284" t="s">
        <v>46</v>
      </c>
      <c r="D284">
        <v>332489</v>
      </c>
      <c r="E284" t="s">
        <v>31</v>
      </c>
      <c r="F284" t="s">
        <v>25</v>
      </c>
      <c r="G284" t="s">
        <v>7</v>
      </c>
      <c r="H284" t="s">
        <v>60</v>
      </c>
      <c r="I284" t="s">
        <v>25</v>
      </c>
      <c r="J284" t="s">
        <v>77</v>
      </c>
      <c r="K284">
        <v>11</v>
      </c>
      <c r="L284" t="s">
        <v>112</v>
      </c>
      <c r="M284">
        <f t="shared" si="12"/>
        <v>2021</v>
      </c>
      <c r="N284">
        <v>1</v>
      </c>
      <c r="O284" t="s">
        <v>57</v>
      </c>
      <c r="P284" t="s">
        <v>52</v>
      </c>
      <c r="Q284" s="2">
        <f t="shared" si="13"/>
        <v>262</v>
      </c>
      <c r="R284" s="2">
        <v>262</v>
      </c>
      <c r="S284" s="2">
        <f t="shared" si="14"/>
        <v>288.20000000000005</v>
      </c>
      <c r="T284" s="2">
        <v>262</v>
      </c>
    </row>
    <row r="285" spans="1:20" x14ac:dyDescent="0.25">
      <c r="A285">
        <v>7913168</v>
      </c>
      <c r="B285">
        <v>1</v>
      </c>
      <c r="C285" t="s">
        <v>46</v>
      </c>
      <c r="D285">
        <v>332489</v>
      </c>
      <c r="E285" t="s">
        <v>31</v>
      </c>
      <c r="F285" t="s">
        <v>25</v>
      </c>
      <c r="G285" t="s">
        <v>7</v>
      </c>
      <c r="H285" t="s">
        <v>60</v>
      </c>
      <c r="I285" t="s">
        <v>25</v>
      </c>
      <c r="J285" t="s">
        <v>77</v>
      </c>
      <c r="K285">
        <v>11</v>
      </c>
      <c r="L285" t="s">
        <v>112</v>
      </c>
      <c r="M285">
        <f t="shared" si="12"/>
        <v>2021</v>
      </c>
      <c r="N285">
        <v>2</v>
      </c>
      <c r="O285" t="s">
        <v>57</v>
      </c>
      <c r="P285" t="s">
        <v>52</v>
      </c>
      <c r="Q285" s="2">
        <f t="shared" si="13"/>
        <v>524</v>
      </c>
      <c r="R285" s="2">
        <v>262</v>
      </c>
      <c r="S285" s="2">
        <f t="shared" si="14"/>
        <v>576.40000000000009</v>
      </c>
      <c r="T285" s="2">
        <v>524</v>
      </c>
    </row>
    <row r="286" spans="1:20" x14ac:dyDescent="0.25">
      <c r="A286">
        <v>7874270</v>
      </c>
      <c r="B286">
        <v>1</v>
      </c>
      <c r="C286" t="s">
        <v>46</v>
      </c>
      <c r="D286">
        <v>301450</v>
      </c>
      <c r="E286" t="s">
        <v>38</v>
      </c>
      <c r="F286" t="s">
        <v>39</v>
      </c>
      <c r="G286" t="s">
        <v>10</v>
      </c>
      <c r="H286" t="s">
        <v>64</v>
      </c>
      <c r="I286" t="s">
        <v>39</v>
      </c>
      <c r="J286" t="s">
        <v>77</v>
      </c>
      <c r="K286">
        <v>11</v>
      </c>
      <c r="L286" t="s">
        <v>112</v>
      </c>
      <c r="M286">
        <f t="shared" si="12"/>
        <v>2021</v>
      </c>
      <c r="N286">
        <v>1</v>
      </c>
      <c r="O286" t="s">
        <v>57</v>
      </c>
      <c r="P286" t="s">
        <v>52</v>
      </c>
      <c r="Q286" s="2">
        <f t="shared" si="13"/>
        <v>262</v>
      </c>
      <c r="R286" s="2">
        <v>262</v>
      </c>
      <c r="S286" s="2">
        <f t="shared" si="14"/>
        <v>288.20000000000005</v>
      </c>
      <c r="T286" s="2">
        <v>262</v>
      </c>
    </row>
    <row r="287" spans="1:20" x14ac:dyDescent="0.25">
      <c r="A287">
        <v>7889131</v>
      </c>
      <c r="B287">
        <v>3</v>
      </c>
      <c r="C287" t="s">
        <v>46</v>
      </c>
      <c r="D287">
        <v>301450</v>
      </c>
      <c r="E287" t="s">
        <v>38</v>
      </c>
      <c r="F287" t="s">
        <v>39</v>
      </c>
      <c r="G287" t="s">
        <v>10</v>
      </c>
      <c r="H287" t="s">
        <v>64</v>
      </c>
      <c r="I287" t="s">
        <v>39</v>
      </c>
      <c r="J287" t="s">
        <v>77</v>
      </c>
      <c r="K287">
        <v>11</v>
      </c>
      <c r="L287" t="s">
        <v>112</v>
      </c>
      <c r="M287">
        <f t="shared" si="12"/>
        <v>2021</v>
      </c>
      <c r="N287">
        <v>3</v>
      </c>
      <c r="O287" t="s">
        <v>57</v>
      </c>
      <c r="P287" t="s">
        <v>52</v>
      </c>
      <c r="Q287" s="2">
        <f t="shared" si="13"/>
        <v>786</v>
      </c>
      <c r="R287" s="2">
        <v>262</v>
      </c>
      <c r="S287" s="2">
        <f t="shared" si="14"/>
        <v>864.6</v>
      </c>
      <c r="T287" s="2">
        <v>786</v>
      </c>
    </row>
    <row r="288" spans="1:20" x14ac:dyDescent="0.25">
      <c r="A288">
        <v>7914889</v>
      </c>
      <c r="B288">
        <v>1</v>
      </c>
      <c r="C288" t="s">
        <v>46</v>
      </c>
      <c r="D288">
        <v>301450</v>
      </c>
      <c r="E288" t="s">
        <v>38</v>
      </c>
      <c r="F288" t="s">
        <v>39</v>
      </c>
      <c r="G288" t="s">
        <v>10</v>
      </c>
      <c r="H288" t="s">
        <v>64</v>
      </c>
      <c r="I288" t="s">
        <v>39</v>
      </c>
      <c r="J288" t="s">
        <v>77</v>
      </c>
      <c r="K288">
        <v>11</v>
      </c>
      <c r="L288" t="s">
        <v>112</v>
      </c>
      <c r="M288">
        <f t="shared" si="12"/>
        <v>2021</v>
      </c>
      <c r="N288">
        <v>2</v>
      </c>
      <c r="O288" t="s">
        <v>57</v>
      </c>
      <c r="P288" t="s">
        <v>52</v>
      </c>
      <c r="Q288" s="2">
        <f t="shared" si="13"/>
        <v>524</v>
      </c>
      <c r="R288" s="2">
        <v>262</v>
      </c>
      <c r="S288" s="2">
        <f t="shared" si="14"/>
        <v>576.40000000000009</v>
      </c>
      <c r="T288" s="2">
        <v>524</v>
      </c>
    </row>
    <row r="289" spans="1:20" x14ac:dyDescent="0.25">
      <c r="A289">
        <v>7925602</v>
      </c>
      <c r="B289">
        <v>1</v>
      </c>
      <c r="C289" t="s">
        <v>46</v>
      </c>
      <c r="D289">
        <v>301450</v>
      </c>
      <c r="E289" t="s">
        <v>38</v>
      </c>
      <c r="F289" t="s">
        <v>39</v>
      </c>
      <c r="G289" t="s">
        <v>10</v>
      </c>
      <c r="H289" t="s">
        <v>64</v>
      </c>
      <c r="I289" t="s">
        <v>39</v>
      </c>
      <c r="J289" t="s">
        <v>77</v>
      </c>
      <c r="K289">
        <v>11</v>
      </c>
      <c r="L289" t="s">
        <v>112</v>
      </c>
      <c r="M289">
        <f t="shared" si="12"/>
        <v>2021</v>
      </c>
      <c r="N289">
        <v>1</v>
      </c>
      <c r="O289" t="s">
        <v>57</v>
      </c>
      <c r="P289" t="s">
        <v>52</v>
      </c>
      <c r="Q289" s="2">
        <f t="shared" si="13"/>
        <v>262</v>
      </c>
      <c r="R289" s="2">
        <v>262</v>
      </c>
      <c r="S289" s="2">
        <f t="shared" si="14"/>
        <v>288.20000000000005</v>
      </c>
      <c r="T289" s="2">
        <v>262</v>
      </c>
    </row>
    <row r="290" spans="1:20" x14ac:dyDescent="0.25">
      <c r="A290">
        <v>7933084</v>
      </c>
      <c r="B290">
        <v>3</v>
      </c>
      <c r="C290" t="s">
        <v>46</v>
      </c>
      <c r="D290">
        <v>301450</v>
      </c>
      <c r="E290" t="s">
        <v>38</v>
      </c>
      <c r="F290" t="s">
        <v>39</v>
      </c>
      <c r="G290" t="s">
        <v>10</v>
      </c>
      <c r="H290" t="s">
        <v>64</v>
      </c>
      <c r="I290" t="s">
        <v>39</v>
      </c>
      <c r="J290" t="s">
        <v>77</v>
      </c>
      <c r="K290">
        <v>11</v>
      </c>
      <c r="L290" t="s">
        <v>112</v>
      </c>
      <c r="M290">
        <f t="shared" si="12"/>
        <v>2021</v>
      </c>
      <c r="N290">
        <v>1</v>
      </c>
      <c r="O290" t="s">
        <v>57</v>
      </c>
      <c r="P290" t="s">
        <v>52</v>
      </c>
      <c r="Q290" s="2">
        <f t="shared" si="13"/>
        <v>262</v>
      </c>
      <c r="R290" s="2">
        <v>262</v>
      </c>
      <c r="S290" s="2">
        <f t="shared" si="14"/>
        <v>288.20000000000005</v>
      </c>
      <c r="T290" s="2">
        <v>262</v>
      </c>
    </row>
    <row r="291" spans="1:20" x14ac:dyDescent="0.25">
      <c r="A291">
        <v>7885331</v>
      </c>
      <c r="B291">
        <v>2</v>
      </c>
      <c r="C291" t="s">
        <v>46</v>
      </c>
      <c r="D291">
        <v>301450</v>
      </c>
      <c r="E291" t="s">
        <v>38</v>
      </c>
      <c r="F291" t="s">
        <v>39</v>
      </c>
      <c r="G291" t="s">
        <v>10</v>
      </c>
      <c r="H291" t="s">
        <v>64</v>
      </c>
      <c r="I291" t="s">
        <v>39</v>
      </c>
      <c r="J291" t="s">
        <v>77</v>
      </c>
      <c r="K291">
        <v>11</v>
      </c>
      <c r="L291" t="s">
        <v>112</v>
      </c>
      <c r="M291">
        <f t="shared" si="12"/>
        <v>2021</v>
      </c>
      <c r="N291">
        <v>2</v>
      </c>
      <c r="O291" t="s">
        <v>57</v>
      </c>
      <c r="P291" t="s">
        <v>52</v>
      </c>
      <c r="Q291" s="2">
        <f t="shared" si="13"/>
        <v>524</v>
      </c>
      <c r="R291" s="2">
        <v>262</v>
      </c>
      <c r="S291" s="2">
        <f t="shared" si="14"/>
        <v>576.40000000000009</v>
      </c>
      <c r="T291" s="2">
        <v>524</v>
      </c>
    </row>
    <row r="292" spans="1:20" x14ac:dyDescent="0.25">
      <c r="A292">
        <v>7929503</v>
      </c>
      <c r="B292">
        <v>1</v>
      </c>
      <c r="C292" t="s">
        <v>46</v>
      </c>
      <c r="D292">
        <v>301450</v>
      </c>
      <c r="E292" t="s">
        <v>38</v>
      </c>
      <c r="F292" t="s">
        <v>39</v>
      </c>
      <c r="G292" t="s">
        <v>10</v>
      </c>
      <c r="H292" t="s">
        <v>64</v>
      </c>
      <c r="I292" t="s">
        <v>39</v>
      </c>
      <c r="J292" t="s">
        <v>77</v>
      </c>
      <c r="K292">
        <v>11</v>
      </c>
      <c r="L292" t="s">
        <v>112</v>
      </c>
      <c r="M292">
        <f t="shared" si="12"/>
        <v>2021</v>
      </c>
      <c r="N292">
        <v>1</v>
      </c>
      <c r="O292" t="s">
        <v>57</v>
      </c>
      <c r="P292" t="s">
        <v>52</v>
      </c>
      <c r="Q292" s="2">
        <f t="shared" si="13"/>
        <v>262</v>
      </c>
      <c r="R292" s="2">
        <v>262</v>
      </c>
      <c r="S292" s="2">
        <f t="shared" si="14"/>
        <v>288.20000000000005</v>
      </c>
      <c r="T292" s="2">
        <v>262</v>
      </c>
    </row>
    <row r="293" spans="1:20" x14ac:dyDescent="0.25">
      <c r="A293">
        <v>7878785</v>
      </c>
      <c r="B293">
        <v>3</v>
      </c>
      <c r="C293" t="s">
        <v>46</v>
      </c>
      <c r="D293">
        <v>341772</v>
      </c>
      <c r="E293" t="s">
        <v>34</v>
      </c>
      <c r="F293" t="s">
        <v>35</v>
      </c>
      <c r="G293" t="s">
        <v>11</v>
      </c>
      <c r="H293" t="s">
        <v>58</v>
      </c>
      <c r="I293" t="s">
        <v>35</v>
      </c>
      <c r="J293" t="s">
        <v>77</v>
      </c>
      <c r="K293">
        <v>11</v>
      </c>
      <c r="L293" t="s">
        <v>112</v>
      </c>
      <c r="M293">
        <f t="shared" si="12"/>
        <v>2021</v>
      </c>
      <c r="N293">
        <v>1</v>
      </c>
      <c r="O293" t="s">
        <v>57</v>
      </c>
      <c r="P293" t="s">
        <v>52</v>
      </c>
      <c r="Q293" s="2">
        <f t="shared" si="13"/>
        <v>262</v>
      </c>
      <c r="R293" s="2">
        <v>262</v>
      </c>
      <c r="S293" s="2">
        <f t="shared" si="14"/>
        <v>288.20000000000005</v>
      </c>
      <c r="T293" s="2">
        <v>262</v>
      </c>
    </row>
    <row r="294" spans="1:20" x14ac:dyDescent="0.25">
      <c r="A294">
        <v>7802982</v>
      </c>
      <c r="B294">
        <v>1</v>
      </c>
      <c r="C294" t="s">
        <v>46</v>
      </c>
      <c r="D294">
        <v>341772</v>
      </c>
      <c r="E294" t="s">
        <v>34</v>
      </c>
      <c r="F294" t="s">
        <v>35</v>
      </c>
      <c r="G294" t="s">
        <v>11</v>
      </c>
      <c r="H294" t="s">
        <v>58</v>
      </c>
      <c r="I294" t="s">
        <v>35</v>
      </c>
      <c r="J294" t="s">
        <v>77</v>
      </c>
      <c r="K294">
        <v>11</v>
      </c>
      <c r="L294" t="s">
        <v>112</v>
      </c>
      <c r="M294">
        <f t="shared" si="12"/>
        <v>2021</v>
      </c>
      <c r="N294">
        <v>1</v>
      </c>
      <c r="O294" t="s">
        <v>57</v>
      </c>
      <c r="P294" t="s">
        <v>52</v>
      </c>
      <c r="Q294" s="2">
        <f t="shared" si="13"/>
        <v>262</v>
      </c>
      <c r="R294" s="2">
        <v>262</v>
      </c>
      <c r="S294" s="2">
        <f t="shared" si="14"/>
        <v>288.20000000000005</v>
      </c>
      <c r="T294" s="2">
        <v>262</v>
      </c>
    </row>
    <row r="295" spans="1:20" x14ac:dyDescent="0.25">
      <c r="A295">
        <v>7837076</v>
      </c>
      <c r="B295">
        <v>1</v>
      </c>
      <c r="C295" t="s">
        <v>46</v>
      </c>
      <c r="D295">
        <v>341772</v>
      </c>
      <c r="E295" t="s">
        <v>34</v>
      </c>
      <c r="F295" t="s">
        <v>35</v>
      </c>
      <c r="G295" t="s">
        <v>11</v>
      </c>
      <c r="H295" t="s">
        <v>58</v>
      </c>
      <c r="I295" t="s">
        <v>35</v>
      </c>
      <c r="J295" t="s">
        <v>77</v>
      </c>
      <c r="K295">
        <v>11</v>
      </c>
      <c r="L295" t="s">
        <v>112</v>
      </c>
      <c r="M295">
        <f t="shared" si="12"/>
        <v>2021</v>
      </c>
      <c r="N295">
        <v>4</v>
      </c>
      <c r="O295" t="s">
        <v>57</v>
      </c>
      <c r="P295" t="s">
        <v>52</v>
      </c>
      <c r="Q295" s="2">
        <f t="shared" si="13"/>
        <v>1048</v>
      </c>
      <c r="R295" s="2">
        <v>262</v>
      </c>
      <c r="S295" s="2">
        <f t="shared" si="14"/>
        <v>1152.8000000000002</v>
      </c>
      <c r="T295" s="2">
        <v>1048</v>
      </c>
    </row>
    <row r="296" spans="1:20" x14ac:dyDescent="0.25">
      <c r="A296">
        <v>7821938</v>
      </c>
      <c r="B296">
        <v>1</v>
      </c>
      <c r="C296" t="s">
        <v>46</v>
      </c>
      <c r="D296">
        <v>341772</v>
      </c>
      <c r="E296" t="s">
        <v>34</v>
      </c>
      <c r="F296" t="s">
        <v>35</v>
      </c>
      <c r="G296" t="s">
        <v>11</v>
      </c>
      <c r="H296" t="s">
        <v>58</v>
      </c>
      <c r="I296" t="s">
        <v>35</v>
      </c>
      <c r="J296" t="s">
        <v>77</v>
      </c>
      <c r="K296">
        <v>11</v>
      </c>
      <c r="L296" t="s">
        <v>112</v>
      </c>
      <c r="M296">
        <f t="shared" si="12"/>
        <v>2021</v>
      </c>
      <c r="N296">
        <v>1</v>
      </c>
      <c r="O296" t="s">
        <v>57</v>
      </c>
      <c r="P296" t="s">
        <v>52</v>
      </c>
      <c r="Q296" s="2">
        <f t="shared" si="13"/>
        <v>262</v>
      </c>
      <c r="R296" s="2">
        <v>262</v>
      </c>
      <c r="S296" s="2">
        <f t="shared" si="14"/>
        <v>288.20000000000005</v>
      </c>
      <c r="T296" s="2">
        <v>262</v>
      </c>
    </row>
    <row r="297" spans="1:20" x14ac:dyDescent="0.25">
      <c r="A297">
        <v>7877287</v>
      </c>
      <c r="B297">
        <v>1</v>
      </c>
      <c r="C297" t="s">
        <v>46</v>
      </c>
      <c r="D297">
        <v>341772</v>
      </c>
      <c r="E297" t="s">
        <v>34</v>
      </c>
      <c r="F297" t="s">
        <v>35</v>
      </c>
      <c r="G297" t="s">
        <v>11</v>
      </c>
      <c r="H297" t="s">
        <v>58</v>
      </c>
      <c r="I297" t="s">
        <v>35</v>
      </c>
      <c r="J297" t="s">
        <v>77</v>
      </c>
      <c r="K297">
        <v>11</v>
      </c>
      <c r="L297" t="s">
        <v>112</v>
      </c>
      <c r="M297">
        <f t="shared" si="12"/>
        <v>2021</v>
      </c>
      <c r="N297">
        <v>1</v>
      </c>
      <c r="O297" t="s">
        <v>57</v>
      </c>
      <c r="P297" t="s">
        <v>52</v>
      </c>
      <c r="Q297" s="2">
        <f t="shared" si="13"/>
        <v>262</v>
      </c>
      <c r="R297" s="2">
        <v>262</v>
      </c>
      <c r="S297" s="2">
        <f t="shared" si="14"/>
        <v>288.20000000000005</v>
      </c>
      <c r="T297" s="2">
        <v>262</v>
      </c>
    </row>
    <row r="298" spans="1:20" x14ac:dyDescent="0.25">
      <c r="A298">
        <v>7881743</v>
      </c>
      <c r="B298">
        <v>3</v>
      </c>
      <c r="C298" t="s">
        <v>46</v>
      </c>
      <c r="D298">
        <v>341772</v>
      </c>
      <c r="E298" t="s">
        <v>34</v>
      </c>
      <c r="F298" t="s">
        <v>35</v>
      </c>
      <c r="G298" t="s">
        <v>11</v>
      </c>
      <c r="H298" t="s">
        <v>58</v>
      </c>
      <c r="I298" t="s">
        <v>35</v>
      </c>
      <c r="J298" t="s">
        <v>77</v>
      </c>
      <c r="K298">
        <v>11</v>
      </c>
      <c r="L298" t="s">
        <v>112</v>
      </c>
      <c r="M298">
        <f t="shared" si="12"/>
        <v>2021</v>
      </c>
      <c r="N298">
        <v>5</v>
      </c>
      <c r="O298" t="s">
        <v>57</v>
      </c>
      <c r="P298" t="s">
        <v>52</v>
      </c>
      <c r="Q298" s="2">
        <f t="shared" si="13"/>
        <v>1310</v>
      </c>
      <c r="R298" s="2">
        <v>262</v>
      </c>
      <c r="S298" s="2">
        <f t="shared" si="14"/>
        <v>1441.0000000000002</v>
      </c>
      <c r="T298" s="2">
        <v>1310</v>
      </c>
    </row>
    <row r="299" spans="1:20" x14ac:dyDescent="0.25">
      <c r="A299">
        <v>7808351</v>
      </c>
      <c r="B299">
        <v>1</v>
      </c>
      <c r="C299" t="s">
        <v>46</v>
      </c>
      <c r="D299">
        <v>341772</v>
      </c>
      <c r="E299" t="s">
        <v>34</v>
      </c>
      <c r="F299" t="s">
        <v>35</v>
      </c>
      <c r="G299" t="s">
        <v>11</v>
      </c>
      <c r="H299" t="s">
        <v>58</v>
      </c>
      <c r="I299" t="s">
        <v>35</v>
      </c>
      <c r="J299" t="s">
        <v>77</v>
      </c>
      <c r="K299">
        <v>11</v>
      </c>
      <c r="L299" t="s">
        <v>112</v>
      </c>
      <c r="M299">
        <f t="shared" si="12"/>
        <v>2021</v>
      </c>
      <c r="N299">
        <v>1</v>
      </c>
      <c r="O299" t="s">
        <v>57</v>
      </c>
      <c r="P299" t="s">
        <v>52</v>
      </c>
      <c r="Q299" s="2">
        <f t="shared" si="13"/>
        <v>262</v>
      </c>
      <c r="R299" s="2">
        <v>262</v>
      </c>
      <c r="S299" s="2">
        <f t="shared" si="14"/>
        <v>288.20000000000005</v>
      </c>
      <c r="T299" s="2">
        <v>262</v>
      </c>
    </row>
    <row r="300" spans="1:20" x14ac:dyDescent="0.25">
      <c r="A300">
        <v>7845272</v>
      </c>
      <c r="B300">
        <v>1</v>
      </c>
      <c r="C300" t="s">
        <v>46</v>
      </c>
      <c r="D300">
        <v>341772</v>
      </c>
      <c r="E300" t="s">
        <v>34</v>
      </c>
      <c r="F300" t="s">
        <v>35</v>
      </c>
      <c r="G300" t="s">
        <v>11</v>
      </c>
      <c r="H300" t="s">
        <v>58</v>
      </c>
      <c r="I300" t="s">
        <v>35</v>
      </c>
      <c r="J300" t="s">
        <v>77</v>
      </c>
      <c r="K300">
        <v>11</v>
      </c>
      <c r="L300" t="s">
        <v>112</v>
      </c>
      <c r="M300">
        <f t="shared" si="12"/>
        <v>2021</v>
      </c>
      <c r="N300">
        <v>1</v>
      </c>
      <c r="O300" t="s">
        <v>57</v>
      </c>
      <c r="P300" t="s">
        <v>52</v>
      </c>
      <c r="Q300" s="2">
        <f t="shared" si="13"/>
        <v>262</v>
      </c>
      <c r="R300" s="2">
        <v>262</v>
      </c>
      <c r="S300" s="2">
        <f t="shared" si="14"/>
        <v>288.20000000000005</v>
      </c>
      <c r="T300" s="2">
        <v>262</v>
      </c>
    </row>
    <row r="301" spans="1:20" x14ac:dyDescent="0.25">
      <c r="A301">
        <v>7921504</v>
      </c>
      <c r="B301">
        <v>2</v>
      </c>
      <c r="C301" t="s">
        <v>46</v>
      </c>
      <c r="D301">
        <v>340390</v>
      </c>
      <c r="E301" t="s">
        <v>41</v>
      </c>
      <c r="F301" t="s">
        <v>42</v>
      </c>
      <c r="G301" t="s">
        <v>8</v>
      </c>
      <c r="H301" t="s">
        <v>62</v>
      </c>
      <c r="I301" t="s">
        <v>42</v>
      </c>
      <c r="J301" t="s">
        <v>77</v>
      </c>
      <c r="K301">
        <v>11</v>
      </c>
      <c r="L301" t="s">
        <v>112</v>
      </c>
      <c r="M301">
        <f t="shared" si="12"/>
        <v>2021</v>
      </c>
      <c r="N301">
        <v>1</v>
      </c>
      <c r="O301" t="s">
        <v>57</v>
      </c>
      <c r="P301" t="s">
        <v>52</v>
      </c>
      <c r="Q301" s="2">
        <f t="shared" si="13"/>
        <v>299.56806399999999</v>
      </c>
      <c r="R301" s="2">
        <v>299.56806399999999</v>
      </c>
      <c r="S301" s="2">
        <f t="shared" si="14"/>
        <v>329.5248704</v>
      </c>
      <c r="T301" s="2">
        <v>299.56806399999999</v>
      </c>
    </row>
    <row r="302" spans="1:20" x14ac:dyDescent="0.25">
      <c r="A302">
        <v>7872677</v>
      </c>
      <c r="B302">
        <v>1</v>
      </c>
      <c r="C302" t="s">
        <v>46</v>
      </c>
      <c r="D302">
        <v>340390</v>
      </c>
      <c r="E302" t="s">
        <v>41</v>
      </c>
      <c r="F302" t="s">
        <v>42</v>
      </c>
      <c r="G302" t="s">
        <v>8</v>
      </c>
      <c r="H302" t="s">
        <v>62</v>
      </c>
      <c r="I302" t="s">
        <v>42</v>
      </c>
      <c r="J302" t="s">
        <v>77</v>
      </c>
      <c r="K302">
        <v>11</v>
      </c>
      <c r="L302" t="s">
        <v>112</v>
      </c>
      <c r="M302">
        <f t="shared" si="12"/>
        <v>2021</v>
      </c>
      <c r="N302">
        <v>3</v>
      </c>
      <c r="O302" t="s">
        <v>57</v>
      </c>
      <c r="P302" t="s">
        <v>52</v>
      </c>
      <c r="Q302" s="2">
        <f t="shared" si="13"/>
        <v>898.70419200000003</v>
      </c>
      <c r="R302" s="2">
        <v>299.56806399999999</v>
      </c>
      <c r="S302" s="2">
        <f t="shared" si="14"/>
        <v>988.57461120000016</v>
      </c>
      <c r="T302" s="2">
        <v>898.70419200000003</v>
      </c>
    </row>
    <row r="303" spans="1:20" x14ac:dyDescent="0.25">
      <c r="A303">
        <v>7832737</v>
      </c>
      <c r="B303">
        <v>4</v>
      </c>
      <c r="C303" t="s">
        <v>46</v>
      </c>
      <c r="D303">
        <v>353006</v>
      </c>
      <c r="E303" t="s">
        <v>36</v>
      </c>
      <c r="F303" t="s">
        <v>37</v>
      </c>
      <c r="G303" t="s">
        <v>12</v>
      </c>
      <c r="H303" t="s">
        <v>59</v>
      </c>
      <c r="I303" t="s">
        <v>37</v>
      </c>
      <c r="J303" t="s">
        <v>77</v>
      </c>
      <c r="K303">
        <v>11</v>
      </c>
      <c r="L303" t="s">
        <v>112</v>
      </c>
      <c r="M303">
        <f t="shared" si="12"/>
        <v>2021</v>
      </c>
      <c r="N303">
        <v>4</v>
      </c>
      <c r="O303" t="s">
        <v>57</v>
      </c>
      <c r="P303" t="s">
        <v>54</v>
      </c>
      <c r="Q303" s="2">
        <f t="shared" si="13"/>
        <v>1319.8490860000004</v>
      </c>
      <c r="R303" s="2">
        <v>329.9622715000001</v>
      </c>
      <c r="S303" s="2">
        <f t="shared" si="14"/>
        <v>1451.8339946000024</v>
      </c>
      <c r="T303" s="2">
        <v>9567.5860244139985</v>
      </c>
    </row>
    <row r="304" spans="1:20" x14ac:dyDescent="0.25">
      <c r="A304">
        <v>7844339</v>
      </c>
      <c r="B304">
        <v>10</v>
      </c>
      <c r="C304" t="s">
        <v>46</v>
      </c>
      <c r="D304">
        <v>353006</v>
      </c>
      <c r="E304" t="s">
        <v>36</v>
      </c>
      <c r="F304" t="s">
        <v>37</v>
      </c>
      <c r="G304" t="s">
        <v>12</v>
      </c>
      <c r="H304" t="s">
        <v>59</v>
      </c>
      <c r="I304" t="s">
        <v>37</v>
      </c>
      <c r="J304" t="s">
        <v>77</v>
      </c>
      <c r="K304">
        <v>11</v>
      </c>
      <c r="L304" t="s">
        <v>112</v>
      </c>
      <c r="M304">
        <f t="shared" si="12"/>
        <v>2021</v>
      </c>
      <c r="N304">
        <v>11</v>
      </c>
      <c r="O304" t="s">
        <v>57</v>
      </c>
      <c r="P304" t="s">
        <v>54</v>
      </c>
      <c r="Q304" s="2">
        <f t="shared" si="13"/>
        <v>3629.5849860000012</v>
      </c>
      <c r="R304" s="2">
        <v>329.96227145454554</v>
      </c>
      <c r="S304" s="2">
        <f t="shared" si="14"/>
        <v>3992.5434846000071</v>
      </c>
      <c r="T304" s="2">
        <v>26310.861563513998</v>
      </c>
    </row>
    <row r="305" spans="1:20" x14ac:dyDescent="0.25">
      <c r="A305">
        <v>7873054</v>
      </c>
      <c r="B305">
        <v>6</v>
      </c>
      <c r="C305" t="s">
        <v>46</v>
      </c>
      <c r="D305">
        <v>353006</v>
      </c>
      <c r="E305" t="s">
        <v>36</v>
      </c>
      <c r="F305" t="s">
        <v>37</v>
      </c>
      <c r="G305" t="s">
        <v>12</v>
      </c>
      <c r="H305" t="s">
        <v>59</v>
      </c>
      <c r="I305" t="s">
        <v>37</v>
      </c>
      <c r="J305" t="s">
        <v>77</v>
      </c>
      <c r="K305">
        <v>11</v>
      </c>
      <c r="L305" t="s">
        <v>112</v>
      </c>
      <c r="M305">
        <f t="shared" si="12"/>
        <v>2021</v>
      </c>
      <c r="N305">
        <v>8</v>
      </c>
      <c r="O305" t="s">
        <v>57</v>
      </c>
      <c r="P305" t="s">
        <v>54</v>
      </c>
      <c r="Q305" s="2">
        <f t="shared" si="13"/>
        <v>2639.6981720000008</v>
      </c>
      <c r="R305" s="2">
        <v>329.9622715000001</v>
      </c>
      <c r="S305" s="2">
        <f t="shared" si="14"/>
        <v>2903.6679892000047</v>
      </c>
      <c r="T305" s="2">
        <v>19135.172048827997</v>
      </c>
    </row>
    <row r="306" spans="1:20" x14ac:dyDescent="0.25">
      <c r="A306">
        <v>7892047</v>
      </c>
      <c r="B306">
        <v>7</v>
      </c>
      <c r="C306" t="s">
        <v>46</v>
      </c>
      <c r="D306">
        <v>353006</v>
      </c>
      <c r="E306" t="s">
        <v>36</v>
      </c>
      <c r="F306" t="s">
        <v>37</v>
      </c>
      <c r="G306" t="s">
        <v>12</v>
      </c>
      <c r="H306" t="s">
        <v>59</v>
      </c>
      <c r="I306" t="s">
        <v>37</v>
      </c>
      <c r="J306" t="s">
        <v>77</v>
      </c>
      <c r="K306">
        <v>11</v>
      </c>
      <c r="L306" t="s">
        <v>112</v>
      </c>
      <c r="M306">
        <f t="shared" si="12"/>
        <v>2021</v>
      </c>
      <c r="N306">
        <v>9</v>
      </c>
      <c r="O306" t="s">
        <v>57</v>
      </c>
      <c r="P306" t="s">
        <v>54</v>
      </c>
      <c r="Q306" s="2">
        <f t="shared" si="13"/>
        <v>2969.6604430000016</v>
      </c>
      <c r="R306" s="2">
        <v>329.96227144444464</v>
      </c>
      <c r="S306" s="2">
        <f t="shared" si="14"/>
        <v>3266.6264873000064</v>
      </c>
      <c r="T306" s="2">
        <v>21527.068551307002</v>
      </c>
    </row>
    <row r="307" spans="1:20" x14ac:dyDescent="0.25">
      <c r="A307">
        <v>7865574</v>
      </c>
      <c r="B307">
        <v>4</v>
      </c>
      <c r="C307" t="s">
        <v>46</v>
      </c>
      <c r="D307">
        <v>353006</v>
      </c>
      <c r="E307" t="s">
        <v>36</v>
      </c>
      <c r="F307" t="s">
        <v>37</v>
      </c>
      <c r="G307" t="s">
        <v>12</v>
      </c>
      <c r="H307" t="s">
        <v>59</v>
      </c>
      <c r="I307" t="s">
        <v>37</v>
      </c>
      <c r="J307" t="s">
        <v>77</v>
      </c>
      <c r="K307">
        <v>11</v>
      </c>
      <c r="L307" t="s">
        <v>112</v>
      </c>
      <c r="M307">
        <f t="shared" si="12"/>
        <v>2021</v>
      </c>
      <c r="N307">
        <v>12</v>
      </c>
      <c r="O307" t="s">
        <v>57</v>
      </c>
      <c r="P307" t="s">
        <v>54</v>
      </c>
      <c r="Q307" s="2">
        <f t="shared" si="13"/>
        <v>3959.5472580000019</v>
      </c>
      <c r="R307" s="2">
        <v>329.96227150000016</v>
      </c>
      <c r="S307" s="2">
        <f t="shared" si="14"/>
        <v>4355.501983800008</v>
      </c>
      <c r="T307" s="2">
        <v>28702.758073241999</v>
      </c>
    </row>
    <row r="308" spans="1:20" x14ac:dyDescent="0.25">
      <c r="A308">
        <v>7862103</v>
      </c>
      <c r="B308">
        <v>10</v>
      </c>
      <c r="C308" t="s">
        <v>46</v>
      </c>
      <c r="D308">
        <v>353006</v>
      </c>
      <c r="E308" t="s">
        <v>36</v>
      </c>
      <c r="F308" t="s">
        <v>37</v>
      </c>
      <c r="G308" t="s">
        <v>12</v>
      </c>
      <c r="H308" t="s">
        <v>59</v>
      </c>
      <c r="I308" t="s">
        <v>37</v>
      </c>
      <c r="J308" t="s">
        <v>77</v>
      </c>
      <c r="K308">
        <v>11</v>
      </c>
      <c r="L308" t="s">
        <v>112</v>
      </c>
      <c r="M308">
        <f t="shared" si="12"/>
        <v>2021</v>
      </c>
      <c r="N308">
        <v>6</v>
      </c>
      <c r="O308" t="s">
        <v>57</v>
      </c>
      <c r="P308" t="s">
        <v>54</v>
      </c>
      <c r="Q308" s="2">
        <f t="shared" si="13"/>
        <v>1979.7736290000009</v>
      </c>
      <c r="R308" s="2">
        <v>329.96227150000016</v>
      </c>
      <c r="S308" s="2">
        <f t="shared" si="14"/>
        <v>2177.750991900004</v>
      </c>
      <c r="T308" s="2">
        <v>14351.379036621</v>
      </c>
    </row>
    <row r="309" spans="1:20" x14ac:dyDescent="0.25">
      <c r="A309">
        <v>7802611</v>
      </c>
      <c r="B309">
        <v>2</v>
      </c>
      <c r="C309" t="s">
        <v>46</v>
      </c>
      <c r="D309">
        <v>371504</v>
      </c>
      <c r="E309" t="s">
        <v>22</v>
      </c>
      <c r="F309" t="s">
        <v>23</v>
      </c>
      <c r="G309" t="s">
        <v>15</v>
      </c>
      <c r="H309" t="s">
        <v>63</v>
      </c>
      <c r="I309" t="s">
        <v>23</v>
      </c>
      <c r="J309" t="s">
        <v>77</v>
      </c>
      <c r="K309">
        <v>11</v>
      </c>
      <c r="L309" t="s">
        <v>112</v>
      </c>
      <c r="M309">
        <f t="shared" si="12"/>
        <v>2021</v>
      </c>
      <c r="N309">
        <v>2</v>
      </c>
      <c r="O309" t="s">
        <v>57</v>
      </c>
      <c r="P309" t="s">
        <v>52</v>
      </c>
      <c r="Q309" s="2">
        <f t="shared" si="13"/>
        <v>565.91999999999996</v>
      </c>
      <c r="R309" s="2">
        <v>282.95999999999998</v>
      </c>
      <c r="S309" s="2">
        <f t="shared" si="14"/>
        <v>622.51200000000006</v>
      </c>
      <c r="T309" s="2">
        <v>565.91999999999996</v>
      </c>
    </row>
    <row r="310" spans="1:20" x14ac:dyDescent="0.25">
      <c r="A310">
        <v>7919012</v>
      </c>
      <c r="B310">
        <v>1</v>
      </c>
      <c r="C310" t="s">
        <v>46</v>
      </c>
      <c r="D310">
        <v>305574</v>
      </c>
      <c r="E310" t="s">
        <v>40</v>
      </c>
      <c r="F310" t="s">
        <v>21</v>
      </c>
      <c r="G310" t="s">
        <v>13</v>
      </c>
      <c r="H310" t="s">
        <v>66</v>
      </c>
      <c r="I310" t="s">
        <v>21</v>
      </c>
      <c r="J310" t="s">
        <v>77</v>
      </c>
      <c r="K310">
        <v>11</v>
      </c>
      <c r="L310" t="s">
        <v>112</v>
      </c>
      <c r="M310">
        <f t="shared" si="12"/>
        <v>2021</v>
      </c>
      <c r="N310">
        <v>5</v>
      </c>
      <c r="O310" t="s">
        <v>57</v>
      </c>
      <c r="P310" t="s">
        <v>52</v>
      </c>
      <c r="Q310" s="2">
        <f t="shared" si="13"/>
        <v>1310</v>
      </c>
      <c r="R310" s="2">
        <v>262</v>
      </c>
      <c r="S310" s="2">
        <f t="shared" si="14"/>
        <v>1441.0000000000002</v>
      </c>
      <c r="T310" s="2">
        <v>1310</v>
      </c>
    </row>
    <row r="311" spans="1:20" x14ac:dyDescent="0.25">
      <c r="A311">
        <v>7852663</v>
      </c>
      <c r="B311">
        <v>1</v>
      </c>
      <c r="C311" t="s">
        <v>46</v>
      </c>
      <c r="D311">
        <v>305574</v>
      </c>
      <c r="E311" t="s">
        <v>40</v>
      </c>
      <c r="F311" t="s">
        <v>21</v>
      </c>
      <c r="G311" t="s">
        <v>13</v>
      </c>
      <c r="H311" t="s">
        <v>66</v>
      </c>
      <c r="I311" t="s">
        <v>21</v>
      </c>
      <c r="J311" t="s">
        <v>77</v>
      </c>
      <c r="K311">
        <v>11</v>
      </c>
      <c r="L311" t="s">
        <v>112</v>
      </c>
      <c r="M311">
        <f t="shared" si="12"/>
        <v>2021</v>
      </c>
      <c r="N311">
        <v>5</v>
      </c>
      <c r="O311" t="s">
        <v>57</v>
      </c>
      <c r="P311" t="s">
        <v>52</v>
      </c>
      <c r="Q311" s="2">
        <f t="shared" si="13"/>
        <v>1310</v>
      </c>
      <c r="R311" s="2">
        <v>262</v>
      </c>
      <c r="S311" s="2">
        <f t="shared" si="14"/>
        <v>1441.0000000000002</v>
      </c>
      <c r="T311" s="2">
        <v>1310</v>
      </c>
    </row>
    <row r="312" spans="1:20" x14ac:dyDescent="0.25">
      <c r="A312">
        <v>7955291</v>
      </c>
      <c r="B312">
        <v>2</v>
      </c>
      <c r="C312" t="s">
        <v>46</v>
      </c>
      <c r="D312">
        <v>60184</v>
      </c>
      <c r="E312" t="s">
        <v>28</v>
      </c>
      <c r="F312" t="s">
        <v>29</v>
      </c>
      <c r="G312" t="s">
        <v>16</v>
      </c>
      <c r="H312" t="s">
        <v>61</v>
      </c>
      <c r="I312" t="s">
        <v>29</v>
      </c>
      <c r="J312" t="s">
        <v>78</v>
      </c>
      <c r="K312">
        <v>12</v>
      </c>
      <c r="L312" t="s">
        <v>113</v>
      </c>
      <c r="M312">
        <f t="shared" si="12"/>
        <v>2021</v>
      </c>
      <c r="N312">
        <v>1</v>
      </c>
      <c r="O312" t="s">
        <v>57</v>
      </c>
      <c r="P312" t="s">
        <v>52</v>
      </c>
      <c r="Q312" s="2">
        <f t="shared" si="13"/>
        <v>262</v>
      </c>
      <c r="R312" s="2">
        <v>262</v>
      </c>
      <c r="S312" s="2">
        <f t="shared" si="14"/>
        <v>288.20000000000005</v>
      </c>
      <c r="T312" s="2">
        <v>262</v>
      </c>
    </row>
    <row r="313" spans="1:20" x14ac:dyDescent="0.25">
      <c r="A313">
        <v>7962841</v>
      </c>
      <c r="B313">
        <v>3</v>
      </c>
      <c r="C313" t="s">
        <v>46</v>
      </c>
      <c r="D313">
        <v>301450</v>
      </c>
      <c r="E313" t="s">
        <v>38</v>
      </c>
      <c r="F313" t="s">
        <v>39</v>
      </c>
      <c r="G313" t="s">
        <v>10</v>
      </c>
      <c r="H313" t="s">
        <v>64</v>
      </c>
      <c r="I313" t="s">
        <v>39</v>
      </c>
      <c r="J313" t="s">
        <v>78</v>
      </c>
      <c r="K313">
        <v>12</v>
      </c>
      <c r="L313" t="s">
        <v>113</v>
      </c>
      <c r="M313">
        <f t="shared" si="12"/>
        <v>2021</v>
      </c>
      <c r="N313">
        <v>2</v>
      </c>
      <c r="O313" t="s">
        <v>57</v>
      </c>
      <c r="P313" t="s">
        <v>52</v>
      </c>
      <c r="Q313" s="2">
        <f t="shared" si="13"/>
        <v>524</v>
      </c>
      <c r="R313" s="2">
        <v>262</v>
      </c>
      <c r="S313" s="2">
        <f t="shared" si="14"/>
        <v>576.40000000000009</v>
      </c>
      <c r="T313" s="2">
        <v>524</v>
      </c>
    </row>
    <row r="314" spans="1:20" x14ac:dyDescent="0.25">
      <c r="A314">
        <v>7929552</v>
      </c>
      <c r="B314">
        <v>1</v>
      </c>
      <c r="C314" t="s">
        <v>46</v>
      </c>
      <c r="D314">
        <v>341772</v>
      </c>
      <c r="E314" t="s">
        <v>34</v>
      </c>
      <c r="F314" t="s">
        <v>35</v>
      </c>
      <c r="G314" t="s">
        <v>11</v>
      </c>
      <c r="H314" t="s">
        <v>58</v>
      </c>
      <c r="I314" t="s">
        <v>35</v>
      </c>
      <c r="J314" t="s">
        <v>78</v>
      </c>
      <c r="K314">
        <v>12</v>
      </c>
      <c r="L314" t="s">
        <v>113</v>
      </c>
      <c r="M314">
        <f t="shared" si="12"/>
        <v>2021</v>
      </c>
      <c r="N314">
        <v>4</v>
      </c>
      <c r="O314" t="s">
        <v>57</v>
      </c>
      <c r="P314" t="s">
        <v>52</v>
      </c>
      <c r="Q314" s="2">
        <f t="shared" si="13"/>
        <v>1048</v>
      </c>
      <c r="R314" s="2">
        <v>262</v>
      </c>
      <c r="S314" s="2">
        <f t="shared" si="14"/>
        <v>1152.8000000000002</v>
      </c>
      <c r="T314" s="2">
        <v>1048</v>
      </c>
    </row>
    <row r="315" spans="1:20" x14ac:dyDescent="0.25">
      <c r="A315">
        <v>7956713</v>
      </c>
      <c r="B315">
        <v>1</v>
      </c>
      <c r="C315" t="s">
        <v>46</v>
      </c>
      <c r="D315">
        <v>341772</v>
      </c>
      <c r="E315" t="s">
        <v>34</v>
      </c>
      <c r="F315" t="s">
        <v>35</v>
      </c>
      <c r="G315" t="s">
        <v>11</v>
      </c>
      <c r="H315" t="s">
        <v>58</v>
      </c>
      <c r="I315" t="s">
        <v>35</v>
      </c>
      <c r="J315" t="s">
        <v>78</v>
      </c>
      <c r="K315">
        <v>12</v>
      </c>
      <c r="L315" t="s">
        <v>113</v>
      </c>
      <c r="M315">
        <f t="shared" si="12"/>
        <v>2021</v>
      </c>
      <c r="N315">
        <v>1</v>
      </c>
      <c r="O315" t="s">
        <v>57</v>
      </c>
      <c r="P315" t="s">
        <v>52</v>
      </c>
      <c r="Q315" s="2">
        <f t="shared" si="13"/>
        <v>262</v>
      </c>
      <c r="R315" s="2">
        <v>262</v>
      </c>
      <c r="S315" s="2">
        <f t="shared" si="14"/>
        <v>288.20000000000005</v>
      </c>
      <c r="T315" s="2">
        <v>262</v>
      </c>
    </row>
    <row r="316" spans="1:20" x14ac:dyDescent="0.25">
      <c r="A316">
        <v>7926406</v>
      </c>
      <c r="B316">
        <v>2</v>
      </c>
      <c r="C316" t="s">
        <v>46</v>
      </c>
      <c r="D316">
        <v>341772</v>
      </c>
      <c r="E316" t="s">
        <v>34</v>
      </c>
      <c r="F316" t="s">
        <v>35</v>
      </c>
      <c r="G316" t="s">
        <v>11</v>
      </c>
      <c r="H316" t="s">
        <v>58</v>
      </c>
      <c r="I316" t="s">
        <v>35</v>
      </c>
      <c r="J316" t="s">
        <v>78</v>
      </c>
      <c r="K316">
        <v>12</v>
      </c>
      <c r="L316" t="s">
        <v>113</v>
      </c>
      <c r="M316">
        <f t="shared" si="12"/>
        <v>2021</v>
      </c>
      <c r="N316">
        <v>1</v>
      </c>
      <c r="O316" t="s">
        <v>57</v>
      </c>
      <c r="P316" t="s">
        <v>52</v>
      </c>
      <c r="Q316" s="2">
        <f t="shared" si="13"/>
        <v>262</v>
      </c>
      <c r="R316" s="2">
        <v>262</v>
      </c>
      <c r="S316" s="2">
        <f t="shared" si="14"/>
        <v>288.20000000000005</v>
      </c>
      <c r="T316" s="2">
        <v>262</v>
      </c>
    </row>
    <row r="317" spans="1:20" x14ac:dyDescent="0.25">
      <c r="A317">
        <v>7944296</v>
      </c>
      <c r="B317">
        <v>6</v>
      </c>
      <c r="C317" t="s">
        <v>46</v>
      </c>
      <c r="D317">
        <v>341772</v>
      </c>
      <c r="E317" t="s">
        <v>34</v>
      </c>
      <c r="F317" t="s">
        <v>35</v>
      </c>
      <c r="G317" t="s">
        <v>11</v>
      </c>
      <c r="H317" t="s">
        <v>58</v>
      </c>
      <c r="I317" t="s">
        <v>35</v>
      </c>
      <c r="J317" t="s">
        <v>78</v>
      </c>
      <c r="K317">
        <v>12</v>
      </c>
      <c r="L317" t="s">
        <v>113</v>
      </c>
      <c r="M317">
        <f t="shared" si="12"/>
        <v>2021</v>
      </c>
      <c r="N317">
        <v>4</v>
      </c>
      <c r="O317" t="s">
        <v>57</v>
      </c>
      <c r="P317" t="s">
        <v>52</v>
      </c>
      <c r="Q317" s="2">
        <f t="shared" si="13"/>
        <v>1048</v>
      </c>
      <c r="R317" s="2">
        <v>262</v>
      </c>
      <c r="S317" s="2">
        <f t="shared" si="14"/>
        <v>1152.8000000000002</v>
      </c>
      <c r="T317" s="2">
        <v>1048</v>
      </c>
    </row>
    <row r="318" spans="1:20" x14ac:dyDescent="0.25">
      <c r="A318">
        <v>7918363</v>
      </c>
      <c r="B318">
        <v>2</v>
      </c>
      <c r="C318" t="s">
        <v>46</v>
      </c>
      <c r="D318">
        <v>341772</v>
      </c>
      <c r="E318" t="s">
        <v>34</v>
      </c>
      <c r="F318" t="s">
        <v>35</v>
      </c>
      <c r="G318" t="s">
        <v>11</v>
      </c>
      <c r="H318" t="s">
        <v>58</v>
      </c>
      <c r="I318" t="s">
        <v>35</v>
      </c>
      <c r="J318" t="s">
        <v>78</v>
      </c>
      <c r="K318">
        <v>12</v>
      </c>
      <c r="L318" t="s">
        <v>113</v>
      </c>
      <c r="M318">
        <f t="shared" si="12"/>
        <v>2021</v>
      </c>
      <c r="N318">
        <v>1</v>
      </c>
      <c r="O318" t="s">
        <v>57</v>
      </c>
      <c r="P318" t="s">
        <v>52</v>
      </c>
      <c r="Q318" s="2">
        <f t="shared" si="13"/>
        <v>262</v>
      </c>
      <c r="R318" s="2">
        <v>262</v>
      </c>
      <c r="S318" s="2">
        <f t="shared" si="14"/>
        <v>288.20000000000005</v>
      </c>
      <c r="T318" s="2">
        <v>262</v>
      </c>
    </row>
    <row r="319" spans="1:20" x14ac:dyDescent="0.25">
      <c r="A319">
        <v>7924939</v>
      </c>
      <c r="B319">
        <v>2</v>
      </c>
      <c r="C319" t="s">
        <v>46</v>
      </c>
      <c r="D319">
        <v>336014</v>
      </c>
      <c r="E319" t="s">
        <v>32</v>
      </c>
      <c r="F319" t="s">
        <v>33</v>
      </c>
      <c r="G319" t="s">
        <v>14</v>
      </c>
      <c r="H319" t="s">
        <v>68</v>
      </c>
      <c r="I319" t="s">
        <v>33</v>
      </c>
      <c r="J319" t="s">
        <v>78</v>
      </c>
      <c r="K319">
        <v>12</v>
      </c>
      <c r="L319" t="s">
        <v>113</v>
      </c>
      <c r="M319">
        <f t="shared" si="12"/>
        <v>2021</v>
      </c>
      <c r="N319">
        <v>2</v>
      </c>
      <c r="O319" t="s">
        <v>57</v>
      </c>
      <c r="P319" t="s">
        <v>53</v>
      </c>
      <c r="Q319" s="2">
        <f t="shared" si="13"/>
        <v>607.51503799999989</v>
      </c>
      <c r="R319" s="2">
        <v>303.75751899999995</v>
      </c>
      <c r="S319" s="2">
        <f t="shared" si="14"/>
        <v>668.26654180000003</v>
      </c>
      <c r="T319" s="2">
        <v>668.26654180000003</v>
      </c>
    </row>
    <row r="320" spans="1:20" x14ac:dyDescent="0.25">
      <c r="A320">
        <v>7965537</v>
      </c>
      <c r="B320">
        <v>9</v>
      </c>
      <c r="C320" t="s">
        <v>46</v>
      </c>
      <c r="D320">
        <v>353006</v>
      </c>
      <c r="E320" t="s">
        <v>36</v>
      </c>
      <c r="F320" t="s">
        <v>37</v>
      </c>
      <c r="G320" t="s">
        <v>12</v>
      </c>
      <c r="H320" t="s">
        <v>59</v>
      </c>
      <c r="I320" t="s">
        <v>37</v>
      </c>
      <c r="J320" t="s">
        <v>78</v>
      </c>
      <c r="K320">
        <v>12</v>
      </c>
      <c r="L320" t="s">
        <v>113</v>
      </c>
      <c r="M320">
        <f t="shared" si="12"/>
        <v>2021</v>
      </c>
      <c r="N320">
        <v>7</v>
      </c>
      <c r="O320" t="s">
        <v>57</v>
      </c>
      <c r="P320" t="s">
        <v>54</v>
      </c>
      <c r="Q320" s="2">
        <f t="shared" si="13"/>
        <v>2345.3137900000011</v>
      </c>
      <c r="R320" s="2">
        <v>335.04482714285729</v>
      </c>
      <c r="S320" s="2">
        <f t="shared" si="14"/>
        <v>2579.8451690000047</v>
      </c>
      <c r="T320" s="2">
        <v>17001.179663710001</v>
      </c>
    </row>
    <row r="321" spans="1:20" x14ac:dyDescent="0.25">
      <c r="A321">
        <v>7961995</v>
      </c>
      <c r="B321">
        <v>4</v>
      </c>
      <c r="C321" t="s">
        <v>46</v>
      </c>
      <c r="D321">
        <v>353006</v>
      </c>
      <c r="E321" t="s">
        <v>36</v>
      </c>
      <c r="F321" t="s">
        <v>37</v>
      </c>
      <c r="G321" t="s">
        <v>12</v>
      </c>
      <c r="H321" t="s">
        <v>59</v>
      </c>
      <c r="I321" t="s">
        <v>37</v>
      </c>
      <c r="J321" t="s">
        <v>78</v>
      </c>
      <c r="K321">
        <v>12</v>
      </c>
      <c r="L321" t="s">
        <v>113</v>
      </c>
      <c r="M321">
        <f t="shared" si="12"/>
        <v>2021</v>
      </c>
      <c r="N321">
        <v>5</v>
      </c>
      <c r="O321" t="s">
        <v>57</v>
      </c>
      <c r="P321" t="s">
        <v>54</v>
      </c>
      <c r="Q321" s="2">
        <f t="shared" si="13"/>
        <v>1675.2241360000007</v>
      </c>
      <c r="R321" s="2">
        <v>335.04482720000016</v>
      </c>
      <c r="S321" s="2">
        <f t="shared" si="14"/>
        <v>1842.7465496000034</v>
      </c>
      <c r="T321" s="2">
        <v>12143.699761864</v>
      </c>
    </row>
    <row r="322" spans="1:20" x14ac:dyDescent="0.25">
      <c r="A322">
        <v>7939622</v>
      </c>
      <c r="B322">
        <v>1</v>
      </c>
      <c r="C322" t="s">
        <v>46</v>
      </c>
      <c r="D322">
        <v>353006</v>
      </c>
      <c r="E322" t="s">
        <v>36</v>
      </c>
      <c r="F322" t="s">
        <v>37</v>
      </c>
      <c r="G322" t="s">
        <v>12</v>
      </c>
      <c r="H322" t="s">
        <v>59</v>
      </c>
      <c r="I322" t="s">
        <v>37</v>
      </c>
      <c r="J322" t="s">
        <v>78</v>
      </c>
      <c r="K322">
        <v>12</v>
      </c>
      <c r="L322" t="s">
        <v>113</v>
      </c>
      <c r="M322">
        <f t="shared" si="12"/>
        <v>2021</v>
      </c>
      <c r="N322">
        <v>5</v>
      </c>
      <c r="O322" t="s">
        <v>57</v>
      </c>
      <c r="P322" t="s">
        <v>54</v>
      </c>
      <c r="Q322" s="2">
        <f t="shared" si="13"/>
        <v>1675.2241360000007</v>
      </c>
      <c r="R322" s="2">
        <v>335.04482720000016</v>
      </c>
      <c r="S322" s="2">
        <f t="shared" si="14"/>
        <v>1842.7465496000034</v>
      </c>
      <c r="T322" s="2">
        <v>12143.699761864</v>
      </c>
    </row>
    <row r="323" spans="1:20" x14ac:dyDescent="0.25">
      <c r="A323">
        <v>7906432</v>
      </c>
      <c r="B323">
        <v>4</v>
      </c>
      <c r="C323" t="s">
        <v>46</v>
      </c>
      <c r="D323">
        <v>353006</v>
      </c>
      <c r="E323" t="s">
        <v>36</v>
      </c>
      <c r="F323" t="s">
        <v>37</v>
      </c>
      <c r="G323" t="s">
        <v>12</v>
      </c>
      <c r="H323" t="s">
        <v>59</v>
      </c>
      <c r="I323" t="s">
        <v>37</v>
      </c>
      <c r="J323" t="s">
        <v>78</v>
      </c>
      <c r="K323">
        <v>12</v>
      </c>
      <c r="L323" t="s">
        <v>113</v>
      </c>
      <c r="M323">
        <f t="shared" ref="M323:M386" si="15">+LEFT(J323,4) * 1</f>
        <v>2021</v>
      </c>
      <c r="N323">
        <v>1</v>
      </c>
      <c r="O323" t="s">
        <v>57</v>
      </c>
      <c r="P323" t="s">
        <v>54</v>
      </c>
      <c r="Q323" s="2">
        <f t="shared" ref="Q323:Q386" si="16">IF(P323="EUR",T323,IF(P323="USD",(T323*0.909090909090909),(T323*0.137950062077528)))</f>
        <v>335.04482700000011</v>
      </c>
      <c r="R323" s="2">
        <v>335.04482700000011</v>
      </c>
      <c r="S323" s="2">
        <f t="shared" ref="S323:S386" si="17">IF(P323="USD",T323,IF(P323="EUR",(T323*1.1),(T323*0.151745068285281)))</f>
        <v>368.54930970000066</v>
      </c>
      <c r="T323" s="2">
        <v>2428.7399509229999</v>
      </c>
    </row>
    <row r="324" spans="1:20" x14ac:dyDescent="0.25">
      <c r="A324">
        <v>7946852</v>
      </c>
      <c r="B324">
        <v>4</v>
      </c>
      <c r="C324" t="s">
        <v>46</v>
      </c>
      <c r="D324">
        <v>353006</v>
      </c>
      <c r="E324" t="s">
        <v>36</v>
      </c>
      <c r="F324" t="s">
        <v>37</v>
      </c>
      <c r="G324" t="s">
        <v>12</v>
      </c>
      <c r="H324" t="s">
        <v>59</v>
      </c>
      <c r="I324" t="s">
        <v>37</v>
      </c>
      <c r="J324" t="s">
        <v>78</v>
      </c>
      <c r="K324">
        <v>12</v>
      </c>
      <c r="L324" t="s">
        <v>113</v>
      </c>
      <c r="M324">
        <f t="shared" si="15"/>
        <v>2021</v>
      </c>
      <c r="N324">
        <v>5</v>
      </c>
      <c r="O324" t="s">
        <v>57</v>
      </c>
      <c r="P324" t="s">
        <v>54</v>
      </c>
      <c r="Q324" s="2">
        <f t="shared" si="16"/>
        <v>1675.2241360000007</v>
      </c>
      <c r="R324" s="2">
        <v>335.04482720000016</v>
      </c>
      <c r="S324" s="2">
        <f t="shared" si="17"/>
        <v>1842.7465496000034</v>
      </c>
      <c r="T324" s="2">
        <v>12143.699761864</v>
      </c>
    </row>
    <row r="325" spans="1:20" x14ac:dyDescent="0.25">
      <c r="A325">
        <v>7902884</v>
      </c>
      <c r="B325">
        <v>1</v>
      </c>
      <c r="C325" t="s">
        <v>46</v>
      </c>
      <c r="D325">
        <v>371504</v>
      </c>
      <c r="E325" t="s">
        <v>22</v>
      </c>
      <c r="F325" t="s">
        <v>23</v>
      </c>
      <c r="G325" t="s">
        <v>15</v>
      </c>
      <c r="H325" t="s">
        <v>63</v>
      </c>
      <c r="I325" t="s">
        <v>23</v>
      </c>
      <c r="J325" t="s">
        <v>78</v>
      </c>
      <c r="K325">
        <v>12</v>
      </c>
      <c r="L325" t="s">
        <v>113</v>
      </c>
      <c r="M325">
        <f t="shared" si="15"/>
        <v>2021</v>
      </c>
      <c r="N325">
        <v>2</v>
      </c>
      <c r="O325" t="s">
        <v>57</v>
      </c>
      <c r="P325" t="s">
        <v>52</v>
      </c>
      <c r="Q325" s="2">
        <f t="shared" si="16"/>
        <v>565.91999999999996</v>
      </c>
      <c r="R325" s="2">
        <v>282.95999999999998</v>
      </c>
      <c r="S325" s="2">
        <f t="shared" si="17"/>
        <v>622.51200000000006</v>
      </c>
      <c r="T325" s="2">
        <v>565.91999999999996</v>
      </c>
    </row>
    <row r="326" spans="1:20" x14ac:dyDescent="0.25">
      <c r="A326">
        <v>7892052</v>
      </c>
      <c r="B326">
        <v>1</v>
      </c>
      <c r="C326" t="s">
        <v>46</v>
      </c>
      <c r="D326">
        <v>371504</v>
      </c>
      <c r="E326" t="s">
        <v>22</v>
      </c>
      <c r="F326" t="s">
        <v>23</v>
      </c>
      <c r="G326" t="s">
        <v>15</v>
      </c>
      <c r="H326" t="s">
        <v>63</v>
      </c>
      <c r="I326" t="s">
        <v>23</v>
      </c>
      <c r="J326" t="s">
        <v>78</v>
      </c>
      <c r="K326">
        <v>12</v>
      </c>
      <c r="L326" t="s">
        <v>113</v>
      </c>
      <c r="M326">
        <f t="shared" si="15"/>
        <v>2021</v>
      </c>
      <c r="N326">
        <v>2</v>
      </c>
      <c r="O326" t="s">
        <v>57</v>
      </c>
      <c r="P326" t="s">
        <v>52</v>
      </c>
      <c r="Q326" s="2">
        <f t="shared" si="16"/>
        <v>565.91999999999996</v>
      </c>
      <c r="R326" s="2">
        <v>282.95999999999998</v>
      </c>
      <c r="S326" s="2">
        <f t="shared" si="17"/>
        <v>622.51200000000006</v>
      </c>
      <c r="T326" s="2">
        <v>565.91999999999996</v>
      </c>
    </row>
    <row r="327" spans="1:20" x14ac:dyDescent="0.25">
      <c r="A327">
        <v>7977231</v>
      </c>
      <c r="B327">
        <v>2</v>
      </c>
      <c r="C327" t="s">
        <v>46</v>
      </c>
      <c r="D327">
        <v>305574</v>
      </c>
      <c r="E327" t="s">
        <v>40</v>
      </c>
      <c r="F327" t="s">
        <v>21</v>
      </c>
      <c r="G327" t="s">
        <v>13</v>
      </c>
      <c r="H327" t="s">
        <v>66</v>
      </c>
      <c r="I327" t="s">
        <v>21</v>
      </c>
      <c r="J327" t="s">
        <v>78</v>
      </c>
      <c r="K327">
        <v>12</v>
      </c>
      <c r="L327" t="s">
        <v>113</v>
      </c>
      <c r="M327">
        <f t="shared" si="15"/>
        <v>2021</v>
      </c>
      <c r="N327">
        <v>1</v>
      </c>
      <c r="O327" t="s">
        <v>57</v>
      </c>
      <c r="P327" t="s">
        <v>52</v>
      </c>
      <c r="Q327" s="2">
        <f t="shared" si="16"/>
        <v>262</v>
      </c>
      <c r="R327" s="2">
        <v>262</v>
      </c>
      <c r="S327" s="2">
        <f t="shared" si="17"/>
        <v>288.20000000000005</v>
      </c>
      <c r="T327" s="2">
        <v>262</v>
      </c>
    </row>
    <row r="328" spans="1:20" x14ac:dyDescent="0.25">
      <c r="A328">
        <v>7950507</v>
      </c>
      <c r="B328">
        <v>2</v>
      </c>
      <c r="C328" t="s">
        <v>46</v>
      </c>
      <c r="D328">
        <v>305574</v>
      </c>
      <c r="E328" t="s">
        <v>40</v>
      </c>
      <c r="F328" t="s">
        <v>21</v>
      </c>
      <c r="G328" t="s">
        <v>13</v>
      </c>
      <c r="H328" t="s">
        <v>66</v>
      </c>
      <c r="I328" t="s">
        <v>21</v>
      </c>
      <c r="J328" t="s">
        <v>78</v>
      </c>
      <c r="K328">
        <v>12</v>
      </c>
      <c r="L328" t="s">
        <v>113</v>
      </c>
      <c r="M328">
        <f t="shared" si="15"/>
        <v>2021</v>
      </c>
      <c r="N328">
        <v>6</v>
      </c>
      <c r="O328" t="s">
        <v>57</v>
      </c>
      <c r="P328" t="s">
        <v>52</v>
      </c>
      <c r="Q328" s="2">
        <f t="shared" si="16"/>
        <v>1572</v>
      </c>
      <c r="R328" s="2">
        <v>262</v>
      </c>
      <c r="S328" s="2">
        <f t="shared" si="17"/>
        <v>1729.2</v>
      </c>
      <c r="T328" s="2">
        <v>1572</v>
      </c>
    </row>
    <row r="329" spans="1:20" x14ac:dyDescent="0.25">
      <c r="A329">
        <v>7951598</v>
      </c>
      <c r="B329">
        <v>2</v>
      </c>
      <c r="C329" t="s">
        <v>46</v>
      </c>
      <c r="D329">
        <v>305574</v>
      </c>
      <c r="E329" t="s">
        <v>40</v>
      </c>
      <c r="F329" t="s">
        <v>21</v>
      </c>
      <c r="G329" t="s">
        <v>13</v>
      </c>
      <c r="H329" t="s">
        <v>66</v>
      </c>
      <c r="I329" t="s">
        <v>21</v>
      </c>
      <c r="J329" t="s">
        <v>78</v>
      </c>
      <c r="K329">
        <v>12</v>
      </c>
      <c r="L329" t="s">
        <v>113</v>
      </c>
      <c r="M329">
        <f t="shared" si="15"/>
        <v>2021</v>
      </c>
      <c r="N329">
        <v>5</v>
      </c>
      <c r="O329" t="s">
        <v>57</v>
      </c>
      <c r="P329" t="s">
        <v>52</v>
      </c>
      <c r="Q329" s="2">
        <f t="shared" si="16"/>
        <v>1310</v>
      </c>
      <c r="R329" s="2">
        <v>262</v>
      </c>
      <c r="S329" s="2">
        <f t="shared" si="17"/>
        <v>1441.0000000000002</v>
      </c>
      <c r="T329" s="2">
        <v>1310</v>
      </c>
    </row>
    <row r="330" spans="1:20" x14ac:dyDescent="0.25">
      <c r="A330">
        <v>8004430</v>
      </c>
      <c r="B330">
        <v>3</v>
      </c>
      <c r="C330" t="s">
        <v>46</v>
      </c>
      <c r="D330">
        <v>301450</v>
      </c>
      <c r="E330" t="s">
        <v>38</v>
      </c>
      <c r="F330" t="s">
        <v>39</v>
      </c>
      <c r="G330" t="s">
        <v>10</v>
      </c>
      <c r="H330" t="s">
        <v>64</v>
      </c>
      <c r="I330" t="s">
        <v>39</v>
      </c>
      <c r="J330" t="s">
        <v>81</v>
      </c>
      <c r="K330">
        <v>1</v>
      </c>
      <c r="L330" t="s">
        <v>102</v>
      </c>
      <c r="M330">
        <f t="shared" si="15"/>
        <v>2022</v>
      </c>
      <c r="N330">
        <v>3</v>
      </c>
      <c r="O330" t="s">
        <v>57</v>
      </c>
      <c r="P330" t="s">
        <v>52</v>
      </c>
      <c r="Q330" s="2">
        <f t="shared" si="16"/>
        <v>774</v>
      </c>
      <c r="R330" s="2">
        <v>258</v>
      </c>
      <c r="S330" s="2">
        <f t="shared" si="17"/>
        <v>851.40000000000009</v>
      </c>
      <c r="T330" s="2">
        <v>774</v>
      </c>
    </row>
    <row r="331" spans="1:20" x14ac:dyDescent="0.25">
      <c r="A331">
        <v>7996028</v>
      </c>
      <c r="B331">
        <v>5</v>
      </c>
      <c r="C331" t="s">
        <v>46</v>
      </c>
      <c r="D331">
        <v>301450</v>
      </c>
      <c r="E331" t="s">
        <v>38</v>
      </c>
      <c r="F331" t="s">
        <v>39</v>
      </c>
      <c r="G331" t="s">
        <v>10</v>
      </c>
      <c r="H331" t="s">
        <v>64</v>
      </c>
      <c r="I331" t="s">
        <v>39</v>
      </c>
      <c r="J331" t="s">
        <v>81</v>
      </c>
      <c r="K331">
        <v>1</v>
      </c>
      <c r="L331" t="s">
        <v>102</v>
      </c>
      <c r="M331">
        <f t="shared" si="15"/>
        <v>2022</v>
      </c>
      <c r="N331">
        <v>8</v>
      </c>
      <c r="O331" t="s">
        <v>57</v>
      </c>
      <c r="P331" t="s">
        <v>52</v>
      </c>
      <c r="Q331" s="2">
        <f t="shared" si="16"/>
        <v>2064</v>
      </c>
      <c r="R331" s="2">
        <v>258</v>
      </c>
      <c r="S331" s="2">
        <f t="shared" si="17"/>
        <v>2270.4</v>
      </c>
      <c r="T331" s="2">
        <v>2064</v>
      </c>
    </row>
    <row r="332" spans="1:20" x14ac:dyDescent="0.25">
      <c r="A332">
        <v>8064462</v>
      </c>
      <c r="B332">
        <v>4</v>
      </c>
      <c r="C332" t="s">
        <v>46</v>
      </c>
      <c r="D332">
        <v>301450</v>
      </c>
      <c r="E332" t="s">
        <v>38</v>
      </c>
      <c r="F332" t="s">
        <v>39</v>
      </c>
      <c r="G332" t="s">
        <v>10</v>
      </c>
      <c r="H332" t="s">
        <v>64</v>
      </c>
      <c r="I332" t="s">
        <v>39</v>
      </c>
      <c r="J332" t="s">
        <v>81</v>
      </c>
      <c r="K332">
        <v>1</v>
      </c>
      <c r="L332" t="s">
        <v>102</v>
      </c>
      <c r="M332">
        <f t="shared" si="15"/>
        <v>2022</v>
      </c>
      <c r="N332">
        <v>2</v>
      </c>
      <c r="O332" t="s">
        <v>57</v>
      </c>
      <c r="P332" t="s">
        <v>52</v>
      </c>
      <c r="Q332" s="2">
        <f t="shared" si="16"/>
        <v>516</v>
      </c>
      <c r="R332" s="2">
        <v>258</v>
      </c>
      <c r="S332" s="2">
        <f t="shared" si="17"/>
        <v>567.6</v>
      </c>
      <c r="T332" s="2">
        <v>516</v>
      </c>
    </row>
    <row r="333" spans="1:20" x14ac:dyDescent="0.25">
      <c r="A333">
        <v>8024133</v>
      </c>
      <c r="B333">
        <v>1</v>
      </c>
      <c r="C333" t="s">
        <v>46</v>
      </c>
      <c r="D333">
        <v>301450</v>
      </c>
      <c r="E333" t="s">
        <v>38</v>
      </c>
      <c r="F333" t="s">
        <v>39</v>
      </c>
      <c r="G333" t="s">
        <v>10</v>
      </c>
      <c r="H333" t="s">
        <v>64</v>
      </c>
      <c r="I333" t="s">
        <v>39</v>
      </c>
      <c r="J333" t="s">
        <v>81</v>
      </c>
      <c r="K333">
        <v>1</v>
      </c>
      <c r="L333" t="s">
        <v>102</v>
      </c>
      <c r="M333">
        <f t="shared" si="15"/>
        <v>2022</v>
      </c>
      <c r="N333">
        <v>1</v>
      </c>
      <c r="O333" t="s">
        <v>57</v>
      </c>
      <c r="P333" t="s">
        <v>52</v>
      </c>
      <c r="Q333" s="2">
        <f t="shared" si="16"/>
        <v>258</v>
      </c>
      <c r="R333" s="2">
        <v>258</v>
      </c>
      <c r="S333" s="2">
        <f t="shared" si="17"/>
        <v>283.8</v>
      </c>
      <c r="T333" s="2">
        <v>258</v>
      </c>
    </row>
    <row r="334" spans="1:20" x14ac:dyDescent="0.25">
      <c r="A334">
        <v>8024133</v>
      </c>
      <c r="B334">
        <v>2</v>
      </c>
      <c r="C334" t="s">
        <v>46</v>
      </c>
      <c r="D334">
        <v>301450</v>
      </c>
      <c r="E334" t="s">
        <v>38</v>
      </c>
      <c r="F334" t="s">
        <v>39</v>
      </c>
      <c r="G334" t="s">
        <v>10</v>
      </c>
      <c r="H334" t="s">
        <v>64</v>
      </c>
      <c r="I334" t="s">
        <v>39</v>
      </c>
      <c r="J334" t="s">
        <v>81</v>
      </c>
      <c r="K334">
        <v>1</v>
      </c>
      <c r="L334" t="s">
        <v>102</v>
      </c>
      <c r="M334">
        <f t="shared" si="15"/>
        <v>2022</v>
      </c>
      <c r="N334">
        <v>3</v>
      </c>
      <c r="O334" t="s">
        <v>57</v>
      </c>
      <c r="P334" t="s">
        <v>52</v>
      </c>
      <c r="Q334" s="2">
        <f t="shared" si="16"/>
        <v>774</v>
      </c>
      <c r="R334" s="2">
        <v>258</v>
      </c>
      <c r="S334" s="2">
        <f t="shared" si="17"/>
        <v>851.40000000000009</v>
      </c>
      <c r="T334" s="2">
        <v>774</v>
      </c>
    </row>
    <row r="335" spans="1:20" x14ac:dyDescent="0.25">
      <c r="A335">
        <v>8036554</v>
      </c>
      <c r="B335">
        <v>1</v>
      </c>
      <c r="C335" t="s">
        <v>46</v>
      </c>
      <c r="D335">
        <v>341772</v>
      </c>
      <c r="E335" t="s">
        <v>34</v>
      </c>
      <c r="F335" t="s">
        <v>35</v>
      </c>
      <c r="G335" t="s">
        <v>11</v>
      </c>
      <c r="H335" t="s">
        <v>58</v>
      </c>
      <c r="I335" t="s">
        <v>35</v>
      </c>
      <c r="J335" t="s">
        <v>81</v>
      </c>
      <c r="K335">
        <v>1</v>
      </c>
      <c r="L335" t="s">
        <v>102</v>
      </c>
      <c r="M335">
        <f t="shared" si="15"/>
        <v>2022</v>
      </c>
      <c r="N335">
        <v>4</v>
      </c>
      <c r="O335" t="s">
        <v>57</v>
      </c>
      <c r="P335" t="s">
        <v>52</v>
      </c>
      <c r="Q335" s="2">
        <f t="shared" si="16"/>
        <v>1032</v>
      </c>
      <c r="R335" s="2">
        <v>258</v>
      </c>
      <c r="S335" s="2">
        <f t="shared" si="17"/>
        <v>1135.2</v>
      </c>
      <c r="T335" s="2">
        <v>1032</v>
      </c>
    </row>
    <row r="336" spans="1:20" x14ac:dyDescent="0.25">
      <c r="A336">
        <v>8047741</v>
      </c>
      <c r="B336">
        <v>1</v>
      </c>
      <c r="C336" t="s">
        <v>46</v>
      </c>
      <c r="D336">
        <v>341772</v>
      </c>
      <c r="E336" t="s">
        <v>34</v>
      </c>
      <c r="F336" t="s">
        <v>35</v>
      </c>
      <c r="G336" t="s">
        <v>11</v>
      </c>
      <c r="H336" t="s">
        <v>58</v>
      </c>
      <c r="I336" t="s">
        <v>35</v>
      </c>
      <c r="J336" t="s">
        <v>81</v>
      </c>
      <c r="K336">
        <v>1</v>
      </c>
      <c r="L336" t="s">
        <v>102</v>
      </c>
      <c r="M336">
        <f t="shared" si="15"/>
        <v>2022</v>
      </c>
      <c r="N336">
        <v>1</v>
      </c>
      <c r="O336" t="s">
        <v>57</v>
      </c>
      <c r="P336" t="s">
        <v>52</v>
      </c>
      <c r="Q336" s="2">
        <f t="shared" si="16"/>
        <v>258</v>
      </c>
      <c r="R336" s="2">
        <v>258</v>
      </c>
      <c r="S336" s="2">
        <f t="shared" si="17"/>
        <v>283.8</v>
      </c>
      <c r="T336" s="2">
        <v>258</v>
      </c>
    </row>
    <row r="337" spans="1:20" x14ac:dyDescent="0.25">
      <c r="A337">
        <v>7987829</v>
      </c>
      <c r="B337">
        <v>2</v>
      </c>
      <c r="C337" t="s">
        <v>46</v>
      </c>
      <c r="D337">
        <v>341772</v>
      </c>
      <c r="E337" t="s">
        <v>34</v>
      </c>
      <c r="F337" t="s">
        <v>35</v>
      </c>
      <c r="G337" t="s">
        <v>11</v>
      </c>
      <c r="H337" t="s">
        <v>58</v>
      </c>
      <c r="I337" t="s">
        <v>35</v>
      </c>
      <c r="J337" t="s">
        <v>81</v>
      </c>
      <c r="K337">
        <v>1</v>
      </c>
      <c r="L337" t="s">
        <v>102</v>
      </c>
      <c r="M337">
        <f t="shared" si="15"/>
        <v>2022</v>
      </c>
      <c r="N337">
        <v>1</v>
      </c>
      <c r="O337" t="s">
        <v>57</v>
      </c>
      <c r="P337" t="s">
        <v>52</v>
      </c>
      <c r="Q337" s="2">
        <f t="shared" si="16"/>
        <v>262</v>
      </c>
      <c r="R337" s="2">
        <v>262</v>
      </c>
      <c r="S337" s="2">
        <f t="shared" si="17"/>
        <v>288.20000000000005</v>
      </c>
      <c r="T337" s="2">
        <v>262</v>
      </c>
    </row>
    <row r="338" spans="1:20" x14ac:dyDescent="0.25">
      <c r="A338">
        <v>8015794</v>
      </c>
      <c r="B338">
        <v>7</v>
      </c>
      <c r="C338" t="s">
        <v>46</v>
      </c>
      <c r="D338">
        <v>336014</v>
      </c>
      <c r="E338" t="s">
        <v>32</v>
      </c>
      <c r="F338" t="s">
        <v>33</v>
      </c>
      <c r="G338" t="s">
        <v>14</v>
      </c>
      <c r="H338" t="s">
        <v>68</v>
      </c>
      <c r="I338" t="s">
        <v>33</v>
      </c>
      <c r="J338" t="s">
        <v>81</v>
      </c>
      <c r="K338">
        <v>1</v>
      </c>
      <c r="L338" t="s">
        <v>102</v>
      </c>
      <c r="M338">
        <f t="shared" si="15"/>
        <v>2022</v>
      </c>
      <c r="N338">
        <v>1</v>
      </c>
      <c r="O338" t="s">
        <v>57</v>
      </c>
      <c r="P338" t="s">
        <v>53</v>
      </c>
      <c r="Q338" s="2">
        <f t="shared" si="16"/>
        <v>308.08601899999996</v>
      </c>
      <c r="R338" s="2">
        <v>308.08601899999996</v>
      </c>
      <c r="S338" s="2">
        <f t="shared" si="17"/>
        <v>338.89462090000001</v>
      </c>
      <c r="T338" s="2">
        <v>338.89462090000001</v>
      </c>
    </row>
    <row r="339" spans="1:20" x14ac:dyDescent="0.25">
      <c r="A339">
        <v>8038113</v>
      </c>
      <c r="B339">
        <v>3</v>
      </c>
      <c r="C339" t="s">
        <v>46</v>
      </c>
      <c r="D339">
        <v>340390</v>
      </c>
      <c r="E339" t="s">
        <v>41</v>
      </c>
      <c r="F339" t="s">
        <v>42</v>
      </c>
      <c r="G339" t="s">
        <v>8</v>
      </c>
      <c r="H339" t="s">
        <v>62</v>
      </c>
      <c r="I339" t="s">
        <v>42</v>
      </c>
      <c r="J339" t="s">
        <v>81</v>
      </c>
      <c r="K339">
        <v>1</v>
      </c>
      <c r="L339" t="s">
        <v>102</v>
      </c>
      <c r="M339">
        <f t="shared" si="15"/>
        <v>2022</v>
      </c>
      <c r="N339">
        <v>1</v>
      </c>
      <c r="O339" t="s">
        <v>57</v>
      </c>
      <c r="P339" t="s">
        <v>52</v>
      </c>
      <c r="Q339" s="2">
        <f t="shared" si="16"/>
        <v>284.87197300000003</v>
      </c>
      <c r="R339" s="2">
        <v>284.87197300000003</v>
      </c>
      <c r="S339" s="2">
        <f t="shared" si="17"/>
        <v>313.35917030000007</v>
      </c>
      <c r="T339" s="2">
        <v>284.87197300000003</v>
      </c>
    </row>
    <row r="340" spans="1:20" x14ac:dyDescent="0.25">
      <c r="A340">
        <v>8015872</v>
      </c>
      <c r="B340">
        <v>4</v>
      </c>
      <c r="C340" t="s">
        <v>46</v>
      </c>
      <c r="D340">
        <v>353006</v>
      </c>
      <c r="E340" t="s">
        <v>36</v>
      </c>
      <c r="F340" t="s">
        <v>37</v>
      </c>
      <c r="G340" t="s">
        <v>12</v>
      </c>
      <c r="H340" t="s">
        <v>59</v>
      </c>
      <c r="I340" t="s">
        <v>37</v>
      </c>
      <c r="J340" t="s">
        <v>81</v>
      </c>
      <c r="K340">
        <v>1</v>
      </c>
      <c r="L340" t="s">
        <v>102</v>
      </c>
      <c r="M340">
        <f t="shared" si="15"/>
        <v>2022</v>
      </c>
      <c r="N340">
        <v>4</v>
      </c>
      <c r="O340" t="s">
        <v>57</v>
      </c>
      <c r="P340" t="s">
        <v>54</v>
      </c>
      <c r="Q340" s="2">
        <f t="shared" si="16"/>
        <v>1342.4863080000007</v>
      </c>
      <c r="R340" s="2">
        <v>335.62157700000017</v>
      </c>
      <c r="S340" s="2">
        <f t="shared" si="17"/>
        <v>1476.7349388000027</v>
      </c>
      <c r="T340" s="2">
        <v>9731.6832466920005</v>
      </c>
    </row>
    <row r="341" spans="1:20" x14ac:dyDescent="0.25">
      <c r="A341">
        <v>7994608</v>
      </c>
      <c r="B341">
        <v>7</v>
      </c>
      <c r="C341" t="s">
        <v>46</v>
      </c>
      <c r="D341">
        <v>353006</v>
      </c>
      <c r="E341" t="s">
        <v>36</v>
      </c>
      <c r="F341" t="s">
        <v>37</v>
      </c>
      <c r="G341" t="s">
        <v>12</v>
      </c>
      <c r="H341" t="s">
        <v>59</v>
      </c>
      <c r="I341" t="s">
        <v>37</v>
      </c>
      <c r="J341" t="s">
        <v>81</v>
      </c>
      <c r="K341">
        <v>1</v>
      </c>
      <c r="L341" t="s">
        <v>102</v>
      </c>
      <c r="M341">
        <f t="shared" si="15"/>
        <v>2022</v>
      </c>
      <c r="N341">
        <v>8</v>
      </c>
      <c r="O341" t="s">
        <v>57</v>
      </c>
      <c r="P341" t="s">
        <v>54</v>
      </c>
      <c r="Q341" s="2">
        <f t="shared" si="16"/>
        <v>2684.9726160000014</v>
      </c>
      <c r="R341" s="2">
        <v>335.62157700000017</v>
      </c>
      <c r="S341" s="2">
        <f t="shared" si="17"/>
        <v>2953.4698776000055</v>
      </c>
      <c r="T341" s="2">
        <v>19463.366493384001</v>
      </c>
    </row>
    <row r="342" spans="1:20" x14ac:dyDescent="0.25">
      <c r="A342">
        <v>8011775</v>
      </c>
      <c r="B342">
        <v>3</v>
      </c>
      <c r="C342" t="s">
        <v>46</v>
      </c>
      <c r="D342">
        <v>353006</v>
      </c>
      <c r="E342" t="s">
        <v>36</v>
      </c>
      <c r="F342" t="s">
        <v>37</v>
      </c>
      <c r="G342" t="s">
        <v>12</v>
      </c>
      <c r="H342" t="s">
        <v>59</v>
      </c>
      <c r="I342" t="s">
        <v>37</v>
      </c>
      <c r="J342" t="s">
        <v>81</v>
      </c>
      <c r="K342">
        <v>1</v>
      </c>
      <c r="L342" t="s">
        <v>102</v>
      </c>
      <c r="M342">
        <f t="shared" si="15"/>
        <v>2022</v>
      </c>
      <c r="N342">
        <v>9</v>
      </c>
      <c r="O342" t="s">
        <v>57</v>
      </c>
      <c r="P342" t="s">
        <v>54</v>
      </c>
      <c r="Q342" s="2">
        <f t="shared" si="16"/>
        <v>3020.5941930000013</v>
      </c>
      <c r="R342" s="2">
        <v>335.62157700000012</v>
      </c>
      <c r="S342" s="2">
        <f t="shared" si="17"/>
        <v>3322.6536123000055</v>
      </c>
      <c r="T342" s="2">
        <v>21896.287305056998</v>
      </c>
    </row>
    <row r="343" spans="1:20" x14ac:dyDescent="0.25">
      <c r="A343">
        <v>7983600</v>
      </c>
      <c r="B343">
        <v>5</v>
      </c>
      <c r="C343" t="s">
        <v>46</v>
      </c>
      <c r="D343">
        <v>353006</v>
      </c>
      <c r="E343" t="s">
        <v>36</v>
      </c>
      <c r="F343" t="s">
        <v>37</v>
      </c>
      <c r="G343" t="s">
        <v>12</v>
      </c>
      <c r="H343" t="s">
        <v>59</v>
      </c>
      <c r="I343" t="s">
        <v>37</v>
      </c>
      <c r="J343" t="s">
        <v>81</v>
      </c>
      <c r="K343">
        <v>1</v>
      </c>
      <c r="L343" t="s">
        <v>102</v>
      </c>
      <c r="M343">
        <f t="shared" si="15"/>
        <v>2022</v>
      </c>
      <c r="N343">
        <v>1</v>
      </c>
      <c r="O343" t="s">
        <v>57</v>
      </c>
      <c r="P343" t="s">
        <v>54</v>
      </c>
      <c r="Q343" s="2">
        <f t="shared" si="16"/>
        <v>335.62157700000017</v>
      </c>
      <c r="R343" s="2">
        <v>335.62157700000017</v>
      </c>
      <c r="S343" s="2">
        <f t="shared" si="17"/>
        <v>369.18373470000068</v>
      </c>
      <c r="T343" s="2">
        <v>2432.9208116730001</v>
      </c>
    </row>
    <row r="344" spans="1:20" x14ac:dyDescent="0.25">
      <c r="A344">
        <v>8001703</v>
      </c>
      <c r="B344">
        <v>7</v>
      </c>
      <c r="C344" t="s">
        <v>46</v>
      </c>
      <c r="D344">
        <v>353006</v>
      </c>
      <c r="E344" t="s">
        <v>36</v>
      </c>
      <c r="F344" t="s">
        <v>37</v>
      </c>
      <c r="G344" t="s">
        <v>12</v>
      </c>
      <c r="H344" t="s">
        <v>59</v>
      </c>
      <c r="I344" t="s">
        <v>37</v>
      </c>
      <c r="J344" t="s">
        <v>81</v>
      </c>
      <c r="K344">
        <v>1</v>
      </c>
      <c r="L344" t="s">
        <v>102</v>
      </c>
      <c r="M344">
        <f t="shared" si="15"/>
        <v>2022</v>
      </c>
      <c r="N344">
        <v>6</v>
      </c>
      <c r="O344" t="s">
        <v>57</v>
      </c>
      <c r="P344" t="s">
        <v>54</v>
      </c>
      <c r="Q344" s="2">
        <f t="shared" si="16"/>
        <v>2013.7294620000009</v>
      </c>
      <c r="R344" s="2">
        <v>335.62157700000017</v>
      </c>
      <c r="S344" s="2">
        <f t="shared" si="17"/>
        <v>2215.102408200004</v>
      </c>
      <c r="T344" s="2">
        <v>14597.524870038</v>
      </c>
    </row>
    <row r="345" spans="1:20" x14ac:dyDescent="0.25">
      <c r="A345">
        <v>8007383</v>
      </c>
      <c r="B345">
        <v>3</v>
      </c>
      <c r="C345" t="s">
        <v>46</v>
      </c>
      <c r="D345">
        <v>353006</v>
      </c>
      <c r="E345" t="s">
        <v>36</v>
      </c>
      <c r="F345" t="s">
        <v>37</v>
      </c>
      <c r="G345" t="s">
        <v>12</v>
      </c>
      <c r="H345" t="s">
        <v>59</v>
      </c>
      <c r="I345" t="s">
        <v>37</v>
      </c>
      <c r="J345" t="s">
        <v>81</v>
      </c>
      <c r="K345">
        <v>1</v>
      </c>
      <c r="L345" t="s">
        <v>102</v>
      </c>
      <c r="M345">
        <f t="shared" si="15"/>
        <v>2022</v>
      </c>
      <c r="N345">
        <v>5</v>
      </c>
      <c r="O345" t="s">
        <v>57</v>
      </c>
      <c r="P345" t="s">
        <v>54</v>
      </c>
      <c r="Q345" s="2">
        <f t="shared" si="16"/>
        <v>1678.1078850000006</v>
      </c>
      <c r="R345" s="2">
        <v>335.62157700000012</v>
      </c>
      <c r="S345" s="2">
        <f t="shared" si="17"/>
        <v>1845.9186735000033</v>
      </c>
      <c r="T345" s="2">
        <v>12164.604058364999</v>
      </c>
    </row>
    <row r="346" spans="1:20" x14ac:dyDescent="0.25">
      <c r="A346">
        <v>7933532</v>
      </c>
      <c r="B346">
        <v>2</v>
      </c>
      <c r="C346" t="s">
        <v>46</v>
      </c>
      <c r="D346">
        <v>371504</v>
      </c>
      <c r="E346" t="s">
        <v>22</v>
      </c>
      <c r="F346" t="s">
        <v>23</v>
      </c>
      <c r="G346" t="s">
        <v>15</v>
      </c>
      <c r="H346" t="s">
        <v>63</v>
      </c>
      <c r="I346" t="s">
        <v>23</v>
      </c>
      <c r="J346" t="s">
        <v>81</v>
      </c>
      <c r="K346">
        <v>1</v>
      </c>
      <c r="L346" t="s">
        <v>102</v>
      </c>
      <c r="M346">
        <f t="shared" si="15"/>
        <v>2022</v>
      </c>
      <c r="N346">
        <v>2</v>
      </c>
      <c r="O346" t="s">
        <v>57</v>
      </c>
      <c r="P346" t="s">
        <v>52</v>
      </c>
      <c r="Q346" s="2">
        <f t="shared" si="16"/>
        <v>565.91999999999996</v>
      </c>
      <c r="R346" s="2">
        <v>282.95999999999998</v>
      </c>
      <c r="S346" s="2">
        <f t="shared" si="17"/>
        <v>622.51200000000006</v>
      </c>
      <c r="T346" s="2">
        <v>565.91999999999996</v>
      </c>
    </row>
    <row r="347" spans="1:20" x14ac:dyDescent="0.25">
      <c r="A347">
        <v>7962095</v>
      </c>
      <c r="B347">
        <v>2</v>
      </c>
      <c r="C347" t="s">
        <v>46</v>
      </c>
      <c r="D347">
        <v>371504</v>
      </c>
      <c r="E347" t="s">
        <v>22</v>
      </c>
      <c r="F347" t="s">
        <v>23</v>
      </c>
      <c r="G347" t="s">
        <v>15</v>
      </c>
      <c r="H347" t="s">
        <v>63</v>
      </c>
      <c r="I347" t="s">
        <v>23</v>
      </c>
      <c r="J347" t="s">
        <v>81</v>
      </c>
      <c r="K347">
        <v>1</v>
      </c>
      <c r="L347" t="s">
        <v>102</v>
      </c>
      <c r="M347">
        <f t="shared" si="15"/>
        <v>2022</v>
      </c>
      <c r="N347">
        <v>2</v>
      </c>
      <c r="O347" t="s">
        <v>57</v>
      </c>
      <c r="P347" t="s">
        <v>52</v>
      </c>
      <c r="Q347" s="2">
        <f t="shared" si="16"/>
        <v>565.91999999999996</v>
      </c>
      <c r="R347" s="2">
        <v>282.95999999999998</v>
      </c>
      <c r="S347" s="2">
        <f t="shared" si="17"/>
        <v>622.51200000000006</v>
      </c>
      <c r="T347" s="2">
        <v>565.91999999999996</v>
      </c>
    </row>
    <row r="348" spans="1:20" x14ac:dyDescent="0.25">
      <c r="A348">
        <v>8037910</v>
      </c>
      <c r="B348">
        <v>2</v>
      </c>
      <c r="C348" t="s">
        <v>46</v>
      </c>
      <c r="D348">
        <v>371504</v>
      </c>
      <c r="E348" t="s">
        <v>22</v>
      </c>
      <c r="F348" t="s">
        <v>23</v>
      </c>
      <c r="G348" t="s">
        <v>15</v>
      </c>
      <c r="H348" t="s">
        <v>63</v>
      </c>
      <c r="I348" t="s">
        <v>23</v>
      </c>
      <c r="J348" t="s">
        <v>81</v>
      </c>
      <c r="K348">
        <v>1</v>
      </c>
      <c r="L348" t="s">
        <v>102</v>
      </c>
      <c r="M348">
        <f t="shared" si="15"/>
        <v>2022</v>
      </c>
      <c r="N348">
        <v>2</v>
      </c>
      <c r="O348" t="s">
        <v>57</v>
      </c>
      <c r="P348" t="s">
        <v>52</v>
      </c>
      <c r="Q348" s="2">
        <f t="shared" si="16"/>
        <v>557.28</v>
      </c>
      <c r="R348" s="2">
        <v>278.64</v>
      </c>
      <c r="S348" s="2">
        <f t="shared" si="17"/>
        <v>613.00800000000004</v>
      </c>
      <c r="T348" s="2">
        <v>557.28</v>
      </c>
    </row>
    <row r="349" spans="1:20" x14ac:dyDescent="0.25">
      <c r="A349">
        <v>7932627</v>
      </c>
      <c r="B349">
        <v>2</v>
      </c>
      <c r="C349" t="s">
        <v>46</v>
      </c>
      <c r="D349">
        <v>371504</v>
      </c>
      <c r="E349" t="s">
        <v>22</v>
      </c>
      <c r="F349" t="s">
        <v>23</v>
      </c>
      <c r="G349" t="s">
        <v>15</v>
      </c>
      <c r="H349" t="s">
        <v>63</v>
      </c>
      <c r="I349" t="s">
        <v>23</v>
      </c>
      <c r="J349" t="s">
        <v>81</v>
      </c>
      <c r="K349">
        <v>1</v>
      </c>
      <c r="L349" t="s">
        <v>102</v>
      </c>
      <c r="M349">
        <f t="shared" si="15"/>
        <v>2022</v>
      </c>
      <c r="N349">
        <v>2</v>
      </c>
      <c r="O349" t="s">
        <v>57</v>
      </c>
      <c r="P349" t="s">
        <v>52</v>
      </c>
      <c r="Q349" s="2">
        <f t="shared" si="16"/>
        <v>565.91999999999996</v>
      </c>
      <c r="R349" s="2">
        <v>282.95999999999998</v>
      </c>
      <c r="S349" s="2">
        <f t="shared" si="17"/>
        <v>622.51200000000006</v>
      </c>
      <c r="T349" s="2">
        <v>565.91999999999996</v>
      </c>
    </row>
    <row r="350" spans="1:20" x14ac:dyDescent="0.25">
      <c r="A350">
        <v>8038841</v>
      </c>
      <c r="B350">
        <v>2</v>
      </c>
      <c r="C350" t="s">
        <v>46</v>
      </c>
      <c r="D350">
        <v>305574</v>
      </c>
      <c r="E350" t="s">
        <v>40</v>
      </c>
      <c r="F350" t="s">
        <v>21</v>
      </c>
      <c r="G350" t="s">
        <v>13</v>
      </c>
      <c r="H350" t="s">
        <v>66</v>
      </c>
      <c r="I350" t="s">
        <v>21</v>
      </c>
      <c r="J350" t="s">
        <v>81</v>
      </c>
      <c r="K350">
        <v>1</v>
      </c>
      <c r="L350" t="s">
        <v>102</v>
      </c>
      <c r="M350">
        <f t="shared" si="15"/>
        <v>2022</v>
      </c>
      <c r="N350">
        <v>1</v>
      </c>
      <c r="O350" t="s">
        <v>57</v>
      </c>
      <c r="P350" t="s">
        <v>52</v>
      </c>
      <c r="Q350" s="2">
        <f t="shared" si="16"/>
        <v>258</v>
      </c>
      <c r="R350" s="2">
        <v>258</v>
      </c>
      <c r="S350" s="2">
        <f t="shared" si="17"/>
        <v>283.8</v>
      </c>
      <c r="T350" s="2">
        <v>258</v>
      </c>
    </row>
    <row r="351" spans="1:20" x14ac:dyDescent="0.25">
      <c r="A351">
        <v>8030811</v>
      </c>
      <c r="B351">
        <v>3</v>
      </c>
      <c r="C351" t="s">
        <v>46</v>
      </c>
      <c r="D351">
        <v>305574</v>
      </c>
      <c r="E351" t="s">
        <v>40</v>
      </c>
      <c r="F351" t="s">
        <v>21</v>
      </c>
      <c r="G351" t="s">
        <v>13</v>
      </c>
      <c r="H351" t="s">
        <v>66</v>
      </c>
      <c r="I351" t="s">
        <v>21</v>
      </c>
      <c r="J351" t="s">
        <v>81</v>
      </c>
      <c r="K351">
        <v>1</v>
      </c>
      <c r="L351" t="s">
        <v>102</v>
      </c>
      <c r="M351">
        <f t="shared" si="15"/>
        <v>2022</v>
      </c>
      <c r="N351">
        <v>1</v>
      </c>
      <c r="O351" t="s">
        <v>57</v>
      </c>
      <c r="P351" t="s">
        <v>52</v>
      </c>
      <c r="Q351" s="2">
        <f t="shared" si="16"/>
        <v>258</v>
      </c>
      <c r="R351" s="2">
        <v>258</v>
      </c>
      <c r="S351" s="2">
        <f t="shared" si="17"/>
        <v>283.8</v>
      </c>
      <c r="T351" s="2">
        <v>258</v>
      </c>
    </row>
    <row r="352" spans="1:20" x14ac:dyDescent="0.25">
      <c r="A352">
        <v>8087489</v>
      </c>
      <c r="B352">
        <v>1</v>
      </c>
      <c r="C352" t="s">
        <v>46</v>
      </c>
      <c r="D352">
        <v>60184</v>
      </c>
      <c r="E352" t="s">
        <v>28</v>
      </c>
      <c r="F352" t="s">
        <v>29</v>
      </c>
      <c r="G352" t="s">
        <v>16</v>
      </c>
      <c r="H352" t="s">
        <v>61</v>
      </c>
      <c r="I352" t="s">
        <v>29</v>
      </c>
      <c r="J352" t="s">
        <v>82</v>
      </c>
      <c r="K352">
        <v>2</v>
      </c>
      <c r="L352" t="s">
        <v>103</v>
      </c>
      <c r="M352">
        <f t="shared" si="15"/>
        <v>2022</v>
      </c>
      <c r="N352">
        <v>3</v>
      </c>
      <c r="O352" t="s">
        <v>57</v>
      </c>
      <c r="P352" t="s">
        <v>52</v>
      </c>
      <c r="Q352" s="2">
        <f t="shared" si="16"/>
        <v>774</v>
      </c>
      <c r="R352" s="2">
        <v>258</v>
      </c>
      <c r="S352" s="2">
        <f t="shared" si="17"/>
        <v>851.40000000000009</v>
      </c>
      <c r="T352" s="2">
        <v>774</v>
      </c>
    </row>
    <row r="353" spans="1:20" x14ac:dyDescent="0.25">
      <c r="A353">
        <v>8075870</v>
      </c>
      <c r="B353">
        <v>1</v>
      </c>
      <c r="C353" t="s">
        <v>46</v>
      </c>
      <c r="D353">
        <v>301450</v>
      </c>
      <c r="E353" t="s">
        <v>38</v>
      </c>
      <c r="F353" t="s">
        <v>39</v>
      </c>
      <c r="G353" t="s">
        <v>10</v>
      </c>
      <c r="H353" t="s">
        <v>64</v>
      </c>
      <c r="I353" t="s">
        <v>39</v>
      </c>
      <c r="J353" t="s">
        <v>82</v>
      </c>
      <c r="K353">
        <v>2</v>
      </c>
      <c r="L353" t="s">
        <v>103</v>
      </c>
      <c r="M353">
        <f t="shared" si="15"/>
        <v>2022</v>
      </c>
      <c r="N353">
        <v>1</v>
      </c>
      <c r="O353" t="s">
        <v>57</v>
      </c>
      <c r="P353" t="s">
        <v>52</v>
      </c>
      <c r="Q353" s="2">
        <f t="shared" si="16"/>
        <v>258</v>
      </c>
      <c r="R353" s="2">
        <v>258</v>
      </c>
      <c r="S353" s="2">
        <f t="shared" si="17"/>
        <v>283.8</v>
      </c>
      <c r="T353" s="2">
        <v>258</v>
      </c>
    </row>
    <row r="354" spans="1:20" x14ac:dyDescent="0.25">
      <c r="A354">
        <v>8139196</v>
      </c>
      <c r="B354">
        <v>3</v>
      </c>
      <c r="C354" t="s">
        <v>46</v>
      </c>
      <c r="D354">
        <v>301450</v>
      </c>
      <c r="E354" t="s">
        <v>38</v>
      </c>
      <c r="F354" t="s">
        <v>39</v>
      </c>
      <c r="G354" t="s">
        <v>10</v>
      </c>
      <c r="H354" t="s">
        <v>64</v>
      </c>
      <c r="I354" t="s">
        <v>39</v>
      </c>
      <c r="J354" t="s">
        <v>82</v>
      </c>
      <c r="K354">
        <v>2</v>
      </c>
      <c r="L354" t="s">
        <v>103</v>
      </c>
      <c r="M354">
        <f t="shared" si="15"/>
        <v>2022</v>
      </c>
      <c r="N354">
        <v>3</v>
      </c>
      <c r="O354" t="s">
        <v>57</v>
      </c>
      <c r="P354" t="s">
        <v>52</v>
      </c>
      <c r="Q354" s="2">
        <f t="shared" si="16"/>
        <v>774</v>
      </c>
      <c r="R354" s="2">
        <v>258</v>
      </c>
      <c r="S354" s="2">
        <f t="shared" si="17"/>
        <v>851.40000000000009</v>
      </c>
      <c r="T354" s="2">
        <v>774</v>
      </c>
    </row>
    <row r="355" spans="1:20" x14ac:dyDescent="0.25">
      <c r="A355">
        <v>8116722</v>
      </c>
      <c r="B355">
        <v>18</v>
      </c>
      <c r="C355" t="s">
        <v>46</v>
      </c>
      <c r="D355">
        <v>341772</v>
      </c>
      <c r="E355" t="s">
        <v>34</v>
      </c>
      <c r="F355" t="s">
        <v>35</v>
      </c>
      <c r="G355" t="s">
        <v>11</v>
      </c>
      <c r="H355" t="s">
        <v>58</v>
      </c>
      <c r="I355" t="s">
        <v>35</v>
      </c>
      <c r="J355" t="s">
        <v>82</v>
      </c>
      <c r="K355">
        <v>2</v>
      </c>
      <c r="L355" t="s">
        <v>103</v>
      </c>
      <c r="M355">
        <f t="shared" si="15"/>
        <v>2022</v>
      </c>
      <c r="N355">
        <v>3</v>
      </c>
      <c r="O355" t="s">
        <v>57</v>
      </c>
      <c r="P355" t="s">
        <v>52</v>
      </c>
      <c r="Q355" s="2">
        <f t="shared" si="16"/>
        <v>774</v>
      </c>
      <c r="R355" s="2">
        <v>258</v>
      </c>
      <c r="S355" s="2">
        <f t="shared" si="17"/>
        <v>851.40000000000009</v>
      </c>
      <c r="T355" s="2">
        <v>774</v>
      </c>
    </row>
    <row r="356" spans="1:20" x14ac:dyDescent="0.25">
      <c r="A356">
        <v>8083135</v>
      </c>
      <c r="B356">
        <v>1</v>
      </c>
      <c r="C356" t="s">
        <v>46</v>
      </c>
      <c r="D356">
        <v>341772</v>
      </c>
      <c r="E356" t="s">
        <v>34</v>
      </c>
      <c r="F356" t="s">
        <v>35</v>
      </c>
      <c r="G356" t="s">
        <v>11</v>
      </c>
      <c r="H356" t="s">
        <v>58</v>
      </c>
      <c r="I356" t="s">
        <v>35</v>
      </c>
      <c r="J356" t="s">
        <v>82</v>
      </c>
      <c r="K356">
        <v>2</v>
      </c>
      <c r="L356" t="s">
        <v>103</v>
      </c>
      <c r="M356">
        <f t="shared" si="15"/>
        <v>2022</v>
      </c>
      <c r="N356">
        <v>2</v>
      </c>
      <c r="O356" t="s">
        <v>57</v>
      </c>
      <c r="P356" t="s">
        <v>52</v>
      </c>
      <c r="Q356" s="2">
        <f t="shared" si="16"/>
        <v>516</v>
      </c>
      <c r="R356" s="2">
        <v>258</v>
      </c>
      <c r="S356" s="2">
        <f t="shared" si="17"/>
        <v>567.6</v>
      </c>
      <c r="T356" s="2">
        <v>516</v>
      </c>
    </row>
    <row r="357" spans="1:20" x14ac:dyDescent="0.25">
      <c r="A357">
        <v>8094548</v>
      </c>
      <c r="B357">
        <v>6</v>
      </c>
      <c r="C357" t="s">
        <v>46</v>
      </c>
      <c r="D357">
        <v>341772</v>
      </c>
      <c r="E357" t="s">
        <v>34</v>
      </c>
      <c r="F357" t="s">
        <v>35</v>
      </c>
      <c r="G357" t="s">
        <v>11</v>
      </c>
      <c r="H357" t="s">
        <v>58</v>
      </c>
      <c r="I357" t="s">
        <v>35</v>
      </c>
      <c r="J357" t="s">
        <v>82</v>
      </c>
      <c r="K357">
        <v>2</v>
      </c>
      <c r="L357" t="s">
        <v>103</v>
      </c>
      <c r="M357">
        <f t="shared" si="15"/>
        <v>2022</v>
      </c>
      <c r="N357">
        <v>1</v>
      </c>
      <c r="O357" t="s">
        <v>57</v>
      </c>
      <c r="P357" t="s">
        <v>52</v>
      </c>
      <c r="Q357" s="2">
        <f t="shared" si="16"/>
        <v>258</v>
      </c>
      <c r="R357" s="2">
        <v>258</v>
      </c>
      <c r="S357" s="2">
        <f t="shared" si="17"/>
        <v>283.8</v>
      </c>
      <c r="T357" s="2">
        <v>258</v>
      </c>
    </row>
    <row r="358" spans="1:20" x14ac:dyDescent="0.25">
      <c r="A358">
        <v>8118670</v>
      </c>
      <c r="B358">
        <v>1</v>
      </c>
      <c r="C358" t="s">
        <v>46</v>
      </c>
      <c r="D358">
        <v>341772</v>
      </c>
      <c r="E358" t="s">
        <v>34</v>
      </c>
      <c r="F358" t="s">
        <v>35</v>
      </c>
      <c r="G358" t="s">
        <v>11</v>
      </c>
      <c r="H358" t="s">
        <v>58</v>
      </c>
      <c r="I358" t="s">
        <v>35</v>
      </c>
      <c r="J358" t="s">
        <v>82</v>
      </c>
      <c r="K358">
        <v>2</v>
      </c>
      <c r="L358" t="s">
        <v>103</v>
      </c>
      <c r="M358">
        <f t="shared" si="15"/>
        <v>2022</v>
      </c>
      <c r="N358">
        <v>6</v>
      </c>
      <c r="O358" t="s">
        <v>57</v>
      </c>
      <c r="P358" t="s">
        <v>52</v>
      </c>
      <c r="Q358" s="2">
        <f t="shared" si="16"/>
        <v>1548</v>
      </c>
      <c r="R358" s="2">
        <v>258</v>
      </c>
      <c r="S358" s="2">
        <f t="shared" si="17"/>
        <v>1702.8000000000002</v>
      </c>
      <c r="T358" s="2">
        <v>1548</v>
      </c>
    </row>
    <row r="359" spans="1:20" x14ac:dyDescent="0.25">
      <c r="A359">
        <v>8073194</v>
      </c>
      <c r="B359">
        <v>2</v>
      </c>
      <c r="C359" t="s">
        <v>46</v>
      </c>
      <c r="D359">
        <v>341772</v>
      </c>
      <c r="E359" t="s">
        <v>34</v>
      </c>
      <c r="F359" t="s">
        <v>35</v>
      </c>
      <c r="G359" t="s">
        <v>11</v>
      </c>
      <c r="H359" t="s">
        <v>58</v>
      </c>
      <c r="I359" t="s">
        <v>35</v>
      </c>
      <c r="J359" t="s">
        <v>82</v>
      </c>
      <c r="K359">
        <v>2</v>
      </c>
      <c r="L359" t="s">
        <v>103</v>
      </c>
      <c r="M359">
        <f t="shared" si="15"/>
        <v>2022</v>
      </c>
      <c r="N359">
        <v>6</v>
      </c>
      <c r="O359" t="s">
        <v>57</v>
      </c>
      <c r="P359" t="s">
        <v>52</v>
      </c>
      <c r="Q359" s="2">
        <f t="shared" si="16"/>
        <v>1548</v>
      </c>
      <c r="R359" s="2">
        <v>258</v>
      </c>
      <c r="S359" s="2">
        <f t="shared" si="17"/>
        <v>1702.8000000000002</v>
      </c>
      <c r="T359" s="2">
        <v>1548</v>
      </c>
    </row>
    <row r="360" spans="1:20" x14ac:dyDescent="0.25">
      <c r="A360">
        <v>8096450</v>
      </c>
      <c r="B360">
        <v>3</v>
      </c>
      <c r="C360" t="s">
        <v>46</v>
      </c>
      <c r="D360">
        <v>336014</v>
      </c>
      <c r="E360" t="s">
        <v>32</v>
      </c>
      <c r="F360" t="s">
        <v>33</v>
      </c>
      <c r="G360" t="s">
        <v>14</v>
      </c>
      <c r="H360" t="s">
        <v>68</v>
      </c>
      <c r="I360" t="s">
        <v>33</v>
      </c>
      <c r="J360" t="s">
        <v>82</v>
      </c>
      <c r="K360">
        <v>2</v>
      </c>
      <c r="L360" t="s">
        <v>103</v>
      </c>
      <c r="M360">
        <f t="shared" si="15"/>
        <v>2022</v>
      </c>
      <c r="N360">
        <v>2</v>
      </c>
      <c r="O360" t="s">
        <v>57</v>
      </c>
      <c r="P360" t="s">
        <v>53</v>
      </c>
      <c r="Q360" s="2">
        <f t="shared" si="16"/>
        <v>668.87732599999993</v>
      </c>
      <c r="R360" s="2">
        <v>334.43866299999996</v>
      </c>
      <c r="S360" s="2">
        <f t="shared" si="17"/>
        <v>735.76505860000009</v>
      </c>
      <c r="T360" s="2">
        <v>735.76505860000009</v>
      </c>
    </row>
    <row r="361" spans="1:20" x14ac:dyDescent="0.25">
      <c r="A361">
        <v>8089199</v>
      </c>
      <c r="B361">
        <v>3</v>
      </c>
      <c r="C361" t="s">
        <v>46</v>
      </c>
      <c r="D361">
        <v>336014</v>
      </c>
      <c r="E361" t="s">
        <v>32</v>
      </c>
      <c r="F361" t="s">
        <v>33</v>
      </c>
      <c r="G361" t="s">
        <v>14</v>
      </c>
      <c r="H361" t="s">
        <v>68</v>
      </c>
      <c r="I361" t="s">
        <v>33</v>
      </c>
      <c r="J361" t="s">
        <v>82</v>
      </c>
      <c r="K361">
        <v>2</v>
      </c>
      <c r="L361" t="s">
        <v>103</v>
      </c>
      <c r="M361">
        <f t="shared" si="15"/>
        <v>2022</v>
      </c>
      <c r="N361">
        <v>3</v>
      </c>
      <c r="O361" t="s">
        <v>57</v>
      </c>
      <c r="P361" t="s">
        <v>53</v>
      </c>
      <c r="Q361" s="2">
        <f t="shared" si="16"/>
        <v>1003.3159889999998</v>
      </c>
      <c r="R361" s="2">
        <v>334.43866299999996</v>
      </c>
      <c r="S361" s="2">
        <f t="shared" si="17"/>
        <v>1103.6475879</v>
      </c>
      <c r="T361" s="2">
        <v>1103.6475879</v>
      </c>
    </row>
    <row r="362" spans="1:20" x14ac:dyDescent="0.25">
      <c r="A362">
        <v>8015872</v>
      </c>
      <c r="B362">
        <v>4</v>
      </c>
      <c r="C362" t="s">
        <v>46</v>
      </c>
      <c r="D362">
        <v>353006</v>
      </c>
      <c r="E362" t="s">
        <v>36</v>
      </c>
      <c r="F362" t="s">
        <v>37</v>
      </c>
      <c r="G362" t="s">
        <v>12</v>
      </c>
      <c r="H362" t="s">
        <v>59</v>
      </c>
      <c r="I362" t="s">
        <v>37</v>
      </c>
      <c r="J362" t="s">
        <v>82</v>
      </c>
      <c r="K362">
        <v>2</v>
      </c>
      <c r="L362" t="s">
        <v>103</v>
      </c>
      <c r="M362">
        <f t="shared" si="15"/>
        <v>2022</v>
      </c>
      <c r="N362">
        <v>1</v>
      </c>
      <c r="O362" t="s">
        <v>57</v>
      </c>
      <c r="P362" t="s">
        <v>54</v>
      </c>
      <c r="Q362" s="2">
        <f t="shared" si="16"/>
        <v>362.52767200000017</v>
      </c>
      <c r="R362" s="2">
        <v>362.52767200000017</v>
      </c>
      <c r="S362" s="2">
        <f t="shared" si="17"/>
        <v>398.78043920000073</v>
      </c>
      <c r="T362" s="2">
        <v>2627.9630943279999</v>
      </c>
    </row>
    <row r="363" spans="1:20" x14ac:dyDescent="0.25">
      <c r="A363">
        <v>8086373</v>
      </c>
      <c r="B363">
        <v>7</v>
      </c>
      <c r="C363" t="s">
        <v>46</v>
      </c>
      <c r="D363">
        <v>353006</v>
      </c>
      <c r="E363" t="s">
        <v>36</v>
      </c>
      <c r="F363" t="s">
        <v>37</v>
      </c>
      <c r="G363" t="s">
        <v>12</v>
      </c>
      <c r="H363" t="s">
        <v>59</v>
      </c>
      <c r="I363" t="s">
        <v>37</v>
      </c>
      <c r="J363" t="s">
        <v>82</v>
      </c>
      <c r="K363">
        <v>2</v>
      </c>
      <c r="L363" t="s">
        <v>103</v>
      </c>
      <c r="M363">
        <f t="shared" si="15"/>
        <v>2022</v>
      </c>
      <c r="N363">
        <v>14</v>
      </c>
      <c r="O363" t="s">
        <v>57</v>
      </c>
      <c r="P363" t="s">
        <v>54</v>
      </c>
      <c r="Q363" s="2">
        <f t="shared" si="16"/>
        <v>5075.3874130000022</v>
      </c>
      <c r="R363" s="2">
        <v>362.52767235714299</v>
      </c>
      <c r="S363" s="2">
        <f t="shared" si="17"/>
        <v>5582.9261543000102</v>
      </c>
      <c r="T363" s="2">
        <v>36791.483356837001</v>
      </c>
    </row>
    <row r="364" spans="1:20" x14ac:dyDescent="0.25">
      <c r="A364">
        <v>8030460</v>
      </c>
      <c r="B364">
        <v>2</v>
      </c>
      <c r="C364" t="s">
        <v>46</v>
      </c>
      <c r="D364">
        <v>353006</v>
      </c>
      <c r="E364" t="s">
        <v>36</v>
      </c>
      <c r="F364" t="s">
        <v>37</v>
      </c>
      <c r="G364" t="s">
        <v>12</v>
      </c>
      <c r="H364" t="s">
        <v>59</v>
      </c>
      <c r="I364" t="s">
        <v>37</v>
      </c>
      <c r="J364" t="s">
        <v>82</v>
      </c>
      <c r="K364">
        <v>2</v>
      </c>
      <c r="L364" t="s">
        <v>103</v>
      </c>
      <c r="M364">
        <f t="shared" si="15"/>
        <v>2022</v>
      </c>
      <c r="N364">
        <v>2</v>
      </c>
      <c r="O364" t="s">
        <v>57</v>
      </c>
      <c r="P364" t="s">
        <v>54</v>
      </c>
      <c r="Q364" s="2">
        <f t="shared" si="16"/>
        <v>725.05534400000033</v>
      </c>
      <c r="R364" s="2">
        <v>362.52767200000017</v>
      </c>
      <c r="S364" s="2">
        <f t="shared" si="17"/>
        <v>797.56087840000146</v>
      </c>
      <c r="T364" s="2">
        <v>5255.9261886559998</v>
      </c>
    </row>
    <row r="365" spans="1:20" x14ac:dyDescent="0.25">
      <c r="A365">
        <v>8046009</v>
      </c>
      <c r="B365">
        <v>4</v>
      </c>
      <c r="C365" t="s">
        <v>46</v>
      </c>
      <c r="D365">
        <v>353006</v>
      </c>
      <c r="E365" t="s">
        <v>36</v>
      </c>
      <c r="F365" t="s">
        <v>37</v>
      </c>
      <c r="G365" t="s">
        <v>12</v>
      </c>
      <c r="H365" t="s">
        <v>59</v>
      </c>
      <c r="I365" t="s">
        <v>37</v>
      </c>
      <c r="J365" t="s">
        <v>82</v>
      </c>
      <c r="K365">
        <v>2</v>
      </c>
      <c r="L365" t="s">
        <v>103</v>
      </c>
      <c r="M365">
        <f t="shared" si="15"/>
        <v>2022</v>
      </c>
      <c r="N365">
        <v>1</v>
      </c>
      <c r="O365" t="s">
        <v>57</v>
      </c>
      <c r="P365" t="s">
        <v>54</v>
      </c>
      <c r="Q365" s="2">
        <f t="shared" si="16"/>
        <v>362.52767200000017</v>
      </c>
      <c r="R365" s="2">
        <v>362.52767200000017</v>
      </c>
      <c r="S365" s="2">
        <f t="shared" si="17"/>
        <v>398.78043920000073</v>
      </c>
      <c r="T365" s="2">
        <v>2627.9630943279999</v>
      </c>
    </row>
    <row r="366" spans="1:20" x14ac:dyDescent="0.25">
      <c r="A366">
        <v>8026619</v>
      </c>
      <c r="B366">
        <v>2</v>
      </c>
      <c r="C366" t="s">
        <v>46</v>
      </c>
      <c r="D366">
        <v>353006</v>
      </c>
      <c r="E366" t="s">
        <v>36</v>
      </c>
      <c r="F366" t="s">
        <v>37</v>
      </c>
      <c r="G366" t="s">
        <v>12</v>
      </c>
      <c r="H366" t="s">
        <v>59</v>
      </c>
      <c r="I366" t="s">
        <v>37</v>
      </c>
      <c r="J366" t="s">
        <v>82</v>
      </c>
      <c r="K366">
        <v>2</v>
      </c>
      <c r="L366" t="s">
        <v>103</v>
      </c>
      <c r="M366">
        <f t="shared" si="15"/>
        <v>2022</v>
      </c>
      <c r="N366">
        <v>2</v>
      </c>
      <c r="O366" t="s">
        <v>57</v>
      </c>
      <c r="P366" t="s">
        <v>54</v>
      </c>
      <c r="Q366" s="2">
        <f t="shared" si="16"/>
        <v>725.05534400000033</v>
      </c>
      <c r="R366" s="2">
        <v>362.52767200000017</v>
      </c>
      <c r="S366" s="2">
        <f t="shared" si="17"/>
        <v>797.56087840000146</v>
      </c>
      <c r="T366" s="2">
        <v>5255.9261886559998</v>
      </c>
    </row>
    <row r="367" spans="1:20" x14ac:dyDescent="0.25">
      <c r="A367">
        <v>7994463</v>
      </c>
      <c r="B367">
        <v>1</v>
      </c>
      <c r="C367" t="s">
        <v>46</v>
      </c>
      <c r="D367">
        <v>371504</v>
      </c>
      <c r="E367" t="s">
        <v>22</v>
      </c>
      <c r="F367" t="s">
        <v>23</v>
      </c>
      <c r="G367" t="s">
        <v>15</v>
      </c>
      <c r="H367" t="s">
        <v>63</v>
      </c>
      <c r="I367" t="s">
        <v>23</v>
      </c>
      <c r="J367" t="s">
        <v>82</v>
      </c>
      <c r="K367">
        <v>2</v>
      </c>
      <c r="L367" t="s">
        <v>103</v>
      </c>
      <c r="M367">
        <f t="shared" si="15"/>
        <v>2022</v>
      </c>
      <c r="N367">
        <v>6</v>
      </c>
      <c r="O367" t="s">
        <v>57</v>
      </c>
      <c r="P367" t="s">
        <v>52</v>
      </c>
      <c r="Q367" s="2">
        <f t="shared" si="16"/>
        <v>1697.76</v>
      </c>
      <c r="R367" s="2">
        <v>282.95999999999998</v>
      </c>
      <c r="S367" s="2">
        <f t="shared" si="17"/>
        <v>1867.5360000000001</v>
      </c>
      <c r="T367" s="2">
        <v>1697.76</v>
      </c>
    </row>
    <row r="368" spans="1:20" x14ac:dyDescent="0.25">
      <c r="A368">
        <v>8009788</v>
      </c>
      <c r="B368">
        <v>2</v>
      </c>
      <c r="C368" t="s">
        <v>46</v>
      </c>
      <c r="D368">
        <v>371504</v>
      </c>
      <c r="E368" t="s">
        <v>22</v>
      </c>
      <c r="F368" t="s">
        <v>23</v>
      </c>
      <c r="G368" t="s">
        <v>15</v>
      </c>
      <c r="H368" t="s">
        <v>63</v>
      </c>
      <c r="I368" t="s">
        <v>23</v>
      </c>
      <c r="J368" t="s">
        <v>82</v>
      </c>
      <c r="K368">
        <v>2</v>
      </c>
      <c r="L368" t="s">
        <v>103</v>
      </c>
      <c r="M368">
        <f t="shared" si="15"/>
        <v>2022</v>
      </c>
      <c r="N368">
        <v>2</v>
      </c>
      <c r="O368" t="s">
        <v>57</v>
      </c>
      <c r="P368" t="s">
        <v>52</v>
      </c>
      <c r="Q368" s="2">
        <f t="shared" si="16"/>
        <v>565.91999999999996</v>
      </c>
      <c r="R368" s="2">
        <v>282.95999999999998</v>
      </c>
      <c r="S368" s="2">
        <f t="shared" si="17"/>
        <v>622.51200000000006</v>
      </c>
      <c r="T368" s="2">
        <v>565.91999999999996</v>
      </c>
    </row>
    <row r="369" spans="1:20" x14ac:dyDescent="0.25">
      <c r="A369">
        <v>8097054</v>
      </c>
      <c r="B369">
        <v>2</v>
      </c>
      <c r="C369" t="s">
        <v>46</v>
      </c>
      <c r="D369">
        <v>305574</v>
      </c>
      <c r="E369" t="s">
        <v>40</v>
      </c>
      <c r="F369" t="s">
        <v>21</v>
      </c>
      <c r="G369" t="s">
        <v>13</v>
      </c>
      <c r="H369" t="s">
        <v>66</v>
      </c>
      <c r="I369" t="s">
        <v>21</v>
      </c>
      <c r="J369" t="s">
        <v>82</v>
      </c>
      <c r="K369">
        <v>2</v>
      </c>
      <c r="L369" t="s">
        <v>103</v>
      </c>
      <c r="M369">
        <f t="shared" si="15"/>
        <v>2022</v>
      </c>
      <c r="N369">
        <v>1</v>
      </c>
      <c r="O369" t="s">
        <v>57</v>
      </c>
      <c r="P369" t="s">
        <v>52</v>
      </c>
      <c r="Q369" s="2">
        <f t="shared" si="16"/>
        <v>258</v>
      </c>
      <c r="R369" s="2">
        <v>258</v>
      </c>
      <c r="S369" s="2">
        <f t="shared" si="17"/>
        <v>283.8</v>
      </c>
      <c r="T369" s="2">
        <v>258</v>
      </c>
    </row>
    <row r="370" spans="1:20" x14ac:dyDescent="0.25">
      <c r="A370">
        <v>8104644</v>
      </c>
      <c r="B370">
        <v>1</v>
      </c>
      <c r="C370" t="s">
        <v>46</v>
      </c>
      <c r="D370">
        <v>305574</v>
      </c>
      <c r="E370" t="s">
        <v>40</v>
      </c>
      <c r="F370" t="s">
        <v>21</v>
      </c>
      <c r="G370" t="s">
        <v>13</v>
      </c>
      <c r="H370" t="s">
        <v>66</v>
      </c>
      <c r="I370" t="s">
        <v>21</v>
      </c>
      <c r="J370" t="s">
        <v>82</v>
      </c>
      <c r="K370">
        <v>2</v>
      </c>
      <c r="L370" t="s">
        <v>103</v>
      </c>
      <c r="M370">
        <f t="shared" si="15"/>
        <v>2022</v>
      </c>
      <c r="N370">
        <v>4</v>
      </c>
      <c r="O370" t="s">
        <v>57</v>
      </c>
      <c r="P370" t="s">
        <v>52</v>
      </c>
      <c r="Q370" s="2">
        <f t="shared" si="16"/>
        <v>1032</v>
      </c>
      <c r="R370" s="2">
        <v>258</v>
      </c>
      <c r="S370" s="2">
        <f t="shared" si="17"/>
        <v>1135.2</v>
      </c>
      <c r="T370" s="2">
        <v>1032</v>
      </c>
    </row>
    <row r="371" spans="1:20" x14ac:dyDescent="0.25">
      <c r="A371">
        <v>8186108</v>
      </c>
      <c r="B371">
        <v>1</v>
      </c>
      <c r="C371" t="s">
        <v>46</v>
      </c>
      <c r="D371">
        <v>332489</v>
      </c>
      <c r="E371" t="s">
        <v>31</v>
      </c>
      <c r="F371" t="s">
        <v>25</v>
      </c>
      <c r="G371" t="s">
        <v>7</v>
      </c>
      <c r="H371" t="s">
        <v>60</v>
      </c>
      <c r="I371" t="s">
        <v>25</v>
      </c>
      <c r="J371" t="s">
        <v>83</v>
      </c>
      <c r="K371">
        <v>3</v>
      </c>
      <c r="L371" t="s">
        <v>104</v>
      </c>
      <c r="M371">
        <f t="shared" si="15"/>
        <v>2022</v>
      </c>
      <c r="N371">
        <v>1</v>
      </c>
      <c r="O371" t="s">
        <v>57</v>
      </c>
      <c r="P371" t="s">
        <v>52</v>
      </c>
      <c r="Q371" s="2">
        <f t="shared" si="16"/>
        <v>258</v>
      </c>
      <c r="R371" s="2">
        <v>258</v>
      </c>
      <c r="S371" s="2">
        <f t="shared" si="17"/>
        <v>283.8</v>
      </c>
      <c r="T371" s="2">
        <v>258</v>
      </c>
    </row>
    <row r="372" spans="1:20" x14ac:dyDescent="0.25">
      <c r="A372">
        <v>8167111</v>
      </c>
      <c r="B372">
        <v>1</v>
      </c>
      <c r="C372" t="s">
        <v>46</v>
      </c>
      <c r="D372">
        <v>301450</v>
      </c>
      <c r="E372" t="s">
        <v>38</v>
      </c>
      <c r="F372" t="s">
        <v>39</v>
      </c>
      <c r="G372" t="s">
        <v>10</v>
      </c>
      <c r="H372" t="s">
        <v>64</v>
      </c>
      <c r="I372" t="s">
        <v>39</v>
      </c>
      <c r="J372" t="s">
        <v>83</v>
      </c>
      <c r="K372">
        <v>3</v>
      </c>
      <c r="L372" t="s">
        <v>104</v>
      </c>
      <c r="M372">
        <f t="shared" si="15"/>
        <v>2022</v>
      </c>
      <c r="N372">
        <v>4</v>
      </c>
      <c r="O372" t="s">
        <v>57</v>
      </c>
      <c r="P372" t="s">
        <v>52</v>
      </c>
      <c r="Q372" s="2">
        <f t="shared" si="16"/>
        <v>1032</v>
      </c>
      <c r="R372" s="2">
        <v>258</v>
      </c>
      <c r="S372" s="2">
        <f t="shared" si="17"/>
        <v>1135.2</v>
      </c>
      <c r="T372" s="2">
        <v>1032</v>
      </c>
    </row>
    <row r="373" spans="1:20" x14ac:dyDescent="0.25">
      <c r="A373">
        <v>8173614</v>
      </c>
      <c r="B373">
        <v>2</v>
      </c>
      <c r="C373" t="s">
        <v>46</v>
      </c>
      <c r="D373">
        <v>301450</v>
      </c>
      <c r="E373" t="s">
        <v>38</v>
      </c>
      <c r="F373" t="s">
        <v>39</v>
      </c>
      <c r="G373" t="s">
        <v>10</v>
      </c>
      <c r="H373" t="s">
        <v>64</v>
      </c>
      <c r="I373" t="s">
        <v>39</v>
      </c>
      <c r="J373" t="s">
        <v>83</v>
      </c>
      <c r="K373">
        <v>3</v>
      </c>
      <c r="L373" t="s">
        <v>104</v>
      </c>
      <c r="M373">
        <f t="shared" si="15"/>
        <v>2022</v>
      </c>
      <c r="N373">
        <v>10</v>
      </c>
      <c r="O373" t="s">
        <v>57</v>
      </c>
      <c r="P373" t="s">
        <v>52</v>
      </c>
      <c r="Q373" s="2">
        <f t="shared" si="16"/>
        <v>2580</v>
      </c>
      <c r="R373" s="2">
        <v>258</v>
      </c>
      <c r="S373" s="2">
        <f t="shared" si="17"/>
        <v>2838.0000000000005</v>
      </c>
      <c r="T373" s="2">
        <v>2580</v>
      </c>
    </row>
    <row r="374" spans="1:20" x14ac:dyDescent="0.25">
      <c r="A374">
        <v>8184467</v>
      </c>
      <c r="B374">
        <v>4</v>
      </c>
      <c r="C374" t="s">
        <v>46</v>
      </c>
      <c r="D374">
        <v>301450</v>
      </c>
      <c r="E374" t="s">
        <v>38</v>
      </c>
      <c r="F374" t="s">
        <v>39</v>
      </c>
      <c r="G374" t="s">
        <v>10</v>
      </c>
      <c r="H374" t="s">
        <v>64</v>
      </c>
      <c r="I374" t="s">
        <v>39</v>
      </c>
      <c r="J374" t="s">
        <v>83</v>
      </c>
      <c r="K374">
        <v>3</v>
      </c>
      <c r="L374" t="s">
        <v>104</v>
      </c>
      <c r="M374">
        <f t="shared" si="15"/>
        <v>2022</v>
      </c>
      <c r="N374">
        <v>2</v>
      </c>
      <c r="O374" t="s">
        <v>57</v>
      </c>
      <c r="P374" t="s">
        <v>52</v>
      </c>
      <c r="Q374" s="2">
        <f t="shared" si="16"/>
        <v>516</v>
      </c>
      <c r="R374" s="2">
        <v>258</v>
      </c>
      <c r="S374" s="2">
        <f t="shared" si="17"/>
        <v>567.6</v>
      </c>
      <c r="T374" s="2">
        <v>516</v>
      </c>
    </row>
    <row r="375" spans="1:20" x14ac:dyDescent="0.25">
      <c r="A375">
        <v>8188001</v>
      </c>
      <c r="B375">
        <v>3</v>
      </c>
      <c r="C375" t="s">
        <v>46</v>
      </c>
      <c r="D375">
        <v>341772</v>
      </c>
      <c r="E375" t="s">
        <v>34</v>
      </c>
      <c r="F375" t="s">
        <v>35</v>
      </c>
      <c r="G375" t="s">
        <v>11</v>
      </c>
      <c r="H375" t="s">
        <v>58</v>
      </c>
      <c r="I375" t="s">
        <v>35</v>
      </c>
      <c r="J375" t="s">
        <v>83</v>
      </c>
      <c r="K375">
        <v>3</v>
      </c>
      <c r="L375" t="s">
        <v>104</v>
      </c>
      <c r="M375">
        <f t="shared" si="15"/>
        <v>2022</v>
      </c>
      <c r="N375">
        <v>6</v>
      </c>
      <c r="O375" t="s">
        <v>57</v>
      </c>
      <c r="P375" t="s">
        <v>52</v>
      </c>
      <c r="Q375" s="2">
        <f t="shared" si="16"/>
        <v>1548</v>
      </c>
      <c r="R375" s="2">
        <v>258</v>
      </c>
      <c r="S375" s="2">
        <f t="shared" si="17"/>
        <v>1702.8000000000002</v>
      </c>
      <c r="T375" s="2">
        <v>1548</v>
      </c>
    </row>
    <row r="376" spans="1:20" x14ac:dyDescent="0.25">
      <c r="A376">
        <v>8181172</v>
      </c>
      <c r="B376">
        <v>2</v>
      </c>
      <c r="C376" t="s">
        <v>46</v>
      </c>
      <c r="D376">
        <v>341772</v>
      </c>
      <c r="E376" t="s">
        <v>34</v>
      </c>
      <c r="F376" t="s">
        <v>35</v>
      </c>
      <c r="G376" t="s">
        <v>11</v>
      </c>
      <c r="H376" t="s">
        <v>58</v>
      </c>
      <c r="I376" t="s">
        <v>35</v>
      </c>
      <c r="J376" t="s">
        <v>83</v>
      </c>
      <c r="K376">
        <v>3</v>
      </c>
      <c r="L376" t="s">
        <v>104</v>
      </c>
      <c r="M376">
        <f t="shared" si="15"/>
        <v>2022</v>
      </c>
      <c r="N376">
        <v>4</v>
      </c>
      <c r="O376" t="s">
        <v>57</v>
      </c>
      <c r="P376" t="s">
        <v>52</v>
      </c>
      <c r="Q376" s="2">
        <f t="shared" si="16"/>
        <v>1032</v>
      </c>
      <c r="R376" s="2">
        <v>258</v>
      </c>
      <c r="S376" s="2">
        <f t="shared" si="17"/>
        <v>1135.2</v>
      </c>
      <c r="T376" s="2">
        <v>1032</v>
      </c>
    </row>
    <row r="377" spans="1:20" x14ac:dyDescent="0.25">
      <c r="A377">
        <v>8174856</v>
      </c>
      <c r="B377">
        <v>2</v>
      </c>
      <c r="C377" t="s">
        <v>46</v>
      </c>
      <c r="D377">
        <v>341772</v>
      </c>
      <c r="E377" t="s">
        <v>34</v>
      </c>
      <c r="F377" t="s">
        <v>35</v>
      </c>
      <c r="G377" t="s">
        <v>11</v>
      </c>
      <c r="H377" t="s">
        <v>58</v>
      </c>
      <c r="I377" t="s">
        <v>35</v>
      </c>
      <c r="J377" t="s">
        <v>83</v>
      </c>
      <c r="K377">
        <v>3</v>
      </c>
      <c r="L377" t="s">
        <v>104</v>
      </c>
      <c r="M377">
        <f t="shared" si="15"/>
        <v>2022</v>
      </c>
      <c r="N377">
        <v>4</v>
      </c>
      <c r="O377" t="s">
        <v>57</v>
      </c>
      <c r="P377" t="s">
        <v>52</v>
      </c>
      <c r="Q377" s="2">
        <f t="shared" si="16"/>
        <v>1032</v>
      </c>
      <c r="R377" s="2">
        <v>258</v>
      </c>
      <c r="S377" s="2">
        <f t="shared" si="17"/>
        <v>1135.2</v>
      </c>
      <c r="T377" s="2">
        <v>1032</v>
      </c>
    </row>
    <row r="378" spans="1:20" x14ac:dyDescent="0.25">
      <c r="A378">
        <v>8110911</v>
      </c>
      <c r="B378">
        <v>7</v>
      </c>
      <c r="C378" t="s">
        <v>46</v>
      </c>
      <c r="D378">
        <v>336014</v>
      </c>
      <c r="E378" t="s">
        <v>32</v>
      </c>
      <c r="F378" t="s">
        <v>33</v>
      </c>
      <c r="G378" t="s">
        <v>14</v>
      </c>
      <c r="H378" t="s">
        <v>68</v>
      </c>
      <c r="I378" t="s">
        <v>33</v>
      </c>
      <c r="J378" t="s">
        <v>83</v>
      </c>
      <c r="K378">
        <v>3</v>
      </c>
      <c r="L378" t="s">
        <v>104</v>
      </c>
      <c r="M378">
        <f t="shared" si="15"/>
        <v>2022</v>
      </c>
      <c r="N378">
        <v>5</v>
      </c>
      <c r="O378" t="s">
        <v>57</v>
      </c>
      <c r="P378" t="s">
        <v>53</v>
      </c>
      <c r="Q378" s="2">
        <f t="shared" si="16"/>
        <v>1668.6614449999997</v>
      </c>
      <c r="R378" s="2">
        <v>333.73228899999992</v>
      </c>
      <c r="S378" s="2">
        <f t="shared" si="17"/>
        <v>1835.5275895</v>
      </c>
      <c r="T378" s="2">
        <v>1835.5275895</v>
      </c>
    </row>
    <row r="379" spans="1:20" x14ac:dyDescent="0.25">
      <c r="A379">
        <v>8172533</v>
      </c>
      <c r="B379">
        <v>3</v>
      </c>
      <c r="C379" t="s">
        <v>46</v>
      </c>
      <c r="D379">
        <v>336014</v>
      </c>
      <c r="E379" t="s">
        <v>32</v>
      </c>
      <c r="F379" t="s">
        <v>33</v>
      </c>
      <c r="G379" t="s">
        <v>14</v>
      </c>
      <c r="H379" t="s">
        <v>68</v>
      </c>
      <c r="I379" t="s">
        <v>33</v>
      </c>
      <c r="J379" t="s">
        <v>83</v>
      </c>
      <c r="K379">
        <v>3</v>
      </c>
      <c r="L379" t="s">
        <v>104</v>
      </c>
      <c r="M379">
        <f t="shared" si="15"/>
        <v>2022</v>
      </c>
      <c r="N379">
        <v>1</v>
      </c>
      <c r="O379" t="s">
        <v>57</v>
      </c>
      <c r="P379" t="s">
        <v>53</v>
      </c>
      <c r="Q379" s="2">
        <f t="shared" si="16"/>
        <v>333.73228899999992</v>
      </c>
      <c r="R379" s="2">
        <v>333.73228899999992</v>
      </c>
      <c r="S379" s="2">
        <f t="shared" si="17"/>
        <v>367.1055179</v>
      </c>
      <c r="T379" s="2">
        <v>367.1055179</v>
      </c>
    </row>
    <row r="380" spans="1:20" x14ac:dyDescent="0.25">
      <c r="A380">
        <v>8120821</v>
      </c>
      <c r="B380">
        <v>8</v>
      </c>
      <c r="C380" t="s">
        <v>46</v>
      </c>
      <c r="D380">
        <v>336014</v>
      </c>
      <c r="E380" t="s">
        <v>32</v>
      </c>
      <c r="F380" t="s">
        <v>33</v>
      </c>
      <c r="G380" t="s">
        <v>14</v>
      </c>
      <c r="H380" t="s">
        <v>68</v>
      </c>
      <c r="I380" t="s">
        <v>33</v>
      </c>
      <c r="J380" t="s">
        <v>83</v>
      </c>
      <c r="K380">
        <v>3</v>
      </c>
      <c r="L380" t="s">
        <v>104</v>
      </c>
      <c r="M380">
        <f t="shared" si="15"/>
        <v>2022</v>
      </c>
      <c r="N380">
        <v>1000</v>
      </c>
      <c r="O380" t="s">
        <v>57</v>
      </c>
      <c r="P380" t="s">
        <v>53</v>
      </c>
      <c r="Q380" s="2">
        <f t="shared" si="16"/>
        <v>3337.3228899999995</v>
      </c>
      <c r="R380" s="2">
        <v>3.3373228899999994</v>
      </c>
      <c r="S380" s="2">
        <f t="shared" si="17"/>
        <v>3671.055179</v>
      </c>
      <c r="T380" s="2">
        <v>3671.055179</v>
      </c>
    </row>
    <row r="381" spans="1:20" x14ac:dyDescent="0.25">
      <c r="A381">
        <v>8169403</v>
      </c>
      <c r="B381">
        <v>3</v>
      </c>
      <c r="C381" t="s">
        <v>46</v>
      </c>
      <c r="D381">
        <v>340390</v>
      </c>
      <c r="E381" t="s">
        <v>41</v>
      </c>
      <c r="F381" t="s">
        <v>42</v>
      </c>
      <c r="G381" t="s">
        <v>8</v>
      </c>
      <c r="H381" t="s">
        <v>62</v>
      </c>
      <c r="I381" t="s">
        <v>42</v>
      </c>
      <c r="J381" t="s">
        <v>83</v>
      </c>
      <c r="K381">
        <v>3</v>
      </c>
      <c r="L381" t="s">
        <v>104</v>
      </c>
      <c r="M381">
        <f t="shared" si="15"/>
        <v>2022</v>
      </c>
      <c r="N381">
        <v>1</v>
      </c>
      <c r="O381" t="s">
        <v>57</v>
      </c>
      <c r="P381" t="s">
        <v>52</v>
      </c>
      <c r="Q381" s="2">
        <f t="shared" si="16"/>
        <v>298.11631999999997</v>
      </c>
      <c r="R381" s="2">
        <v>298.11631999999997</v>
      </c>
      <c r="S381" s="2">
        <f t="shared" si="17"/>
        <v>327.927952</v>
      </c>
      <c r="T381" s="2">
        <v>298.11631999999997</v>
      </c>
    </row>
    <row r="382" spans="1:20" x14ac:dyDescent="0.25">
      <c r="A382">
        <v>8117947</v>
      </c>
      <c r="B382">
        <v>6</v>
      </c>
      <c r="C382" t="s">
        <v>46</v>
      </c>
      <c r="D382">
        <v>353006</v>
      </c>
      <c r="E382" t="s">
        <v>36</v>
      </c>
      <c r="F382" t="s">
        <v>37</v>
      </c>
      <c r="G382" t="s">
        <v>12</v>
      </c>
      <c r="H382" t="s">
        <v>59</v>
      </c>
      <c r="I382" t="s">
        <v>37</v>
      </c>
      <c r="J382" t="s">
        <v>83</v>
      </c>
      <c r="K382">
        <v>3</v>
      </c>
      <c r="L382" t="s">
        <v>104</v>
      </c>
      <c r="M382">
        <f t="shared" si="15"/>
        <v>2022</v>
      </c>
      <c r="N382">
        <v>2</v>
      </c>
      <c r="O382" t="s">
        <v>57</v>
      </c>
      <c r="P382" t="s">
        <v>54</v>
      </c>
      <c r="Q382" s="2">
        <f t="shared" si="16"/>
        <v>721.97393200000022</v>
      </c>
      <c r="R382" s="2">
        <v>360.98696600000011</v>
      </c>
      <c r="S382" s="2">
        <f t="shared" si="17"/>
        <v>794.17132520000132</v>
      </c>
      <c r="T382" s="2">
        <v>5233.5890330679995</v>
      </c>
    </row>
    <row r="383" spans="1:20" x14ac:dyDescent="0.25">
      <c r="A383">
        <v>8124900</v>
      </c>
      <c r="B383">
        <v>5</v>
      </c>
      <c r="C383" t="s">
        <v>46</v>
      </c>
      <c r="D383">
        <v>353006</v>
      </c>
      <c r="E383" t="s">
        <v>36</v>
      </c>
      <c r="F383" t="s">
        <v>37</v>
      </c>
      <c r="G383" t="s">
        <v>12</v>
      </c>
      <c r="H383" t="s">
        <v>59</v>
      </c>
      <c r="I383" t="s">
        <v>37</v>
      </c>
      <c r="J383" t="s">
        <v>83</v>
      </c>
      <c r="K383">
        <v>3</v>
      </c>
      <c r="L383" t="s">
        <v>104</v>
      </c>
      <c r="M383">
        <f t="shared" si="15"/>
        <v>2022</v>
      </c>
      <c r="N383">
        <v>6</v>
      </c>
      <c r="O383" t="s">
        <v>57</v>
      </c>
      <c r="P383" t="s">
        <v>54</v>
      </c>
      <c r="Q383" s="2">
        <f t="shared" si="16"/>
        <v>2165.9217970000009</v>
      </c>
      <c r="R383" s="2">
        <v>360.98696616666683</v>
      </c>
      <c r="S383" s="2">
        <f t="shared" si="17"/>
        <v>2382.5139767000042</v>
      </c>
      <c r="T383" s="2">
        <v>15700.767106452999</v>
      </c>
    </row>
    <row r="384" spans="1:20" x14ac:dyDescent="0.25">
      <c r="A384">
        <v>8166350</v>
      </c>
      <c r="B384">
        <v>3</v>
      </c>
      <c r="C384" t="s">
        <v>46</v>
      </c>
      <c r="D384">
        <v>353006</v>
      </c>
      <c r="E384" t="s">
        <v>36</v>
      </c>
      <c r="F384" t="s">
        <v>37</v>
      </c>
      <c r="G384" t="s">
        <v>12</v>
      </c>
      <c r="H384" t="s">
        <v>59</v>
      </c>
      <c r="I384" t="s">
        <v>37</v>
      </c>
      <c r="J384" t="s">
        <v>83</v>
      </c>
      <c r="K384">
        <v>3</v>
      </c>
      <c r="L384" t="s">
        <v>104</v>
      </c>
      <c r="M384">
        <f t="shared" si="15"/>
        <v>2022</v>
      </c>
      <c r="N384">
        <v>3</v>
      </c>
      <c r="O384" t="s">
        <v>57</v>
      </c>
      <c r="P384" t="s">
        <v>54</v>
      </c>
      <c r="Q384" s="2">
        <f t="shared" si="16"/>
        <v>1082.9608980000005</v>
      </c>
      <c r="R384" s="2">
        <v>360.98696600000017</v>
      </c>
      <c r="S384" s="2">
        <f t="shared" si="17"/>
        <v>1191.2569878000022</v>
      </c>
      <c r="T384" s="2">
        <v>7850.3835496020001</v>
      </c>
    </row>
    <row r="385" spans="1:20" x14ac:dyDescent="0.25">
      <c r="A385">
        <v>8121173</v>
      </c>
      <c r="B385">
        <v>8</v>
      </c>
      <c r="C385" t="s">
        <v>46</v>
      </c>
      <c r="D385">
        <v>353006</v>
      </c>
      <c r="E385" t="s">
        <v>36</v>
      </c>
      <c r="F385" t="s">
        <v>37</v>
      </c>
      <c r="G385" t="s">
        <v>12</v>
      </c>
      <c r="H385" t="s">
        <v>59</v>
      </c>
      <c r="I385" t="s">
        <v>37</v>
      </c>
      <c r="J385" t="s">
        <v>83</v>
      </c>
      <c r="K385">
        <v>3</v>
      </c>
      <c r="L385" t="s">
        <v>104</v>
      </c>
      <c r="M385">
        <f t="shared" si="15"/>
        <v>2022</v>
      </c>
      <c r="N385">
        <v>10</v>
      </c>
      <c r="O385" t="s">
        <v>57</v>
      </c>
      <c r="P385" t="s">
        <v>54</v>
      </c>
      <c r="Q385" s="2">
        <f t="shared" si="16"/>
        <v>3609.8696630000018</v>
      </c>
      <c r="R385" s="2">
        <v>360.98696630000018</v>
      </c>
      <c r="S385" s="2">
        <f t="shared" si="17"/>
        <v>3970.8566293000072</v>
      </c>
      <c r="T385" s="2">
        <v>26167.945187087</v>
      </c>
    </row>
    <row r="386" spans="1:20" x14ac:dyDescent="0.25">
      <c r="A386">
        <v>8216328</v>
      </c>
      <c r="B386">
        <v>8</v>
      </c>
      <c r="C386" t="s">
        <v>46</v>
      </c>
      <c r="D386">
        <v>353006</v>
      </c>
      <c r="E386" t="s">
        <v>36</v>
      </c>
      <c r="F386" t="s">
        <v>37</v>
      </c>
      <c r="G386" t="s">
        <v>12</v>
      </c>
      <c r="H386" t="s">
        <v>59</v>
      </c>
      <c r="I386" t="s">
        <v>37</v>
      </c>
      <c r="J386" t="s">
        <v>83</v>
      </c>
      <c r="K386">
        <v>3</v>
      </c>
      <c r="L386" t="s">
        <v>104</v>
      </c>
      <c r="M386">
        <f t="shared" si="15"/>
        <v>2022</v>
      </c>
      <c r="N386">
        <v>1</v>
      </c>
      <c r="O386" t="s">
        <v>57</v>
      </c>
      <c r="P386" t="s">
        <v>54</v>
      </c>
      <c r="Q386" s="2">
        <f t="shared" si="16"/>
        <v>360.98696600000011</v>
      </c>
      <c r="R386" s="2">
        <v>360.98696600000011</v>
      </c>
      <c r="S386" s="2">
        <f t="shared" si="17"/>
        <v>397.08566260000066</v>
      </c>
      <c r="T386" s="2">
        <v>2616.7945165339997</v>
      </c>
    </row>
    <row r="387" spans="1:20" x14ac:dyDescent="0.25">
      <c r="A387">
        <v>8151699</v>
      </c>
      <c r="B387">
        <v>6</v>
      </c>
      <c r="C387" t="s">
        <v>46</v>
      </c>
      <c r="D387">
        <v>353006</v>
      </c>
      <c r="E387" t="s">
        <v>36</v>
      </c>
      <c r="F387" t="s">
        <v>37</v>
      </c>
      <c r="G387" t="s">
        <v>12</v>
      </c>
      <c r="H387" t="s">
        <v>59</v>
      </c>
      <c r="I387" t="s">
        <v>37</v>
      </c>
      <c r="J387" t="s">
        <v>83</v>
      </c>
      <c r="K387">
        <v>3</v>
      </c>
      <c r="L387" t="s">
        <v>104</v>
      </c>
      <c r="M387">
        <f t="shared" ref="M387:M450" si="18">+LEFT(J387,4) * 1</f>
        <v>2022</v>
      </c>
      <c r="N387">
        <v>1</v>
      </c>
      <c r="O387" t="s">
        <v>57</v>
      </c>
      <c r="P387" t="s">
        <v>54</v>
      </c>
      <c r="Q387" s="2">
        <f t="shared" ref="Q387:Q450" si="19">IF(P387="EUR",T387,IF(P387="USD",(T387*0.909090909090909),(T387*0.137950062077528)))</f>
        <v>360.98696600000011</v>
      </c>
      <c r="R387" s="2">
        <v>360.98696600000011</v>
      </c>
      <c r="S387" s="2">
        <f t="shared" ref="S387:S450" si="20">IF(P387="USD",T387,IF(P387="EUR",(T387*1.1),(T387*0.151745068285281)))</f>
        <v>397.08566260000066</v>
      </c>
      <c r="T387" s="2">
        <v>2616.7945165339997</v>
      </c>
    </row>
    <row r="388" spans="1:20" x14ac:dyDescent="0.25">
      <c r="A388">
        <v>8180525</v>
      </c>
      <c r="B388">
        <v>4</v>
      </c>
      <c r="C388" t="s">
        <v>46</v>
      </c>
      <c r="D388">
        <v>353006</v>
      </c>
      <c r="E388" t="s">
        <v>36</v>
      </c>
      <c r="F388" t="s">
        <v>37</v>
      </c>
      <c r="G388" t="s">
        <v>12</v>
      </c>
      <c r="H388" t="s">
        <v>59</v>
      </c>
      <c r="I388" t="s">
        <v>37</v>
      </c>
      <c r="J388" t="s">
        <v>83</v>
      </c>
      <c r="K388">
        <v>3</v>
      </c>
      <c r="L388" t="s">
        <v>104</v>
      </c>
      <c r="M388">
        <f t="shared" si="18"/>
        <v>2022</v>
      </c>
      <c r="N388">
        <v>2</v>
      </c>
      <c r="O388" t="s">
        <v>57</v>
      </c>
      <c r="P388" t="s">
        <v>54</v>
      </c>
      <c r="Q388" s="2">
        <f t="shared" si="19"/>
        <v>721.97393200000022</v>
      </c>
      <c r="R388" s="2">
        <v>360.98696600000011</v>
      </c>
      <c r="S388" s="2">
        <f t="shared" si="20"/>
        <v>794.17132520000132</v>
      </c>
      <c r="T388" s="2">
        <v>5233.5890330679995</v>
      </c>
    </row>
    <row r="389" spans="1:20" x14ac:dyDescent="0.25">
      <c r="A389">
        <v>8107332</v>
      </c>
      <c r="B389">
        <v>4</v>
      </c>
      <c r="C389" t="s">
        <v>46</v>
      </c>
      <c r="D389">
        <v>353006</v>
      </c>
      <c r="E389" t="s">
        <v>36</v>
      </c>
      <c r="F389" t="s">
        <v>37</v>
      </c>
      <c r="G389" t="s">
        <v>12</v>
      </c>
      <c r="H389" t="s">
        <v>59</v>
      </c>
      <c r="I389" t="s">
        <v>37</v>
      </c>
      <c r="J389" t="s">
        <v>83</v>
      </c>
      <c r="K389">
        <v>3</v>
      </c>
      <c r="L389" t="s">
        <v>104</v>
      </c>
      <c r="M389">
        <f t="shared" si="18"/>
        <v>2022</v>
      </c>
      <c r="N389">
        <v>2</v>
      </c>
      <c r="O389" t="s">
        <v>57</v>
      </c>
      <c r="P389" t="s">
        <v>54</v>
      </c>
      <c r="Q389" s="2">
        <f t="shared" si="19"/>
        <v>721.97393200000022</v>
      </c>
      <c r="R389" s="2">
        <v>360.98696600000011</v>
      </c>
      <c r="S389" s="2">
        <f t="shared" si="20"/>
        <v>794.17132520000132</v>
      </c>
      <c r="T389" s="2">
        <v>5233.5890330679995</v>
      </c>
    </row>
    <row r="390" spans="1:20" x14ac:dyDescent="0.25">
      <c r="A390">
        <v>8180067</v>
      </c>
      <c r="B390">
        <v>2</v>
      </c>
      <c r="C390" t="s">
        <v>46</v>
      </c>
      <c r="D390">
        <v>371504</v>
      </c>
      <c r="E390" t="s">
        <v>22</v>
      </c>
      <c r="F390" t="s">
        <v>23</v>
      </c>
      <c r="G390" t="s">
        <v>15</v>
      </c>
      <c r="H390" t="s">
        <v>63</v>
      </c>
      <c r="I390" t="s">
        <v>23</v>
      </c>
      <c r="J390" t="s">
        <v>83</v>
      </c>
      <c r="K390">
        <v>3</v>
      </c>
      <c r="L390" t="s">
        <v>104</v>
      </c>
      <c r="M390">
        <f t="shared" si="18"/>
        <v>2022</v>
      </c>
      <c r="N390">
        <v>1</v>
      </c>
      <c r="O390" t="s">
        <v>57</v>
      </c>
      <c r="P390" t="s">
        <v>52</v>
      </c>
      <c r="Q390" s="2">
        <f t="shared" si="19"/>
        <v>278.64</v>
      </c>
      <c r="R390" s="2">
        <v>278.64</v>
      </c>
      <c r="S390" s="2">
        <f t="shared" si="20"/>
        <v>306.50400000000002</v>
      </c>
      <c r="T390" s="2">
        <v>278.64</v>
      </c>
    </row>
    <row r="391" spans="1:20" x14ac:dyDescent="0.25">
      <c r="A391">
        <v>8049204</v>
      </c>
      <c r="B391">
        <v>4</v>
      </c>
      <c r="C391" t="s">
        <v>46</v>
      </c>
      <c r="D391">
        <v>371504</v>
      </c>
      <c r="E391" t="s">
        <v>22</v>
      </c>
      <c r="F391" t="s">
        <v>23</v>
      </c>
      <c r="G391" t="s">
        <v>15</v>
      </c>
      <c r="H391" t="s">
        <v>63</v>
      </c>
      <c r="I391" t="s">
        <v>23</v>
      </c>
      <c r="J391" t="s">
        <v>83</v>
      </c>
      <c r="K391">
        <v>3</v>
      </c>
      <c r="L391" t="s">
        <v>104</v>
      </c>
      <c r="M391">
        <f t="shared" si="18"/>
        <v>2022</v>
      </c>
      <c r="N391">
        <v>2</v>
      </c>
      <c r="O391" t="s">
        <v>57</v>
      </c>
      <c r="P391" t="s">
        <v>52</v>
      </c>
      <c r="Q391" s="2">
        <f t="shared" si="19"/>
        <v>557.28</v>
      </c>
      <c r="R391" s="2">
        <v>278.64</v>
      </c>
      <c r="S391" s="2">
        <f t="shared" si="20"/>
        <v>613.00800000000004</v>
      </c>
      <c r="T391" s="2">
        <v>557.28</v>
      </c>
    </row>
    <row r="392" spans="1:20" x14ac:dyDescent="0.25">
      <c r="A392">
        <v>8152964</v>
      </c>
      <c r="B392">
        <v>1</v>
      </c>
      <c r="C392" t="s">
        <v>46</v>
      </c>
      <c r="D392">
        <v>305574</v>
      </c>
      <c r="E392" t="s">
        <v>40</v>
      </c>
      <c r="F392" t="s">
        <v>21</v>
      </c>
      <c r="G392" t="s">
        <v>13</v>
      </c>
      <c r="H392" t="s">
        <v>66</v>
      </c>
      <c r="I392" t="s">
        <v>21</v>
      </c>
      <c r="J392" t="s">
        <v>83</v>
      </c>
      <c r="K392">
        <v>3</v>
      </c>
      <c r="L392" t="s">
        <v>104</v>
      </c>
      <c r="M392">
        <f t="shared" si="18"/>
        <v>2022</v>
      </c>
      <c r="N392">
        <v>5</v>
      </c>
      <c r="O392" t="s">
        <v>57</v>
      </c>
      <c r="P392" t="s">
        <v>52</v>
      </c>
      <c r="Q392" s="2">
        <f t="shared" si="19"/>
        <v>1290</v>
      </c>
      <c r="R392" s="2">
        <v>258</v>
      </c>
      <c r="S392" s="2">
        <f t="shared" si="20"/>
        <v>1419.0000000000002</v>
      </c>
      <c r="T392" s="2">
        <v>1290</v>
      </c>
    </row>
    <row r="393" spans="1:20" x14ac:dyDescent="0.25">
      <c r="A393">
        <v>8169901</v>
      </c>
      <c r="B393">
        <v>2</v>
      </c>
      <c r="C393" t="s">
        <v>46</v>
      </c>
      <c r="D393">
        <v>305574</v>
      </c>
      <c r="E393" t="s">
        <v>40</v>
      </c>
      <c r="F393" t="s">
        <v>21</v>
      </c>
      <c r="G393" t="s">
        <v>13</v>
      </c>
      <c r="H393" t="s">
        <v>66</v>
      </c>
      <c r="I393" t="s">
        <v>21</v>
      </c>
      <c r="J393" t="s">
        <v>83</v>
      </c>
      <c r="K393">
        <v>3</v>
      </c>
      <c r="L393" t="s">
        <v>104</v>
      </c>
      <c r="M393">
        <f t="shared" si="18"/>
        <v>2022</v>
      </c>
      <c r="N393">
        <v>2</v>
      </c>
      <c r="O393" t="s">
        <v>57</v>
      </c>
      <c r="P393" t="s">
        <v>52</v>
      </c>
      <c r="Q393" s="2">
        <f t="shared" si="19"/>
        <v>516</v>
      </c>
      <c r="R393" s="2">
        <v>258</v>
      </c>
      <c r="S393" s="2">
        <f t="shared" si="20"/>
        <v>567.6</v>
      </c>
      <c r="T393" s="2">
        <v>516</v>
      </c>
    </row>
    <row r="394" spans="1:20" x14ac:dyDescent="0.25">
      <c r="A394">
        <v>8134296</v>
      </c>
      <c r="B394">
        <v>4</v>
      </c>
      <c r="C394" t="s">
        <v>46</v>
      </c>
      <c r="D394">
        <v>305574</v>
      </c>
      <c r="E394" t="s">
        <v>40</v>
      </c>
      <c r="F394" t="s">
        <v>21</v>
      </c>
      <c r="G394" t="s">
        <v>13</v>
      </c>
      <c r="H394" t="s">
        <v>66</v>
      </c>
      <c r="I394" t="s">
        <v>21</v>
      </c>
      <c r="J394" t="s">
        <v>83</v>
      </c>
      <c r="K394">
        <v>3</v>
      </c>
      <c r="L394" t="s">
        <v>104</v>
      </c>
      <c r="M394">
        <f t="shared" si="18"/>
        <v>2022</v>
      </c>
      <c r="N394">
        <v>1</v>
      </c>
      <c r="O394" t="s">
        <v>57</v>
      </c>
      <c r="P394" t="s">
        <v>52</v>
      </c>
      <c r="Q394" s="2">
        <f t="shared" si="19"/>
        <v>258</v>
      </c>
      <c r="R394" s="2">
        <v>258</v>
      </c>
      <c r="S394" s="2">
        <f t="shared" si="20"/>
        <v>283.8</v>
      </c>
      <c r="T394" s="2">
        <v>258</v>
      </c>
    </row>
    <row r="395" spans="1:20" x14ac:dyDescent="0.25">
      <c r="A395">
        <v>8138800</v>
      </c>
      <c r="B395">
        <v>4</v>
      </c>
      <c r="C395" t="s">
        <v>46</v>
      </c>
      <c r="D395">
        <v>305574</v>
      </c>
      <c r="E395" t="s">
        <v>40</v>
      </c>
      <c r="F395" t="s">
        <v>21</v>
      </c>
      <c r="G395" t="s">
        <v>13</v>
      </c>
      <c r="H395" t="s">
        <v>66</v>
      </c>
      <c r="I395" t="s">
        <v>21</v>
      </c>
      <c r="J395" t="s">
        <v>83</v>
      </c>
      <c r="K395">
        <v>3</v>
      </c>
      <c r="L395" t="s">
        <v>104</v>
      </c>
      <c r="M395">
        <f t="shared" si="18"/>
        <v>2022</v>
      </c>
      <c r="N395">
        <v>1</v>
      </c>
      <c r="O395" t="s">
        <v>57</v>
      </c>
      <c r="P395" t="s">
        <v>52</v>
      </c>
      <c r="Q395" s="2">
        <f t="shared" si="19"/>
        <v>258</v>
      </c>
      <c r="R395" s="2">
        <v>258</v>
      </c>
      <c r="S395" s="2">
        <f t="shared" si="20"/>
        <v>283.8</v>
      </c>
      <c r="T395" s="2">
        <v>258</v>
      </c>
    </row>
    <row r="396" spans="1:20" x14ac:dyDescent="0.25">
      <c r="A396">
        <v>8148355</v>
      </c>
      <c r="B396">
        <v>1</v>
      </c>
      <c r="C396" t="s">
        <v>46</v>
      </c>
      <c r="D396">
        <v>305574</v>
      </c>
      <c r="E396" t="s">
        <v>40</v>
      </c>
      <c r="F396" t="s">
        <v>21</v>
      </c>
      <c r="G396" t="s">
        <v>13</v>
      </c>
      <c r="H396" t="s">
        <v>66</v>
      </c>
      <c r="I396" t="s">
        <v>21</v>
      </c>
      <c r="J396" t="s">
        <v>83</v>
      </c>
      <c r="K396">
        <v>3</v>
      </c>
      <c r="L396" t="s">
        <v>104</v>
      </c>
      <c r="M396">
        <f t="shared" si="18"/>
        <v>2022</v>
      </c>
      <c r="N396">
        <v>1</v>
      </c>
      <c r="O396" t="s">
        <v>57</v>
      </c>
      <c r="P396" t="s">
        <v>52</v>
      </c>
      <c r="Q396" s="2">
        <f t="shared" si="19"/>
        <v>258</v>
      </c>
      <c r="R396" s="2">
        <v>258</v>
      </c>
      <c r="S396" s="2">
        <f t="shared" si="20"/>
        <v>283.8</v>
      </c>
      <c r="T396" s="2">
        <v>258</v>
      </c>
    </row>
    <row r="397" spans="1:20" x14ac:dyDescent="0.25">
      <c r="A397">
        <v>8133115</v>
      </c>
      <c r="B397">
        <v>2</v>
      </c>
      <c r="C397" t="s">
        <v>46</v>
      </c>
      <c r="D397">
        <v>305574</v>
      </c>
      <c r="E397" t="s">
        <v>40</v>
      </c>
      <c r="F397" t="s">
        <v>21</v>
      </c>
      <c r="G397" t="s">
        <v>13</v>
      </c>
      <c r="H397" t="s">
        <v>66</v>
      </c>
      <c r="I397" t="s">
        <v>21</v>
      </c>
      <c r="J397" t="s">
        <v>83</v>
      </c>
      <c r="K397">
        <v>3</v>
      </c>
      <c r="L397" t="s">
        <v>104</v>
      </c>
      <c r="M397">
        <f t="shared" si="18"/>
        <v>2022</v>
      </c>
      <c r="N397">
        <v>5</v>
      </c>
      <c r="O397" t="s">
        <v>57</v>
      </c>
      <c r="P397" t="s">
        <v>52</v>
      </c>
      <c r="Q397" s="2">
        <f t="shared" si="19"/>
        <v>1290</v>
      </c>
      <c r="R397" s="2">
        <v>258</v>
      </c>
      <c r="S397" s="2">
        <f t="shared" si="20"/>
        <v>1419.0000000000002</v>
      </c>
      <c r="T397" s="2">
        <v>1290</v>
      </c>
    </row>
    <row r="398" spans="1:20" x14ac:dyDescent="0.25">
      <c r="A398">
        <v>8212907</v>
      </c>
      <c r="B398">
        <v>3</v>
      </c>
      <c r="C398" t="s">
        <v>46</v>
      </c>
      <c r="D398">
        <v>301450</v>
      </c>
      <c r="E398" t="s">
        <v>38</v>
      </c>
      <c r="F398" t="s">
        <v>39</v>
      </c>
      <c r="G398" t="s">
        <v>10</v>
      </c>
      <c r="H398" t="s">
        <v>64</v>
      </c>
      <c r="I398" t="s">
        <v>39</v>
      </c>
      <c r="J398" t="s">
        <v>84</v>
      </c>
      <c r="K398">
        <v>4</v>
      </c>
      <c r="L398" t="s">
        <v>105</v>
      </c>
      <c r="M398">
        <f t="shared" si="18"/>
        <v>2022</v>
      </c>
      <c r="N398">
        <v>2</v>
      </c>
      <c r="O398" t="s">
        <v>57</v>
      </c>
      <c r="P398" t="s">
        <v>52</v>
      </c>
      <c r="Q398" s="2">
        <f t="shared" si="19"/>
        <v>516</v>
      </c>
      <c r="R398" s="2">
        <v>258</v>
      </c>
      <c r="S398" s="2">
        <f t="shared" si="20"/>
        <v>567.6</v>
      </c>
      <c r="T398" s="2">
        <v>516</v>
      </c>
    </row>
    <row r="399" spans="1:20" x14ac:dyDescent="0.25">
      <c r="A399">
        <v>8216985</v>
      </c>
      <c r="B399">
        <v>1</v>
      </c>
      <c r="C399" t="s">
        <v>46</v>
      </c>
      <c r="D399">
        <v>301450</v>
      </c>
      <c r="E399" t="s">
        <v>38</v>
      </c>
      <c r="F399" t="s">
        <v>39</v>
      </c>
      <c r="G399" t="s">
        <v>10</v>
      </c>
      <c r="H399" t="s">
        <v>64</v>
      </c>
      <c r="I399" t="s">
        <v>39</v>
      </c>
      <c r="J399" t="s">
        <v>84</v>
      </c>
      <c r="K399">
        <v>4</v>
      </c>
      <c r="L399" t="s">
        <v>105</v>
      </c>
      <c r="M399">
        <f t="shared" si="18"/>
        <v>2022</v>
      </c>
      <c r="N399">
        <v>1</v>
      </c>
      <c r="O399" t="s">
        <v>57</v>
      </c>
      <c r="P399" t="s">
        <v>52</v>
      </c>
      <c r="Q399" s="2">
        <f t="shared" si="19"/>
        <v>258</v>
      </c>
      <c r="R399" s="2">
        <v>258</v>
      </c>
      <c r="S399" s="2">
        <f t="shared" si="20"/>
        <v>283.8</v>
      </c>
      <c r="T399" s="2">
        <v>258</v>
      </c>
    </row>
    <row r="400" spans="1:20" x14ac:dyDescent="0.25">
      <c r="A400">
        <v>8199288</v>
      </c>
      <c r="B400">
        <v>5</v>
      </c>
      <c r="C400" t="s">
        <v>46</v>
      </c>
      <c r="D400">
        <v>341772</v>
      </c>
      <c r="E400" t="s">
        <v>34</v>
      </c>
      <c r="F400" t="s">
        <v>35</v>
      </c>
      <c r="G400" t="s">
        <v>11</v>
      </c>
      <c r="H400" t="s">
        <v>58</v>
      </c>
      <c r="I400" t="s">
        <v>35</v>
      </c>
      <c r="J400" t="s">
        <v>84</v>
      </c>
      <c r="K400">
        <v>4</v>
      </c>
      <c r="L400" t="s">
        <v>105</v>
      </c>
      <c r="M400">
        <f t="shared" si="18"/>
        <v>2022</v>
      </c>
      <c r="N400">
        <v>6</v>
      </c>
      <c r="O400" t="s">
        <v>57</v>
      </c>
      <c r="P400" t="s">
        <v>52</v>
      </c>
      <c r="Q400" s="2">
        <f t="shared" si="19"/>
        <v>1548</v>
      </c>
      <c r="R400" s="2">
        <v>258</v>
      </c>
      <c r="S400" s="2">
        <f t="shared" si="20"/>
        <v>1702.8000000000002</v>
      </c>
      <c r="T400" s="2">
        <v>1548</v>
      </c>
    </row>
    <row r="401" spans="1:20" x14ac:dyDescent="0.25">
      <c r="A401">
        <v>8259949</v>
      </c>
      <c r="B401">
        <v>2</v>
      </c>
      <c r="C401" t="s">
        <v>46</v>
      </c>
      <c r="D401">
        <v>301450</v>
      </c>
      <c r="E401" t="s">
        <v>38</v>
      </c>
      <c r="F401" t="s">
        <v>39</v>
      </c>
      <c r="G401" t="s">
        <v>9</v>
      </c>
      <c r="H401" t="s">
        <v>65</v>
      </c>
      <c r="I401" t="s">
        <v>25</v>
      </c>
      <c r="J401" t="s">
        <v>84</v>
      </c>
      <c r="K401">
        <v>4</v>
      </c>
      <c r="L401" t="s">
        <v>105</v>
      </c>
      <c r="M401">
        <f t="shared" si="18"/>
        <v>2022</v>
      </c>
      <c r="N401">
        <v>1</v>
      </c>
      <c r="O401" t="s">
        <v>57</v>
      </c>
      <c r="P401" t="s">
        <v>52</v>
      </c>
      <c r="Q401" s="2">
        <f t="shared" si="19"/>
        <v>258</v>
      </c>
      <c r="R401" s="2">
        <v>258</v>
      </c>
      <c r="S401" s="2">
        <f t="shared" si="20"/>
        <v>283.8</v>
      </c>
      <c r="T401" s="2">
        <v>258</v>
      </c>
    </row>
    <row r="402" spans="1:20" x14ac:dyDescent="0.25">
      <c r="A402">
        <v>8246420</v>
      </c>
      <c r="B402">
        <v>2</v>
      </c>
      <c r="C402" t="s">
        <v>46</v>
      </c>
      <c r="D402">
        <v>301450</v>
      </c>
      <c r="E402" t="s">
        <v>38</v>
      </c>
      <c r="F402" t="s">
        <v>39</v>
      </c>
      <c r="G402" t="s">
        <v>9</v>
      </c>
      <c r="H402" t="s">
        <v>65</v>
      </c>
      <c r="I402" t="s">
        <v>25</v>
      </c>
      <c r="J402" t="s">
        <v>84</v>
      </c>
      <c r="K402">
        <v>4</v>
      </c>
      <c r="L402" t="s">
        <v>105</v>
      </c>
      <c r="M402">
        <f t="shared" si="18"/>
        <v>2022</v>
      </c>
      <c r="N402">
        <v>1</v>
      </c>
      <c r="O402" t="s">
        <v>57</v>
      </c>
      <c r="P402" t="s">
        <v>52</v>
      </c>
      <c r="Q402" s="2">
        <f t="shared" si="19"/>
        <v>258</v>
      </c>
      <c r="R402" s="2">
        <v>258</v>
      </c>
      <c r="S402" s="2">
        <f t="shared" si="20"/>
        <v>283.8</v>
      </c>
      <c r="T402" s="2">
        <v>258</v>
      </c>
    </row>
    <row r="403" spans="1:20" x14ac:dyDescent="0.25">
      <c r="A403">
        <v>8240782</v>
      </c>
      <c r="B403">
        <v>4</v>
      </c>
      <c r="C403" t="s">
        <v>46</v>
      </c>
      <c r="D403">
        <v>332489</v>
      </c>
      <c r="E403" t="s">
        <v>31</v>
      </c>
      <c r="F403" t="s">
        <v>25</v>
      </c>
      <c r="G403" t="s">
        <v>9</v>
      </c>
      <c r="H403" t="s">
        <v>65</v>
      </c>
      <c r="I403" t="s">
        <v>25</v>
      </c>
      <c r="J403" t="s">
        <v>84</v>
      </c>
      <c r="K403">
        <v>4</v>
      </c>
      <c r="L403" t="s">
        <v>105</v>
      </c>
      <c r="M403">
        <f t="shared" si="18"/>
        <v>2022</v>
      </c>
      <c r="N403">
        <v>5</v>
      </c>
      <c r="O403" t="s">
        <v>57</v>
      </c>
      <c r="P403" t="s">
        <v>52</v>
      </c>
      <c r="Q403" s="2">
        <f t="shared" si="19"/>
        <v>1290</v>
      </c>
      <c r="R403" s="2">
        <v>258</v>
      </c>
      <c r="S403" s="2">
        <f t="shared" si="20"/>
        <v>1419.0000000000002</v>
      </c>
      <c r="T403" s="2">
        <v>1290</v>
      </c>
    </row>
    <row r="404" spans="1:20" x14ac:dyDescent="0.25">
      <c r="A404">
        <v>8245956</v>
      </c>
      <c r="B404">
        <v>1</v>
      </c>
      <c r="C404" t="s">
        <v>46</v>
      </c>
      <c r="D404">
        <v>301450</v>
      </c>
      <c r="E404" t="s">
        <v>38</v>
      </c>
      <c r="F404" t="s">
        <v>39</v>
      </c>
      <c r="G404" t="s">
        <v>9</v>
      </c>
      <c r="H404" t="s">
        <v>65</v>
      </c>
      <c r="I404" t="s">
        <v>25</v>
      </c>
      <c r="J404" t="s">
        <v>84</v>
      </c>
      <c r="K404">
        <v>4</v>
      </c>
      <c r="L404" t="s">
        <v>105</v>
      </c>
      <c r="M404">
        <f t="shared" si="18"/>
        <v>2022</v>
      </c>
      <c r="N404">
        <v>1</v>
      </c>
      <c r="O404" t="s">
        <v>57</v>
      </c>
      <c r="P404" t="s">
        <v>52</v>
      </c>
      <c r="Q404" s="2">
        <f t="shared" si="19"/>
        <v>258</v>
      </c>
      <c r="R404" s="2">
        <v>258</v>
      </c>
      <c r="S404" s="2">
        <f t="shared" si="20"/>
        <v>283.8</v>
      </c>
      <c r="T404" s="2">
        <v>258</v>
      </c>
    </row>
    <row r="405" spans="1:20" x14ac:dyDescent="0.25">
      <c r="A405">
        <v>8270630</v>
      </c>
      <c r="B405">
        <v>5</v>
      </c>
      <c r="C405" t="s">
        <v>46</v>
      </c>
      <c r="D405">
        <v>301450</v>
      </c>
      <c r="E405" t="s">
        <v>38</v>
      </c>
      <c r="F405" t="s">
        <v>39</v>
      </c>
      <c r="G405" t="s">
        <v>9</v>
      </c>
      <c r="H405" t="s">
        <v>65</v>
      </c>
      <c r="I405" t="s">
        <v>25</v>
      </c>
      <c r="J405" t="s">
        <v>84</v>
      </c>
      <c r="K405">
        <v>4</v>
      </c>
      <c r="L405" t="s">
        <v>105</v>
      </c>
      <c r="M405">
        <f t="shared" si="18"/>
        <v>2022</v>
      </c>
      <c r="N405">
        <v>1</v>
      </c>
      <c r="O405" t="s">
        <v>57</v>
      </c>
      <c r="P405" t="s">
        <v>52</v>
      </c>
      <c r="Q405" s="2">
        <f t="shared" si="19"/>
        <v>258</v>
      </c>
      <c r="R405" s="2">
        <v>258</v>
      </c>
      <c r="S405" s="2">
        <f t="shared" si="20"/>
        <v>283.8</v>
      </c>
      <c r="T405" s="2">
        <v>258</v>
      </c>
    </row>
    <row r="406" spans="1:20" x14ac:dyDescent="0.25">
      <c r="A406">
        <v>8242478</v>
      </c>
      <c r="B406">
        <v>2</v>
      </c>
      <c r="C406" t="s">
        <v>46</v>
      </c>
      <c r="D406">
        <v>341772</v>
      </c>
      <c r="E406" t="s">
        <v>34</v>
      </c>
      <c r="F406" t="s">
        <v>35</v>
      </c>
      <c r="G406" t="s">
        <v>9</v>
      </c>
      <c r="H406" t="s">
        <v>65</v>
      </c>
      <c r="I406" t="s">
        <v>25</v>
      </c>
      <c r="J406" t="s">
        <v>84</v>
      </c>
      <c r="K406">
        <v>4</v>
      </c>
      <c r="L406" t="s">
        <v>105</v>
      </c>
      <c r="M406">
        <f t="shared" si="18"/>
        <v>2022</v>
      </c>
      <c r="N406">
        <v>1</v>
      </c>
      <c r="O406" t="s">
        <v>57</v>
      </c>
      <c r="P406" t="s">
        <v>52</v>
      </c>
      <c r="Q406" s="2">
        <f t="shared" si="19"/>
        <v>258</v>
      </c>
      <c r="R406" s="2">
        <v>258</v>
      </c>
      <c r="S406" s="2">
        <f t="shared" si="20"/>
        <v>283.8</v>
      </c>
      <c r="T406" s="2">
        <v>258</v>
      </c>
    </row>
    <row r="407" spans="1:20" x14ac:dyDescent="0.25">
      <c r="A407">
        <v>8253976</v>
      </c>
      <c r="B407">
        <v>1</v>
      </c>
      <c r="C407" t="s">
        <v>46</v>
      </c>
      <c r="D407">
        <v>332489</v>
      </c>
      <c r="E407" t="s">
        <v>31</v>
      </c>
      <c r="F407" t="s">
        <v>25</v>
      </c>
      <c r="G407" t="s">
        <v>9</v>
      </c>
      <c r="H407" t="s">
        <v>65</v>
      </c>
      <c r="I407" t="s">
        <v>25</v>
      </c>
      <c r="J407" t="s">
        <v>84</v>
      </c>
      <c r="K407">
        <v>4</v>
      </c>
      <c r="L407" t="s">
        <v>105</v>
      </c>
      <c r="M407">
        <f t="shared" si="18"/>
        <v>2022</v>
      </c>
      <c r="N407">
        <v>1</v>
      </c>
      <c r="O407" t="s">
        <v>57</v>
      </c>
      <c r="P407" t="s">
        <v>52</v>
      </c>
      <c r="Q407" s="2">
        <f t="shared" si="19"/>
        <v>258</v>
      </c>
      <c r="R407" s="2">
        <v>258</v>
      </c>
      <c r="S407" s="2">
        <f t="shared" si="20"/>
        <v>283.8</v>
      </c>
      <c r="T407" s="2">
        <v>258</v>
      </c>
    </row>
    <row r="408" spans="1:20" x14ac:dyDescent="0.25">
      <c r="A408">
        <v>8248286</v>
      </c>
      <c r="B408">
        <v>1</v>
      </c>
      <c r="C408" t="s">
        <v>46</v>
      </c>
      <c r="D408">
        <v>340390</v>
      </c>
      <c r="E408" t="s">
        <v>41</v>
      </c>
      <c r="F408" t="s">
        <v>42</v>
      </c>
      <c r="G408" t="s">
        <v>8</v>
      </c>
      <c r="H408" t="s">
        <v>62</v>
      </c>
      <c r="I408" t="s">
        <v>42</v>
      </c>
      <c r="J408" t="s">
        <v>84</v>
      </c>
      <c r="K408">
        <v>4</v>
      </c>
      <c r="L408" t="s">
        <v>105</v>
      </c>
      <c r="M408">
        <f t="shared" si="18"/>
        <v>2022</v>
      </c>
      <c r="N408">
        <v>5</v>
      </c>
      <c r="O408" t="s">
        <v>57</v>
      </c>
      <c r="P408" t="s">
        <v>52</v>
      </c>
      <c r="Q408" s="2">
        <f t="shared" si="19"/>
        <v>1549.806452</v>
      </c>
      <c r="R408" s="2">
        <v>309.9612904</v>
      </c>
      <c r="S408" s="2">
        <f t="shared" si="20"/>
        <v>1704.7870972000003</v>
      </c>
      <c r="T408" s="2">
        <v>1549.806452</v>
      </c>
    </row>
    <row r="409" spans="1:20" x14ac:dyDescent="0.25">
      <c r="A409">
        <v>8256033</v>
      </c>
      <c r="B409">
        <v>1</v>
      </c>
      <c r="C409" t="s">
        <v>46</v>
      </c>
      <c r="D409">
        <v>340390</v>
      </c>
      <c r="E409" t="s">
        <v>41</v>
      </c>
      <c r="F409" t="s">
        <v>42</v>
      </c>
      <c r="G409" t="s">
        <v>8</v>
      </c>
      <c r="H409" t="s">
        <v>62</v>
      </c>
      <c r="I409" t="s">
        <v>42</v>
      </c>
      <c r="J409" t="s">
        <v>84</v>
      </c>
      <c r="K409">
        <v>4</v>
      </c>
      <c r="L409" t="s">
        <v>105</v>
      </c>
      <c r="M409">
        <f t="shared" si="18"/>
        <v>2022</v>
      </c>
      <c r="N409">
        <v>2</v>
      </c>
      <c r="O409" t="s">
        <v>57</v>
      </c>
      <c r="P409" t="s">
        <v>52</v>
      </c>
      <c r="Q409" s="2">
        <f t="shared" si="19"/>
        <v>619.92257900000004</v>
      </c>
      <c r="R409" s="2">
        <v>309.96128950000002</v>
      </c>
      <c r="S409" s="2">
        <f t="shared" si="20"/>
        <v>681.91483690000007</v>
      </c>
      <c r="T409" s="2">
        <v>619.92257900000004</v>
      </c>
    </row>
    <row r="410" spans="1:20" x14ac:dyDescent="0.25">
      <c r="A410">
        <v>8270058</v>
      </c>
      <c r="B410">
        <v>2</v>
      </c>
      <c r="C410" t="s">
        <v>46</v>
      </c>
      <c r="D410">
        <v>353006</v>
      </c>
      <c r="E410" t="s">
        <v>36</v>
      </c>
      <c r="F410" t="s">
        <v>37</v>
      </c>
      <c r="G410" t="s">
        <v>12</v>
      </c>
      <c r="H410" t="s">
        <v>59</v>
      </c>
      <c r="I410" t="s">
        <v>37</v>
      </c>
      <c r="J410" t="s">
        <v>84</v>
      </c>
      <c r="K410">
        <v>4</v>
      </c>
      <c r="L410" t="s">
        <v>105</v>
      </c>
      <c r="M410">
        <f t="shared" si="18"/>
        <v>2022</v>
      </c>
      <c r="N410">
        <v>2</v>
      </c>
      <c r="O410" t="s">
        <v>57</v>
      </c>
      <c r="P410" t="s">
        <v>54</v>
      </c>
      <c r="Q410" s="2">
        <f t="shared" si="19"/>
        <v>764.24813700000038</v>
      </c>
      <c r="R410" s="2">
        <v>382.12406850000019</v>
      </c>
      <c r="S410" s="2">
        <f t="shared" si="20"/>
        <v>840.67295070000159</v>
      </c>
      <c r="T410" s="2">
        <v>5540.0347451130001</v>
      </c>
    </row>
    <row r="411" spans="1:20" x14ac:dyDescent="0.25">
      <c r="A411">
        <v>8227442</v>
      </c>
      <c r="B411">
        <v>6</v>
      </c>
      <c r="C411" t="s">
        <v>46</v>
      </c>
      <c r="D411">
        <v>353006</v>
      </c>
      <c r="E411" t="s">
        <v>36</v>
      </c>
      <c r="F411" t="s">
        <v>37</v>
      </c>
      <c r="G411" t="s">
        <v>12</v>
      </c>
      <c r="H411" t="s">
        <v>59</v>
      </c>
      <c r="I411" t="s">
        <v>37</v>
      </c>
      <c r="J411" t="s">
        <v>84</v>
      </c>
      <c r="K411">
        <v>4</v>
      </c>
      <c r="L411" t="s">
        <v>105</v>
      </c>
      <c r="M411">
        <f t="shared" si="18"/>
        <v>2022</v>
      </c>
      <c r="N411">
        <v>2</v>
      </c>
      <c r="O411" t="s">
        <v>57</v>
      </c>
      <c r="P411" t="s">
        <v>54</v>
      </c>
      <c r="Q411" s="2">
        <f t="shared" si="19"/>
        <v>764.24813700000038</v>
      </c>
      <c r="R411" s="2">
        <v>382.12406850000019</v>
      </c>
      <c r="S411" s="2">
        <f t="shared" si="20"/>
        <v>840.67295070000159</v>
      </c>
      <c r="T411" s="2">
        <v>5540.0347451130001</v>
      </c>
    </row>
    <row r="412" spans="1:20" x14ac:dyDescent="0.25">
      <c r="A412">
        <v>8233899</v>
      </c>
      <c r="B412">
        <v>8</v>
      </c>
      <c r="C412" t="s">
        <v>46</v>
      </c>
      <c r="D412">
        <v>353006</v>
      </c>
      <c r="E412" t="s">
        <v>36</v>
      </c>
      <c r="F412" t="s">
        <v>37</v>
      </c>
      <c r="G412" t="s">
        <v>12</v>
      </c>
      <c r="H412" t="s">
        <v>59</v>
      </c>
      <c r="I412" t="s">
        <v>37</v>
      </c>
      <c r="J412" t="s">
        <v>84</v>
      </c>
      <c r="K412">
        <v>4</v>
      </c>
      <c r="L412" t="s">
        <v>105</v>
      </c>
      <c r="M412">
        <f t="shared" si="18"/>
        <v>2022</v>
      </c>
      <c r="N412">
        <v>2</v>
      </c>
      <c r="O412" t="s">
        <v>57</v>
      </c>
      <c r="P412" t="s">
        <v>54</v>
      </c>
      <c r="Q412" s="2">
        <f t="shared" si="19"/>
        <v>764.24813700000038</v>
      </c>
      <c r="R412" s="2">
        <v>382.12406850000019</v>
      </c>
      <c r="S412" s="2">
        <f t="shared" si="20"/>
        <v>840.67295070000159</v>
      </c>
      <c r="T412" s="2">
        <v>5540.0347451130001</v>
      </c>
    </row>
    <row r="413" spans="1:20" x14ac:dyDescent="0.25">
      <c r="A413">
        <v>8265509</v>
      </c>
      <c r="B413">
        <v>1</v>
      </c>
      <c r="C413" t="s">
        <v>46</v>
      </c>
      <c r="D413">
        <v>353006</v>
      </c>
      <c r="E413" t="s">
        <v>36</v>
      </c>
      <c r="F413" t="s">
        <v>37</v>
      </c>
      <c r="G413" t="s">
        <v>12</v>
      </c>
      <c r="H413" t="s">
        <v>59</v>
      </c>
      <c r="I413" t="s">
        <v>37</v>
      </c>
      <c r="J413" t="s">
        <v>84</v>
      </c>
      <c r="K413">
        <v>4</v>
      </c>
      <c r="L413" t="s">
        <v>105</v>
      </c>
      <c r="M413">
        <f t="shared" si="18"/>
        <v>2022</v>
      </c>
      <c r="N413">
        <v>3</v>
      </c>
      <c r="O413" t="s">
        <v>57</v>
      </c>
      <c r="P413" t="s">
        <v>54</v>
      </c>
      <c r="Q413" s="2">
        <f t="shared" si="19"/>
        <v>1146.3722060000005</v>
      </c>
      <c r="R413" s="2">
        <v>382.1240686666668</v>
      </c>
      <c r="S413" s="2">
        <f t="shared" si="20"/>
        <v>1261.0094266000024</v>
      </c>
      <c r="T413" s="2">
        <v>8310.0521212940002</v>
      </c>
    </row>
    <row r="414" spans="1:20" x14ac:dyDescent="0.25">
      <c r="A414">
        <v>8233899</v>
      </c>
      <c r="B414">
        <v>2</v>
      </c>
      <c r="C414" t="s">
        <v>46</v>
      </c>
      <c r="D414">
        <v>353006</v>
      </c>
      <c r="E414" t="s">
        <v>36</v>
      </c>
      <c r="F414" t="s">
        <v>37</v>
      </c>
      <c r="G414" t="s">
        <v>12</v>
      </c>
      <c r="H414" t="s">
        <v>59</v>
      </c>
      <c r="I414" t="s">
        <v>37</v>
      </c>
      <c r="J414" t="s">
        <v>84</v>
      </c>
      <c r="K414">
        <v>4</v>
      </c>
      <c r="L414" t="s">
        <v>105</v>
      </c>
      <c r="M414">
        <f t="shared" si="18"/>
        <v>2022</v>
      </c>
      <c r="N414">
        <v>5</v>
      </c>
      <c r="O414" t="s">
        <v>57</v>
      </c>
      <c r="P414" t="s">
        <v>54</v>
      </c>
      <c r="Q414" s="2">
        <f t="shared" si="19"/>
        <v>1910.6203440000006</v>
      </c>
      <c r="R414" s="2">
        <v>382.12406880000015</v>
      </c>
      <c r="S414" s="2">
        <f t="shared" si="20"/>
        <v>2101.6823784000035</v>
      </c>
      <c r="T414" s="2">
        <v>13850.086873655999</v>
      </c>
    </row>
    <row r="415" spans="1:20" x14ac:dyDescent="0.25">
      <c r="A415">
        <v>8233899</v>
      </c>
      <c r="B415">
        <v>5</v>
      </c>
      <c r="C415" t="s">
        <v>46</v>
      </c>
      <c r="D415">
        <v>353006</v>
      </c>
      <c r="E415" t="s">
        <v>36</v>
      </c>
      <c r="F415" t="s">
        <v>37</v>
      </c>
      <c r="G415" t="s">
        <v>12</v>
      </c>
      <c r="H415" t="s">
        <v>59</v>
      </c>
      <c r="I415" t="s">
        <v>37</v>
      </c>
      <c r="J415" t="s">
        <v>84</v>
      </c>
      <c r="K415">
        <v>4</v>
      </c>
      <c r="L415" t="s">
        <v>105</v>
      </c>
      <c r="M415">
        <f t="shared" si="18"/>
        <v>2022</v>
      </c>
      <c r="N415">
        <v>1</v>
      </c>
      <c r="O415" t="s">
        <v>57</v>
      </c>
      <c r="P415" t="s">
        <v>54</v>
      </c>
      <c r="Q415" s="2">
        <f t="shared" si="19"/>
        <v>382.12406800000014</v>
      </c>
      <c r="R415" s="2">
        <v>382.12406800000014</v>
      </c>
      <c r="S415" s="2">
        <f t="shared" si="20"/>
        <v>420.33647480000076</v>
      </c>
      <c r="T415" s="2">
        <v>2770.017368932</v>
      </c>
    </row>
    <row r="416" spans="1:20" x14ac:dyDescent="0.25">
      <c r="A416">
        <v>8255506</v>
      </c>
      <c r="B416">
        <v>8</v>
      </c>
      <c r="C416" t="s">
        <v>46</v>
      </c>
      <c r="D416">
        <v>353006</v>
      </c>
      <c r="E416" t="s">
        <v>36</v>
      </c>
      <c r="F416" t="s">
        <v>37</v>
      </c>
      <c r="G416" t="s">
        <v>12</v>
      </c>
      <c r="H416" t="s">
        <v>59</v>
      </c>
      <c r="I416" t="s">
        <v>37</v>
      </c>
      <c r="J416" t="s">
        <v>84</v>
      </c>
      <c r="K416">
        <v>4</v>
      </c>
      <c r="L416" t="s">
        <v>105</v>
      </c>
      <c r="M416">
        <f t="shared" si="18"/>
        <v>2022</v>
      </c>
      <c r="N416">
        <v>2</v>
      </c>
      <c r="O416" t="s">
        <v>57</v>
      </c>
      <c r="P416" t="s">
        <v>54</v>
      </c>
      <c r="Q416" s="2">
        <f t="shared" si="19"/>
        <v>764.24813700000038</v>
      </c>
      <c r="R416" s="2">
        <v>382.12406850000019</v>
      </c>
      <c r="S416" s="2">
        <f t="shared" si="20"/>
        <v>840.67295070000159</v>
      </c>
      <c r="T416" s="2">
        <v>5540.0347451130001</v>
      </c>
    </row>
    <row r="417" spans="1:20" x14ac:dyDescent="0.25">
      <c r="A417">
        <v>8258834</v>
      </c>
      <c r="B417">
        <v>2</v>
      </c>
      <c r="C417" t="s">
        <v>46</v>
      </c>
      <c r="D417">
        <v>353006</v>
      </c>
      <c r="E417" t="s">
        <v>36</v>
      </c>
      <c r="F417" t="s">
        <v>37</v>
      </c>
      <c r="G417" t="s">
        <v>12</v>
      </c>
      <c r="H417" t="s">
        <v>59</v>
      </c>
      <c r="I417" t="s">
        <v>37</v>
      </c>
      <c r="J417" t="s">
        <v>84</v>
      </c>
      <c r="K417">
        <v>4</v>
      </c>
      <c r="L417" t="s">
        <v>105</v>
      </c>
      <c r="M417">
        <f t="shared" si="18"/>
        <v>2022</v>
      </c>
      <c r="N417">
        <v>3</v>
      </c>
      <c r="O417" t="s">
        <v>57</v>
      </c>
      <c r="P417" t="s">
        <v>54</v>
      </c>
      <c r="Q417" s="2">
        <f t="shared" si="19"/>
        <v>1146.3722060000005</v>
      </c>
      <c r="R417" s="2">
        <v>382.1240686666668</v>
      </c>
      <c r="S417" s="2">
        <f t="shared" si="20"/>
        <v>1261.0094266000024</v>
      </c>
      <c r="T417" s="2">
        <v>8310.0521212940002</v>
      </c>
    </row>
    <row r="418" spans="1:20" x14ac:dyDescent="0.25">
      <c r="A418">
        <v>8204920</v>
      </c>
      <c r="B418">
        <v>3</v>
      </c>
      <c r="C418" t="s">
        <v>46</v>
      </c>
      <c r="D418">
        <v>371504</v>
      </c>
      <c r="E418" t="s">
        <v>22</v>
      </c>
      <c r="F418" t="s">
        <v>23</v>
      </c>
      <c r="G418" t="s">
        <v>15</v>
      </c>
      <c r="H418" t="s">
        <v>63</v>
      </c>
      <c r="I418" t="s">
        <v>23</v>
      </c>
      <c r="J418" t="s">
        <v>84</v>
      </c>
      <c r="K418">
        <v>4</v>
      </c>
      <c r="L418" t="s">
        <v>105</v>
      </c>
      <c r="M418">
        <f t="shared" si="18"/>
        <v>2022</v>
      </c>
      <c r="N418">
        <v>10</v>
      </c>
      <c r="O418" t="s">
        <v>57</v>
      </c>
      <c r="P418" t="s">
        <v>52</v>
      </c>
      <c r="Q418" s="2">
        <f t="shared" si="19"/>
        <v>2786.4</v>
      </c>
      <c r="R418" s="2">
        <v>278.64</v>
      </c>
      <c r="S418" s="2">
        <f t="shared" si="20"/>
        <v>3065.0400000000004</v>
      </c>
      <c r="T418" s="2">
        <v>2786.4</v>
      </c>
    </row>
    <row r="419" spans="1:20" x14ac:dyDescent="0.25">
      <c r="A419">
        <v>8291043</v>
      </c>
      <c r="B419">
        <v>1</v>
      </c>
      <c r="C419" t="s">
        <v>46</v>
      </c>
      <c r="D419">
        <v>332489</v>
      </c>
      <c r="E419" t="s">
        <v>31</v>
      </c>
      <c r="F419" t="s">
        <v>25</v>
      </c>
      <c r="G419" t="s">
        <v>9</v>
      </c>
      <c r="H419" t="s">
        <v>65</v>
      </c>
      <c r="I419" t="s">
        <v>25</v>
      </c>
      <c r="J419" t="s">
        <v>85</v>
      </c>
      <c r="K419">
        <v>5</v>
      </c>
      <c r="L419" t="s">
        <v>106</v>
      </c>
      <c r="M419">
        <f t="shared" si="18"/>
        <v>2022</v>
      </c>
      <c r="N419">
        <v>1</v>
      </c>
      <c r="O419" t="s">
        <v>57</v>
      </c>
      <c r="P419" t="s">
        <v>52</v>
      </c>
      <c r="Q419" s="2">
        <f t="shared" si="19"/>
        <v>258</v>
      </c>
      <c r="R419" s="2">
        <v>258</v>
      </c>
      <c r="S419" s="2">
        <f t="shared" si="20"/>
        <v>283.8</v>
      </c>
      <c r="T419" s="2">
        <v>258</v>
      </c>
    </row>
    <row r="420" spans="1:20" x14ac:dyDescent="0.25">
      <c r="A420">
        <v>8307540</v>
      </c>
      <c r="B420">
        <v>2</v>
      </c>
      <c r="C420" t="s">
        <v>46</v>
      </c>
      <c r="D420">
        <v>305574</v>
      </c>
      <c r="E420" t="s">
        <v>40</v>
      </c>
      <c r="F420" t="s">
        <v>21</v>
      </c>
      <c r="G420" t="s">
        <v>9</v>
      </c>
      <c r="H420" t="s">
        <v>65</v>
      </c>
      <c r="I420" t="s">
        <v>25</v>
      </c>
      <c r="J420" t="s">
        <v>85</v>
      </c>
      <c r="K420">
        <v>5</v>
      </c>
      <c r="L420" t="s">
        <v>106</v>
      </c>
      <c r="M420">
        <f t="shared" si="18"/>
        <v>2022</v>
      </c>
      <c r="N420">
        <v>6</v>
      </c>
      <c r="O420" t="s">
        <v>57</v>
      </c>
      <c r="P420" t="s">
        <v>52</v>
      </c>
      <c r="Q420" s="2">
        <f t="shared" si="19"/>
        <v>1548</v>
      </c>
      <c r="R420" s="2">
        <v>258</v>
      </c>
      <c r="S420" s="2">
        <f t="shared" si="20"/>
        <v>1702.8000000000002</v>
      </c>
      <c r="T420" s="2">
        <v>1548</v>
      </c>
    </row>
    <row r="421" spans="1:20" x14ac:dyDescent="0.25">
      <c r="A421">
        <v>8302788</v>
      </c>
      <c r="B421">
        <v>1</v>
      </c>
      <c r="C421" t="s">
        <v>46</v>
      </c>
      <c r="D421">
        <v>305574</v>
      </c>
      <c r="E421" t="s">
        <v>40</v>
      </c>
      <c r="F421" t="s">
        <v>21</v>
      </c>
      <c r="G421" t="s">
        <v>9</v>
      </c>
      <c r="H421" t="s">
        <v>65</v>
      </c>
      <c r="I421" t="s">
        <v>25</v>
      </c>
      <c r="J421" t="s">
        <v>85</v>
      </c>
      <c r="K421">
        <v>5</v>
      </c>
      <c r="L421" t="s">
        <v>106</v>
      </c>
      <c r="M421">
        <f t="shared" si="18"/>
        <v>2022</v>
      </c>
      <c r="N421">
        <v>2</v>
      </c>
      <c r="O421" t="s">
        <v>57</v>
      </c>
      <c r="P421" t="s">
        <v>52</v>
      </c>
      <c r="Q421" s="2">
        <f t="shared" si="19"/>
        <v>516</v>
      </c>
      <c r="R421" s="2">
        <v>258</v>
      </c>
      <c r="S421" s="2">
        <f t="shared" si="20"/>
        <v>567.6</v>
      </c>
      <c r="T421" s="2">
        <v>516</v>
      </c>
    </row>
    <row r="422" spans="1:20" x14ac:dyDescent="0.25">
      <c r="A422">
        <v>8350738</v>
      </c>
      <c r="B422">
        <v>1</v>
      </c>
      <c r="C422" t="s">
        <v>46</v>
      </c>
      <c r="D422">
        <v>332489</v>
      </c>
      <c r="E422" t="s">
        <v>31</v>
      </c>
      <c r="F422" t="s">
        <v>25</v>
      </c>
      <c r="G422" t="s">
        <v>9</v>
      </c>
      <c r="H422" t="s">
        <v>65</v>
      </c>
      <c r="I422" t="s">
        <v>25</v>
      </c>
      <c r="J422" t="s">
        <v>85</v>
      </c>
      <c r="K422">
        <v>5</v>
      </c>
      <c r="L422" t="s">
        <v>106</v>
      </c>
      <c r="M422">
        <f t="shared" si="18"/>
        <v>2022</v>
      </c>
      <c r="N422">
        <v>1</v>
      </c>
      <c r="O422" t="s">
        <v>57</v>
      </c>
      <c r="P422" t="s">
        <v>52</v>
      </c>
      <c r="Q422" s="2">
        <f t="shared" si="19"/>
        <v>258</v>
      </c>
      <c r="R422" s="2">
        <v>258</v>
      </c>
      <c r="S422" s="2">
        <f t="shared" si="20"/>
        <v>283.8</v>
      </c>
      <c r="T422" s="2">
        <v>258</v>
      </c>
    </row>
    <row r="423" spans="1:20" x14ac:dyDescent="0.25">
      <c r="A423">
        <v>8309229</v>
      </c>
      <c r="B423">
        <v>1</v>
      </c>
      <c r="C423" t="s">
        <v>46</v>
      </c>
      <c r="D423">
        <v>306023</v>
      </c>
      <c r="E423" t="s">
        <v>20</v>
      </c>
      <c r="F423" t="s">
        <v>21</v>
      </c>
      <c r="G423" t="s">
        <v>9</v>
      </c>
      <c r="H423" t="s">
        <v>65</v>
      </c>
      <c r="I423" t="s">
        <v>25</v>
      </c>
      <c r="J423" t="s">
        <v>85</v>
      </c>
      <c r="K423">
        <v>5</v>
      </c>
      <c r="L423" t="s">
        <v>106</v>
      </c>
      <c r="M423">
        <f t="shared" si="18"/>
        <v>2022</v>
      </c>
      <c r="N423">
        <v>2</v>
      </c>
      <c r="O423" t="s">
        <v>57</v>
      </c>
      <c r="P423" t="s">
        <v>52</v>
      </c>
      <c r="Q423" s="2">
        <f t="shared" si="19"/>
        <v>516</v>
      </c>
      <c r="R423" s="2">
        <v>258</v>
      </c>
      <c r="S423" s="2">
        <f t="shared" si="20"/>
        <v>567.6</v>
      </c>
      <c r="T423" s="2">
        <v>516</v>
      </c>
    </row>
    <row r="424" spans="1:20" x14ac:dyDescent="0.25">
      <c r="A424">
        <v>8314114</v>
      </c>
      <c r="B424">
        <v>2</v>
      </c>
      <c r="C424" t="s">
        <v>46</v>
      </c>
      <c r="D424">
        <v>306023</v>
      </c>
      <c r="E424" t="s">
        <v>20</v>
      </c>
      <c r="F424" t="s">
        <v>21</v>
      </c>
      <c r="G424" t="s">
        <v>9</v>
      </c>
      <c r="H424" t="s">
        <v>65</v>
      </c>
      <c r="I424" t="s">
        <v>25</v>
      </c>
      <c r="J424" t="s">
        <v>85</v>
      </c>
      <c r="K424">
        <v>5</v>
      </c>
      <c r="L424" t="s">
        <v>106</v>
      </c>
      <c r="M424">
        <f t="shared" si="18"/>
        <v>2022</v>
      </c>
      <c r="N424">
        <v>1</v>
      </c>
      <c r="O424" t="s">
        <v>57</v>
      </c>
      <c r="P424" t="s">
        <v>52</v>
      </c>
      <c r="Q424" s="2">
        <f t="shared" si="19"/>
        <v>258</v>
      </c>
      <c r="R424" s="2">
        <v>258</v>
      </c>
      <c r="S424" s="2">
        <f t="shared" si="20"/>
        <v>283.8</v>
      </c>
      <c r="T424" s="2">
        <v>258</v>
      </c>
    </row>
    <row r="425" spans="1:20" x14ac:dyDescent="0.25">
      <c r="A425">
        <v>8284111</v>
      </c>
      <c r="B425">
        <v>1</v>
      </c>
      <c r="C425" t="s">
        <v>46</v>
      </c>
      <c r="D425">
        <v>305574</v>
      </c>
      <c r="E425" t="s">
        <v>40</v>
      </c>
      <c r="F425" t="s">
        <v>21</v>
      </c>
      <c r="G425" t="s">
        <v>9</v>
      </c>
      <c r="H425" t="s">
        <v>65</v>
      </c>
      <c r="I425" t="s">
        <v>25</v>
      </c>
      <c r="J425" t="s">
        <v>85</v>
      </c>
      <c r="K425">
        <v>5</v>
      </c>
      <c r="L425" t="s">
        <v>106</v>
      </c>
      <c r="M425">
        <f t="shared" si="18"/>
        <v>2022</v>
      </c>
      <c r="N425">
        <v>4</v>
      </c>
      <c r="O425" t="s">
        <v>57</v>
      </c>
      <c r="P425" t="s">
        <v>52</v>
      </c>
      <c r="Q425" s="2">
        <f t="shared" si="19"/>
        <v>1032</v>
      </c>
      <c r="R425" s="2">
        <v>258</v>
      </c>
      <c r="S425" s="2">
        <f t="shared" si="20"/>
        <v>1135.2</v>
      </c>
      <c r="T425" s="2">
        <v>1032</v>
      </c>
    </row>
    <row r="426" spans="1:20" x14ac:dyDescent="0.25">
      <c r="A426">
        <v>8293065</v>
      </c>
      <c r="B426">
        <v>1</v>
      </c>
      <c r="C426" t="s">
        <v>46</v>
      </c>
      <c r="D426">
        <v>305574</v>
      </c>
      <c r="E426" t="s">
        <v>40</v>
      </c>
      <c r="F426" t="s">
        <v>21</v>
      </c>
      <c r="G426" t="s">
        <v>9</v>
      </c>
      <c r="H426" t="s">
        <v>65</v>
      </c>
      <c r="I426" t="s">
        <v>25</v>
      </c>
      <c r="J426" t="s">
        <v>85</v>
      </c>
      <c r="K426">
        <v>5</v>
      </c>
      <c r="L426" t="s">
        <v>106</v>
      </c>
      <c r="M426">
        <f t="shared" si="18"/>
        <v>2022</v>
      </c>
      <c r="N426">
        <v>2</v>
      </c>
      <c r="O426" t="s">
        <v>57</v>
      </c>
      <c r="P426" t="s">
        <v>52</v>
      </c>
      <c r="Q426" s="2">
        <f t="shared" si="19"/>
        <v>516</v>
      </c>
      <c r="R426" s="2">
        <v>258</v>
      </c>
      <c r="S426" s="2">
        <f t="shared" si="20"/>
        <v>567.6</v>
      </c>
      <c r="T426" s="2">
        <v>516</v>
      </c>
    </row>
    <row r="427" spans="1:20" x14ac:dyDescent="0.25">
      <c r="A427">
        <v>8324708</v>
      </c>
      <c r="B427">
        <v>1</v>
      </c>
      <c r="C427" t="s">
        <v>46</v>
      </c>
      <c r="D427">
        <v>332489</v>
      </c>
      <c r="E427" t="s">
        <v>31</v>
      </c>
      <c r="F427" t="s">
        <v>25</v>
      </c>
      <c r="G427" t="s">
        <v>9</v>
      </c>
      <c r="H427" t="s">
        <v>65</v>
      </c>
      <c r="I427" t="s">
        <v>25</v>
      </c>
      <c r="J427" t="s">
        <v>85</v>
      </c>
      <c r="K427">
        <v>5</v>
      </c>
      <c r="L427" t="s">
        <v>106</v>
      </c>
      <c r="M427">
        <f t="shared" si="18"/>
        <v>2022</v>
      </c>
      <c r="N427">
        <v>3</v>
      </c>
      <c r="O427" t="s">
        <v>57</v>
      </c>
      <c r="P427" t="s">
        <v>52</v>
      </c>
      <c r="Q427" s="2">
        <f t="shared" si="19"/>
        <v>774</v>
      </c>
      <c r="R427" s="2">
        <v>258</v>
      </c>
      <c r="S427" s="2">
        <f t="shared" si="20"/>
        <v>851.40000000000009</v>
      </c>
      <c r="T427" s="2">
        <v>774</v>
      </c>
    </row>
    <row r="428" spans="1:20" x14ac:dyDescent="0.25">
      <c r="A428">
        <v>8284155</v>
      </c>
      <c r="B428">
        <v>2</v>
      </c>
      <c r="C428" t="s">
        <v>46</v>
      </c>
      <c r="D428">
        <v>340390</v>
      </c>
      <c r="E428" t="s">
        <v>41</v>
      </c>
      <c r="F428" t="s">
        <v>42</v>
      </c>
      <c r="G428" t="s">
        <v>8</v>
      </c>
      <c r="H428" t="s">
        <v>62</v>
      </c>
      <c r="I428" t="s">
        <v>42</v>
      </c>
      <c r="J428" t="s">
        <v>85</v>
      </c>
      <c r="K428">
        <v>5</v>
      </c>
      <c r="L428" t="s">
        <v>106</v>
      </c>
      <c r="M428">
        <f t="shared" si="18"/>
        <v>2022</v>
      </c>
      <c r="N428">
        <v>1</v>
      </c>
      <c r="O428" t="s">
        <v>57</v>
      </c>
      <c r="P428" t="s">
        <v>52</v>
      </c>
      <c r="Q428" s="2">
        <f t="shared" si="19"/>
        <v>311.17710899999997</v>
      </c>
      <c r="R428" s="2">
        <v>311.17710899999997</v>
      </c>
      <c r="S428" s="2">
        <f t="shared" si="20"/>
        <v>342.29481989999999</v>
      </c>
      <c r="T428" s="2">
        <v>311.17710899999997</v>
      </c>
    </row>
    <row r="429" spans="1:20" x14ac:dyDescent="0.25">
      <c r="A429">
        <v>8280033</v>
      </c>
      <c r="B429">
        <v>4</v>
      </c>
      <c r="C429" t="s">
        <v>46</v>
      </c>
      <c r="D429">
        <v>353006</v>
      </c>
      <c r="E429" t="s">
        <v>36</v>
      </c>
      <c r="F429" t="s">
        <v>37</v>
      </c>
      <c r="G429" t="s">
        <v>12</v>
      </c>
      <c r="H429" t="s">
        <v>59</v>
      </c>
      <c r="I429" t="s">
        <v>37</v>
      </c>
      <c r="J429" t="s">
        <v>85</v>
      </c>
      <c r="K429">
        <v>5</v>
      </c>
      <c r="L429" t="s">
        <v>106</v>
      </c>
      <c r="M429">
        <f t="shared" si="18"/>
        <v>2022</v>
      </c>
      <c r="N429">
        <v>3</v>
      </c>
      <c r="O429" t="s">
        <v>57</v>
      </c>
      <c r="P429" t="s">
        <v>54</v>
      </c>
      <c r="Q429" s="2">
        <f t="shared" si="19"/>
        <v>1139.1420070000004</v>
      </c>
      <c r="R429" s="2">
        <v>379.71400233333344</v>
      </c>
      <c r="S429" s="2">
        <f t="shared" si="20"/>
        <v>1253.056207700002</v>
      </c>
      <c r="T429" s="2">
        <v>8257.6404087429983</v>
      </c>
    </row>
    <row r="430" spans="1:20" x14ac:dyDescent="0.25">
      <c r="A430">
        <v>8314694</v>
      </c>
      <c r="B430">
        <v>5</v>
      </c>
      <c r="C430" t="s">
        <v>46</v>
      </c>
      <c r="D430">
        <v>353006</v>
      </c>
      <c r="E430" t="s">
        <v>36</v>
      </c>
      <c r="F430" t="s">
        <v>37</v>
      </c>
      <c r="G430" t="s">
        <v>12</v>
      </c>
      <c r="H430" t="s">
        <v>59</v>
      </c>
      <c r="I430" t="s">
        <v>37</v>
      </c>
      <c r="J430" t="s">
        <v>85</v>
      </c>
      <c r="K430">
        <v>5</v>
      </c>
      <c r="L430" t="s">
        <v>106</v>
      </c>
      <c r="M430">
        <f t="shared" si="18"/>
        <v>2022</v>
      </c>
      <c r="N430">
        <v>3</v>
      </c>
      <c r="O430" t="s">
        <v>57</v>
      </c>
      <c r="P430" t="s">
        <v>54</v>
      </c>
      <c r="Q430" s="2">
        <f t="shared" si="19"/>
        <v>1139.1420070000004</v>
      </c>
      <c r="R430" s="2">
        <v>379.71400233333344</v>
      </c>
      <c r="S430" s="2">
        <f t="shared" si="20"/>
        <v>1253.056207700002</v>
      </c>
      <c r="T430" s="2">
        <v>8257.6404087429983</v>
      </c>
    </row>
    <row r="431" spans="1:20" x14ac:dyDescent="0.25">
      <c r="A431">
        <v>8302955</v>
      </c>
      <c r="B431">
        <v>8</v>
      </c>
      <c r="C431" t="s">
        <v>46</v>
      </c>
      <c r="D431">
        <v>353006</v>
      </c>
      <c r="E431" t="s">
        <v>36</v>
      </c>
      <c r="F431" t="s">
        <v>37</v>
      </c>
      <c r="G431" t="s">
        <v>12</v>
      </c>
      <c r="H431" t="s">
        <v>59</v>
      </c>
      <c r="I431" t="s">
        <v>37</v>
      </c>
      <c r="J431" t="s">
        <v>85</v>
      </c>
      <c r="K431">
        <v>5</v>
      </c>
      <c r="L431" t="s">
        <v>106</v>
      </c>
      <c r="M431">
        <f t="shared" si="18"/>
        <v>2022</v>
      </c>
      <c r="N431">
        <v>2</v>
      </c>
      <c r="O431" t="s">
        <v>57</v>
      </c>
      <c r="P431" t="s">
        <v>54</v>
      </c>
      <c r="Q431" s="2">
        <f t="shared" si="19"/>
        <v>759.42800500000033</v>
      </c>
      <c r="R431" s="2">
        <v>379.71400250000016</v>
      </c>
      <c r="S431" s="2">
        <f t="shared" si="20"/>
        <v>835.37080550000144</v>
      </c>
      <c r="T431" s="2">
        <v>5505.0936082449998</v>
      </c>
    </row>
    <row r="432" spans="1:20" x14ac:dyDescent="0.25">
      <c r="A432">
        <v>8270058</v>
      </c>
      <c r="B432">
        <v>2</v>
      </c>
      <c r="C432" t="s">
        <v>46</v>
      </c>
      <c r="D432">
        <v>353006</v>
      </c>
      <c r="E432" t="s">
        <v>36</v>
      </c>
      <c r="F432" t="s">
        <v>37</v>
      </c>
      <c r="G432" t="s">
        <v>12</v>
      </c>
      <c r="H432" t="s">
        <v>59</v>
      </c>
      <c r="I432" t="s">
        <v>37</v>
      </c>
      <c r="J432" t="s">
        <v>85</v>
      </c>
      <c r="K432">
        <v>5</v>
      </c>
      <c r="L432" t="s">
        <v>106</v>
      </c>
      <c r="M432">
        <f t="shared" si="18"/>
        <v>2022</v>
      </c>
      <c r="N432">
        <v>4</v>
      </c>
      <c r="O432" t="s">
        <v>57</v>
      </c>
      <c r="P432" t="s">
        <v>54</v>
      </c>
      <c r="Q432" s="2">
        <f t="shared" si="19"/>
        <v>1518.8560100000007</v>
      </c>
      <c r="R432" s="2">
        <v>379.71400250000016</v>
      </c>
      <c r="S432" s="2">
        <f t="shared" si="20"/>
        <v>1670.7416110000029</v>
      </c>
      <c r="T432" s="2">
        <v>11010.18721649</v>
      </c>
    </row>
    <row r="433" spans="1:20" x14ac:dyDescent="0.25">
      <c r="A433">
        <v>8321292</v>
      </c>
      <c r="B433">
        <v>6</v>
      </c>
      <c r="C433" t="s">
        <v>46</v>
      </c>
      <c r="D433">
        <v>353006</v>
      </c>
      <c r="E433" t="s">
        <v>36</v>
      </c>
      <c r="F433" t="s">
        <v>37</v>
      </c>
      <c r="G433" t="s">
        <v>12</v>
      </c>
      <c r="H433" t="s">
        <v>59</v>
      </c>
      <c r="I433" t="s">
        <v>37</v>
      </c>
      <c r="J433" t="s">
        <v>85</v>
      </c>
      <c r="K433">
        <v>5</v>
      </c>
      <c r="L433" t="s">
        <v>106</v>
      </c>
      <c r="M433">
        <f t="shared" si="18"/>
        <v>2022</v>
      </c>
      <c r="N433">
        <v>18</v>
      </c>
      <c r="O433" t="s">
        <v>57</v>
      </c>
      <c r="P433" t="s">
        <v>54</v>
      </c>
      <c r="Q433" s="2">
        <f t="shared" si="19"/>
        <v>6834.852047000003</v>
      </c>
      <c r="R433" s="2">
        <v>379.71400261111125</v>
      </c>
      <c r="S433" s="2">
        <f t="shared" si="20"/>
        <v>7518.3372517000134</v>
      </c>
      <c r="T433" s="2">
        <v>49545.842488702998</v>
      </c>
    </row>
    <row r="434" spans="1:20" x14ac:dyDescent="0.25">
      <c r="A434">
        <v>8338076</v>
      </c>
      <c r="B434">
        <v>3</v>
      </c>
      <c r="C434" t="s">
        <v>46</v>
      </c>
      <c r="D434">
        <v>353006</v>
      </c>
      <c r="E434" t="s">
        <v>36</v>
      </c>
      <c r="F434" t="s">
        <v>37</v>
      </c>
      <c r="G434" t="s">
        <v>12</v>
      </c>
      <c r="H434" t="s">
        <v>59</v>
      </c>
      <c r="I434" t="s">
        <v>37</v>
      </c>
      <c r="J434" t="s">
        <v>85</v>
      </c>
      <c r="K434">
        <v>5</v>
      </c>
      <c r="L434" t="s">
        <v>106</v>
      </c>
      <c r="M434">
        <f t="shared" si="18"/>
        <v>2022</v>
      </c>
      <c r="N434">
        <v>3</v>
      </c>
      <c r="O434" t="s">
        <v>57</v>
      </c>
      <c r="P434" t="s">
        <v>54</v>
      </c>
      <c r="Q434" s="2">
        <f t="shared" si="19"/>
        <v>1139.1420070000004</v>
      </c>
      <c r="R434" s="2">
        <v>379.71400233333344</v>
      </c>
      <c r="S434" s="2">
        <f t="shared" si="20"/>
        <v>1253.056207700002</v>
      </c>
      <c r="T434" s="2">
        <v>8257.6404087429983</v>
      </c>
    </row>
    <row r="435" spans="1:20" x14ac:dyDescent="0.25">
      <c r="A435">
        <v>8340570</v>
      </c>
      <c r="B435">
        <v>7</v>
      </c>
      <c r="C435" t="s">
        <v>46</v>
      </c>
      <c r="D435">
        <v>353006</v>
      </c>
      <c r="E435" t="s">
        <v>36</v>
      </c>
      <c r="F435" t="s">
        <v>37</v>
      </c>
      <c r="G435" t="s">
        <v>12</v>
      </c>
      <c r="H435" t="s">
        <v>59</v>
      </c>
      <c r="I435" t="s">
        <v>37</v>
      </c>
      <c r="J435" t="s">
        <v>85</v>
      </c>
      <c r="K435">
        <v>5</v>
      </c>
      <c r="L435" t="s">
        <v>106</v>
      </c>
      <c r="M435">
        <f t="shared" si="18"/>
        <v>2022</v>
      </c>
      <c r="N435">
        <v>5</v>
      </c>
      <c r="O435" t="s">
        <v>57</v>
      </c>
      <c r="P435" t="s">
        <v>54</v>
      </c>
      <c r="Q435" s="2">
        <f t="shared" si="19"/>
        <v>1898.5700130000007</v>
      </c>
      <c r="R435" s="2">
        <v>379.71400260000013</v>
      </c>
      <c r="S435" s="2">
        <f t="shared" si="20"/>
        <v>2088.4270143000035</v>
      </c>
      <c r="T435" s="2">
        <v>13762.734024236999</v>
      </c>
    </row>
    <row r="436" spans="1:20" x14ac:dyDescent="0.25">
      <c r="A436">
        <v>8347975</v>
      </c>
      <c r="B436">
        <v>2</v>
      </c>
      <c r="C436" t="s">
        <v>46</v>
      </c>
      <c r="D436">
        <v>353006</v>
      </c>
      <c r="E436" t="s">
        <v>36</v>
      </c>
      <c r="F436" t="s">
        <v>37</v>
      </c>
      <c r="G436" t="s">
        <v>12</v>
      </c>
      <c r="H436" t="s">
        <v>59</v>
      </c>
      <c r="I436" t="s">
        <v>37</v>
      </c>
      <c r="J436" t="s">
        <v>85</v>
      </c>
      <c r="K436">
        <v>5</v>
      </c>
      <c r="L436" t="s">
        <v>106</v>
      </c>
      <c r="M436">
        <f t="shared" si="18"/>
        <v>2022</v>
      </c>
      <c r="N436">
        <v>7</v>
      </c>
      <c r="O436" t="s">
        <v>57</v>
      </c>
      <c r="P436" t="s">
        <v>54</v>
      </c>
      <c r="Q436" s="2">
        <f t="shared" si="19"/>
        <v>2657.9980180000007</v>
      </c>
      <c r="R436" s="2">
        <v>379.71400257142869</v>
      </c>
      <c r="S436" s="2">
        <f t="shared" si="20"/>
        <v>2923.7978198000046</v>
      </c>
      <c r="T436" s="2">
        <v>19267.827632481996</v>
      </c>
    </row>
    <row r="437" spans="1:20" x14ac:dyDescent="0.25">
      <c r="A437">
        <v>8288284</v>
      </c>
      <c r="B437">
        <v>12</v>
      </c>
      <c r="C437" t="s">
        <v>46</v>
      </c>
      <c r="D437">
        <v>353006</v>
      </c>
      <c r="E437" t="s">
        <v>36</v>
      </c>
      <c r="F437" t="s">
        <v>37</v>
      </c>
      <c r="G437" t="s">
        <v>12</v>
      </c>
      <c r="H437" t="s">
        <v>59</v>
      </c>
      <c r="I437" t="s">
        <v>37</v>
      </c>
      <c r="J437" t="s">
        <v>85</v>
      </c>
      <c r="K437">
        <v>5</v>
      </c>
      <c r="L437" t="s">
        <v>106</v>
      </c>
      <c r="M437">
        <f t="shared" si="18"/>
        <v>2022</v>
      </c>
      <c r="N437">
        <v>12</v>
      </c>
      <c r="O437" t="s">
        <v>57</v>
      </c>
      <c r="P437" t="s">
        <v>54</v>
      </c>
      <c r="Q437" s="2">
        <f t="shared" si="19"/>
        <v>4556.5680300000022</v>
      </c>
      <c r="R437" s="2">
        <v>379.71400250000016</v>
      </c>
      <c r="S437" s="2">
        <f t="shared" si="20"/>
        <v>5012.2248330000093</v>
      </c>
      <c r="T437" s="2">
        <v>33030.561649470001</v>
      </c>
    </row>
    <row r="438" spans="1:20" x14ac:dyDescent="0.25">
      <c r="A438">
        <v>8332276</v>
      </c>
      <c r="B438">
        <v>2</v>
      </c>
      <c r="C438" t="s">
        <v>46</v>
      </c>
      <c r="D438">
        <v>353006</v>
      </c>
      <c r="E438" t="s">
        <v>36</v>
      </c>
      <c r="F438" t="s">
        <v>37</v>
      </c>
      <c r="G438" t="s">
        <v>12</v>
      </c>
      <c r="H438" t="s">
        <v>59</v>
      </c>
      <c r="I438" t="s">
        <v>37</v>
      </c>
      <c r="J438" t="s">
        <v>85</v>
      </c>
      <c r="K438">
        <v>5</v>
      </c>
      <c r="L438" t="s">
        <v>106</v>
      </c>
      <c r="M438">
        <f t="shared" si="18"/>
        <v>2022</v>
      </c>
      <c r="N438">
        <v>1</v>
      </c>
      <c r="O438" t="s">
        <v>57</v>
      </c>
      <c r="P438" t="s">
        <v>54</v>
      </c>
      <c r="Q438" s="2">
        <f t="shared" si="19"/>
        <v>379.71400200000016</v>
      </c>
      <c r="R438" s="2">
        <v>379.71400200000016</v>
      </c>
      <c r="S438" s="2">
        <f t="shared" si="20"/>
        <v>417.68540220000074</v>
      </c>
      <c r="T438" s="2">
        <v>2752.5468004979998</v>
      </c>
    </row>
    <row r="439" spans="1:20" x14ac:dyDescent="0.25">
      <c r="A439">
        <v>8258783</v>
      </c>
      <c r="B439">
        <v>1</v>
      </c>
      <c r="C439" t="s">
        <v>46</v>
      </c>
      <c r="D439">
        <v>371504</v>
      </c>
      <c r="E439" t="s">
        <v>22</v>
      </c>
      <c r="F439" t="s">
        <v>23</v>
      </c>
      <c r="G439" t="s">
        <v>15</v>
      </c>
      <c r="H439" t="s">
        <v>63</v>
      </c>
      <c r="I439" t="s">
        <v>23</v>
      </c>
      <c r="J439" t="s">
        <v>85</v>
      </c>
      <c r="K439">
        <v>5</v>
      </c>
      <c r="L439" t="s">
        <v>106</v>
      </c>
      <c r="M439">
        <f t="shared" si="18"/>
        <v>2022</v>
      </c>
      <c r="N439">
        <v>1</v>
      </c>
      <c r="O439" t="s">
        <v>57</v>
      </c>
      <c r="P439" t="s">
        <v>52</v>
      </c>
      <c r="Q439" s="2">
        <f t="shared" si="19"/>
        <v>278.64</v>
      </c>
      <c r="R439" s="2">
        <v>278.64</v>
      </c>
      <c r="S439" s="2">
        <f t="shared" si="20"/>
        <v>306.50400000000002</v>
      </c>
      <c r="T439" s="2">
        <v>278.64</v>
      </c>
    </row>
    <row r="440" spans="1:20" x14ac:dyDescent="0.25">
      <c r="A440">
        <v>8328043</v>
      </c>
      <c r="B440">
        <v>4</v>
      </c>
      <c r="C440" t="s">
        <v>46</v>
      </c>
      <c r="D440">
        <v>336014</v>
      </c>
      <c r="E440" t="s">
        <v>32</v>
      </c>
      <c r="F440" t="s">
        <v>33</v>
      </c>
      <c r="G440" t="s">
        <v>14</v>
      </c>
      <c r="H440" t="s">
        <v>68</v>
      </c>
      <c r="I440" t="s">
        <v>33</v>
      </c>
      <c r="J440" t="s">
        <v>86</v>
      </c>
      <c r="K440">
        <v>6</v>
      </c>
      <c r="L440" t="s">
        <v>107</v>
      </c>
      <c r="M440">
        <f t="shared" si="18"/>
        <v>2022</v>
      </c>
      <c r="N440">
        <v>1</v>
      </c>
      <c r="O440" t="s">
        <v>57</v>
      </c>
      <c r="P440" t="s">
        <v>53</v>
      </c>
      <c r="Q440" s="2">
        <f t="shared" si="19"/>
        <v>347.39513099999994</v>
      </c>
      <c r="R440" s="2">
        <v>347.39513099999994</v>
      </c>
      <c r="S440" s="2">
        <f t="shared" si="20"/>
        <v>382.1346441</v>
      </c>
      <c r="T440" s="2">
        <v>382.1346441</v>
      </c>
    </row>
    <row r="441" spans="1:20" x14ac:dyDescent="0.25">
      <c r="A441">
        <v>8334618</v>
      </c>
      <c r="B441">
        <v>1</v>
      </c>
      <c r="C441" t="s">
        <v>46</v>
      </c>
      <c r="D441">
        <v>306023</v>
      </c>
      <c r="E441" t="s">
        <v>20</v>
      </c>
      <c r="F441" t="s">
        <v>21</v>
      </c>
      <c r="G441" t="s">
        <v>9</v>
      </c>
      <c r="H441" t="s">
        <v>65</v>
      </c>
      <c r="I441" t="s">
        <v>25</v>
      </c>
      <c r="J441" t="s">
        <v>86</v>
      </c>
      <c r="K441">
        <v>6</v>
      </c>
      <c r="L441" t="s">
        <v>107</v>
      </c>
      <c r="M441">
        <f t="shared" si="18"/>
        <v>2022</v>
      </c>
      <c r="N441">
        <v>2</v>
      </c>
      <c r="O441" t="s">
        <v>57</v>
      </c>
      <c r="P441" t="s">
        <v>52</v>
      </c>
      <c r="Q441" s="2">
        <f t="shared" si="19"/>
        <v>516</v>
      </c>
      <c r="R441" s="2">
        <v>258</v>
      </c>
      <c r="S441" s="2">
        <f t="shared" si="20"/>
        <v>567.6</v>
      </c>
      <c r="T441" s="2">
        <v>516</v>
      </c>
    </row>
    <row r="442" spans="1:20" x14ac:dyDescent="0.25">
      <c r="A442">
        <v>8320207</v>
      </c>
      <c r="B442">
        <v>1</v>
      </c>
      <c r="C442" t="s">
        <v>46</v>
      </c>
      <c r="D442">
        <v>341772</v>
      </c>
      <c r="E442" t="s">
        <v>34</v>
      </c>
      <c r="F442" t="s">
        <v>35</v>
      </c>
      <c r="G442" t="s">
        <v>9</v>
      </c>
      <c r="H442" t="s">
        <v>65</v>
      </c>
      <c r="I442" t="s">
        <v>25</v>
      </c>
      <c r="J442" t="s">
        <v>86</v>
      </c>
      <c r="K442">
        <v>6</v>
      </c>
      <c r="L442" t="s">
        <v>107</v>
      </c>
      <c r="M442">
        <f t="shared" si="18"/>
        <v>2022</v>
      </c>
      <c r="N442">
        <v>1</v>
      </c>
      <c r="O442" t="s">
        <v>57</v>
      </c>
      <c r="P442" t="s">
        <v>52</v>
      </c>
      <c r="Q442" s="2">
        <f t="shared" si="19"/>
        <v>258</v>
      </c>
      <c r="R442" s="2">
        <v>258</v>
      </c>
      <c r="S442" s="2">
        <f t="shared" si="20"/>
        <v>283.8</v>
      </c>
      <c r="T442" s="2">
        <v>258</v>
      </c>
    </row>
    <row r="443" spans="1:20" x14ac:dyDescent="0.25">
      <c r="A443">
        <v>8431777</v>
      </c>
      <c r="B443">
        <v>4</v>
      </c>
      <c r="C443" t="s">
        <v>46</v>
      </c>
      <c r="D443">
        <v>341772</v>
      </c>
      <c r="E443" t="s">
        <v>34</v>
      </c>
      <c r="F443" t="s">
        <v>35</v>
      </c>
      <c r="G443" t="s">
        <v>9</v>
      </c>
      <c r="H443" t="s">
        <v>65</v>
      </c>
      <c r="I443" t="s">
        <v>25</v>
      </c>
      <c r="J443" t="s">
        <v>86</v>
      </c>
      <c r="K443">
        <v>6</v>
      </c>
      <c r="L443" t="s">
        <v>107</v>
      </c>
      <c r="M443">
        <f t="shared" si="18"/>
        <v>2022</v>
      </c>
      <c r="N443">
        <v>1</v>
      </c>
      <c r="O443" t="s">
        <v>57</v>
      </c>
      <c r="P443" t="s">
        <v>52</v>
      </c>
      <c r="Q443" s="2">
        <f t="shared" si="19"/>
        <v>258</v>
      </c>
      <c r="R443" s="2">
        <v>258</v>
      </c>
      <c r="S443" s="2">
        <f t="shared" si="20"/>
        <v>283.8</v>
      </c>
      <c r="T443" s="2">
        <v>258</v>
      </c>
    </row>
    <row r="444" spans="1:20" x14ac:dyDescent="0.25">
      <c r="A444">
        <v>8307876</v>
      </c>
      <c r="B444">
        <v>3</v>
      </c>
      <c r="C444" t="s">
        <v>46</v>
      </c>
      <c r="D444">
        <v>341772</v>
      </c>
      <c r="E444" t="s">
        <v>34</v>
      </c>
      <c r="F444" t="s">
        <v>35</v>
      </c>
      <c r="G444" t="s">
        <v>9</v>
      </c>
      <c r="H444" t="s">
        <v>65</v>
      </c>
      <c r="I444" t="s">
        <v>25</v>
      </c>
      <c r="J444" t="s">
        <v>86</v>
      </c>
      <c r="K444">
        <v>6</v>
      </c>
      <c r="L444" t="s">
        <v>107</v>
      </c>
      <c r="M444">
        <f t="shared" si="18"/>
        <v>2022</v>
      </c>
      <c r="N444">
        <v>2</v>
      </c>
      <c r="O444" t="s">
        <v>57</v>
      </c>
      <c r="P444" t="s">
        <v>52</v>
      </c>
      <c r="Q444" s="2">
        <f t="shared" si="19"/>
        <v>516</v>
      </c>
      <c r="R444" s="2">
        <v>258</v>
      </c>
      <c r="S444" s="2">
        <f t="shared" si="20"/>
        <v>567.6</v>
      </c>
      <c r="T444" s="2">
        <v>516</v>
      </c>
    </row>
    <row r="445" spans="1:20" x14ac:dyDescent="0.25">
      <c r="A445">
        <v>8410589</v>
      </c>
      <c r="B445">
        <v>2</v>
      </c>
      <c r="C445" t="s">
        <v>46</v>
      </c>
      <c r="D445">
        <v>332489</v>
      </c>
      <c r="E445" t="s">
        <v>31</v>
      </c>
      <c r="F445" t="s">
        <v>25</v>
      </c>
      <c r="G445" t="s">
        <v>9</v>
      </c>
      <c r="H445" t="s">
        <v>65</v>
      </c>
      <c r="I445" t="s">
        <v>25</v>
      </c>
      <c r="J445" t="s">
        <v>86</v>
      </c>
      <c r="K445">
        <v>6</v>
      </c>
      <c r="L445" t="s">
        <v>107</v>
      </c>
      <c r="M445">
        <f t="shared" si="18"/>
        <v>2022</v>
      </c>
      <c r="N445">
        <v>1</v>
      </c>
      <c r="O445" t="s">
        <v>57</v>
      </c>
      <c r="P445" t="s">
        <v>52</v>
      </c>
      <c r="Q445" s="2">
        <f t="shared" si="19"/>
        <v>258</v>
      </c>
      <c r="R445" s="2">
        <v>258</v>
      </c>
      <c r="S445" s="2">
        <f t="shared" si="20"/>
        <v>283.8</v>
      </c>
      <c r="T445" s="2">
        <v>258</v>
      </c>
    </row>
    <row r="446" spans="1:20" x14ac:dyDescent="0.25">
      <c r="A446">
        <v>8288715</v>
      </c>
      <c r="B446">
        <v>6</v>
      </c>
      <c r="C446" t="s">
        <v>46</v>
      </c>
      <c r="D446">
        <v>301450</v>
      </c>
      <c r="E446" t="s">
        <v>38</v>
      </c>
      <c r="F446" t="s">
        <v>39</v>
      </c>
      <c r="G446" t="s">
        <v>9</v>
      </c>
      <c r="H446" t="s">
        <v>65</v>
      </c>
      <c r="I446" t="s">
        <v>25</v>
      </c>
      <c r="J446" t="s">
        <v>86</v>
      </c>
      <c r="K446">
        <v>6</v>
      </c>
      <c r="L446" t="s">
        <v>107</v>
      </c>
      <c r="M446">
        <f t="shared" si="18"/>
        <v>2022</v>
      </c>
      <c r="N446">
        <v>1</v>
      </c>
      <c r="O446" t="s">
        <v>57</v>
      </c>
      <c r="P446" t="s">
        <v>52</v>
      </c>
      <c r="Q446" s="2">
        <f t="shared" si="19"/>
        <v>258</v>
      </c>
      <c r="R446" s="2">
        <v>258</v>
      </c>
      <c r="S446" s="2">
        <f t="shared" si="20"/>
        <v>283.8</v>
      </c>
      <c r="T446" s="2">
        <v>258</v>
      </c>
    </row>
    <row r="447" spans="1:20" x14ac:dyDescent="0.25">
      <c r="A447">
        <v>8403352</v>
      </c>
      <c r="B447">
        <v>1</v>
      </c>
      <c r="C447" t="s">
        <v>46</v>
      </c>
      <c r="D447">
        <v>332489</v>
      </c>
      <c r="E447" t="s">
        <v>31</v>
      </c>
      <c r="F447" t="s">
        <v>25</v>
      </c>
      <c r="G447" t="s">
        <v>9</v>
      </c>
      <c r="H447" t="s">
        <v>65</v>
      </c>
      <c r="I447" t="s">
        <v>25</v>
      </c>
      <c r="J447" t="s">
        <v>86</v>
      </c>
      <c r="K447">
        <v>6</v>
      </c>
      <c r="L447" t="s">
        <v>107</v>
      </c>
      <c r="M447">
        <f t="shared" si="18"/>
        <v>2022</v>
      </c>
      <c r="N447">
        <v>2</v>
      </c>
      <c r="O447" t="s">
        <v>57</v>
      </c>
      <c r="P447" t="s">
        <v>52</v>
      </c>
      <c r="Q447" s="2">
        <f t="shared" si="19"/>
        <v>516</v>
      </c>
      <c r="R447" s="2">
        <v>258</v>
      </c>
      <c r="S447" s="2">
        <f t="shared" si="20"/>
        <v>567.6</v>
      </c>
      <c r="T447" s="2">
        <v>516</v>
      </c>
    </row>
    <row r="448" spans="1:20" x14ac:dyDescent="0.25">
      <c r="A448">
        <v>8420323</v>
      </c>
      <c r="B448">
        <v>1</v>
      </c>
      <c r="C448" t="s">
        <v>46</v>
      </c>
      <c r="D448">
        <v>341772</v>
      </c>
      <c r="E448" t="s">
        <v>34</v>
      </c>
      <c r="F448" t="s">
        <v>35</v>
      </c>
      <c r="G448" t="s">
        <v>9</v>
      </c>
      <c r="H448" t="s">
        <v>65</v>
      </c>
      <c r="I448" t="s">
        <v>25</v>
      </c>
      <c r="J448" t="s">
        <v>86</v>
      </c>
      <c r="K448">
        <v>6</v>
      </c>
      <c r="L448" t="s">
        <v>107</v>
      </c>
      <c r="M448">
        <f t="shared" si="18"/>
        <v>2022</v>
      </c>
      <c r="N448">
        <v>2</v>
      </c>
      <c r="O448" t="s">
        <v>57</v>
      </c>
      <c r="P448" t="s">
        <v>52</v>
      </c>
      <c r="Q448" s="2">
        <f t="shared" si="19"/>
        <v>516</v>
      </c>
      <c r="R448" s="2">
        <v>258</v>
      </c>
      <c r="S448" s="2">
        <f t="shared" si="20"/>
        <v>567.6</v>
      </c>
      <c r="T448" s="2">
        <v>516</v>
      </c>
    </row>
    <row r="449" spans="1:20" x14ac:dyDescent="0.25">
      <c r="A449">
        <v>8281587</v>
      </c>
      <c r="B449">
        <v>2</v>
      </c>
      <c r="C449" t="s">
        <v>46</v>
      </c>
      <c r="D449">
        <v>301450</v>
      </c>
      <c r="E449" t="s">
        <v>38</v>
      </c>
      <c r="F449" t="s">
        <v>39</v>
      </c>
      <c r="G449" t="s">
        <v>9</v>
      </c>
      <c r="H449" t="s">
        <v>65</v>
      </c>
      <c r="I449" t="s">
        <v>25</v>
      </c>
      <c r="J449" t="s">
        <v>86</v>
      </c>
      <c r="K449">
        <v>6</v>
      </c>
      <c r="L449" t="s">
        <v>107</v>
      </c>
      <c r="M449">
        <f t="shared" si="18"/>
        <v>2022</v>
      </c>
      <c r="N449">
        <v>12</v>
      </c>
      <c r="O449" t="s">
        <v>57</v>
      </c>
      <c r="P449" t="s">
        <v>52</v>
      </c>
      <c r="Q449" s="2">
        <f t="shared" si="19"/>
        <v>3096</v>
      </c>
      <c r="R449" s="2">
        <v>258</v>
      </c>
      <c r="S449" s="2">
        <f t="shared" si="20"/>
        <v>3405.6000000000004</v>
      </c>
      <c r="T449" s="2">
        <v>3096</v>
      </c>
    </row>
    <row r="450" spans="1:20" x14ac:dyDescent="0.25">
      <c r="A450">
        <v>8296979</v>
      </c>
      <c r="B450">
        <v>7</v>
      </c>
      <c r="C450" t="s">
        <v>46</v>
      </c>
      <c r="D450">
        <v>341772</v>
      </c>
      <c r="E450" t="s">
        <v>34</v>
      </c>
      <c r="F450" t="s">
        <v>35</v>
      </c>
      <c r="G450" t="s">
        <v>9</v>
      </c>
      <c r="H450" t="s">
        <v>65</v>
      </c>
      <c r="I450" t="s">
        <v>25</v>
      </c>
      <c r="J450" t="s">
        <v>86</v>
      </c>
      <c r="K450">
        <v>6</v>
      </c>
      <c r="L450" t="s">
        <v>107</v>
      </c>
      <c r="M450">
        <f t="shared" si="18"/>
        <v>2022</v>
      </c>
      <c r="N450">
        <v>5</v>
      </c>
      <c r="O450" t="s">
        <v>57</v>
      </c>
      <c r="P450" t="s">
        <v>52</v>
      </c>
      <c r="Q450" s="2">
        <f t="shared" si="19"/>
        <v>1290</v>
      </c>
      <c r="R450" s="2">
        <v>258</v>
      </c>
      <c r="S450" s="2">
        <f t="shared" si="20"/>
        <v>1419.0000000000002</v>
      </c>
      <c r="T450" s="2">
        <v>1290</v>
      </c>
    </row>
    <row r="451" spans="1:20" x14ac:dyDescent="0.25">
      <c r="A451">
        <v>8337164</v>
      </c>
      <c r="B451">
        <v>3</v>
      </c>
      <c r="C451" t="s">
        <v>46</v>
      </c>
      <c r="D451">
        <v>341772</v>
      </c>
      <c r="E451" t="s">
        <v>34</v>
      </c>
      <c r="F451" t="s">
        <v>35</v>
      </c>
      <c r="G451" t="s">
        <v>9</v>
      </c>
      <c r="H451" t="s">
        <v>65</v>
      </c>
      <c r="I451" t="s">
        <v>25</v>
      </c>
      <c r="J451" t="s">
        <v>86</v>
      </c>
      <c r="K451">
        <v>6</v>
      </c>
      <c r="L451" t="s">
        <v>107</v>
      </c>
      <c r="M451">
        <f t="shared" ref="M451:M514" si="21">+LEFT(J451,4) * 1</f>
        <v>2022</v>
      </c>
      <c r="N451">
        <v>1</v>
      </c>
      <c r="O451" t="s">
        <v>57</v>
      </c>
      <c r="P451" t="s">
        <v>52</v>
      </c>
      <c r="Q451" s="2">
        <f t="shared" ref="Q451:Q514" si="22">IF(P451="EUR",T451,IF(P451="USD",(T451*0.909090909090909),(T451*0.137950062077528)))</f>
        <v>258</v>
      </c>
      <c r="R451" s="2">
        <v>258</v>
      </c>
      <c r="S451" s="2">
        <f t="shared" ref="S451:S514" si="23">IF(P451="USD",T451,IF(P451="EUR",(T451*1.1),(T451*0.151745068285281)))</f>
        <v>283.8</v>
      </c>
      <c r="T451" s="2">
        <v>258</v>
      </c>
    </row>
    <row r="452" spans="1:20" x14ac:dyDescent="0.25">
      <c r="A452">
        <v>8381174</v>
      </c>
      <c r="B452">
        <v>1</v>
      </c>
      <c r="C452" t="s">
        <v>46</v>
      </c>
      <c r="D452">
        <v>306023</v>
      </c>
      <c r="E452" t="s">
        <v>20</v>
      </c>
      <c r="F452" t="s">
        <v>21</v>
      </c>
      <c r="G452" t="s">
        <v>9</v>
      </c>
      <c r="H452" t="s">
        <v>65</v>
      </c>
      <c r="I452" t="s">
        <v>25</v>
      </c>
      <c r="J452" t="s">
        <v>86</v>
      </c>
      <c r="K452">
        <v>6</v>
      </c>
      <c r="L452" t="s">
        <v>107</v>
      </c>
      <c r="M452">
        <f t="shared" si="21"/>
        <v>2022</v>
      </c>
      <c r="N452">
        <v>2</v>
      </c>
      <c r="O452" t="s">
        <v>57</v>
      </c>
      <c r="P452" t="s">
        <v>52</v>
      </c>
      <c r="Q452" s="2">
        <f t="shared" si="22"/>
        <v>516</v>
      </c>
      <c r="R452" s="2">
        <v>258</v>
      </c>
      <c r="S452" s="2">
        <f t="shared" si="23"/>
        <v>567.6</v>
      </c>
      <c r="T452" s="2">
        <v>516</v>
      </c>
    </row>
    <row r="453" spans="1:20" x14ac:dyDescent="0.25">
      <c r="A453">
        <v>8400859</v>
      </c>
      <c r="B453">
        <v>6</v>
      </c>
      <c r="C453" t="s">
        <v>46</v>
      </c>
      <c r="D453">
        <v>306023</v>
      </c>
      <c r="E453" t="s">
        <v>20</v>
      </c>
      <c r="F453" t="s">
        <v>21</v>
      </c>
      <c r="G453" t="s">
        <v>9</v>
      </c>
      <c r="H453" t="s">
        <v>65</v>
      </c>
      <c r="I453" t="s">
        <v>25</v>
      </c>
      <c r="J453" t="s">
        <v>86</v>
      </c>
      <c r="K453">
        <v>6</v>
      </c>
      <c r="L453" t="s">
        <v>107</v>
      </c>
      <c r="M453">
        <f t="shared" si="21"/>
        <v>2022</v>
      </c>
      <c r="N453">
        <v>12</v>
      </c>
      <c r="O453" t="s">
        <v>57</v>
      </c>
      <c r="P453" t="s">
        <v>52</v>
      </c>
      <c r="Q453" s="2">
        <f t="shared" si="22"/>
        <v>3096</v>
      </c>
      <c r="R453" s="2">
        <v>258</v>
      </c>
      <c r="S453" s="2">
        <f t="shared" si="23"/>
        <v>3405.6000000000004</v>
      </c>
      <c r="T453" s="2">
        <v>3096</v>
      </c>
    </row>
    <row r="454" spans="1:20" x14ac:dyDescent="0.25">
      <c r="A454">
        <v>8375665</v>
      </c>
      <c r="B454">
        <v>2</v>
      </c>
      <c r="C454" t="s">
        <v>46</v>
      </c>
      <c r="D454">
        <v>306023</v>
      </c>
      <c r="E454" t="s">
        <v>20</v>
      </c>
      <c r="F454" t="s">
        <v>21</v>
      </c>
      <c r="G454" t="s">
        <v>9</v>
      </c>
      <c r="H454" t="s">
        <v>65</v>
      </c>
      <c r="I454" t="s">
        <v>25</v>
      </c>
      <c r="J454" t="s">
        <v>86</v>
      </c>
      <c r="K454">
        <v>6</v>
      </c>
      <c r="L454" t="s">
        <v>107</v>
      </c>
      <c r="M454">
        <f t="shared" si="21"/>
        <v>2022</v>
      </c>
      <c r="N454">
        <v>1</v>
      </c>
      <c r="O454" t="s">
        <v>57</v>
      </c>
      <c r="P454" t="s">
        <v>52</v>
      </c>
      <c r="Q454" s="2">
        <f t="shared" si="22"/>
        <v>258</v>
      </c>
      <c r="R454" s="2">
        <v>258</v>
      </c>
      <c r="S454" s="2">
        <f t="shared" si="23"/>
        <v>283.8</v>
      </c>
      <c r="T454" s="2">
        <v>258</v>
      </c>
    </row>
    <row r="455" spans="1:20" x14ac:dyDescent="0.25">
      <c r="A455">
        <v>8383629</v>
      </c>
      <c r="B455">
        <v>1</v>
      </c>
      <c r="C455" t="s">
        <v>46</v>
      </c>
      <c r="D455">
        <v>306023</v>
      </c>
      <c r="E455" t="s">
        <v>20</v>
      </c>
      <c r="F455" t="s">
        <v>21</v>
      </c>
      <c r="G455" t="s">
        <v>9</v>
      </c>
      <c r="H455" t="s">
        <v>65</v>
      </c>
      <c r="I455" t="s">
        <v>25</v>
      </c>
      <c r="J455" t="s">
        <v>86</v>
      </c>
      <c r="K455">
        <v>6</v>
      </c>
      <c r="L455" t="s">
        <v>107</v>
      </c>
      <c r="M455">
        <f t="shared" si="21"/>
        <v>2022</v>
      </c>
      <c r="N455">
        <v>1</v>
      </c>
      <c r="O455" t="s">
        <v>57</v>
      </c>
      <c r="P455" t="s">
        <v>52</v>
      </c>
      <c r="Q455" s="2">
        <f t="shared" si="22"/>
        <v>258</v>
      </c>
      <c r="R455" s="2">
        <v>258</v>
      </c>
      <c r="S455" s="2">
        <f t="shared" si="23"/>
        <v>283.8</v>
      </c>
      <c r="T455" s="2">
        <v>258</v>
      </c>
    </row>
    <row r="456" spans="1:20" x14ac:dyDescent="0.25">
      <c r="A456">
        <v>8327234</v>
      </c>
      <c r="B456">
        <v>1</v>
      </c>
      <c r="C456" t="s">
        <v>46</v>
      </c>
      <c r="D456">
        <v>306023</v>
      </c>
      <c r="E456" t="s">
        <v>20</v>
      </c>
      <c r="F456" t="s">
        <v>21</v>
      </c>
      <c r="G456" t="s">
        <v>9</v>
      </c>
      <c r="H456" t="s">
        <v>65</v>
      </c>
      <c r="I456" t="s">
        <v>25</v>
      </c>
      <c r="J456" t="s">
        <v>86</v>
      </c>
      <c r="K456">
        <v>6</v>
      </c>
      <c r="L456" t="s">
        <v>107</v>
      </c>
      <c r="M456">
        <f t="shared" si="21"/>
        <v>2022</v>
      </c>
      <c r="N456">
        <v>4</v>
      </c>
      <c r="O456" t="s">
        <v>57</v>
      </c>
      <c r="P456" t="s">
        <v>52</v>
      </c>
      <c r="Q456" s="2">
        <f t="shared" si="22"/>
        <v>1032</v>
      </c>
      <c r="R456" s="2">
        <v>258</v>
      </c>
      <c r="S456" s="2">
        <f t="shared" si="23"/>
        <v>1135.2</v>
      </c>
      <c r="T456" s="2">
        <v>1032</v>
      </c>
    </row>
    <row r="457" spans="1:20" x14ac:dyDescent="0.25">
      <c r="A457">
        <v>8403970</v>
      </c>
      <c r="B457">
        <v>1</v>
      </c>
      <c r="C457" t="s">
        <v>46</v>
      </c>
      <c r="D457">
        <v>353006</v>
      </c>
      <c r="E457" t="s">
        <v>36</v>
      </c>
      <c r="F457" t="s">
        <v>37</v>
      </c>
      <c r="G457" t="s">
        <v>12</v>
      </c>
      <c r="H457" t="s">
        <v>59</v>
      </c>
      <c r="I457" t="s">
        <v>37</v>
      </c>
      <c r="J457" t="s">
        <v>86</v>
      </c>
      <c r="K457">
        <v>6</v>
      </c>
      <c r="L457" t="s">
        <v>107</v>
      </c>
      <c r="M457">
        <f t="shared" si="21"/>
        <v>2022</v>
      </c>
      <c r="N457">
        <v>3</v>
      </c>
      <c r="O457" t="s">
        <v>57</v>
      </c>
      <c r="P457" t="s">
        <v>54</v>
      </c>
      <c r="Q457" s="2">
        <f t="shared" si="22"/>
        <v>1022.3525070000004</v>
      </c>
      <c r="R457" s="2">
        <v>340.78416900000013</v>
      </c>
      <c r="S457" s="2">
        <f t="shared" si="23"/>
        <v>1124.5877577000019</v>
      </c>
      <c r="T457" s="2">
        <v>7411.0333232429994</v>
      </c>
    </row>
    <row r="458" spans="1:20" x14ac:dyDescent="0.25">
      <c r="A458">
        <v>8365055</v>
      </c>
      <c r="B458">
        <v>3</v>
      </c>
      <c r="C458" t="s">
        <v>46</v>
      </c>
      <c r="D458">
        <v>353006</v>
      </c>
      <c r="E458" t="s">
        <v>36</v>
      </c>
      <c r="F458" t="s">
        <v>37</v>
      </c>
      <c r="G458" t="s">
        <v>12</v>
      </c>
      <c r="H458" t="s">
        <v>59</v>
      </c>
      <c r="I458" t="s">
        <v>37</v>
      </c>
      <c r="J458" t="s">
        <v>86</v>
      </c>
      <c r="K458">
        <v>6</v>
      </c>
      <c r="L458" t="s">
        <v>107</v>
      </c>
      <c r="M458">
        <f t="shared" si="21"/>
        <v>2022</v>
      </c>
      <c r="N458">
        <v>2</v>
      </c>
      <c r="O458" t="s">
        <v>57</v>
      </c>
      <c r="P458" t="s">
        <v>54</v>
      </c>
      <c r="Q458" s="2">
        <f t="shared" si="22"/>
        <v>758.39621900000031</v>
      </c>
      <c r="R458" s="2">
        <v>379.19810950000016</v>
      </c>
      <c r="S458" s="2">
        <f t="shared" si="23"/>
        <v>834.23584090000156</v>
      </c>
      <c r="T458" s="2">
        <v>5497.614191531</v>
      </c>
    </row>
    <row r="459" spans="1:20" x14ac:dyDescent="0.25">
      <c r="A459">
        <v>8371878</v>
      </c>
      <c r="B459">
        <v>5</v>
      </c>
      <c r="C459" t="s">
        <v>46</v>
      </c>
      <c r="D459">
        <v>353006</v>
      </c>
      <c r="E459" t="s">
        <v>36</v>
      </c>
      <c r="F459" t="s">
        <v>37</v>
      </c>
      <c r="G459" t="s">
        <v>12</v>
      </c>
      <c r="H459" t="s">
        <v>59</v>
      </c>
      <c r="I459" t="s">
        <v>37</v>
      </c>
      <c r="J459" t="s">
        <v>86</v>
      </c>
      <c r="K459">
        <v>6</v>
      </c>
      <c r="L459" t="s">
        <v>107</v>
      </c>
      <c r="M459">
        <f t="shared" si="21"/>
        <v>2022</v>
      </c>
      <c r="N459">
        <v>2</v>
      </c>
      <c r="O459" t="s">
        <v>57</v>
      </c>
      <c r="P459" t="s">
        <v>54</v>
      </c>
      <c r="Q459" s="2">
        <f t="shared" si="22"/>
        <v>758.39621900000031</v>
      </c>
      <c r="R459" s="2">
        <v>379.19810950000016</v>
      </c>
      <c r="S459" s="2">
        <f t="shared" si="23"/>
        <v>834.23584090000156</v>
      </c>
      <c r="T459" s="2">
        <v>5497.614191531</v>
      </c>
    </row>
    <row r="460" spans="1:20" x14ac:dyDescent="0.25">
      <c r="A460">
        <v>8379026</v>
      </c>
      <c r="B460">
        <v>5</v>
      </c>
      <c r="C460" t="s">
        <v>46</v>
      </c>
      <c r="D460">
        <v>353006</v>
      </c>
      <c r="E460" t="s">
        <v>36</v>
      </c>
      <c r="F460" t="s">
        <v>37</v>
      </c>
      <c r="G460" t="s">
        <v>12</v>
      </c>
      <c r="H460" t="s">
        <v>59</v>
      </c>
      <c r="I460" t="s">
        <v>37</v>
      </c>
      <c r="J460" t="s">
        <v>86</v>
      </c>
      <c r="K460">
        <v>6</v>
      </c>
      <c r="L460" t="s">
        <v>107</v>
      </c>
      <c r="M460">
        <f t="shared" si="21"/>
        <v>2022</v>
      </c>
      <c r="N460">
        <v>18</v>
      </c>
      <c r="O460" t="s">
        <v>57</v>
      </c>
      <c r="P460" t="s">
        <v>54</v>
      </c>
      <c r="Q460" s="2">
        <f t="shared" si="22"/>
        <v>6825.5659740000028</v>
      </c>
      <c r="R460" s="2">
        <v>379.19810966666682</v>
      </c>
      <c r="S460" s="2">
        <f t="shared" si="23"/>
        <v>7508.1225714000138</v>
      </c>
      <c r="T460" s="2">
        <v>49478.527745526</v>
      </c>
    </row>
    <row r="461" spans="1:20" x14ac:dyDescent="0.25">
      <c r="A461">
        <v>8426529</v>
      </c>
      <c r="B461">
        <v>3</v>
      </c>
      <c r="C461" t="s">
        <v>46</v>
      </c>
      <c r="D461">
        <v>353006</v>
      </c>
      <c r="E461" t="s">
        <v>36</v>
      </c>
      <c r="F461" t="s">
        <v>37</v>
      </c>
      <c r="G461" t="s">
        <v>12</v>
      </c>
      <c r="H461" t="s">
        <v>59</v>
      </c>
      <c r="I461" t="s">
        <v>37</v>
      </c>
      <c r="J461" t="s">
        <v>86</v>
      </c>
      <c r="K461">
        <v>6</v>
      </c>
      <c r="L461" t="s">
        <v>107</v>
      </c>
      <c r="M461">
        <f t="shared" si="21"/>
        <v>2022</v>
      </c>
      <c r="N461">
        <v>2</v>
      </c>
      <c r="O461" t="s">
        <v>57</v>
      </c>
      <c r="P461" t="s">
        <v>54</v>
      </c>
      <c r="Q461" s="2">
        <f t="shared" si="22"/>
        <v>681.56833800000038</v>
      </c>
      <c r="R461" s="2">
        <v>340.78416900000019</v>
      </c>
      <c r="S461" s="2">
        <f t="shared" si="23"/>
        <v>749.72517180000148</v>
      </c>
      <c r="T461" s="2">
        <v>4940.6888821620005</v>
      </c>
    </row>
    <row r="462" spans="1:20" x14ac:dyDescent="0.25">
      <c r="A462">
        <v>8396445</v>
      </c>
      <c r="B462">
        <v>2</v>
      </c>
      <c r="C462" t="s">
        <v>46</v>
      </c>
      <c r="D462">
        <v>353006</v>
      </c>
      <c r="E462" t="s">
        <v>36</v>
      </c>
      <c r="F462" t="s">
        <v>37</v>
      </c>
      <c r="G462" t="s">
        <v>12</v>
      </c>
      <c r="H462" t="s">
        <v>59</v>
      </c>
      <c r="I462" t="s">
        <v>37</v>
      </c>
      <c r="J462" t="s">
        <v>86</v>
      </c>
      <c r="K462">
        <v>6</v>
      </c>
      <c r="L462" t="s">
        <v>107</v>
      </c>
      <c r="M462">
        <f t="shared" si="21"/>
        <v>2022</v>
      </c>
      <c r="N462">
        <v>9</v>
      </c>
      <c r="O462" t="s">
        <v>57</v>
      </c>
      <c r="P462" t="s">
        <v>54</v>
      </c>
      <c r="Q462" s="2">
        <f t="shared" si="22"/>
        <v>3067.0575210000011</v>
      </c>
      <c r="R462" s="2">
        <v>340.78416900000013</v>
      </c>
      <c r="S462" s="2">
        <f t="shared" si="23"/>
        <v>3373.7632731000058</v>
      </c>
      <c r="T462" s="2">
        <v>22233.099969728999</v>
      </c>
    </row>
    <row r="463" spans="1:20" x14ac:dyDescent="0.25">
      <c r="A463">
        <v>8389780</v>
      </c>
      <c r="B463">
        <v>5</v>
      </c>
      <c r="C463" t="s">
        <v>46</v>
      </c>
      <c r="D463">
        <v>336014</v>
      </c>
      <c r="E463" t="s">
        <v>32</v>
      </c>
      <c r="F463" t="s">
        <v>33</v>
      </c>
      <c r="G463" t="s">
        <v>14</v>
      </c>
      <c r="H463" t="s">
        <v>68</v>
      </c>
      <c r="I463" t="s">
        <v>33</v>
      </c>
      <c r="J463" t="s">
        <v>87</v>
      </c>
      <c r="K463">
        <v>7</v>
      </c>
      <c r="L463" t="s">
        <v>108</v>
      </c>
      <c r="M463">
        <f t="shared" si="21"/>
        <v>2022</v>
      </c>
      <c r="N463">
        <v>2</v>
      </c>
      <c r="O463" t="s">
        <v>57</v>
      </c>
      <c r="P463" t="s">
        <v>53</v>
      </c>
      <c r="Q463" s="2">
        <f t="shared" si="22"/>
        <v>677.79584899999986</v>
      </c>
      <c r="R463" s="2">
        <v>338.89792449999993</v>
      </c>
      <c r="S463" s="2">
        <f t="shared" si="23"/>
        <v>745.57543390000001</v>
      </c>
      <c r="T463" s="2">
        <v>745.57543390000001</v>
      </c>
    </row>
    <row r="464" spans="1:20" x14ac:dyDescent="0.25">
      <c r="A464">
        <v>8436694</v>
      </c>
      <c r="B464">
        <v>2</v>
      </c>
      <c r="C464" t="s">
        <v>46</v>
      </c>
      <c r="D464">
        <v>336014</v>
      </c>
      <c r="E464" t="s">
        <v>32</v>
      </c>
      <c r="F464" t="s">
        <v>33</v>
      </c>
      <c r="G464" t="s">
        <v>14</v>
      </c>
      <c r="H464" t="s">
        <v>68</v>
      </c>
      <c r="I464" t="s">
        <v>33</v>
      </c>
      <c r="J464" t="s">
        <v>87</v>
      </c>
      <c r="K464">
        <v>7</v>
      </c>
      <c r="L464" t="s">
        <v>108</v>
      </c>
      <c r="M464">
        <f t="shared" si="21"/>
        <v>2022</v>
      </c>
      <c r="N464">
        <v>2</v>
      </c>
      <c r="O464" t="s">
        <v>57</v>
      </c>
      <c r="P464" t="s">
        <v>53</v>
      </c>
      <c r="Q464" s="2">
        <f t="shared" si="22"/>
        <v>677.79584899999986</v>
      </c>
      <c r="R464" s="2">
        <v>338.89792449999993</v>
      </c>
      <c r="S464" s="2">
        <f t="shared" si="23"/>
        <v>745.57543390000001</v>
      </c>
      <c r="T464" s="2">
        <v>745.57543390000001</v>
      </c>
    </row>
    <row r="465" spans="1:20" x14ac:dyDescent="0.25">
      <c r="A465">
        <v>8440095</v>
      </c>
      <c r="B465">
        <v>1</v>
      </c>
      <c r="C465" t="s">
        <v>46</v>
      </c>
      <c r="D465">
        <v>341772</v>
      </c>
      <c r="E465" t="s">
        <v>34</v>
      </c>
      <c r="F465" t="s">
        <v>35</v>
      </c>
      <c r="G465" t="s">
        <v>9</v>
      </c>
      <c r="H465" t="s">
        <v>65</v>
      </c>
      <c r="I465" t="s">
        <v>25</v>
      </c>
      <c r="J465" t="s">
        <v>87</v>
      </c>
      <c r="K465">
        <v>7</v>
      </c>
      <c r="L465" t="s">
        <v>108</v>
      </c>
      <c r="M465">
        <f t="shared" si="21"/>
        <v>2022</v>
      </c>
      <c r="N465">
        <v>4</v>
      </c>
      <c r="O465" t="s">
        <v>57</v>
      </c>
      <c r="P465" t="s">
        <v>52</v>
      </c>
      <c r="Q465" s="2">
        <f t="shared" si="22"/>
        <v>1032</v>
      </c>
      <c r="R465" s="2">
        <v>258</v>
      </c>
      <c r="S465" s="2">
        <f t="shared" si="23"/>
        <v>1135.2</v>
      </c>
      <c r="T465" s="2">
        <v>1032</v>
      </c>
    </row>
    <row r="466" spans="1:20" x14ac:dyDescent="0.25">
      <c r="A466">
        <v>8454141</v>
      </c>
      <c r="B466">
        <v>2</v>
      </c>
      <c r="C466" t="s">
        <v>46</v>
      </c>
      <c r="D466">
        <v>341772</v>
      </c>
      <c r="E466" t="s">
        <v>34</v>
      </c>
      <c r="F466" t="s">
        <v>35</v>
      </c>
      <c r="G466" t="s">
        <v>9</v>
      </c>
      <c r="H466" t="s">
        <v>65</v>
      </c>
      <c r="I466" t="s">
        <v>25</v>
      </c>
      <c r="J466" t="s">
        <v>87</v>
      </c>
      <c r="K466">
        <v>7</v>
      </c>
      <c r="L466" t="s">
        <v>108</v>
      </c>
      <c r="M466">
        <f t="shared" si="21"/>
        <v>2022</v>
      </c>
      <c r="N466">
        <v>8</v>
      </c>
      <c r="O466" t="s">
        <v>57</v>
      </c>
      <c r="P466" t="s">
        <v>52</v>
      </c>
      <c r="Q466" s="2">
        <f t="shared" si="22"/>
        <v>2064</v>
      </c>
      <c r="R466" s="2">
        <v>258</v>
      </c>
      <c r="S466" s="2">
        <f t="shared" si="23"/>
        <v>2270.4</v>
      </c>
      <c r="T466" s="2">
        <v>2064</v>
      </c>
    </row>
    <row r="467" spans="1:20" x14ac:dyDescent="0.25">
      <c r="A467">
        <v>8316235</v>
      </c>
      <c r="B467">
        <v>4</v>
      </c>
      <c r="C467" t="s">
        <v>46</v>
      </c>
      <c r="D467">
        <v>341772</v>
      </c>
      <c r="E467" t="s">
        <v>34</v>
      </c>
      <c r="F467" t="s">
        <v>35</v>
      </c>
      <c r="G467" t="s">
        <v>9</v>
      </c>
      <c r="H467" t="s">
        <v>65</v>
      </c>
      <c r="I467" t="s">
        <v>25</v>
      </c>
      <c r="J467" t="s">
        <v>87</v>
      </c>
      <c r="K467">
        <v>7</v>
      </c>
      <c r="L467" t="s">
        <v>108</v>
      </c>
      <c r="M467">
        <f t="shared" si="21"/>
        <v>2022</v>
      </c>
      <c r="N467">
        <v>5</v>
      </c>
      <c r="O467" t="s">
        <v>57</v>
      </c>
      <c r="P467" t="s">
        <v>52</v>
      </c>
      <c r="Q467" s="2">
        <f t="shared" si="22"/>
        <v>1290</v>
      </c>
      <c r="R467" s="2">
        <v>258</v>
      </c>
      <c r="S467" s="2">
        <f t="shared" si="23"/>
        <v>1419.0000000000002</v>
      </c>
      <c r="T467" s="2">
        <v>1290</v>
      </c>
    </row>
    <row r="468" spans="1:20" x14ac:dyDescent="0.25">
      <c r="A468">
        <v>8345139</v>
      </c>
      <c r="B468">
        <v>4</v>
      </c>
      <c r="C468" t="s">
        <v>46</v>
      </c>
      <c r="D468">
        <v>301450</v>
      </c>
      <c r="E468" t="s">
        <v>38</v>
      </c>
      <c r="F468" t="s">
        <v>39</v>
      </c>
      <c r="G468" t="s">
        <v>9</v>
      </c>
      <c r="H468" t="s">
        <v>65</v>
      </c>
      <c r="I468" t="s">
        <v>25</v>
      </c>
      <c r="J468" t="s">
        <v>87</v>
      </c>
      <c r="K468">
        <v>7</v>
      </c>
      <c r="L468" t="s">
        <v>108</v>
      </c>
      <c r="M468">
        <f t="shared" si="21"/>
        <v>2022</v>
      </c>
      <c r="N468">
        <v>4</v>
      </c>
      <c r="O468" t="s">
        <v>57</v>
      </c>
      <c r="P468" t="s">
        <v>52</v>
      </c>
      <c r="Q468" s="2">
        <f t="shared" si="22"/>
        <v>1032</v>
      </c>
      <c r="R468" s="2">
        <v>258</v>
      </c>
      <c r="S468" s="2">
        <f t="shared" si="23"/>
        <v>1135.2</v>
      </c>
      <c r="T468" s="2">
        <v>1032</v>
      </c>
    </row>
    <row r="469" spans="1:20" x14ac:dyDescent="0.25">
      <c r="A469">
        <v>8443311</v>
      </c>
      <c r="B469">
        <v>2</v>
      </c>
      <c r="C469" t="s">
        <v>46</v>
      </c>
      <c r="D469">
        <v>341772</v>
      </c>
      <c r="E469" t="s">
        <v>34</v>
      </c>
      <c r="F469" t="s">
        <v>35</v>
      </c>
      <c r="G469" t="s">
        <v>9</v>
      </c>
      <c r="H469" t="s">
        <v>65</v>
      </c>
      <c r="I469" t="s">
        <v>25</v>
      </c>
      <c r="J469" t="s">
        <v>87</v>
      </c>
      <c r="K469">
        <v>7</v>
      </c>
      <c r="L469" t="s">
        <v>108</v>
      </c>
      <c r="M469">
        <f t="shared" si="21"/>
        <v>2022</v>
      </c>
      <c r="N469">
        <v>4</v>
      </c>
      <c r="O469" t="s">
        <v>57</v>
      </c>
      <c r="P469" t="s">
        <v>52</v>
      </c>
      <c r="Q469" s="2">
        <f t="shared" si="22"/>
        <v>1032</v>
      </c>
      <c r="R469" s="2">
        <v>258</v>
      </c>
      <c r="S469" s="2">
        <f t="shared" si="23"/>
        <v>1135.2</v>
      </c>
      <c r="T469" s="2">
        <v>1032</v>
      </c>
    </row>
    <row r="470" spans="1:20" x14ac:dyDescent="0.25">
      <c r="A470">
        <v>8472806</v>
      </c>
      <c r="B470">
        <v>4</v>
      </c>
      <c r="C470" t="s">
        <v>46</v>
      </c>
      <c r="D470">
        <v>341772</v>
      </c>
      <c r="E470" t="s">
        <v>34</v>
      </c>
      <c r="F470" t="s">
        <v>35</v>
      </c>
      <c r="G470" t="s">
        <v>9</v>
      </c>
      <c r="H470" t="s">
        <v>65</v>
      </c>
      <c r="I470" t="s">
        <v>25</v>
      </c>
      <c r="J470" t="s">
        <v>87</v>
      </c>
      <c r="K470">
        <v>7</v>
      </c>
      <c r="L470" t="s">
        <v>108</v>
      </c>
      <c r="M470">
        <f t="shared" si="21"/>
        <v>2022</v>
      </c>
      <c r="N470">
        <v>3</v>
      </c>
      <c r="O470" t="s">
        <v>57</v>
      </c>
      <c r="P470" t="s">
        <v>52</v>
      </c>
      <c r="Q470" s="2">
        <f t="shared" si="22"/>
        <v>774</v>
      </c>
      <c r="R470" s="2">
        <v>258</v>
      </c>
      <c r="S470" s="2">
        <f t="shared" si="23"/>
        <v>851.40000000000009</v>
      </c>
      <c r="T470" s="2">
        <v>774</v>
      </c>
    </row>
    <row r="471" spans="1:20" x14ac:dyDescent="0.25">
      <c r="A471">
        <v>8475097</v>
      </c>
      <c r="B471">
        <v>1</v>
      </c>
      <c r="C471" t="s">
        <v>46</v>
      </c>
      <c r="D471">
        <v>332489</v>
      </c>
      <c r="E471" t="s">
        <v>31</v>
      </c>
      <c r="F471" t="s">
        <v>25</v>
      </c>
      <c r="G471" t="s">
        <v>9</v>
      </c>
      <c r="H471" t="s">
        <v>65</v>
      </c>
      <c r="I471" t="s">
        <v>25</v>
      </c>
      <c r="J471" t="s">
        <v>87</v>
      </c>
      <c r="K471">
        <v>7</v>
      </c>
      <c r="L471" t="s">
        <v>108</v>
      </c>
      <c r="M471">
        <f t="shared" si="21"/>
        <v>2022</v>
      </c>
      <c r="N471">
        <v>1</v>
      </c>
      <c r="O471" t="s">
        <v>57</v>
      </c>
      <c r="P471" t="s">
        <v>52</v>
      </c>
      <c r="Q471" s="2">
        <f t="shared" si="22"/>
        <v>258</v>
      </c>
      <c r="R471" s="2">
        <v>258</v>
      </c>
      <c r="S471" s="2">
        <f t="shared" si="23"/>
        <v>283.8</v>
      </c>
      <c r="T471" s="2">
        <v>258</v>
      </c>
    </row>
    <row r="472" spans="1:20" x14ac:dyDescent="0.25">
      <c r="A472">
        <v>8315016</v>
      </c>
      <c r="B472">
        <v>4</v>
      </c>
      <c r="C472" t="s">
        <v>46</v>
      </c>
      <c r="D472">
        <v>341772</v>
      </c>
      <c r="E472" t="s">
        <v>34</v>
      </c>
      <c r="F472" t="s">
        <v>35</v>
      </c>
      <c r="G472" t="s">
        <v>9</v>
      </c>
      <c r="H472" t="s">
        <v>65</v>
      </c>
      <c r="I472" t="s">
        <v>25</v>
      </c>
      <c r="J472" t="s">
        <v>87</v>
      </c>
      <c r="K472">
        <v>7</v>
      </c>
      <c r="L472" t="s">
        <v>108</v>
      </c>
      <c r="M472">
        <f t="shared" si="21"/>
        <v>2022</v>
      </c>
      <c r="N472">
        <v>2</v>
      </c>
      <c r="O472" t="s">
        <v>57</v>
      </c>
      <c r="P472" t="s">
        <v>52</v>
      </c>
      <c r="Q472" s="2">
        <f t="shared" si="22"/>
        <v>516</v>
      </c>
      <c r="R472" s="2">
        <v>258</v>
      </c>
      <c r="S472" s="2">
        <f t="shared" si="23"/>
        <v>567.6</v>
      </c>
      <c r="T472" s="2">
        <v>516</v>
      </c>
    </row>
    <row r="473" spans="1:20" x14ac:dyDescent="0.25">
      <c r="A473">
        <v>8468274</v>
      </c>
      <c r="B473">
        <v>1</v>
      </c>
      <c r="C473" t="s">
        <v>46</v>
      </c>
      <c r="D473">
        <v>341772</v>
      </c>
      <c r="E473" t="s">
        <v>34</v>
      </c>
      <c r="F473" t="s">
        <v>35</v>
      </c>
      <c r="G473" t="s">
        <v>9</v>
      </c>
      <c r="H473" t="s">
        <v>65</v>
      </c>
      <c r="I473" t="s">
        <v>25</v>
      </c>
      <c r="J473" t="s">
        <v>87</v>
      </c>
      <c r="K473">
        <v>7</v>
      </c>
      <c r="L473" t="s">
        <v>108</v>
      </c>
      <c r="M473">
        <f t="shared" si="21"/>
        <v>2022</v>
      </c>
      <c r="N473">
        <v>1</v>
      </c>
      <c r="O473" t="s">
        <v>57</v>
      </c>
      <c r="P473" t="s">
        <v>52</v>
      </c>
      <c r="Q473" s="2">
        <f t="shared" si="22"/>
        <v>258</v>
      </c>
      <c r="R473" s="2">
        <v>258</v>
      </c>
      <c r="S473" s="2">
        <f t="shared" si="23"/>
        <v>283.8</v>
      </c>
      <c r="T473" s="2">
        <v>258</v>
      </c>
    </row>
    <row r="474" spans="1:20" x14ac:dyDescent="0.25">
      <c r="A474">
        <v>8395395</v>
      </c>
      <c r="B474">
        <v>3</v>
      </c>
      <c r="C474" t="s">
        <v>46</v>
      </c>
      <c r="D474">
        <v>341772</v>
      </c>
      <c r="E474" t="s">
        <v>34</v>
      </c>
      <c r="F474" t="s">
        <v>35</v>
      </c>
      <c r="G474" t="s">
        <v>9</v>
      </c>
      <c r="H474" t="s">
        <v>65</v>
      </c>
      <c r="I474" t="s">
        <v>25</v>
      </c>
      <c r="J474" t="s">
        <v>87</v>
      </c>
      <c r="K474">
        <v>7</v>
      </c>
      <c r="L474" t="s">
        <v>108</v>
      </c>
      <c r="M474">
        <f t="shared" si="21"/>
        <v>2022</v>
      </c>
      <c r="N474">
        <v>1</v>
      </c>
      <c r="O474" t="s">
        <v>57</v>
      </c>
      <c r="P474" t="s">
        <v>52</v>
      </c>
      <c r="Q474" s="2">
        <f t="shared" si="22"/>
        <v>258</v>
      </c>
      <c r="R474" s="2">
        <v>258</v>
      </c>
      <c r="S474" s="2">
        <f t="shared" si="23"/>
        <v>283.8</v>
      </c>
      <c r="T474" s="2">
        <v>258</v>
      </c>
    </row>
    <row r="475" spans="1:20" x14ac:dyDescent="0.25">
      <c r="A475">
        <v>8326552</v>
      </c>
      <c r="B475">
        <v>2</v>
      </c>
      <c r="C475" t="s">
        <v>46</v>
      </c>
      <c r="D475">
        <v>341772</v>
      </c>
      <c r="E475" t="s">
        <v>34</v>
      </c>
      <c r="F475" t="s">
        <v>35</v>
      </c>
      <c r="G475" t="s">
        <v>9</v>
      </c>
      <c r="H475" t="s">
        <v>65</v>
      </c>
      <c r="I475" t="s">
        <v>25</v>
      </c>
      <c r="J475" t="s">
        <v>87</v>
      </c>
      <c r="K475">
        <v>7</v>
      </c>
      <c r="L475" t="s">
        <v>108</v>
      </c>
      <c r="M475">
        <f t="shared" si="21"/>
        <v>2022</v>
      </c>
      <c r="N475">
        <v>2</v>
      </c>
      <c r="O475" t="s">
        <v>57</v>
      </c>
      <c r="P475" t="s">
        <v>52</v>
      </c>
      <c r="Q475" s="2">
        <f t="shared" si="22"/>
        <v>516</v>
      </c>
      <c r="R475" s="2">
        <v>258</v>
      </c>
      <c r="S475" s="2">
        <f t="shared" si="23"/>
        <v>567.6</v>
      </c>
      <c r="T475" s="2">
        <v>516</v>
      </c>
    </row>
    <row r="476" spans="1:20" x14ac:dyDescent="0.25">
      <c r="A476">
        <v>8419201</v>
      </c>
      <c r="B476">
        <v>1</v>
      </c>
      <c r="C476" t="s">
        <v>46</v>
      </c>
      <c r="D476">
        <v>306023</v>
      </c>
      <c r="E476" t="s">
        <v>20</v>
      </c>
      <c r="F476" t="s">
        <v>21</v>
      </c>
      <c r="G476" t="s">
        <v>9</v>
      </c>
      <c r="H476" t="s">
        <v>65</v>
      </c>
      <c r="I476" t="s">
        <v>25</v>
      </c>
      <c r="J476" t="s">
        <v>87</v>
      </c>
      <c r="K476">
        <v>7</v>
      </c>
      <c r="L476" t="s">
        <v>108</v>
      </c>
      <c r="M476">
        <f t="shared" si="21"/>
        <v>2022</v>
      </c>
      <c r="N476">
        <v>1</v>
      </c>
      <c r="O476" t="s">
        <v>57</v>
      </c>
      <c r="P476" t="s">
        <v>52</v>
      </c>
      <c r="Q476" s="2">
        <f t="shared" si="22"/>
        <v>258</v>
      </c>
      <c r="R476" s="2">
        <v>258</v>
      </c>
      <c r="S476" s="2">
        <f t="shared" si="23"/>
        <v>283.8</v>
      </c>
      <c r="T476" s="2">
        <v>258</v>
      </c>
    </row>
    <row r="477" spans="1:20" x14ac:dyDescent="0.25">
      <c r="A477">
        <v>8351198</v>
      </c>
      <c r="B477">
        <v>1</v>
      </c>
      <c r="C477" t="s">
        <v>46</v>
      </c>
      <c r="D477">
        <v>341772</v>
      </c>
      <c r="E477" t="s">
        <v>34</v>
      </c>
      <c r="F477" t="s">
        <v>35</v>
      </c>
      <c r="G477" t="s">
        <v>9</v>
      </c>
      <c r="H477" t="s">
        <v>65</v>
      </c>
      <c r="I477" t="s">
        <v>25</v>
      </c>
      <c r="J477" t="s">
        <v>87</v>
      </c>
      <c r="K477">
        <v>7</v>
      </c>
      <c r="L477" t="s">
        <v>108</v>
      </c>
      <c r="M477">
        <f t="shared" si="21"/>
        <v>2022</v>
      </c>
      <c r="N477">
        <v>2</v>
      </c>
      <c r="O477" t="s">
        <v>57</v>
      </c>
      <c r="P477" t="s">
        <v>52</v>
      </c>
      <c r="Q477" s="2">
        <f t="shared" si="22"/>
        <v>516</v>
      </c>
      <c r="R477" s="2">
        <v>258</v>
      </c>
      <c r="S477" s="2">
        <f t="shared" si="23"/>
        <v>567.6</v>
      </c>
      <c r="T477" s="2">
        <v>516</v>
      </c>
    </row>
    <row r="478" spans="1:20" x14ac:dyDescent="0.25">
      <c r="A478">
        <v>8385109</v>
      </c>
      <c r="B478">
        <v>1</v>
      </c>
      <c r="C478" t="s">
        <v>46</v>
      </c>
      <c r="D478">
        <v>341772</v>
      </c>
      <c r="E478" t="s">
        <v>34</v>
      </c>
      <c r="F478" t="s">
        <v>35</v>
      </c>
      <c r="G478" t="s">
        <v>9</v>
      </c>
      <c r="H478" t="s">
        <v>65</v>
      </c>
      <c r="I478" t="s">
        <v>25</v>
      </c>
      <c r="J478" t="s">
        <v>87</v>
      </c>
      <c r="K478">
        <v>7</v>
      </c>
      <c r="L478" t="s">
        <v>108</v>
      </c>
      <c r="M478">
        <f t="shared" si="21"/>
        <v>2022</v>
      </c>
      <c r="N478">
        <v>1</v>
      </c>
      <c r="O478" t="s">
        <v>57</v>
      </c>
      <c r="P478" t="s">
        <v>52</v>
      </c>
      <c r="Q478" s="2">
        <f t="shared" si="22"/>
        <v>258</v>
      </c>
      <c r="R478" s="2">
        <v>258</v>
      </c>
      <c r="S478" s="2">
        <f t="shared" si="23"/>
        <v>283.8</v>
      </c>
      <c r="T478" s="2">
        <v>258</v>
      </c>
    </row>
    <row r="479" spans="1:20" x14ac:dyDescent="0.25">
      <c r="A479">
        <v>8473363</v>
      </c>
      <c r="B479">
        <v>1</v>
      </c>
      <c r="C479" t="s">
        <v>46</v>
      </c>
      <c r="D479">
        <v>332489</v>
      </c>
      <c r="E479" t="s">
        <v>31</v>
      </c>
      <c r="F479" t="s">
        <v>25</v>
      </c>
      <c r="G479" t="s">
        <v>9</v>
      </c>
      <c r="H479" t="s">
        <v>65</v>
      </c>
      <c r="I479" t="s">
        <v>25</v>
      </c>
      <c r="J479" t="s">
        <v>87</v>
      </c>
      <c r="K479">
        <v>7</v>
      </c>
      <c r="L479" t="s">
        <v>108</v>
      </c>
      <c r="M479">
        <f t="shared" si="21"/>
        <v>2022</v>
      </c>
      <c r="N479">
        <v>1</v>
      </c>
      <c r="O479" t="s">
        <v>57</v>
      </c>
      <c r="P479" t="s">
        <v>52</v>
      </c>
      <c r="Q479" s="2">
        <f t="shared" si="22"/>
        <v>258</v>
      </c>
      <c r="R479" s="2">
        <v>258</v>
      </c>
      <c r="S479" s="2">
        <f t="shared" si="23"/>
        <v>283.8</v>
      </c>
      <c r="T479" s="2">
        <v>258</v>
      </c>
    </row>
    <row r="480" spans="1:20" x14ac:dyDescent="0.25">
      <c r="A480">
        <v>8477460</v>
      </c>
      <c r="B480">
        <v>9</v>
      </c>
      <c r="C480" t="s">
        <v>46</v>
      </c>
      <c r="D480">
        <v>353006</v>
      </c>
      <c r="E480" t="s">
        <v>36</v>
      </c>
      <c r="F480" t="s">
        <v>37</v>
      </c>
      <c r="G480" t="s">
        <v>12</v>
      </c>
      <c r="H480" t="s">
        <v>59</v>
      </c>
      <c r="I480" t="s">
        <v>37</v>
      </c>
      <c r="J480" t="s">
        <v>87</v>
      </c>
      <c r="K480">
        <v>7</v>
      </c>
      <c r="L480" t="s">
        <v>108</v>
      </c>
      <c r="M480">
        <f t="shared" si="21"/>
        <v>2022</v>
      </c>
      <c r="N480">
        <v>4</v>
      </c>
      <c r="O480" t="s">
        <v>57</v>
      </c>
      <c r="P480" t="s">
        <v>54</v>
      </c>
      <c r="Q480" s="2">
        <f t="shared" si="22"/>
        <v>1328.4860410000006</v>
      </c>
      <c r="R480" s="2">
        <v>332.12151025000014</v>
      </c>
      <c r="S480" s="2">
        <f t="shared" si="23"/>
        <v>1461.3346451000025</v>
      </c>
      <c r="T480" s="2">
        <v>9630.1953112089996</v>
      </c>
    </row>
    <row r="481" spans="1:20" x14ac:dyDescent="0.25">
      <c r="A481">
        <v>8445505</v>
      </c>
      <c r="B481">
        <v>3</v>
      </c>
      <c r="C481" t="s">
        <v>46</v>
      </c>
      <c r="D481">
        <v>353006</v>
      </c>
      <c r="E481" t="s">
        <v>36</v>
      </c>
      <c r="F481" t="s">
        <v>37</v>
      </c>
      <c r="G481" t="s">
        <v>12</v>
      </c>
      <c r="H481" t="s">
        <v>59</v>
      </c>
      <c r="I481" t="s">
        <v>37</v>
      </c>
      <c r="J481" t="s">
        <v>87</v>
      </c>
      <c r="K481">
        <v>7</v>
      </c>
      <c r="L481" t="s">
        <v>108</v>
      </c>
      <c r="M481">
        <f t="shared" si="21"/>
        <v>2022</v>
      </c>
      <c r="N481">
        <v>3</v>
      </c>
      <c r="O481" t="s">
        <v>57</v>
      </c>
      <c r="P481" t="s">
        <v>54</v>
      </c>
      <c r="Q481" s="2">
        <f t="shared" si="22"/>
        <v>996.35157900000047</v>
      </c>
      <c r="R481" s="2">
        <v>332.11719300000016</v>
      </c>
      <c r="S481" s="2">
        <f t="shared" si="23"/>
        <v>1095.9867369000019</v>
      </c>
      <c r="T481" s="2">
        <v>7222.552596171</v>
      </c>
    </row>
    <row r="482" spans="1:20" x14ac:dyDescent="0.25">
      <c r="A482">
        <v>8433740</v>
      </c>
      <c r="B482">
        <v>1</v>
      </c>
      <c r="C482" t="s">
        <v>46</v>
      </c>
      <c r="D482">
        <v>353006</v>
      </c>
      <c r="E482" t="s">
        <v>36</v>
      </c>
      <c r="F482" t="s">
        <v>37</v>
      </c>
      <c r="G482" t="s">
        <v>12</v>
      </c>
      <c r="H482" t="s">
        <v>59</v>
      </c>
      <c r="I482" t="s">
        <v>37</v>
      </c>
      <c r="J482" t="s">
        <v>87</v>
      </c>
      <c r="K482">
        <v>7</v>
      </c>
      <c r="L482" t="s">
        <v>108</v>
      </c>
      <c r="M482">
        <f t="shared" si="21"/>
        <v>2022</v>
      </c>
      <c r="N482">
        <v>3</v>
      </c>
      <c r="O482" t="s">
        <v>57</v>
      </c>
      <c r="P482" t="s">
        <v>54</v>
      </c>
      <c r="Q482" s="2">
        <f t="shared" si="22"/>
        <v>996.35157900000047</v>
      </c>
      <c r="R482" s="2">
        <v>332.11719300000016</v>
      </c>
      <c r="S482" s="2">
        <f t="shared" si="23"/>
        <v>1095.9867369000019</v>
      </c>
      <c r="T482" s="2">
        <v>7222.552596171</v>
      </c>
    </row>
    <row r="483" spans="1:20" x14ac:dyDescent="0.25">
      <c r="A483">
        <v>8500716</v>
      </c>
      <c r="B483">
        <v>6</v>
      </c>
      <c r="C483" t="s">
        <v>46</v>
      </c>
      <c r="D483">
        <v>353006</v>
      </c>
      <c r="E483" t="s">
        <v>36</v>
      </c>
      <c r="F483" t="s">
        <v>37</v>
      </c>
      <c r="G483" t="s">
        <v>12</v>
      </c>
      <c r="H483" t="s">
        <v>59</v>
      </c>
      <c r="I483" t="s">
        <v>37</v>
      </c>
      <c r="J483" t="s">
        <v>87</v>
      </c>
      <c r="K483">
        <v>7</v>
      </c>
      <c r="L483" t="s">
        <v>108</v>
      </c>
      <c r="M483">
        <f t="shared" si="21"/>
        <v>2022</v>
      </c>
      <c r="N483">
        <v>1</v>
      </c>
      <c r="O483" t="s">
        <v>57</v>
      </c>
      <c r="P483" t="s">
        <v>54</v>
      </c>
      <c r="Q483" s="2">
        <f t="shared" si="22"/>
        <v>320.49693300000013</v>
      </c>
      <c r="R483" s="2">
        <v>320.49693300000013</v>
      </c>
      <c r="S483" s="2">
        <f t="shared" si="23"/>
        <v>352.54662630000064</v>
      </c>
      <c r="T483" s="2">
        <v>2323.2822673169999</v>
      </c>
    </row>
    <row r="484" spans="1:20" x14ac:dyDescent="0.25">
      <c r="A484">
        <v>8448661</v>
      </c>
      <c r="B484">
        <v>6</v>
      </c>
      <c r="C484" t="s">
        <v>46</v>
      </c>
      <c r="D484">
        <v>353006</v>
      </c>
      <c r="E484" t="s">
        <v>36</v>
      </c>
      <c r="F484" t="s">
        <v>37</v>
      </c>
      <c r="G484" t="s">
        <v>12</v>
      </c>
      <c r="H484" t="s">
        <v>59</v>
      </c>
      <c r="I484" t="s">
        <v>37</v>
      </c>
      <c r="J484" t="s">
        <v>87</v>
      </c>
      <c r="K484">
        <v>7</v>
      </c>
      <c r="L484" t="s">
        <v>108</v>
      </c>
      <c r="M484">
        <f t="shared" si="21"/>
        <v>2022</v>
      </c>
      <c r="N484">
        <v>2</v>
      </c>
      <c r="O484" t="s">
        <v>57</v>
      </c>
      <c r="P484" t="s">
        <v>54</v>
      </c>
      <c r="Q484" s="2">
        <f t="shared" si="22"/>
        <v>664.2343850000002</v>
      </c>
      <c r="R484" s="2">
        <v>332.1171925000001</v>
      </c>
      <c r="S484" s="2">
        <f t="shared" si="23"/>
        <v>730.6578235000012</v>
      </c>
      <c r="T484" s="2">
        <v>4815.0350568649992</v>
      </c>
    </row>
    <row r="485" spans="1:20" x14ac:dyDescent="0.25">
      <c r="A485">
        <v>8451858</v>
      </c>
      <c r="B485">
        <v>3</v>
      </c>
      <c r="C485" t="s">
        <v>46</v>
      </c>
      <c r="D485">
        <v>353006</v>
      </c>
      <c r="E485" t="s">
        <v>36</v>
      </c>
      <c r="F485" t="s">
        <v>37</v>
      </c>
      <c r="G485" t="s">
        <v>12</v>
      </c>
      <c r="H485" t="s">
        <v>59</v>
      </c>
      <c r="I485" t="s">
        <v>37</v>
      </c>
      <c r="J485" t="s">
        <v>87</v>
      </c>
      <c r="K485">
        <v>7</v>
      </c>
      <c r="L485" t="s">
        <v>108</v>
      </c>
      <c r="M485">
        <f t="shared" si="21"/>
        <v>2022</v>
      </c>
      <c r="N485">
        <v>3</v>
      </c>
      <c r="O485" t="s">
        <v>57</v>
      </c>
      <c r="P485" t="s">
        <v>54</v>
      </c>
      <c r="Q485" s="2">
        <f t="shared" si="22"/>
        <v>996.35157900000047</v>
      </c>
      <c r="R485" s="2">
        <v>332.11719300000016</v>
      </c>
      <c r="S485" s="2">
        <f t="shared" si="23"/>
        <v>1095.9867369000019</v>
      </c>
      <c r="T485" s="2">
        <v>7222.552596171</v>
      </c>
    </row>
    <row r="486" spans="1:20" x14ac:dyDescent="0.25">
      <c r="A486">
        <v>8456326</v>
      </c>
      <c r="B486">
        <v>2</v>
      </c>
      <c r="C486" t="s">
        <v>46</v>
      </c>
      <c r="D486">
        <v>353006</v>
      </c>
      <c r="E486" t="s">
        <v>36</v>
      </c>
      <c r="F486" t="s">
        <v>37</v>
      </c>
      <c r="G486" t="s">
        <v>12</v>
      </c>
      <c r="H486" t="s">
        <v>59</v>
      </c>
      <c r="I486" t="s">
        <v>37</v>
      </c>
      <c r="J486" t="s">
        <v>87</v>
      </c>
      <c r="K486">
        <v>7</v>
      </c>
      <c r="L486" t="s">
        <v>108</v>
      </c>
      <c r="M486">
        <f t="shared" si="21"/>
        <v>2022</v>
      </c>
      <c r="N486">
        <v>6</v>
      </c>
      <c r="O486" t="s">
        <v>57</v>
      </c>
      <c r="P486" t="s">
        <v>54</v>
      </c>
      <c r="Q486" s="2">
        <f t="shared" si="22"/>
        <v>1992.7031570000006</v>
      </c>
      <c r="R486" s="2">
        <v>332.11719283333343</v>
      </c>
      <c r="S486" s="2">
        <f t="shared" si="23"/>
        <v>2191.9734727000036</v>
      </c>
      <c r="T486" s="2">
        <v>14445.105185092998</v>
      </c>
    </row>
    <row r="487" spans="1:20" x14ac:dyDescent="0.25">
      <c r="A487">
        <v>8466810</v>
      </c>
      <c r="B487">
        <v>1</v>
      </c>
      <c r="C487" t="s">
        <v>46</v>
      </c>
      <c r="D487">
        <v>353006</v>
      </c>
      <c r="E487" t="s">
        <v>36</v>
      </c>
      <c r="F487" t="s">
        <v>37</v>
      </c>
      <c r="G487" t="s">
        <v>12</v>
      </c>
      <c r="H487" t="s">
        <v>59</v>
      </c>
      <c r="I487" t="s">
        <v>37</v>
      </c>
      <c r="J487" t="s">
        <v>87</v>
      </c>
      <c r="K487">
        <v>7</v>
      </c>
      <c r="L487" t="s">
        <v>108</v>
      </c>
      <c r="M487">
        <f t="shared" si="21"/>
        <v>2022</v>
      </c>
      <c r="N487">
        <v>13</v>
      </c>
      <c r="O487" t="s">
        <v>57</v>
      </c>
      <c r="P487" t="s">
        <v>54</v>
      </c>
      <c r="Q487" s="2">
        <f t="shared" si="22"/>
        <v>4317.5235070000017</v>
      </c>
      <c r="R487" s="2">
        <v>332.11719284615396</v>
      </c>
      <c r="S487" s="2">
        <f t="shared" si="23"/>
        <v>4749.2758577000086</v>
      </c>
      <c r="T487" s="2">
        <v>31297.727902242998</v>
      </c>
    </row>
    <row r="488" spans="1:20" x14ac:dyDescent="0.25">
      <c r="A488">
        <v>8372843</v>
      </c>
      <c r="B488">
        <v>3</v>
      </c>
      <c r="C488" t="s">
        <v>46</v>
      </c>
      <c r="D488">
        <v>371504</v>
      </c>
      <c r="E488" t="s">
        <v>22</v>
      </c>
      <c r="F488" t="s">
        <v>23</v>
      </c>
      <c r="G488" t="s">
        <v>15</v>
      </c>
      <c r="H488" t="s">
        <v>63</v>
      </c>
      <c r="I488" t="s">
        <v>23</v>
      </c>
      <c r="J488" t="s">
        <v>87</v>
      </c>
      <c r="K488">
        <v>7</v>
      </c>
      <c r="L488" t="s">
        <v>108</v>
      </c>
      <c r="M488">
        <f t="shared" si="21"/>
        <v>2022</v>
      </c>
      <c r="N488">
        <v>1</v>
      </c>
      <c r="O488" t="s">
        <v>57</v>
      </c>
      <c r="P488" t="s">
        <v>52</v>
      </c>
      <c r="Q488" s="2">
        <f t="shared" si="22"/>
        <v>278.64</v>
      </c>
      <c r="R488" s="2">
        <v>278.64</v>
      </c>
      <c r="S488" s="2">
        <f t="shared" si="23"/>
        <v>306.50400000000002</v>
      </c>
      <c r="T488" s="2">
        <v>278.64</v>
      </c>
    </row>
    <row r="489" spans="1:20" x14ac:dyDescent="0.25">
      <c r="A489">
        <v>8446193</v>
      </c>
      <c r="B489">
        <v>3</v>
      </c>
      <c r="C489" t="s">
        <v>46</v>
      </c>
      <c r="D489">
        <v>371504</v>
      </c>
      <c r="E489" t="s">
        <v>22</v>
      </c>
      <c r="F489" t="s">
        <v>23</v>
      </c>
      <c r="G489" t="s">
        <v>15</v>
      </c>
      <c r="H489" t="s">
        <v>63</v>
      </c>
      <c r="I489" t="s">
        <v>23</v>
      </c>
      <c r="J489" t="s">
        <v>87</v>
      </c>
      <c r="K489">
        <v>7</v>
      </c>
      <c r="L489" t="s">
        <v>108</v>
      </c>
      <c r="M489">
        <f t="shared" si="21"/>
        <v>2022</v>
      </c>
      <c r="N489">
        <v>2</v>
      </c>
      <c r="O489" t="s">
        <v>57</v>
      </c>
      <c r="P489" t="s">
        <v>52</v>
      </c>
      <c r="Q489" s="2">
        <f t="shared" si="22"/>
        <v>557.28</v>
      </c>
      <c r="R489" s="2">
        <v>278.64</v>
      </c>
      <c r="S489" s="2">
        <f t="shared" si="23"/>
        <v>613.00800000000004</v>
      </c>
      <c r="T489" s="2">
        <v>557.28</v>
      </c>
    </row>
    <row r="490" spans="1:20" x14ac:dyDescent="0.25">
      <c r="A490">
        <v>8392927</v>
      </c>
      <c r="B490">
        <v>1</v>
      </c>
      <c r="C490" t="s">
        <v>46</v>
      </c>
      <c r="D490">
        <v>371504</v>
      </c>
      <c r="E490" t="s">
        <v>22</v>
      </c>
      <c r="F490" t="s">
        <v>23</v>
      </c>
      <c r="G490" t="s">
        <v>15</v>
      </c>
      <c r="H490" t="s">
        <v>63</v>
      </c>
      <c r="I490" t="s">
        <v>23</v>
      </c>
      <c r="J490" t="s">
        <v>87</v>
      </c>
      <c r="K490">
        <v>7</v>
      </c>
      <c r="L490" t="s">
        <v>108</v>
      </c>
      <c r="M490">
        <f t="shared" si="21"/>
        <v>2022</v>
      </c>
      <c r="N490">
        <v>1</v>
      </c>
      <c r="O490" t="s">
        <v>57</v>
      </c>
      <c r="P490" t="s">
        <v>52</v>
      </c>
      <c r="Q490" s="2">
        <f t="shared" si="22"/>
        <v>278.64</v>
      </c>
      <c r="R490" s="2">
        <v>278.64</v>
      </c>
      <c r="S490" s="2">
        <f t="shared" si="23"/>
        <v>306.50400000000002</v>
      </c>
      <c r="T490" s="2">
        <v>278.64</v>
      </c>
    </row>
    <row r="491" spans="1:20" x14ac:dyDescent="0.25">
      <c r="A491">
        <v>8396312</v>
      </c>
      <c r="B491">
        <v>1</v>
      </c>
      <c r="C491" t="s">
        <v>46</v>
      </c>
      <c r="D491">
        <v>371504</v>
      </c>
      <c r="E491" t="s">
        <v>22</v>
      </c>
      <c r="F491" t="s">
        <v>23</v>
      </c>
      <c r="G491" t="s">
        <v>15</v>
      </c>
      <c r="H491" t="s">
        <v>63</v>
      </c>
      <c r="I491" t="s">
        <v>23</v>
      </c>
      <c r="J491" t="s">
        <v>87</v>
      </c>
      <c r="K491">
        <v>7</v>
      </c>
      <c r="L491" t="s">
        <v>108</v>
      </c>
      <c r="M491">
        <f t="shared" si="21"/>
        <v>2022</v>
      </c>
      <c r="N491">
        <v>1</v>
      </c>
      <c r="O491" t="s">
        <v>57</v>
      </c>
      <c r="P491" t="s">
        <v>52</v>
      </c>
      <c r="Q491" s="2">
        <f t="shared" si="22"/>
        <v>278.64</v>
      </c>
      <c r="R491" s="2">
        <v>278.64</v>
      </c>
      <c r="S491" s="2">
        <f t="shared" si="23"/>
        <v>306.50400000000002</v>
      </c>
      <c r="T491" s="2">
        <v>278.64</v>
      </c>
    </row>
    <row r="492" spans="1:20" x14ac:dyDescent="0.25">
      <c r="A492">
        <v>8461121</v>
      </c>
      <c r="B492">
        <v>1</v>
      </c>
      <c r="C492" t="s">
        <v>46</v>
      </c>
      <c r="D492">
        <v>371504</v>
      </c>
      <c r="E492" t="s">
        <v>22</v>
      </c>
      <c r="F492" t="s">
        <v>23</v>
      </c>
      <c r="G492" t="s">
        <v>15</v>
      </c>
      <c r="H492" t="s">
        <v>63</v>
      </c>
      <c r="I492" t="s">
        <v>23</v>
      </c>
      <c r="J492" t="s">
        <v>87</v>
      </c>
      <c r="K492">
        <v>7</v>
      </c>
      <c r="L492" t="s">
        <v>108</v>
      </c>
      <c r="M492">
        <f t="shared" si="21"/>
        <v>2022</v>
      </c>
      <c r="N492">
        <v>2</v>
      </c>
      <c r="O492" t="s">
        <v>57</v>
      </c>
      <c r="P492" t="s">
        <v>52</v>
      </c>
      <c r="Q492" s="2">
        <f t="shared" si="22"/>
        <v>557.28</v>
      </c>
      <c r="R492" s="2">
        <v>278.64</v>
      </c>
      <c r="S492" s="2">
        <f t="shared" si="23"/>
        <v>613.00800000000004</v>
      </c>
      <c r="T492" s="2">
        <v>557.28</v>
      </c>
    </row>
    <row r="493" spans="1:20" x14ac:dyDescent="0.25">
      <c r="A493">
        <v>8506594</v>
      </c>
      <c r="B493">
        <v>2</v>
      </c>
      <c r="C493" t="s">
        <v>46</v>
      </c>
      <c r="D493">
        <v>336014</v>
      </c>
      <c r="E493" t="s">
        <v>32</v>
      </c>
      <c r="F493" t="s">
        <v>33</v>
      </c>
      <c r="G493" t="s">
        <v>17</v>
      </c>
      <c r="H493" t="s">
        <v>67</v>
      </c>
      <c r="I493" t="s">
        <v>33</v>
      </c>
      <c r="J493" t="s">
        <v>88</v>
      </c>
      <c r="K493">
        <v>8</v>
      </c>
      <c r="L493" t="s">
        <v>109</v>
      </c>
      <c r="M493">
        <f t="shared" si="21"/>
        <v>2022</v>
      </c>
      <c r="N493">
        <v>2</v>
      </c>
      <c r="O493" t="s">
        <v>57</v>
      </c>
      <c r="P493" t="s">
        <v>53</v>
      </c>
      <c r="Q493" s="2">
        <f t="shared" si="22"/>
        <v>618.09514300000001</v>
      </c>
      <c r="R493" s="2">
        <v>309.0475715</v>
      </c>
      <c r="S493" s="2">
        <f t="shared" si="23"/>
        <v>679.90465730000005</v>
      </c>
      <c r="T493" s="2">
        <v>679.90465730000005</v>
      </c>
    </row>
    <row r="494" spans="1:20" x14ac:dyDescent="0.25">
      <c r="A494">
        <v>8558479</v>
      </c>
      <c r="B494">
        <v>3</v>
      </c>
      <c r="C494" t="s">
        <v>46</v>
      </c>
      <c r="D494">
        <v>336014</v>
      </c>
      <c r="E494" t="s">
        <v>32</v>
      </c>
      <c r="F494" t="s">
        <v>33</v>
      </c>
      <c r="G494" t="s">
        <v>14</v>
      </c>
      <c r="H494" t="s">
        <v>68</v>
      </c>
      <c r="I494" t="s">
        <v>33</v>
      </c>
      <c r="J494" t="s">
        <v>88</v>
      </c>
      <c r="K494">
        <v>8</v>
      </c>
      <c r="L494" t="s">
        <v>109</v>
      </c>
      <c r="M494">
        <f t="shared" si="21"/>
        <v>2022</v>
      </c>
      <c r="N494">
        <v>2</v>
      </c>
      <c r="O494" t="s">
        <v>57</v>
      </c>
      <c r="P494" t="s">
        <v>53</v>
      </c>
      <c r="Q494" s="2">
        <f t="shared" si="22"/>
        <v>687.37254999999993</v>
      </c>
      <c r="R494" s="2">
        <v>343.68627499999997</v>
      </c>
      <c r="S494" s="2">
        <f t="shared" si="23"/>
        <v>756.10980500000005</v>
      </c>
      <c r="T494" s="2">
        <v>756.10980500000005</v>
      </c>
    </row>
    <row r="495" spans="1:20" x14ac:dyDescent="0.25">
      <c r="A495">
        <v>8527368</v>
      </c>
      <c r="B495">
        <v>1</v>
      </c>
      <c r="C495" t="s">
        <v>46</v>
      </c>
      <c r="D495">
        <v>306023</v>
      </c>
      <c r="E495" t="s">
        <v>20</v>
      </c>
      <c r="F495" t="s">
        <v>21</v>
      </c>
      <c r="G495" t="s">
        <v>9</v>
      </c>
      <c r="H495" t="s">
        <v>65</v>
      </c>
      <c r="I495" t="s">
        <v>25</v>
      </c>
      <c r="J495" t="s">
        <v>88</v>
      </c>
      <c r="K495">
        <v>8</v>
      </c>
      <c r="L495" t="s">
        <v>109</v>
      </c>
      <c r="M495">
        <f t="shared" si="21"/>
        <v>2022</v>
      </c>
      <c r="N495">
        <v>2</v>
      </c>
      <c r="O495" t="s">
        <v>57</v>
      </c>
      <c r="P495" t="s">
        <v>52</v>
      </c>
      <c r="Q495" s="2">
        <f t="shared" si="22"/>
        <v>498.08</v>
      </c>
      <c r="R495" s="2">
        <v>249.04</v>
      </c>
      <c r="S495" s="2">
        <f t="shared" si="23"/>
        <v>547.88800000000003</v>
      </c>
      <c r="T495" s="2">
        <v>498.08</v>
      </c>
    </row>
    <row r="496" spans="1:20" x14ac:dyDescent="0.25">
      <c r="A496">
        <v>8547927</v>
      </c>
      <c r="B496">
        <v>3</v>
      </c>
      <c r="C496" t="s">
        <v>46</v>
      </c>
      <c r="D496">
        <v>341772</v>
      </c>
      <c r="E496" t="s">
        <v>34</v>
      </c>
      <c r="F496" t="s">
        <v>35</v>
      </c>
      <c r="G496" t="s">
        <v>9</v>
      </c>
      <c r="H496" t="s">
        <v>65</v>
      </c>
      <c r="I496" t="s">
        <v>25</v>
      </c>
      <c r="J496" t="s">
        <v>88</v>
      </c>
      <c r="K496">
        <v>8</v>
      </c>
      <c r="L496" t="s">
        <v>109</v>
      </c>
      <c r="M496">
        <f t="shared" si="21"/>
        <v>2022</v>
      </c>
      <c r="N496">
        <v>6</v>
      </c>
      <c r="O496" t="s">
        <v>57</v>
      </c>
      <c r="P496" t="s">
        <v>52</v>
      </c>
      <c r="Q496" s="2">
        <f t="shared" si="22"/>
        <v>1494.24</v>
      </c>
      <c r="R496" s="2">
        <v>249.04</v>
      </c>
      <c r="S496" s="2">
        <f t="shared" si="23"/>
        <v>1643.6640000000002</v>
      </c>
      <c r="T496" s="2">
        <v>1494.24</v>
      </c>
    </row>
    <row r="497" spans="1:20" x14ac:dyDescent="0.25">
      <c r="A497">
        <v>8524781</v>
      </c>
      <c r="B497">
        <v>1</v>
      </c>
      <c r="C497" t="s">
        <v>46</v>
      </c>
      <c r="D497">
        <v>306023</v>
      </c>
      <c r="E497" t="s">
        <v>20</v>
      </c>
      <c r="F497" t="s">
        <v>21</v>
      </c>
      <c r="G497" t="s">
        <v>9</v>
      </c>
      <c r="H497" t="s">
        <v>65</v>
      </c>
      <c r="I497" t="s">
        <v>25</v>
      </c>
      <c r="J497" t="s">
        <v>88</v>
      </c>
      <c r="K497">
        <v>8</v>
      </c>
      <c r="L497" t="s">
        <v>109</v>
      </c>
      <c r="M497">
        <f t="shared" si="21"/>
        <v>2022</v>
      </c>
      <c r="N497">
        <v>2</v>
      </c>
      <c r="O497" t="s">
        <v>57</v>
      </c>
      <c r="P497" t="s">
        <v>52</v>
      </c>
      <c r="Q497" s="2">
        <f t="shared" si="22"/>
        <v>498.08</v>
      </c>
      <c r="R497" s="2">
        <v>249.04</v>
      </c>
      <c r="S497" s="2">
        <f t="shared" si="23"/>
        <v>547.88800000000003</v>
      </c>
      <c r="T497" s="2">
        <v>498.08</v>
      </c>
    </row>
    <row r="498" spans="1:20" x14ac:dyDescent="0.25">
      <c r="A498">
        <v>8517562</v>
      </c>
      <c r="B498">
        <v>1</v>
      </c>
      <c r="C498" t="s">
        <v>46</v>
      </c>
      <c r="D498">
        <v>306023</v>
      </c>
      <c r="E498" t="s">
        <v>20</v>
      </c>
      <c r="F498" t="s">
        <v>21</v>
      </c>
      <c r="G498" t="s">
        <v>9</v>
      </c>
      <c r="H498" t="s">
        <v>65</v>
      </c>
      <c r="I498" t="s">
        <v>25</v>
      </c>
      <c r="J498" t="s">
        <v>88</v>
      </c>
      <c r="K498">
        <v>8</v>
      </c>
      <c r="L498" t="s">
        <v>109</v>
      </c>
      <c r="M498">
        <f t="shared" si="21"/>
        <v>2022</v>
      </c>
      <c r="N498">
        <v>2</v>
      </c>
      <c r="O498" t="s">
        <v>57</v>
      </c>
      <c r="P498" t="s">
        <v>52</v>
      </c>
      <c r="Q498" s="2">
        <f t="shared" si="22"/>
        <v>498.08</v>
      </c>
      <c r="R498" s="2">
        <v>249.04</v>
      </c>
      <c r="S498" s="2">
        <f t="shared" si="23"/>
        <v>547.88800000000003</v>
      </c>
      <c r="T498" s="2">
        <v>498.08</v>
      </c>
    </row>
    <row r="499" spans="1:20" x14ac:dyDescent="0.25">
      <c r="A499">
        <v>8539590</v>
      </c>
      <c r="B499">
        <v>2</v>
      </c>
      <c r="C499" t="s">
        <v>46</v>
      </c>
      <c r="D499">
        <v>306023</v>
      </c>
      <c r="E499" t="s">
        <v>20</v>
      </c>
      <c r="F499" t="s">
        <v>21</v>
      </c>
      <c r="G499" t="s">
        <v>9</v>
      </c>
      <c r="H499" t="s">
        <v>65</v>
      </c>
      <c r="I499" t="s">
        <v>25</v>
      </c>
      <c r="J499" t="s">
        <v>88</v>
      </c>
      <c r="K499">
        <v>8</v>
      </c>
      <c r="L499" t="s">
        <v>109</v>
      </c>
      <c r="M499">
        <f t="shared" si="21"/>
        <v>2022</v>
      </c>
      <c r="N499">
        <v>3</v>
      </c>
      <c r="O499" t="s">
        <v>57</v>
      </c>
      <c r="P499" t="s">
        <v>52</v>
      </c>
      <c r="Q499" s="2">
        <f t="shared" si="22"/>
        <v>747.12</v>
      </c>
      <c r="R499" s="2">
        <v>249.04</v>
      </c>
      <c r="S499" s="2">
        <f t="shared" si="23"/>
        <v>821.83200000000011</v>
      </c>
      <c r="T499" s="2">
        <v>747.12</v>
      </c>
    </row>
    <row r="500" spans="1:20" x14ac:dyDescent="0.25">
      <c r="A500">
        <v>8526477</v>
      </c>
      <c r="B500">
        <v>3</v>
      </c>
      <c r="C500" t="s">
        <v>46</v>
      </c>
      <c r="D500">
        <v>341772</v>
      </c>
      <c r="E500" t="s">
        <v>34</v>
      </c>
      <c r="F500" t="s">
        <v>35</v>
      </c>
      <c r="G500" t="s">
        <v>9</v>
      </c>
      <c r="H500" t="s">
        <v>65</v>
      </c>
      <c r="I500" t="s">
        <v>25</v>
      </c>
      <c r="J500" t="s">
        <v>88</v>
      </c>
      <c r="K500">
        <v>8</v>
      </c>
      <c r="L500" t="s">
        <v>109</v>
      </c>
      <c r="M500">
        <f t="shared" si="21"/>
        <v>2022</v>
      </c>
      <c r="N500">
        <v>4</v>
      </c>
      <c r="O500" t="s">
        <v>57</v>
      </c>
      <c r="P500" t="s">
        <v>52</v>
      </c>
      <c r="Q500" s="2">
        <f t="shared" si="22"/>
        <v>996.16</v>
      </c>
      <c r="R500" s="2">
        <v>249.04</v>
      </c>
      <c r="S500" s="2">
        <f t="shared" si="23"/>
        <v>1095.7760000000001</v>
      </c>
      <c r="T500" s="2">
        <v>996.16</v>
      </c>
    </row>
    <row r="501" spans="1:20" x14ac:dyDescent="0.25">
      <c r="A501">
        <v>8532207</v>
      </c>
      <c r="B501">
        <v>3</v>
      </c>
      <c r="C501" t="s">
        <v>46</v>
      </c>
      <c r="D501">
        <v>353006</v>
      </c>
      <c r="E501" t="s">
        <v>36</v>
      </c>
      <c r="F501" t="s">
        <v>37</v>
      </c>
      <c r="G501" t="s">
        <v>12</v>
      </c>
      <c r="H501" t="s">
        <v>59</v>
      </c>
      <c r="I501" t="s">
        <v>37</v>
      </c>
      <c r="J501" t="s">
        <v>88</v>
      </c>
      <c r="K501">
        <v>8</v>
      </c>
      <c r="L501" t="s">
        <v>109</v>
      </c>
      <c r="M501">
        <f t="shared" si="21"/>
        <v>2022</v>
      </c>
      <c r="N501">
        <v>4</v>
      </c>
      <c r="O501" t="s">
        <v>57</v>
      </c>
      <c r="P501" t="s">
        <v>54</v>
      </c>
      <c r="Q501" s="2">
        <f t="shared" si="22"/>
        <v>1300.1913600000007</v>
      </c>
      <c r="R501" s="2">
        <v>325.04784000000018</v>
      </c>
      <c r="S501" s="2">
        <f t="shared" si="23"/>
        <v>1430.2104960000026</v>
      </c>
      <c r="T501" s="2">
        <v>9425.0871686400005</v>
      </c>
    </row>
    <row r="502" spans="1:20" x14ac:dyDescent="0.25">
      <c r="A502">
        <v>8571921</v>
      </c>
      <c r="B502">
        <v>1</v>
      </c>
      <c r="C502" t="s">
        <v>46</v>
      </c>
      <c r="D502">
        <v>353006</v>
      </c>
      <c r="E502" t="s">
        <v>36</v>
      </c>
      <c r="F502" t="s">
        <v>37</v>
      </c>
      <c r="G502" t="s">
        <v>12</v>
      </c>
      <c r="H502" t="s">
        <v>59</v>
      </c>
      <c r="I502" t="s">
        <v>37</v>
      </c>
      <c r="J502" t="s">
        <v>88</v>
      </c>
      <c r="K502">
        <v>8</v>
      </c>
      <c r="L502" t="s">
        <v>109</v>
      </c>
      <c r="M502">
        <f t="shared" si="21"/>
        <v>2022</v>
      </c>
      <c r="N502">
        <v>1</v>
      </c>
      <c r="O502" t="s">
        <v>57</v>
      </c>
      <c r="P502" t="s">
        <v>54</v>
      </c>
      <c r="Q502" s="2">
        <f t="shared" si="22"/>
        <v>325.04784000000018</v>
      </c>
      <c r="R502" s="2">
        <v>325.04784000000018</v>
      </c>
      <c r="S502" s="2">
        <f t="shared" si="23"/>
        <v>357.55262400000066</v>
      </c>
      <c r="T502" s="2">
        <v>2356.2717921600001</v>
      </c>
    </row>
    <row r="503" spans="1:20" x14ac:dyDescent="0.25">
      <c r="A503">
        <v>8507111</v>
      </c>
      <c r="B503">
        <v>8</v>
      </c>
      <c r="C503" t="s">
        <v>46</v>
      </c>
      <c r="D503">
        <v>353006</v>
      </c>
      <c r="E503" t="s">
        <v>36</v>
      </c>
      <c r="F503" t="s">
        <v>37</v>
      </c>
      <c r="G503" t="s">
        <v>12</v>
      </c>
      <c r="H503" t="s">
        <v>59</v>
      </c>
      <c r="I503" t="s">
        <v>37</v>
      </c>
      <c r="J503" t="s">
        <v>88</v>
      </c>
      <c r="K503">
        <v>8</v>
      </c>
      <c r="L503" t="s">
        <v>109</v>
      </c>
      <c r="M503">
        <f t="shared" si="21"/>
        <v>2022</v>
      </c>
      <c r="N503">
        <v>5</v>
      </c>
      <c r="O503" t="s">
        <v>57</v>
      </c>
      <c r="P503" t="s">
        <v>54</v>
      </c>
      <c r="Q503" s="2">
        <f t="shared" si="22"/>
        <v>1625.2392010000008</v>
      </c>
      <c r="R503" s="2">
        <v>325.04784020000017</v>
      </c>
      <c r="S503" s="2">
        <f t="shared" si="23"/>
        <v>1787.7631211000032</v>
      </c>
      <c r="T503" s="2">
        <v>11781.358968049</v>
      </c>
    </row>
    <row r="504" spans="1:20" x14ac:dyDescent="0.25">
      <c r="A504">
        <v>8556284</v>
      </c>
      <c r="B504">
        <v>10</v>
      </c>
      <c r="C504" t="s">
        <v>46</v>
      </c>
      <c r="D504">
        <v>353006</v>
      </c>
      <c r="E504" t="s">
        <v>36</v>
      </c>
      <c r="F504" t="s">
        <v>37</v>
      </c>
      <c r="G504" t="s">
        <v>12</v>
      </c>
      <c r="H504" t="s">
        <v>59</v>
      </c>
      <c r="I504" t="s">
        <v>37</v>
      </c>
      <c r="J504" t="s">
        <v>88</v>
      </c>
      <c r="K504">
        <v>8</v>
      </c>
      <c r="L504" t="s">
        <v>109</v>
      </c>
      <c r="M504">
        <f t="shared" si="21"/>
        <v>2022</v>
      </c>
      <c r="N504">
        <v>2</v>
      </c>
      <c r="O504" t="s">
        <v>57</v>
      </c>
      <c r="P504" t="s">
        <v>54</v>
      </c>
      <c r="Q504" s="2">
        <f t="shared" si="22"/>
        <v>650.09568000000036</v>
      </c>
      <c r="R504" s="2">
        <v>325.04784000000018</v>
      </c>
      <c r="S504" s="2">
        <f t="shared" si="23"/>
        <v>715.10524800000132</v>
      </c>
      <c r="T504" s="2">
        <v>4712.5435843200003</v>
      </c>
    </row>
    <row r="505" spans="1:20" x14ac:dyDescent="0.25">
      <c r="A505">
        <v>8519780</v>
      </c>
      <c r="B505">
        <v>8</v>
      </c>
      <c r="C505" t="s">
        <v>46</v>
      </c>
      <c r="D505">
        <v>353006</v>
      </c>
      <c r="E505" t="s">
        <v>36</v>
      </c>
      <c r="F505" t="s">
        <v>37</v>
      </c>
      <c r="G505" t="s">
        <v>12</v>
      </c>
      <c r="H505" t="s">
        <v>59</v>
      </c>
      <c r="I505" t="s">
        <v>37</v>
      </c>
      <c r="J505" t="s">
        <v>88</v>
      </c>
      <c r="K505">
        <v>8</v>
      </c>
      <c r="L505" t="s">
        <v>109</v>
      </c>
      <c r="M505">
        <f t="shared" si="21"/>
        <v>2022</v>
      </c>
      <c r="N505">
        <v>2</v>
      </c>
      <c r="O505" t="s">
        <v>57</v>
      </c>
      <c r="P505" t="s">
        <v>54</v>
      </c>
      <c r="Q505" s="2">
        <f t="shared" si="22"/>
        <v>650.09568000000036</v>
      </c>
      <c r="R505" s="2">
        <v>325.04784000000018</v>
      </c>
      <c r="S505" s="2">
        <f t="shared" si="23"/>
        <v>715.10524800000132</v>
      </c>
      <c r="T505" s="2">
        <v>4712.5435843200003</v>
      </c>
    </row>
    <row r="506" spans="1:20" x14ac:dyDescent="0.25">
      <c r="A506">
        <v>8501029</v>
      </c>
      <c r="B506">
        <v>1</v>
      </c>
      <c r="C506" t="s">
        <v>46</v>
      </c>
      <c r="D506">
        <v>371504</v>
      </c>
      <c r="E506" t="s">
        <v>22</v>
      </c>
      <c r="F506" t="s">
        <v>23</v>
      </c>
      <c r="G506" t="s">
        <v>15</v>
      </c>
      <c r="H506" t="s">
        <v>63</v>
      </c>
      <c r="I506" t="s">
        <v>23</v>
      </c>
      <c r="J506" t="s">
        <v>88</v>
      </c>
      <c r="K506">
        <v>8</v>
      </c>
      <c r="L506" t="s">
        <v>109</v>
      </c>
      <c r="M506">
        <f t="shared" si="21"/>
        <v>2022</v>
      </c>
      <c r="N506">
        <v>2</v>
      </c>
      <c r="O506" t="s">
        <v>57</v>
      </c>
      <c r="P506" t="s">
        <v>52</v>
      </c>
      <c r="Q506" s="2">
        <f t="shared" si="22"/>
        <v>537.84</v>
      </c>
      <c r="R506" s="2">
        <v>268.92</v>
      </c>
      <c r="S506" s="2">
        <f t="shared" si="23"/>
        <v>591.62400000000014</v>
      </c>
      <c r="T506" s="2">
        <v>537.84</v>
      </c>
    </row>
    <row r="507" spans="1:20" x14ac:dyDescent="0.25">
      <c r="A507">
        <v>8603650</v>
      </c>
      <c r="B507">
        <v>1</v>
      </c>
      <c r="C507" t="s">
        <v>46</v>
      </c>
      <c r="D507">
        <v>341772</v>
      </c>
      <c r="E507" t="s">
        <v>34</v>
      </c>
      <c r="F507" t="s">
        <v>35</v>
      </c>
      <c r="G507" t="s">
        <v>9</v>
      </c>
      <c r="H507" t="s">
        <v>65</v>
      </c>
      <c r="I507" t="s">
        <v>25</v>
      </c>
      <c r="J507" t="s">
        <v>89</v>
      </c>
      <c r="K507">
        <v>9</v>
      </c>
      <c r="L507" t="s">
        <v>110</v>
      </c>
      <c r="M507">
        <f t="shared" si="21"/>
        <v>2022</v>
      </c>
      <c r="N507">
        <v>1</v>
      </c>
      <c r="O507" t="s">
        <v>57</v>
      </c>
      <c r="P507" t="s">
        <v>52</v>
      </c>
      <c r="Q507" s="2">
        <f t="shared" si="22"/>
        <v>249</v>
      </c>
      <c r="R507" s="2">
        <v>249</v>
      </c>
      <c r="S507" s="2">
        <f t="shared" si="23"/>
        <v>273.90000000000003</v>
      </c>
      <c r="T507" s="2">
        <v>249</v>
      </c>
    </row>
    <row r="508" spans="1:20" x14ac:dyDescent="0.25">
      <c r="A508">
        <v>8557740</v>
      </c>
      <c r="B508">
        <v>1</v>
      </c>
      <c r="C508" t="s">
        <v>46</v>
      </c>
      <c r="D508">
        <v>306023</v>
      </c>
      <c r="E508" t="s">
        <v>20</v>
      </c>
      <c r="F508" t="s">
        <v>21</v>
      </c>
      <c r="G508" t="s">
        <v>9</v>
      </c>
      <c r="H508" t="s">
        <v>65</v>
      </c>
      <c r="I508" t="s">
        <v>25</v>
      </c>
      <c r="J508" t="s">
        <v>89</v>
      </c>
      <c r="K508">
        <v>9</v>
      </c>
      <c r="L508" t="s">
        <v>110</v>
      </c>
      <c r="M508">
        <f t="shared" si="21"/>
        <v>2022</v>
      </c>
      <c r="N508">
        <v>2</v>
      </c>
      <c r="O508" t="s">
        <v>57</v>
      </c>
      <c r="P508" t="s">
        <v>52</v>
      </c>
      <c r="Q508" s="2">
        <f t="shared" si="22"/>
        <v>498</v>
      </c>
      <c r="R508" s="2">
        <v>249</v>
      </c>
      <c r="S508" s="2">
        <f t="shared" si="23"/>
        <v>547.80000000000007</v>
      </c>
      <c r="T508" s="2">
        <v>498</v>
      </c>
    </row>
    <row r="509" spans="1:20" x14ac:dyDescent="0.25">
      <c r="A509">
        <v>8568052</v>
      </c>
      <c r="B509">
        <v>1</v>
      </c>
      <c r="C509" t="s">
        <v>46</v>
      </c>
      <c r="D509">
        <v>341772</v>
      </c>
      <c r="E509" t="s">
        <v>34</v>
      </c>
      <c r="F509" t="s">
        <v>35</v>
      </c>
      <c r="G509" t="s">
        <v>9</v>
      </c>
      <c r="H509" t="s">
        <v>65</v>
      </c>
      <c r="I509" t="s">
        <v>25</v>
      </c>
      <c r="J509" t="s">
        <v>89</v>
      </c>
      <c r="K509">
        <v>9</v>
      </c>
      <c r="L509" t="s">
        <v>110</v>
      </c>
      <c r="M509">
        <f t="shared" si="21"/>
        <v>2022</v>
      </c>
      <c r="N509">
        <v>1</v>
      </c>
      <c r="O509" t="s">
        <v>57</v>
      </c>
      <c r="P509" t="s">
        <v>52</v>
      </c>
      <c r="Q509" s="2">
        <f t="shared" si="22"/>
        <v>249</v>
      </c>
      <c r="R509" s="2">
        <v>249</v>
      </c>
      <c r="S509" s="2">
        <f t="shared" si="23"/>
        <v>273.90000000000003</v>
      </c>
      <c r="T509" s="2">
        <v>249</v>
      </c>
    </row>
    <row r="510" spans="1:20" x14ac:dyDescent="0.25">
      <c r="A510">
        <v>8577625</v>
      </c>
      <c r="B510">
        <v>1</v>
      </c>
      <c r="C510" t="s">
        <v>46</v>
      </c>
      <c r="D510">
        <v>306023</v>
      </c>
      <c r="E510" t="s">
        <v>20</v>
      </c>
      <c r="F510" t="s">
        <v>21</v>
      </c>
      <c r="G510" t="s">
        <v>9</v>
      </c>
      <c r="H510" t="s">
        <v>65</v>
      </c>
      <c r="I510" t="s">
        <v>25</v>
      </c>
      <c r="J510" t="s">
        <v>89</v>
      </c>
      <c r="K510">
        <v>9</v>
      </c>
      <c r="L510" t="s">
        <v>110</v>
      </c>
      <c r="M510">
        <f t="shared" si="21"/>
        <v>2022</v>
      </c>
      <c r="N510">
        <v>2</v>
      </c>
      <c r="O510" t="s">
        <v>57</v>
      </c>
      <c r="P510" t="s">
        <v>52</v>
      </c>
      <c r="Q510" s="2">
        <f t="shared" si="22"/>
        <v>498</v>
      </c>
      <c r="R510" s="2">
        <v>249</v>
      </c>
      <c r="S510" s="2">
        <f t="shared" si="23"/>
        <v>547.80000000000007</v>
      </c>
      <c r="T510" s="2">
        <v>498</v>
      </c>
    </row>
    <row r="511" spans="1:20" x14ac:dyDescent="0.25">
      <c r="A511">
        <v>8595145</v>
      </c>
      <c r="B511">
        <v>2</v>
      </c>
      <c r="C511" t="s">
        <v>46</v>
      </c>
      <c r="D511">
        <v>341772</v>
      </c>
      <c r="E511" t="s">
        <v>34</v>
      </c>
      <c r="F511" t="s">
        <v>35</v>
      </c>
      <c r="G511" t="s">
        <v>9</v>
      </c>
      <c r="H511" t="s">
        <v>65</v>
      </c>
      <c r="I511" t="s">
        <v>25</v>
      </c>
      <c r="J511" t="s">
        <v>89</v>
      </c>
      <c r="K511">
        <v>9</v>
      </c>
      <c r="L511" t="s">
        <v>110</v>
      </c>
      <c r="M511">
        <f t="shared" si="21"/>
        <v>2022</v>
      </c>
      <c r="N511">
        <v>1</v>
      </c>
      <c r="O511" t="s">
        <v>57</v>
      </c>
      <c r="P511" t="s">
        <v>52</v>
      </c>
      <c r="Q511" s="2">
        <f t="shared" si="22"/>
        <v>249</v>
      </c>
      <c r="R511" s="2">
        <v>249</v>
      </c>
      <c r="S511" s="2">
        <f t="shared" si="23"/>
        <v>273.90000000000003</v>
      </c>
      <c r="T511" s="2">
        <v>249</v>
      </c>
    </row>
    <row r="512" spans="1:20" x14ac:dyDescent="0.25">
      <c r="A512">
        <v>8434697</v>
      </c>
      <c r="B512">
        <v>4</v>
      </c>
      <c r="C512" t="s">
        <v>46</v>
      </c>
      <c r="D512">
        <v>301450</v>
      </c>
      <c r="E512" t="s">
        <v>38</v>
      </c>
      <c r="F512" t="s">
        <v>39</v>
      </c>
      <c r="G512" t="s">
        <v>9</v>
      </c>
      <c r="H512" t="s">
        <v>65</v>
      </c>
      <c r="I512" t="s">
        <v>25</v>
      </c>
      <c r="J512" t="s">
        <v>89</v>
      </c>
      <c r="K512">
        <v>9</v>
      </c>
      <c r="L512" t="s">
        <v>110</v>
      </c>
      <c r="M512">
        <f t="shared" si="21"/>
        <v>2022</v>
      </c>
      <c r="N512">
        <v>4</v>
      </c>
      <c r="O512" t="s">
        <v>57</v>
      </c>
      <c r="P512" t="s">
        <v>52</v>
      </c>
      <c r="Q512" s="2">
        <f t="shared" si="22"/>
        <v>1032</v>
      </c>
      <c r="R512" s="2">
        <v>258</v>
      </c>
      <c r="S512" s="2">
        <f t="shared" si="23"/>
        <v>1135.2</v>
      </c>
      <c r="T512" s="2">
        <v>1032</v>
      </c>
    </row>
    <row r="513" spans="1:20" x14ac:dyDescent="0.25">
      <c r="A513">
        <v>8563569</v>
      </c>
      <c r="B513">
        <v>1</v>
      </c>
      <c r="C513" t="s">
        <v>46</v>
      </c>
      <c r="D513">
        <v>306023</v>
      </c>
      <c r="E513" t="s">
        <v>20</v>
      </c>
      <c r="F513" t="s">
        <v>21</v>
      </c>
      <c r="G513" t="s">
        <v>9</v>
      </c>
      <c r="H513" t="s">
        <v>65</v>
      </c>
      <c r="I513" t="s">
        <v>25</v>
      </c>
      <c r="J513" t="s">
        <v>89</v>
      </c>
      <c r="K513">
        <v>9</v>
      </c>
      <c r="L513" t="s">
        <v>110</v>
      </c>
      <c r="M513">
        <f t="shared" si="21"/>
        <v>2022</v>
      </c>
      <c r="N513">
        <v>2</v>
      </c>
      <c r="O513" t="s">
        <v>57</v>
      </c>
      <c r="P513" t="s">
        <v>52</v>
      </c>
      <c r="Q513" s="2">
        <f t="shared" si="22"/>
        <v>498</v>
      </c>
      <c r="R513" s="2">
        <v>249</v>
      </c>
      <c r="S513" s="2">
        <f t="shared" si="23"/>
        <v>547.80000000000007</v>
      </c>
      <c r="T513" s="2">
        <v>498</v>
      </c>
    </row>
    <row r="514" spans="1:20" x14ac:dyDescent="0.25">
      <c r="A514">
        <v>8567450</v>
      </c>
      <c r="B514">
        <v>1</v>
      </c>
      <c r="C514" t="s">
        <v>46</v>
      </c>
      <c r="D514">
        <v>306023</v>
      </c>
      <c r="E514" t="s">
        <v>20</v>
      </c>
      <c r="F514" t="s">
        <v>21</v>
      </c>
      <c r="G514" t="s">
        <v>9</v>
      </c>
      <c r="H514" t="s">
        <v>65</v>
      </c>
      <c r="I514" t="s">
        <v>25</v>
      </c>
      <c r="J514" t="s">
        <v>89</v>
      </c>
      <c r="K514">
        <v>9</v>
      </c>
      <c r="L514" t="s">
        <v>110</v>
      </c>
      <c r="M514">
        <f t="shared" si="21"/>
        <v>2022</v>
      </c>
      <c r="N514">
        <v>2</v>
      </c>
      <c r="O514" t="s">
        <v>57</v>
      </c>
      <c r="P514" t="s">
        <v>52</v>
      </c>
      <c r="Q514" s="2">
        <f t="shared" si="22"/>
        <v>498</v>
      </c>
      <c r="R514" s="2">
        <v>249</v>
      </c>
      <c r="S514" s="2">
        <f t="shared" si="23"/>
        <v>547.80000000000007</v>
      </c>
      <c r="T514" s="2">
        <v>498</v>
      </c>
    </row>
    <row r="515" spans="1:20" x14ac:dyDescent="0.25">
      <c r="A515">
        <v>8446689</v>
      </c>
      <c r="B515">
        <v>2</v>
      </c>
      <c r="C515" t="s">
        <v>46</v>
      </c>
      <c r="D515">
        <v>301450</v>
      </c>
      <c r="E515" t="s">
        <v>38</v>
      </c>
      <c r="F515" t="s">
        <v>39</v>
      </c>
      <c r="G515" t="s">
        <v>9</v>
      </c>
      <c r="H515" t="s">
        <v>65</v>
      </c>
      <c r="I515" t="s">
        <v>25</v>
      </c>
      <c r="J515" t="s">
        <v>89</v>
      </c>
      <c r="K515">
        <v>9</v>
      </c>
      <c r="L515" t="s">
        <v>110</v>
      </c>
      <c r="M515">
        <f t="shared" ref="M515:M578" si="24">+LEFT(J515,4) * 1</f>
        <v>2022</v>
      </c>
      <c r="N515">
        <v>4</v>
      </c>
      <c r="O515" t="s">
        <v>57</v>
      </c>
      <c r="P515" t="s">
        <v>52</v>
      </c>
      <c r="Q515" s="2">
        <f t="shared" ref="Q515:Q578" si="25">IF(P515="EUR",T515,IF(P515="USD",(T515*0.909090909090909),(T515*0.137950062077528)))</f>
        <v>1032</v>
      </c>
      <c r="R515" s="2">
        <v>258</v>
      </c>
      <c r="S515" s="2">
        <f t="shared" ref="S515:S578" si="26">IF(P515="USD",T515,IF(P515="EUR",(T515*1.1),(T515*0.151745068285281)))</f>
        <v>1135.2</v>
      </c>
      <c r="T515" s="2">
        <v>1032</v>
      </c>
    </row>
    <row r="516" spans="1:20" x14ac:dyDescent="0.25">
      <c r="A516">
        <v>8412640</v>
      </c>
      <c r="B516">
        <v>4</v>
      </c>
      <c r="C516" t="s">
        <v>46</v>
      </c>
      <c r="D516">
        <v>301450</v>
      </c>
      <c r="E516" t="s">
        <v>38</v>
      </c>
      <c r="F516" t="s">
        <v>39</v>
      </c>
      <c r="G516" t="s">
        <v>9</v>
      </c>
      <c r="H516" t="s">
        <v>65</v>
      </c>
      <c r="I516" t="s">
        <v>25</v>
      </c>
      <c r="J516" t="s">
        <v>89</v>
      </c>
      <c r="K516">
        <v>9</v>
      </c>
      <c r="L516" t="s">
        <v>110</v>
      </c>
      <c r="M516">
        <f t="shared" si="24"/>
        <v>2022</v>
      </c>
      <c r="N516">
        <v>4</v>
      </c>
      <c r="O516" t="s">
        <v>57</v>
      </c>
      <c r="P516" t="s">
        <v>52</v>
      </c>
      <c r="Q516" s="2">
        <f t="shared" si="25"/>
        <v>1032</v>
      </c>
      <c r="R516" s="2">
        <v>258</v>
      </c>
      <c r="S516" s="2">
        <f t="shared" si="26"/>
        <v>1135.2</v>
      </c>
      <c r="T516" s="2">
        <v>1032</v>
      </c>
    </row>
    <row r="517" spans="1:20" x14ac:dyDescent="0.25">
      <c r="A517">
        <v>8659868</v>
      </c>
      <c r="B517">
        <v>1</v>
      </c>
      <c r="C517" t="s">
        <v>46</v>
      </c>
      <c r="D517">
        <v>340390</v>
      </c>
      <c r="E517" t="s">
        <v>41</v>
      </c>
      <c r="F517" t="s">
        <v>42</v>
      </c>
      <c r="G517" t="s">
        <v>8</v>
      </c>
      <c r="H517" t="s">
        <v>62</v>
      </c>
      <c r="I517" t="s">
        <v>42</v>
      </c>
      <c r="J517" t="s">
        <v>89</v>
      </c>
      <c r="K517">
        <v>9</v>
      </c>
      <c r="L517" t="s">
        <v>110</v>
      </c>
      <c r="M517">
        <f t="shared" si="24"/>
        <v>2022</v>
      </c>
      <c r="N517">
        <v>1</v>
      </c>
      <c r="O517" t="s">
        <v>57</v>
      </c>
      <c r="P517" t="s">
        <v>52</v>
      </c>
      <c r="Q517" s="2">
        <f t="shared" si="25"/>
        <v>255.956638</v>
      </c>
      <c r="R517" s="2">
        <v>255.956638</v>
      </c>
      <c r="S517" s="2">
        <f t="shared" si="26"/>
        <v>281.55230180000001</v>
      </c>
      <c r="T517" s="2">
        <v>255.956638</v>
      </c>
    </row>
    <row r="518" spans="1:20" x14ac:dyDescent="0.25">
      <c r="A518">
        <v>8599581</v>
      </c>
      <c r="B518">
        <v>3</v>
      </c>
      <c r="C518" t="s">
        <v>46</v>
      </c>
      <c r="D518">
        <v>353006</v>
      </c>
      <c r="E518" t="s">
        <v>36</v>
      </c>
      <c r="F518" t="s">
        <v>37</v>
      </c>
      <c r="G518" t="s">
        <v>12</v>
      </c>
      <c r="H518" t="s">
        <v>59</v>
      </c>
      <c r="I518" t="s">
        <v>37</v>
      </c>
      <c r="J518" t="s">
        <v>89</v>
      </c>
      <c r="K518">
        <v>9</v>
      </c>
      <c r="L518" t="s">
        <v>110</v>
      </c>
      <c r="M518">
        <f t="shared" si="24"/>
        <v>2022</v>
      </c>
      <c r="N518">
        <v>3</v>
      </c>
      <c r="O518" t="s">
        <v>57</v>
      </c>
      <c r="P518" t="s">
        <v>54</v>
      </c>
      <c r="Q518" s="2">
        <f t="shared" si="25"/>
        <v>920.75891900000045</v>
      </c>
      <c r="R518" s="2">
        <v>306.9196396666668</v>
      </c>
      <c r="S518" s="2">
        <f t="shared" si="26"/>
        <v>1012.8348109000018</v>
      </c>
      <c r="T518" s="2">
        <v>6674.581403831</v>
      </c>
    </row>
    <row r="519" spans="1:20" x14ac:dyDescent="0.25">
      <c r="A519">
        <v>8584746</v>
      </c>
      <c r="B519">
        <v>7</v>
      </c>
      <c r="C519" t="s">
        <v>46</v>
      </c>
      <c r="D519">
        <v>353006</v>
      </c>
      <c r="E519" t="s">
        <v>36</v>
      </c>
      <c r="F519" t="s">
        <v>37</v>
      </c>
      <c r="G519" t="s">
        <v>12</v>
      </c>
      <c r="H519" t="s">
        <v>59</v>
      </c>
      <c r="I519" t="s">
        <v>37</v>
      </c>
      <c r="J519" t="s">
        <v>89</v>
      </c>
      <c r="K519">
        <v>9</v>
      </c>
      <c r="L519" t="s">
        <v>110</v>
      </c>
      <c r="M519">
        <f t="shared" si="24"/>
        <v>2022</v>
      </c>
      <c r="N519">
        <v>2</v>
      </c>
      <c r="O519" t="s">
        <v>57</v>
      </c>
      <c r="P519" t="s">
        <v>54</v>
      </c>
      <c r="Q519" s="2">
        <f t="shared" si="25"/>
        <v>613.83927900000026</v>
      </c>
      <c r="R519" s="2">
        <v>306.91963950000013</v>
      </c>
      <c r="S519" s="2">
        <f t="shared" si="26"/>
        <v>675.22320690000117</v>
      </c>
      <c r="T519" s="2">
        <v>4449.7209334709996</v>
      </c>
    </row>
    <row r="520" spans="1:20" x14ac:dyDescent="0.25">
      <c r="A520">
        <v>8606639</v>
      </c>
      <c r="B520">
        <v>5</v>
      </c>
      <c r="C520" t="s">
        <v>46</v>
      </c>
      <c r="D520">
        <v>353006</v>
      </c>
      <c r="E520" t="s">
        <v>36</v>
      </c>
      <c r="F520" t="s">
        <v>37</v>
      </c>
      <c r="G520" t="s">
        <v>12</v>
      </c>
      <c r="H520" t="s">
        <v>59</v>
      </c>
      <c r="I520" t="s">
        <v>37</v>
      </c>
      <c r="J520" t="s">
        <v>89</v>
      </c>
      <c r="K520">
        <v>9</v>
      </c>
      <c r="L520" t="s">
        <v>110</v>
      </c>
      <c r="M520">
        <f t="shared" si="24"/>
        <v>2022</v>
      </c>
      <c r="N520">
        <v>10</v>
      </c>
      <c r="O520" t="s">
        <v>57</v>
      </c>
      <c r="P520" t="s">
        <v>54</v>
      </c>
      <c r="Q520" s="2">
        <f t="shared" si="25"/>
        <v>3069.1963970000015</v>
      </c>
      <c r="R520" s="2">
        <v>306.91963970000018</v>
      </c>
      <c r="S520" s="2">
        <f t="shared" si="26"/>
        <v>3376.1160367000061</v>
      </c>
      <c r="T520" s="2">
        <v>22248.604681853001</v>
      </c>
    </row>
    <row r="521" spans="1:20" x14ac:dyDescent="0.25">
      <c r="A521">
        <v>8656762</v>
      </c>
      <c r="B521">
        <v>4</v>
      </c>
      <c r="C521" t="s">
        <v>46</v>
      </c>
      <c r="D521">
        <v>353006</v>
      </c>
      <c r="E521" t="s">
        <v>36</v>
      </c>
      <c r="F521" t="s">
        <v>37</v>
      </c>
      <c r="G521" t="s">
        <v>12</v>
      </c>
      <c r="H521" t="s">
        <v>59</v>
      </c>
      <c r="I521" t="s">
        <v>37</v>
      </c>
      <c r="J521" t="s">
        <v>89</v>
      </c>
      <c r="K521">
        <v>9</v>
      </c>
      <c r="L521" t="s">
        <v>110</v>
      </c>
      <c r="M521">
        <f t="shared" si="24"/>
        <v>2022</v>
      </c>
      <c r="N521">
        <v>2</v>
      </c>
      <c r="O521" t="s">
        <v>57</v>
      </c>
      <c r="P521" t="s">
        <v>54</v>
      </c>
      <c r="Q521" s="2">
        <f t="shared" si="25"/>
        <v>613.83927900000026</v>
      </c>
      <c r="R521" s="2">
        <v>306.91963950000013</v>
      </c>
      <c r="S521" s="2">
        <f t="shared" si="26"/>
        <v>675.22320690000117</v>
      </c>
      <c r="T521" s="2">
        <v>4449.7209334709996</v>
      </c>
    </row>
    <row r="522" spans="1:20" x14ac:dyDescent="0.25">
      <c r="A522">
        <v>8620173</v>
      </c>
      <c r="B522">
        <v>6</v>
      </c>
      <c r="C522" t="s">
        <v>46</v>
      </c>
      <c r="D522">
        <v>353006</v>
      </c>
      <c r="E522" t="s">
        <v>36</v>
      </c>
      <c r="F522" t="s">
        <v>37</v>
      </c>
      <c r="G522" t="s">
        <v>12</v>
      </c>
      <c r="H522" t="s">
        <v>59</v>
      </c>
      <c r="I522" t="s">
        <v>37</v>
      </c>
      <c r="J522" t="s">
        <v>89</v>
      </c>
      <c r="K522">
        <v>9</v>
      </c>
      <c r="L522" t="s">
        <v>110</v>
      </c>
      <c r="M522">
        <f t="shared" si="24"/>
        <v>2022</v>
      </c>
      <c r="N522">
        <v>2</v>
      </c>
      <c r="O522" t="s">
        <v>57</v>
      </c>
      <c r="P522" t="s">
        <v>54</v>
      </c>
      <c r="Q522" s="2">
        <f t="shared" si="25"/>
        <v>613.83927900000026</v>
      </c>
      <c r="R522" s="2">
        <v>306.91963950000013</v>
      </c>
      <c r="S522" s="2">
        <f t="shared" si="26"/>
        <v>675.22320690000117</v>
      </c>
      <c r="T522" s="2">
        <v>4449.7209334709996</v>
      </c>
    </row>
    <row r="523" spans="1:20" x14ac:dyDescent="0.25">
      <c r="A523">
        <v>8565663</v>
      </c>
      <c r="B523">
        <v>1</v>
      </c>
      <c r="C523" t="s">
        <v>46</v>
      </c>
      <c r="D523">
        <v>353006</v>
      </c>
      <c r="E523" t="s">
        <v>36</v>
      </c>
      <c r="F523" t="s">
        <v>37</v>
      </c>
      <c r="G523" t="s">
        <v>12</v>
      </c>
      <c r="H523" t="s">
        <v>59</v>
      </c>
      <c r="I523" t="s">
        <v>37</v>
      </c>
      <c r="J523" t="s">
        <v>89</v>
      </c>
      <c r="K523">
        <v>9</v>
      </c>
      <c r="L523" t="s">
        <v>110</v>
      </c>
      <c r="M523">
        <f t="shared" si="24"/>
        <v>2022</v>
      </c>
      <c r="N523">
        <v>4</v>
      </c>
      <c r="O523" t="s">
        <v>57</v>
      </c>
      <c r="P523" t="s">
        <v>54</v>
      </c>
      <c r="Q523" s="2">
        <f t="shared" si="25"/>
        <v>1227.6785590000004</v>
      </c>
      <c r="R523" s="2">
        <v>306.9196397500001</v>
      </c>
      <c r="S523" s="2">
        <f t="shared" si="26"/>
        <v>1350.4464149000023</v>
      </c>
      <c r="T523" s="2">
        <v>8899.4418741909994</v>
      </c>
    </row>
    <row r="524" spans="1:20" x14ac:dyDescent="0.25">
      <c r="A524">
        <v>8603063</v>
      </c>
      <c r="B524">
        <v>8</v>
      </c>
      <c r="C524" t="s">
        <v>46</v>
      </c>
      <c r="D524">
        <v>353006</v>
      </c>
      <c r="E524" t="s">
        <v>36</v>
      </c>
      <c r="F524" t="s">
        <v>37</v>
      </c>
      <c r="G524" t="s">
        <v>12</v>
      </c>
      <c r="H524" t="s">
        <v>59</v>
      </c>
      <c r="I524" t="s">
        <v>37</v>
      </c>
      <c r="J524" t="s">
        <v>89</v>
      </c>
      <c r="K524">
        <v>9</v>
      </c>
      <c r="L524" t="s">
        <v>110</v>
      </c>
      <c r="M524">
        <f t="shared" si="24"/>
        <v>2022</v>
      </c>
      <c r="N524">
        <v>3</v>
      </c>
      <c r="O524" t="s">
        <v>57</v>
      </c>
      <c r="P524" t="s">
        <v>54</v>
      </c>
      <c r="Q524" s="2">
        <f t="shared" si="25"/>
        <v>920.75891900000045</v>
      </c>
      <c r="R524" s="2">
        <v>306.9196396666668</v>
      </c>
      <c r="S524" s="2">
        <f t="shared" si="26"/>
        <v>1012.8348109000018</v>
      </c>
      <c r="T524" s="2">
        <v>6674.581403831</v>
      </c>
    </row>
    <row r="525" spans="1:20" x14ac:dyDescent="0.25">
      <c r="A525">
        <v>8613397</v>
      </c>
      <c r="B525">
        <v>1</v>
      </c>
      <c r="C525" t="s">
        <v>46</v>
      </c>
      <c r="D525">
        <v>371504</v>
      </c>
      <c r="E525" t="s">
        <v>22</v>
      </c>
      <c r="F525" t="s">
        <v>23</v>
      </c>
      <c r="G525" t="s">
        <v>15</v>
      </c>
      <c r="H525" t="s">
        <v>63</v>
      </c>
      <c r="I525" t="s">
        <v>23</v>
      </c>
      <c r="J525" t="s">
        <v>89</v>
      </c>
      <c r="K525">
        <v>9</v>
      </c>
      <c r="L525" t="s">
        <v>110</v>
      </c>
      <c r="M525">
        <f t="shared" si="24"/>
        <v>2022</v>
      </c>
      <c r="N525">
        <v>1</v>
      </c>
      <c r="O525" t="s">
        <v>57</v>
      </c>
      <c r="P525" t="s">
        <v>52</v>
      </c>
      <c r="Q525" s="2">
        <f t="shared" si="25"/>
        <v>268.92</v>
      </c>
      <c r="R525" s="2">
        <v>268.92</v>
      </c>
      <c r="S525" s="2">
        <f t="shared" si="26"/>
        <v>295.81200000000007</v>
      </c>
      <c r="T525" s="2">
        <v>268.92</v>
      </c>
    </row>
    <row r="526" spans="1:20" x14ac:dyDescent="0.25">
      <c r="A526">
        <v>8641981</v>
      </c>
      <c r="B526">
        <v>3</v>
      </c>
      <c r="C526" t="s">
        <v>46</v>
      </c>
      <c r="D526">
        <v>371504</v>
      </c>
      <c r="E526" t="s">
        <v>22</v>
      </c>
      <c r="F526" t="s">
        <v>23</v>
      </c>
      <c r="G526" t="s">
        <v>15</v>
      </c>
      <c r="H526" t="s">
        <v>63</v>
      </c>
      <c r="I526" t="s">
        <v>23</v>
      </c>
      <c r="J526" t="s">
        <v>89</v>
      </c>
      <c r="K526">
        <v>9</v>
      </c>
      <c r="L526" t="s">
        <v>110</v>
      </c>
      <c r="M526">
        <f t="shared" si="24"/>
        <v>2022</v>
      </c>
      <c r="N526">
        <v>2</v>
      </c>
      <c r="O526" t="s">
        <v>57</v>
      </c>
      <c r="P526" t="s">
        <v>52</v>
      </c>
      <c r="Q526" s="2">
        <f t="shared" si="25"/>
        <v>537.84</v>
      </c>
      <c r="R526" s="2">
        <v>268.92</v>
      </c>
      <c r="S526" s="2">
        <f t="shared" si="26"/>
        <v>591.62400000000014</v>
      </c>
      <c r="T526" s="2">
        <v>537.84</v>
      </c>
    </row>
    <row r="527" spans="1:20" x14ac:dyDescent="0.25">
      <c r="A527">
        <v>8694029</v>
      </c>
      <c r="B527">
        <v>2</v>
      </c>
      <c r="C527" t="s">
        <v>46</v>
      </c>
      <c r="D527">
        <v>336014</v>
      </c>
      <c r="E527" t="s">
        <v>32</v>
      </c>
      <c r="F527" t="s">
        <v>33</v>
      </c>
      <c r="G527" t="s">
        <v>17</v>
      </c>
      <c r="H527" t="s">
        <v>67</v>
      </c>
      <c r="I527" t="s">
        <v>33</v>
      </c>
      <c r="J527" t="s">
        <v>90</v>
      </c>
      <c r="K527">
        <v>10</v>
      </c>
      <c r="L527" t="s">
        <v>111</v>
      </c>
      <c r="M527">
        <f t="shared" si="24"/>
        <v>2022</v>
      </c>
      <c r="N527">
        <v>1</v>
      </c>
      <c r="O527" t="s">
        <v>57</v>
      </c>
      <c r="P527" t="s">
        <v>53</v>
      </c>
      <c r="Q527" s="2">
        <f t="shared" si="25"/>
        <v>305.32300599999996</v>
      </c>
      <c r="R527" s="2">
        <v>305.32300599999996</v>
      </c>
      <c r="S527" s="2">
        <f t="shared" si="26"/>
        <v>335.85530660000001</v>
      </c>
      <c r="T527" s="2">
        <v>335.85530660000001</v>
      </c>
    </row>
    <row r="528" spans="1:20" x14ac:dyDescent="0.25">
      <c r="A528">
        <v>8666322</v>
      </c>
      <c r="B528">
        <v>1</v>
      </c>
      <c r="C528" t="s">
        <v>46</v>
      </c>
      <c r="D528">
        <v>336014</v>
      </c>
      <c r="E528" t="s">
        <v>32</v>
      </c>
      <c r="F528" t="s">
        <v>33</v>
      </c>
      <c r="G528" t="s">
        <v>17</v>
      </c>
      <c r="H528" t="s">
        <v>67</v>
      </c>
      <c r="I528" t="s">
        <v>33</v>
      </c>
      <c r="J528" t="s">
        <v>90</v>
      </c>
      <c r="K528">
        <v>10</v>
      </c>
      <c r="L528" t="s">
        <v>111</v>
      </c>
      <c r="M528">
        <f t="shared" si="24"/>
        <v>2022</v>
      </c>
      <c r="N528">
        <v>4</v>
      </c>
      <c r="O528" t="s">
        <v>57</v>
      </c>
      <c r="P528" t="s">
        <v>53</v>
      </c>
      <c r="Q528" s="2">
        <f t="shared" si="25"/>
        <v>1221.2920249999997</v>
      </c>
      <c r="R528" s="2">
        <v>305.32300624999993</v>
      </c>
      <c r="S528" s="2">
        <f t="shared" si="26"/>
        <v>1343.4212275</v>
      </c>
      <c r="T528" s="2">
        <v>1343.4212275</v>
      </c>
    </row>
    <row r="529" spans="1:20" x14ac:dyDescent="0.25">
      <c r="A529">
        <v>8663047</v>
      </c>
      <c r="B529">
        <v>1</v>
      </c>
      <c r="C529" t="s">
        <v>46</v>
      </c>
      <c r="D529">
        <v>336014</v>
      </c>
      <c r="E529" t="s">
        <v>32</v>
      </c>
      <c r="F529" t="s">
        <v>33</v>
      </c>
      <c r="G529" t="s">
        <v>14</v>
      </c>
      <c r="H529" t="s">
        <v>68</v>
      </c>
      <c r="I529" t="s">
        <v>33</v>
      </c>
      <c r="J529" t="s">
        <v>90</v>
      </c>
      <c r="K529">
        <v>10</v>
      </c>
      <c r="L529" t="s">
        <v>111</v>
      </c>
      <c r="M529">
        <f t="shared" si="24"/>
        <v>2022</v>
      </c>
      <c r="N529">
        <v>1</v>
      </c>
      <c r="O529" t="s">
        <v>57</v>
      </c>
      <c r="P529" t="s">
        <v>53</v>
      </c>
      <c r="Q529" s="2">
        <f t="shared" si="25"/>
        <v>277.71858300000002</v>
      </c>
      <c r="R529" s="2">
        <v>277.71858300000002</v>
      </c>
      <c r="S529" s="2">
        <f t="shared" si="26"/>
        <v>305.49044130000004</v>
      </c>
      <c r="T529" s="2">
        <v>305.49044130000004</v>
      </c>
    </row>
    <row r="530" spans="1:20" x14ac:dyDescent="0.25">
      <c r="A530">
        <v>8701137</v>
      </c>
      <c r="B530">
        <v>1</v>
      </c>
      <c r="C530" t="s">
        <v>46</v>
      </c>
      <c r="D530">
        <v>336014</v>
      </c>
      <c r="E530" t="s">
        <v>32</v>
      </c>
      <c r="F530" t="s">
        <v>33</v>
      </c>
      <c r="G530" t="s">
        <v>14</v>
      </c>
      <c r="H530" t="s">
        <v>68</v>
      </c>
      <c r="I530" t="s">
        <v>33</v>
      </c>
      <c r="J530" t="s">
        <v>90</v>
      </c>
      <c r="K530">
        <v>10</v>
      </c>
      <c r="L530" t="s">
        <v>111</v>
      </c>
      <c r="M530">
        <f t="shared" si="24"/>
        <v>2022</v>
      </c>
      <c r="N530">
        <v>1</v>
      </c>
      <c r="O530" t="s">
        <v>57</v>
      </c>
      <c r="P530" t="s">
        <v>53</v>
      </c>
      <c r="Q530" s="2">
        <f t="shared" si="25"/>
        <v>277.71858300000002</v>
      </c>
      <c r="R530" s="2">
        <v>277.71858300000002</v>
      </c>
      <c r="S530" s="2">
        <f t="shared" si="26"/>
        <v>305.49044130000004</v>
      </c>
      <c r="T530" s="2">
        <v>305.49044130000004</v>
      </c>
    </row>
    <row r="531" spans="1:20" x14ac:dyDescent="0.25">
      <c r="A531">
        <v>8674395</v>
      </c>
      <c r="B531">
        <v>1</v>
      </c>
      <c r="C531" t="s">
        <v>46</v>
      </c>
      <c r="D531">
        <v>301450</v>
      </c>
      <c r="E531" t="s">
        <v>38</v>
      </c>
      <c r="F531" t="s">
        <v>39</v>
      </c>
      <c r="G531" t="s">
        <v>9</v>
      </c>
      <c r="H531" t="s">
        <v>65</v>
      </c>
      <c r="I531" t="s">
        <v>25</v>
      </c>
      <c r="J531" t="s">
        <v>90</v>
      </c>
      <c r="K531">
        <v>10</v>
      </c>
      <c r="L531" t="s">
        <v>111</v>
      </c>
      <c r="M531">
        <f t="shared" si="24"/>
        <v>2022</v>
      </c>
      <c r="N531">
        <v>4</v>
      </c>
      <c r="O531" t="s">
        <v>57</v>
      </c>
      <c r="P531" t="s">
        <v>52</v>
      </c>
      <c r="Q531" s="2">
        <f t="shared" si="25"/>
        <v>996</v>
      </c>
      <c r="R531" s="2">
        <v>249</v>
      </c>
      <c r="S531" s="2">
        <f t="shared" si="26"/>
        <v>1095.6000000000001</v>
      </c>
      <c r="T531" s="2">
        <v>996</v>
      </c>
    </row>
    <row r="532" spans="1:20" x14ac:dyDescent="0.25">
      <c r="A532">
        <v>8615969</v>
      </c>
      <c r="B532">
        <v>7</v>
      </c>
      <c r="C532" t="s">
        <v>46</v>
      </c>
      <c r="D532">
        <v>341772</v>
      </c>
      <c r="E532" t="s">
        <v>34</v>
      </c>
      <c r="F532" t="s">
        <v>35</v>
      </c>
      <c r="G532" t="s">
        <v>9</v>
      </c>
      <c r="H532" t="s">
        <v>65</v>
      </c>
      <c r="I532" t="s">
        <v>25</v>
      </c>
      <c r="J532" t="s">
        <v>90</v>
      </c>
      <c r="K532">
        <v>10</v>
      </c>
      <c r="L532" t="s">
        <v>111</v>
      </c>
      <c r="M532">
        <f t="shared" si="24"/>
        <v>2022</v>
      </c>
      <c r="N532">
        <v>1</v>
      </c>
      <c r="O532" t="s">
        <v>57</v>
      </c>
      <c r="P532" t="s">
        <v>52</v>
      </c>
      <c r="Q532" s="2">
        <f t="shared" si="25"/>
        <v>249</v>
      </c>
      <c r="R532" s="2">
        <v>249</v>
      </c>
      <c r="S532" s="2">
        <f t="shared" si="26"/>
        <v>273.90000000000003</v>
      </c>
      <c r="T532" s="2">
        <v>249</v>
      </c>
    </row>
    <row r="533" spans="1:20" x14ac:dyDescent="0.25">
      <c r="A533">
        <v>8634697</v>
      </c>
      <c r="B533">
        <v>2</v>
      </c>
      <c r="C533" t="s">
        <v>46</v>
      </c>
      <c r="D533">
        <v>306023</v>
      </c>
      <c r="E533" t="s">
        <v>20</v>
      </c>
      <c r="F533" t="s">
        <v>21</v>
      </c>
      <c r="G533" t="s">
        <v>9</v>
      </c>
      <c r="H533" t="s">
        <v>65</v>
      </c>
      <c r="I533" t="s">
        <v>25</v>
      </c>
      <c r="J533" t="s">
        <v>90</v>
      </c>
      <c r="K533">
        <v>10</v>
      </c>
      <c r="L533" t="s">
        <v>111</v>
      </c>
      <c r="M533">
        <f t="shared" si="24"/>
        <v>2022</v>
      </c>
      <c r="N533">
        <v>1</v>
      </c>
      <c r="O533" t="s">
        <v>57</v>
      </c>
      <c r="P533" t="s">
        <v>52</v>
      </c>
      <c r="Q533" s="2">
        <f t="shared" si="25"/>
        <v>249</v>
      </c>
      <c r="R533" s="2">
        <v>249</v>
      </c>
      <c r="S533" s="2">
        <f t="shared" si="26"/>
        <v>273.90000000000003</v>
      </c>
      <c r="T533" s="2">
        <v>249</v>
      </c>
    </row>
    <row r="534" spans="1:20" x14ac:dyDescent="0.25">
      <c r="A534">
        <v>8530060</v>
      </c>
      <c r="B534">
        <v>1</v>
      </c>
      <c r="C534" t="s">
        <v>46</v>
      </c>
      <c r="D534">
        <v>301450</v>
      </c>
      <c r="E534" t="s">
        <v>38</v>
      </c>
      <c r="F534" t="s">
        <v>39</v>
      </c>
      <c r="G534" t="s">
        <v>9</v>
      </c>
      <c r="H534" t="s">
        <v>65</v>
      </c>
      <c r="I534" t="s">
        <v>25</v>
      </c>
      <c r="J534" t="s">
        <v>90</v>
      </c>
      <c r="K534">
        <v>10</v>
      </c>
      <c r="L534" t="s">
        <v>111</v>
      </c>
      <c r="M534">
        <f t="shared" si="24"/>
        <v>2022</v>
      </c>
      <c r="N534">
        <v>4</v>
      </c>
      <c r="O534" t="s">
        <v>57</v>
      </c>
      <c r="P534" t="s">
        <v>52</v>
      </c>
      <c r="Q534" s="2">
        <f t="shared" si="25"/>
        <v>996.16</v>
      </c>
      <c r="R534" s="2">
        <v>249.04</v>
      </c>
      <c r="S534" s="2">
        <f t="shared" si="26"/>
        <v>1095.7760000000001</v>
      </c>
      <c r="T534" s="2">
        <v>996.16</v>
      </c>
    </row>
    <row r="535" spans="1:20" x14ac:dyDescent="0.25">
      <c r="A535">
        <v>8556539</v>
      </c>
      <c r="B535">
        <v>2</v>
      </c>
      <c r="C535" t="s">
        <v>46</v>
      </c>
      <c r="D535">
        <v>60184</v>
      </c>
      <c r="E535" t="s">
        <v>28</v>
      </c>
      <c r="F535" t="s">
        <v>29</v>
      </c>
      <c r="G535" t="s">
        <v>9</v>
      </c>
      <c r="H535" t="s">
        <v>65</v>
      </c>
      <c r="I535" t="s">
        <v>25</v>
      </c>
      <c r="J535" t="s">
        <v>90</v>
      </c>
      <c r="K535">
        <v>10</v>
      </c>
      <c r="L535" t="s">
        <v>111</v>
      </c>
      <c r="M535">
        <f t="shared" si="24"/>
        <v>2022</v>
      </c>
      <c r="N535">
        <v>1</v>
      </c>
      <c r="O535" t="s">
        <v>57</v>
      </c>
      <c r="P535" t="s">
        <v>52</v>
      </c>
      <c r="Q535" s="2">
        <f t="shared" si="25"/>
        <v>249</v>
      </c>
      <c r="R535" s="2">
        <v>249</v>
      </c>
      <c r="S535" s="2">
        <f t="shared" si="26"/>
        <v>273.90000000000003</v>
      </c>
      <c r="T535" s="2">
        <v>249</v>
      </c>
    </row>
    <row r="536" spans="1:20" x14ac:dyDescent="0.25">
      <c r="A536">
        <v>8719384</v>
      </c>
      <c r="B536">
        <v>1</v>
      </c>
      <c r="C536" t="s">
        <v>46</v>
      </c>
      <c r="D536">
        <v>341772</v>
      </c>
      <c r="E536" t="s">
        <v>34</v>
      </c>
      <c r="F536" t="s">
        <v>35</v>
      </c>
      <c r="G536" t="s">
        <v>9</v>
      </c>
      <c r="H536" t="s">
        <v>65</v>
      </c>
      <c r="I536" t="s">
        <v>25</v>
      </c>
      <c r="J536" t="s">
        <v>90</v>
      </c>
      <c r="K536">
        <v>10</v>
      </c>
      <c r="L536" t="s">
        <v>111</v>
      </c>
      <c r="M536">
        <f t="shared" si="24"/>
        <v>2022</v>
      </c>
      <c r="N536">
        <v>2</v>
      </c>
      <c r="O536" t="s">
        <v>57</v>
      </c>
      <c r="P536" t="s">
        <v>52</v>
      </c>
      <c r="Q536" s="2">
        <f t="shared" si="25"/>
        <v>498</v>
      </c>
      <c r="R536" s="2">
        <v>249</v>
      </c>
      <c r="S536" s="2">
        <f t="shared" si="26"/>
        <v>547.80000000000007</v>
      </c>
      <c r="T536" s="2">
        <v>498</v>
      </c>
    </row>
    <row r="537" spans="1:20" x14ac:dyDescent="0.25">
      <c r="A537">
        <v>8721067</v>
      </c>
      <c r="B537">
        <v>1</v>
      </c>
      <c r="C537" t="s">
        <v>46</v>
      </c>
      <c r="D537">
        <v>301450</v>
      </c>
      <c r="E537" t="s">
        <v>38</v>
      </c>
      <c r="F537" t="s">
        <v>39</v>
      </c>
      <c r="G537" t="s">
        <v>9</v>
      </c>
      <c r="H537" t="s">
        <v>65</v>
      </c>
      <c r="I537" t="s">
        <v>25</v>
      </c>
      <c r="J537" t="s">
        <v>90</v>
      </c>
      <c r="K537">
        <v>10</v>
      </c>
      <c r="L537" t="s">
        <v>111</v>
      </c>
      <c r="M537">
        <f t="shared" si="24"/>
        <v>2022</v>
      </c>
      <c r="N537">
        <v>4</v>
      </c>
      <c r="O537" t="s">
        <v>57</v>
      </c>
      <c r="P537" t="s">
        <v>52</v>
      </c>
      <c r="Q537" s="2">
        <f t="shared" si="25"/>
        <v>996</v>
      </c>
      <c r="R537" s="2">
        <v>249</v>
      </c>
      <c r="S537" s="2">
        <f t="shared" si="26"/>
        <v>1095.6000000000001</v>
      </c>
      <c r="T537" s="2">
        <v>996</v>
      </c>
    </row>
    <row r="538" spans="1:20" x14ac:dyDescent="0.25">
      <c r="A538">
        <v>8668063</v>
      </c>
      <c r="B538">
        <v>2</v>
      </c>
      <c r="C538" t="s">
        <v>46</v>
      </c>
      <c r="D538">
        <v>306023</v>
      </c>
      <c r="E538" t="s">
        <v>20</v>
      </c>
      <c r="F538" t="s">
        <v>21</v>
      </c>
      <c r="G538" t="s">
        <v>9</v>
      </c>
      <c r="H538" t="s">
        <v>65</v>
      </c>
      <c r="I538" t="s">
        <v>25</v>
      </c>
      <c r="J538" t="s">
        <v>90</v>
      </c>
      <c r="K538">
        <v>10</v>
      </c>
      <c r="L538" t="s">
        <v>111</v>
      </c>
      <c r="M538">
        <f t="shared" si="24"/>
        <v>2022</v>
      </c>
      <c r="N538">
        <v>2</v>
      </c>
      <c r="O538" t="s">
        <v>57</v>
      </c>
      <c r="P538" t="s">
        <v>52</v>
      </c>
      <c r="Q538" s="2">
        <f t="shared" si="25"/>
        <v>498</v>
      </c>
      <c r="R538" s="2">
        <v>249</v>
      </c>
      <c r="S538" s="2">
        <f t="shared" si="26"/>
        <v>547.80000000000007</v>
      </c>
      <c r="T538" s="2">
        <v>498</v>
      </c>
    </row>
    <row r="539" spans="1:20" x14ac:dyDescent="0.25">
      <c r="A539">
        <v>8512164</v>
      </c>
      <c r="B539">
        <v>3</v>
      </c>
      <c r="C539" t="s">
        <v>46</v>
      </c>
      <c r="D539">
        <v>60184</v>
      </c>
      <c r="E539" t="s">
        <v>28</v>
      </c>
      <c r="F539" t="s">
        <v>29</v>
      </c>
      <c r="G539" t="s">
        <v>9</v>
      </c>
      <c r="H539" t="s">
        <v>65</v>
      </c>
      <c r="I539" t="s">
        <v>25</v>
      </c>
      <c r="J539" t="s">
        <v>90</v>
      </c>
      <c r="K539">
        <v>10</v>
      </c>
      <c r="L539" t="s">
        <v>111</v>
      </c>
      <c r="M539">
        <f t="shared" si="24"/>
        <v>2022</v>
      </c>
      <c r="N539">
        <v>1</v>
      </c>
      <c r="O539" t="s">
        <v>57</v>
      </c>
      <c r="P539" t="s">
        <v>52</v>
      </c>
      <c r="Q539" s="2">
        <f t="shared" si="25"/>
        <v>249.04</v>
      </c>
      <c r="R539" s="2">
        <v>249.04</v>
      </c>
      <c r="S539" s="2">
        <f t="shared" si="26"/>
        <v>273.94400000000002</v>
      </c>
      <c r="T539" s="2">
        <v>249.04</v>
      </c>
    </row>
    <row r="540" spans="1:20" x14ac:dyDescent="0.25">
      <c r="A540">
        <v>8664779</v>
      </c>
      <c r="B540">
        <v>1</v>
      </c>
      <c r="C540" t="s">
        <v>46</v>
      </c>
      <c r="D540">
        <v>306023</v>
      </c>
      <c r="E540" t="s">
        <v>20</v>
      </c>
      <c r="F540" t="s">
        <v>21</v>
      </c>
      <c r="G540" t="s">
        <v>9</v>
      </c>
      <c r="H540" t="s">
        <v>65</v>
      </c>
      <c r="I540" t="s">
        <v>25</v>
      </c>
      <c r="J540" t="s">
        <v>90</v>
      </c>
      <c r="K540">
        <v>10</v>
      </c>
      <c r="L540" t="s">
        <v>111</v>
      </c>
      <c r="M540">
        <f t="shared" si="24"/>
        <v>2022</v>
      </c>
      <c r="N540">
        <v>4</v>
      </c>
      <c r="O540" t="s">
        <v>57</v>
      </c>
      <c r="P540" t="s">
        <v>52</v>
      </c>
      <c r="Q540" s="2">
        <f t="shared" si="25"/>
        <v>996</v>
      </c>
      <c r="R540" s="2">
        <v>249</v>
      </c>
      <c r="S540" s="2">
        <f t="shared" si="26"/>
        <v>1095.6000000000001</v>
      </c>
      <c r="T540" s="2">
        <v>996</v>
      </c>
    </row>
    <row r="541" spans="1:20" x14ac:dyDescent="0.25">
      <c r="A541">
        <v>8632425</v>
      </c>
      <c r="B541">
        <v>1</v>
      </c>
      <c r="C541" t="s">
        <v>46</v>
      </c>
      <c r="D541">
        <v>306023</v>
      </c>
      <c r="E541" t="s">
        <v>20</v>
      </c>
      <c r="F541" t="s">
        <v>21</v>
      </c>
      <c r="G541" t="s">
        <v>9</v>
      </c>
      <c r="H541" t="s">
        <v>65</v>
      </c>
      <c r="I541" t="s">
        <v>25</v>
      </c>
      <c r="J541" t="s">
        <v>90</v>
      </c>
      <c r="K541">
        <v>10</v>
      </c>
      <c r="L541" t="s">
        <v>111</v>
      </c>
      <c r="M541">
        <f t="shared" si="24"/>
        <v>2022</v>
      </c>
      <c r="N541">
        <v>2</v>
      </c>
      <c r="O541" t="s">
        <v>57</v>
      </c>
      <c r="P541" t="s">
        <v>52</v>
      </c>
      <c r="Q541" s="2">
        <f t="shared" si="25"/>
        <v>498</v>
      </c>
      <c r="R541" s="2">
        <v>249</v>
      </c>
      <c r="S541" s="2">
        <f t="shared" si="26"/>
        <v>547.80000000000007</v>
      </c>
      <c r="T541" s="2">
        <v>498</v>
      </c>
    </row>
    <row r="542" spans="1:20" x14ac:dyDescent="0.25">
      <c r="A542">
        <v>8643211</v>
      </c>
      <c r="B542">
        <v>2</v>
      </c>
      <c r="C542" t="s">
        <v>46</v>
      </c>
      <c r="D542">
        <v>301450</v>
      </c>
      <c r="E542" t="s">
        <v>38</v>
      </c>
      <c r="F542" t="s">
        <v>39</v>
      </c>
      <c r="G542" t="s">
        <v>9</v>
      </c>
      <c r="H542" t="s">
        <v>65</v>
      </c>
      <c r="I542" t="s">
        <v>25</v>
      </c>
      <c r="J542" t="s">
        <v>90</v>
      </c>
      <c r="K542">
        <v>10</v>
      </c>
      <c r="L542" t="s">
        <v>111</v>
      </c>
      <c r="M542">
        <f t="shared" si="24"/>
        <v>2022</v>
      </c>
      <c r="N542">
        <v>4</v>
      </c>
      <c r="O542" t="s">
        <v>57</v>
      </c>
      <c r="P542" t="s">
        <v>52</v>
      </c>
      <c r="Q542" s="2">
        <f t="shared" si="25"/>
        <v>996</v>
      </c>
      <c r="R542" s="2">
        <v>249</v>
      </c>
      <c r="S542" s="2">
        <f t="shared" si="26"/>
        <v>1095.6000000000001</v>
      </c>
      <c r="T542" s="2">
        <v>996</v>
      </c>
    </row>
    <row r="543" spans="1:20" x14ac:dyDescent="0.25">
      <c r="A543">
        <v>8644741</v>
      </c>
      <c r="B543">
        <v>1</v>
      </c>
      <c r="C543" t="s">
        <v>46</v>
      </c>
      <c r="D543">
        <v>306023</v>
      </c>
      <c r="E543" t="s">
        <v>20</v>
      </c>
      <c r="F543" t="s">
        <v>21</v>
      </c>
      <c r="G543" t="s">
        <v>9</v>
      </c>
      <c r="H543" t="s">
        <v>65</v>
      </c>
      <c r="I543" t="s">
        <v>25</v>
      </c>
      <c r="J543" t="s">
        <v>90</v>
      </c>
      <c r="K543">
        <v>10</v>
      </c>
      <c r="L543" t="s">
        <v>111</v>
      </c>
      <c r="M543">
        <f t="shared" si="24"/>
        <v>2022</v>
      </c>
      <c r="N543">
        <v>2</v>
      </c>
      <c r="O543" t="s">
        <v>57</v>
      </c>
      <c r="P543" t="s">
        <v>52</v>
      </c>
      <c r="Q543" s="2">
        <f t="shared" si="25"/>
        <v>498</v>
      </c>
      <c r="R543" s="2">
        <v>249</v>
      </c>
      <c r="S543" s="2">
        <f t="shared" si="26"/>
        <v>547.80000000000007</v>
      </c>
      <c r="T543" s="2">
        <v>498</v>
      </c>
    </row>
    <row r="544" spans="1:20" x14ac:dyDescent="0.25">
      <c r="A544">
        <v>8659363</v>
      </c>
      <c r="B544">
        <v>1</v>
      </c>
      <c r="C544" t="s">
        <v>46</v>
      </c>
      <c r="D544">
        <v>341772</v>
      </c>
      <c r="E544" t="s">
        <v>34</v>
      </c>
      <c r="F544" t="s">
        <v>35</v>
      </c>
      <c r="G544" t="s">
        <v>9</v>
      </c>
      <c r="H544" t="s">
        <v>65</v>
      </c>
      <c r="I544" t="s">
        <v>25</v>
      </c>
      <c r="J544" t="s">
        <v>90</v>
      </c>
      <c r="K544">
        <v>10</v>
      </c>
      <c r="L544" t="s">
        <v>111</v>
      </c>
      <c r="M544">
        <f t="shared" si="24"/>
        <v>2022</v>
      </c>
      <c r="N544">
        <v>4</v>
      </c>
      <c r="O544" t="s">
        <v>57</v>
      </c>
      <c r="P544" t="s">
        <v>52</v>
      </c>
      <c r="Q544" s="2">
        <f t="shared" si="25"/>
        <v>996</v>
      </c>
      <c r="R544" s="2">
        <v>249</v>
      </c>
      <c r="S544" s="2">
        <f t="shared" si="26"/>
        <v>1095.6000000000001</v>
      </c>
      <c r="T544" s="2">
        <v>996</v>
      </c>
    </row>
    <row r="545" spans="1:20" x14ac:dyDescent="0.25">
      <c r="A545">
        <v>8579353</v>
      </c>
      <c r="B545">
        <v>3</v>
      </c>
      <c r="C545" t="s">
        <v>46</v>
      </c>
      <c r="D545">
        <v>60184</v>
      </c>
      <c r="E545" t="s">
        <v>28</v>
      </c>
      <c r="F545" t="s">
        <v>29</v>
      </c>
      <c r="G545" t="s">
        <v>9</v>
      </c>
      <c r="H545" t="s">
        <v>65</v>
      </c>
      <c r="I545" t="s">
        <v>25</v>
      </c>
      <c r="J545" t="s">
        <v>90</v>
      </c>
      <c r="K545">
        <v>10</v>
      </c>
      <c r="L545" t="s">
        <v>111</v>
      </c>
      <c r="M545">
        <f t="shared" si="24"/>
        <v>2022</v>
      </c>
      <c r="N545">
        <v>1</v>
      </c>
      <c r="O545" t="s">
        <v>57</v>
      </c>
      <c r="P545" t="s">
        <v>52</v>
      </c>
      <c r="Q545" s="2">
        <f t="shared" si="25"/>
        <v>249</v>
      </c>
      <c r="R545" s="2">
        <v>249</v>
      </c>
      <c r="S545" s="2">
        <f t="shared" si="26"/>
        <v>273.90000000000003</v>
      </c>
      <c r="T545" s="2">
        <v>249</v>
      </c>
    </row>
    <row r="546" spans="1:20" x14ac:dyDescent="0.25">
      <c r="A546">
        <v>8723364</v>
      </c>
      <c r="B546">
        <v>4</v>
      </c>
      <c r="C546" t="s">
        <v>46</v>
      </c>
      <c r="D546">
        <v>340390</v>
      </c>
      <c r="E546" t="s">
        <v>41</v>
      </c>
      <c r="F546" t="s">
        <v>42</v>
      </c>
      <c r="G546" t="s">
        <v>8</v>
      </c>
      <c r="H546" t="s">
        <v>62</v>
      </c>
      <c r="I546" t="s">
        <v>42</v>
      </c>
      <c r="J546" t="s">
        <v>90</v>
      </c>
      <c r="K546">
        <v>10</v>
      </c>
      <c r="L546" t="s">
        <v>111</v>
      </c>
      <c r="M546">
        <f t="shared" si="24"/>
        <v>2022</v>
      </c>
      <c r="N546">
        <v>2</v>
      </c>
      <c r="O546" t="s">
        <v>57</v>
      </c>
      <c r="P546" t="s">
        <v>52</v>
      </c>
      <c r="Q546" s="2">
        <f t="shared" si="25"/>
        <v>513.06233999999995</v>
      </c>
      <c r="R546" s="2">
        <v>256.53116999999997</v>
      </c>
      <c r="S546" s="2">
        <f t="shared" si="26"/>
        <v>564.36857399999997</v>
      </c>
      <c r="T546" s="2">
        <v>513.06233999999995</v>
      </c>
    </row>
    <row r="547" spans="1:20" x14ac:dyDescent="0.25">
      <c r="A547">
        <v>8667128</v>
      </c>
      <c r="B547">
        <v>3</v>
      </c>
      <c r="C547" t="s">
        <v>46</v>
      </c>
      <c r="D547">
        <v>353006</v>
      </c>
      <c r="E547" t="s">
        <v>36</v>
      </c>
      <c r="F547" t="s">
        <v>37</v>
      </c>
      <c r="G547" t="s">
        <v>12</v>
      </c>
      <c r="H547" t="s">
        <v>59</v>
      </c>
      <c r="I547" t="s">
        <v>37</v>
      </c>
      <c r="J547" t="s">
        <v>90</v>
      </c>
      <c r="K547">
        <v>10</v>
      </c>
      <c r="L547" t="s">
        <v>111</v>
      </c>
      <c r="M547">
        <f t="shared" si="24"/>
        <v>2022</v>
      </c>
      <c r="N547">
        <v>3</v>
      </c>
      <c r="O547" t="s">
        <v>57</v>
      </c>
      <c r="P547" t="s">
        <v>54</v>
      </c>
      <c r="Q547" s="2">
        <f t="shared" si="25"/>
        <v>939.09801800000048</v>
      </c>
      <c r="R547" s="2">
        <v>313.03267266666683</v>
      </c>
      <c r="S547" s="2">
        <f t="shared" si="26"/>
        <v>1033.0078198000019</v>
      </c>
      <c r="T547" s="2">
        <v>6807.5215324820001</v>
      </c>
    </row>
    <row r="548" spans="1:20" x14ac:dyDescent="0.25">
      <c r="A548">
        <v>8674047</v>
      </c>
      <c r="B548">
        <v>3</v>
      </c>
      <c r="C548" t="s">
        <v>46</v>
      </c>
      <c r="D548">
        <v>353006</v>
      </c>
      <c r="E548" t="s">
        <v>36</v>
      </c>
      <c r="F548" t="s">
        <v>37</v>
      </c>
      <c r="G548" t="s">
        <v>12</v>
      </c>
      <c r="H548" t="s">
        <v>59</v>
      </c>
      <c r="I548" t="s">
        <v>37</v>
      </c>
      <c r="J548" t="s">
        <v>90</v>
      </c>
      <c r="K548">
        <v>10</v>
      </c>
      <c r="L548" t="s">
        <v>111</v>
      </c>
      <c r="M548">
        <f t="shared" si="24"/>
        <v>2022</v>
      </c>
      <c r="N548">
        <v>1</v>
      </c>
      <c r="O548" t="s">
        <v>57</v>
      </c>
      <c r="P548" t="s">
        <v>54</v>
      </c>
      <c r="Q548" s="2">
        <f t="shared" si="25"/>
        <v>313.0326720000001</v>
      </c>
      <c r="R548" s="2">
        <v>313.0326720000001</v>
      </c>
      <c r="S548" s="2">
        <f t="shared" si="26"/>
        <v>344.33593920000061</v>
      </c>
      <c r="T548" s="2">
        <v>2269.1738393279998</v>
      </c>
    </row>
    <row r="549" spans="1:20" x14ac:dyDescent="0.25">
      <c r="A549">
        <v>8727444</v>
      </c>
      <c r="B549">
        <v>6</v>
      </c>
      <c r="C549" t="s">
        <v>46</v>
      </c>
      <c r="D549">
        <v>353006</v>
      </c>
      <c r="E549" t="s">
        <v>36</v>
      </c>
      <c r="F549" t="s">
        <v>37</v>
      </c>
      <c r="G549" t="s">
        <v>12</v>
      </c>
      <c r="H549" t="s">
        <v>59</v>
      </c>
      <c r="I549" t="s">
        <v>37</v>
      </c>
      <c r="J549" t="s">
        <v>90</v>
      </c>
      <c r="K549">
        <v>10</v>
      </c>
      <c r="L549" t="s">
        <v>111</v>
      </c>
      <c r="M549">
        <f t="shared" si="24"/>
        <v>2022</v>
      </c>
      <c r="N549">
        <v>8</v>
      </c>
      <c r="O549" t="s">
        <v>57</v>
      </c>
      <c r="P549" t="s">
        <v>54</v>
      </c>
      <c r="Q549" s="2">
        <f t="shared" si="25"/>
        <v>2504.2613810000012</v>
      </c>
      <c r="R549" s="2">
        <v>313.03267262500015</v>
      </c>
      <c r="S549" s="2">
        <f t="shared" si="26"/>
        <v>2754.6875191000049</v>
      </c>
      <c r="T549" s="2">
        <v>18153.390750868999</v>
      </c>
    </row>
    <row r="550" spans="1:20" x14ac:dyDescent="0.25">
      <c r="A550">
        <v>8734655</v>
      </c>
      <c r="B550">
        <v>6</v>
      </c>
      <c r="C550" t="s">
        <v>46</v>
      </c>
      <c r="D550">
        <v>353006</v>
      </c>
      <c r="E550" t="s">
        <v>36</v>
      </c>
      <c r="F550" t="s">
        <v>37</v>
      </c>
      <c r="G550" t="s">
        <v>12</v>
      </c>
      <c r="H550" t="s">
        <v>59</v>
      </c>
      <c r="I550" t="s">
        <v>37</v>
      </c>
      <c r="J550" t="s">
        <v>90</v>
      </c>
      <c r="K550">
        <v>10</v>
      </c>
      <c r="L550" t="s">
        <v>111</v>
      </c>
      <c r="M550">
        <f t="shared" si="24"/>
        <v>2022</v>
      </c>
      <c r="N550">
        <v>2</v>
      </c>
      <c r="O550" t="s">
        <v>57</v>
      </c>
      <c r="P550" t="s">
        <v>54</v>
      </c>
      <c r="Q550" s="2">
        <f t="shared" si="25"/>
        <v>626.06534500000021</v>
      </c>
      <c r="R550" s="2">
        <v>313.0326725000001</v>
      </c>
      <c r="S550" s="2">
        <f t="shared" si="26"/>
        <v>688.67187950000118</v>
      </c>
      <c r="T550" s="2">
        <v>4538.3476859049997</v>
      </c>
    </row>
    <row r="551" spans="1:20" x14ac:dyDescent="0.25">
      <c r="A551">
        <v>8677512</v>
      </c>
      <c r="B551">
        <v>1</v>
      </c>
      <c r="C551" t="s">
        <v>46</v>
      </c>
      <c r="D551">
        <v>353006</v>
      </c>
      <c r="E551" t="s">
        <v>36</v>
      </c>
      <c r="F551" t="s">
        <v>37</v>
      </c>
      <c r="G551" t="s">
        <v>12</v>
      </c>
      <c r="H551" t="s">
        <v>59</v>
      </c>
      <c r="I551" t="s">
        <v>37</v>
      </c>
      <c r="J551" t="s">
        <v>90</v>
      </c>
      <c r="K551">
        <v>10</v>
      </c>
      <c r="L551" t="s">
        <v>111</v>
      </c>
      <c r="M551">
        <f t="shared" si="24"/>
        <v>2022</v>
      </c>
      <c r="N551">
        <v>3</v>
      </c>
      <c r="O551" t="s">
        <v>57</v>
      </c>
      <c r="P551" t="s">
        <v>54</v>
      </c>
      <c r="Q551" s="2">
        <f t="shared" si="25"/>
        <v>939.09801800000048</v>
      </c>
      <c r="R551" s="2">
        <v>313.03267266666683</v>
      </c>
      <c r="S551" s="2">
        <f t="shared" si="26"/>
        <v>1033.0078198000019</v>
      </c>
      <c r="T551" s="2">
        <v>6807.5215324820001</v>
      </c>
    </row>
    <row r="552" spans="1:20" x14ac:dyDescent="0.25">
      <c r="A552">
        <v>8705574</v>
      </c>
      <c r="B552">
        <v>3</v>
      </c>
      <c r="C552" t="s">
        <v>46</v>
      </c>
      <c r="D552">
        <v>353006</v>
      </c>
      <c r="E552" t="s">
        <v>36</v>
      </c>
      <c r="F552" t="s">
        <v>37</v>
      </c>
      <c r="G552" t="s">
        <v>12</v>
      </c>
      <c r="H552" t="s">
        <v>59</v>
      </c>
      <c r="I552" t="s">
        <v>37</v>
      </c>
      <c r="J552" t="s">
        <v>90</v>
      </c>
      <c r="K552">
        <v>10</v>
      </c>
      <c r="L552" t="s">
        <v>111</v>
      </c>
      <c r="M552">
        <f t="shared" si="24"/>
        <v>2022</v>
      </c>
      <c r="N552">
        <v>8</v>
      </c>
      <c r="O552" t="s">
        <v>57</v>
      </c>
      <c r="P552" t="s">
        <v>54</v>
      </c>
      <c r="Q552" s="2">
        <f t="shared" si="25"/>
        <v>2504.2613810000012</v>
      </c>
      <c r="R552" s="2">
        <v>313.03267262500015</v>
      </c>
      <c r="S552" s="2">
        <f t="shared" si="26"/>
        <v>2754.6875191000049</v>
      </c>
      <c r="T552" s="2">
        <v>18153.390750868999</v>
      </c>
    </row>
    <row r="553" spans="1:20" x14ac:dyDescent="0.25">
      <c r="A553">
        <v>8704935</v>
      </c>
      <c r="B553">
        <v>3</v>
      </c>
      <c r="C553" t="s">
        <v>46</v>
      </c>
      <c r="D553">
        <v>353006</v>
      </c>
      <c r="E553" t="s">
        <v>36</v>
      </c>
      <c r="F553" t="s">
        <v>37</v>
      </c>
      <c r="G553" t="s">
        <v>12</v>
      </c>
      <c r="H553" t="s">
        <v>59</v>
      </c>
      <c r="I553" t="s">
        <v>37</v>
      </c>
      <c r="J553" t="s">
        <v>90</v>
      </c>
      <c r="K553">
        <v>10</v>
      </c>
      <c r="L553" t="s">
        <v>111</v>
      </c>
      <c r="M553">
        <f t="shared" si="24"/>
        <v>2022</v>
      </c>
      <c r="N553">
        <v>1</v>
      </c>
      <c r="O553" t="s">
        <v>57</v>
      </c>
      <c r="P553" t="s">
        <v>54</v>
      </c>
      <c r="Q553" s="2">
        <f t="shared" si="25"/>
        <v>313.0326720000001</v>
      </c>
      <c r="R553" s="2">
        <v>313.0326720000001</v>
      </c>
      <c r="S553" s="2">
        <f t="shared" si="26"/>
        <v>344.33593920000061</v>
      </c>
      <c r="T553" s="2">
        <v>2269.1738393279998</v>
      </c>
    </row>
    <row r="554" spans="1:20" x14ac:dyDescent="0.25">
      <c r="A554">
        <v>8677094</v>
      </c>
      <c r="B554">
        <v>1</v>
      </c>
      <c r="C554" t="s">
        <v>46</v>
      </c>
      <c r="D554">
        <v>371504</v>
      </c>
      <c r="E554" t="s">
        <v>22</v>
      </c>
      <c r="F554" t="s">
        <v>23</v>
      </c>
      <c r="G554" t="s">
        <v>15</v>
      </c>
      <c r="H554" t="s">
        <v>63</v>
      </c>
      <c r="I554" t="s">
        <v>23</v>
      </c>
      <c r="J554" t="s">
        <v>90</v>
      </c>
      <c r="K554">
        <v>10</v>
      </c>
      <c r="L554" t="s">
        <v>111</v>
      </c>
      <c r="M554">
        <f t="shared" si="24"/>
        <v>2022</v>
      </c>
      <c r="N554">
        <v>2</v>
      </c>
      <c r="O554" t="s">
        <v>57</v>
      </c>
      <c r="P554" t="s">
        <v>52</v>
      </c>
      <c r="Q554" s="2">
        <f t="shared" si="25"/>
        <v>537.84</v>
      </c>
      <c r="R554" s="2">
        <v>268.92</v>
      </c>
      <c r="S554" s="2">
        <f t="shared" si="26"/>
        <v>591.62400000000014</v>
      </c>
      <c r="T554" s="2">
        <v>537.84</v>
      </c>
    </row>
    <row r="555" spans="1:20" x14ac:dyDescent="0.25">
      <c r="A555">
        <v>8682162</v>
      </c>
      <c r="B555">
        <v>1</v>
      </c>
      <c r="C555" t="s">
        <v>46</v>
      </c>
      <c r="D555">
        <v>371504</v>
      </c>
      <c r="E555" t="s">
        <v>22</v>
      </c>
      <c r="F555" t="s">
        <v>23</v>
      </c>
      <c r="G555" t="s">
        <v>15</v>
      </c>
      <c r="H555" t="s">
        <v>63</v>
      </c>
      <c r="I555" t="s">
        <v>23</v>
      </c>
      <c r="J555" t="s">
        <v>90</v>
      </c>
      <c r="K555">
        <v>10</v>
      </c>
      <c r="L555" t="s">
        <v>111</v>
      </c>
      <c r="M555">
        <f t="shared" si="24"/>
        <v>2022</v>
      </c>
      <c r="N555">
        <v>2</v>
      </c>
      <c r="O555" t="s">
        <v>57</v>
      </c>
      <c r="P555" t="s">
        <v>52</v>
      </c>
      <c r="Q555" s="2">
        <f t="shared" si="25"/>
        <v>537.84</v>
      </c>
      <c r="R555" s="2">
        <v>268.92</v>
      </c>
      <c r="S555" s="2">
        <f t="shared" si="26"/>
        <v>591.62400000000014</v>
      </c>
      <c r="T555" s="2">
        <v>537.84</v>
      </c>
    </row>
    <row r="556" spans="1:20" x14ac:dyDescent="0.25">
      <c r="A556">
        <v>8716117</v>
      </c>
      <c r="B556">
        <v>12</v>
      </c>
      <c r="C556" t="s">
        <v>46</v>
      </c>
      <c r="D556">
        <v>336014</v>
      </c>
      <c r="E556" t="s">
        <v>32</v>
      </c>
      <c r="F556" t="s">
        <v>33</v>
      </c>
      <c r="G556" t="s">
        <v>14</v>
      </c>
      <c r="H556" t="s">
        <v>68</v>
      </c>
      <c r="I556" t="s">
        <v>33</v>
      </c>
      <c r="J556" t="s">
        <v>91</v>
      </c>
      <c r="K556">
        <v>11</v>
      </c>
      <c r="L556" t="s">
        <v>112</v>
      </c>
      <c r="M556">
        <f t="shared" si="24"/>
        <v>2022</v>
      </c>
      <c r="N556">
        <v>2</v>
      </c>
      <c r="O556" t="s">
        <v>57</v>
      </c>
      <c r="P556" t="s">
        <v>53</v>
      </c>
      <c r="Q556" s="2">
        <f t="shared" si="25"/>
        <v>561.41398699999991</v>
      </c>
      <c r="R556" s="2">
        <v>280.70699349999995</v>
      </c>
      <c r="S556" s="2">
        <f t="shared" si="26"/>
        <v>617.55538569999999</v>
      </c>
      <c r="T556" s="2">
        <v>617.55538569999999</v>
      </c>
    </row>
    <row r="557" spans="1:20" x14ac:dyDescent="0.25">
      <c r="A557">
        <v>8719384</v>
      </c>
      <c r="B557">
        <v>2</v>
      </c>
      <c r="C557" t="s">
        <v>46</v>
      </c>
      <c r="D557">
        <v>341772</v>
      </c>
      <c r="E557" t="s">
        <v>34</v>
      </c>
      <c r="F557" t="s">
        <v>35</v>
      </c>
      <c r="G557" t="s">
        <v>9</v>
      </c>
      <c r="H557" t="s">
        <v>65</v>
      </c>
      <c r="I557" t="s">
        <v>25</v>
      </c>
      <c r="J557" t="s">
        <v>91</v>
      </c>
      <c r="K557">
        <v>11</v>
      </c>
      <c r="L557" t="s">
        <v>112</v>
      </c>
      <c r="M557">
        <f t="shared" si="24"/>
        <v>2022</v>
      </c>
      <c r="N557">
        <v>2</v>
      </c>
      <c r="O557" t="s">
        <v>57</v>
      </c>
      <c r="P557" t="s">
        <v>52</v>
      </c>
      <c r="Q557" s="2">
        <f t="shared" si="25"/>
        <v>498</v>
      </c>
      <c r="R557" s="2">
        <v>249</v>
      </c>
      <c r="S557" s="2">
        <f t="shared" si="26"/>
        <v>547.80000000000007</v>
      </c>
      <c r="T557" s="2">
        <v>498</v>
      </c>
    </row>
    <row r="558" spans="1:20" x14ac:dyDescent="0.25">
      <c r="A558">
        <v>8777756</v>
      </c>
      <c r="B558">
        <v>2</v>
      </c>
      <c r="C558" t="s">
        <v>46</v>
      </c>
      <c r="D558">
        <v>306023</v>
      </c>
      <c r="E558" t="s">
        <v>20</v>
      </c>
      <c r="F558" t="s">
        <v>21</v>
      </c>
      <c r="G558" t="s">
        <v>9</v>
      </c>
      <c r="H558" t="s">
        <v>65</v>
      </c>
      <c r="I558" t="s">
        <v>25</v>
      </c>
      <c r="J558" t="s">
        <v>91</v>
      </c>
      <c r="K558">
        <v>11</v>
      </c>
      <c r="L558" t="s">
        <v>112</v>
      </c>
      <c r="M558">
        <f t="shared" si="24"/>
        <v>2022</v>
      </c>
      <c r="N558">
        <v>1</v>
      </c>
      <c r="O558" t="s">
        <v>57</v>
      </c>
      <c r="P558" t="s">
        <v>52</v>
      </c>
      <c r="Q558" s="2">
        <f t="shared" si="25"/>
        <v>249</v>
      </c>
      <c r="R558" s="2">
        <v>249</v>
      </c>
      <c r="S558" s="2">
        <f t="shared" si="26"/>
        <v>273.90000000000003</v>
      </c>
      <c r="T558" s="2">
        <v>249</v>
      </c>
    </row>
    <row r="559" spans="1:20" x14ac:dyDescent="0.25">
      <c r="A559">
        <v>8793332</v>
      </c>
      <c r="B559">
        <v>1</v>
      </c>
      <c r="C559" t="s">
        <v>46</v>
      </c>
      <c r="D559">
        <v>332489</v>
      </c>
      <c r="E559" t="s">
        <v>31</v>
      </c>
      <c r="F559" t="s">
        <v>25</v>
      </c>
      <c r="G559" t="s">
        <v>9</v>
      </c>
      <c r="H559" t="s">
        <v>65</v>
      </c>
      <c r="I559" t="s">
        <v>25</v>
      </c>
      <c r="J559" t="s">
        <v>91</v>
      </c>
      <c r="K559">
        <v>11</v>
      </c>
      <c r="L559" t="s">
        <v>112</v>
      </c>
      <c r="M559">
        <f t="shared" si="24"/>
        <v>2022</v>
      </c>
      <c r="N559">
        <v>1</v>
      </c>
      <c r="O559" t="s">
        <v>57</v>
      </c>
      <c r="P559" t="s">
        <v>52</v>
      </c>
      <c r="Q559" s="2">
        <f t="shared" si="25"/>
        <v>249</v>
      </c>
      <c r="R559" s="2">
        <v>249</v>
      </c>
      <c r="S559" s="2">
        <f t="shared" si="26"/>
        <v>273.90000000000003</v>
      </c>
      <c r="T559" s="2">
        <v>249</v>
      </c>
    </row>
    <row r="560" spans="1:20" x14ac:dyDescent="0.25">
      <c r="A560">
        <v>8717431</v>
      </c>
      <c r="B560">
        <v>1</v>
      </c>
      <c r="C560" t="s">
        <v>46</v>
      </c>
      <c r="D560">
        <v>306023</v>
      </c>
      <c r="E560" t="s">
        <v>20</v>
      </c>
      <c r="F560" t="s">
        <v>21</v>
      </c>
      <c r="G560" t="s">
        <v>9</v>
      </c>
      <c r="H560" t="s">
        <v>65</v>
      </c>
      <c r="I560" t="s">
        <v>25</v>
      </c>
      <c r="J560" t="s">
        <v>91</v>
      </c>
      <c r="K560">
        <v>11</v>
      </c>
      <c r="L560" t="s">
        <v>112</v>
      </c>
      <c r="M560">
        <f t="shared" si="24"/>
        <v>2022</v>
      </c>
      <c r="N560">
        <v>10</v>
      </c>
      <c r="O560" t="s">
        <v>57</v>
      </c>
      <c r="P560" t="s">
        <v>52</v>
      </c>
      <c r="Q560" s="2">
        <f t="shared" si="25"/>
        <v>2490</v>
      </c>
      <c r="R560" s="2">
        <v>249</v>
      </c>
      <c r="S560" s="2">
        <f t="shared" si="26"/>
        <v>2739</v>
      </c>
      <c r="T560" s="2">
        <v>2490</v>
      </c>
    </row>
    <row r="561" spans="1:20" x14ac:dyDescent="0.25">
      <c r="A561">
        <v>8768712</v>
      </c>
      <c r="B561">
        <v>3</v>
      </c>
      <c r="C561" t="s">
        <v>46</v>
      </c>
      <c r="D561">
        <v>341772</v>
      </c>
      <c r="E561" t="s">
        <v>34</v>
      </c>
      <c r="F561" t="s">
        <v>35</v>
      </c>
      <c r="G561" t="s">
        <v>9</v>
      </c>
      <c r="H561" t="s">
        <v>65</v>
      </c>
      <c r="I561" t="s">
        <v>25</v>
      </c>
      <c r="J561" t="s">
        <v>91</v>
      </c>
      <c r="K561">
        <v>11</v>
      </c>
      <c r="L561" t="s">
        <v>112</v>
      </c>
      <c r="M561">
        <f t="shared" si="24"/>
        <v>2022</v>
      </c>
      <c r="N561">
        <v>4</v>
      </c>
      <c r="O561" t="s">
        <v>57</v>
      </c>
      <c r="P561" t="s">
        <v>52</v>
      </c>
      <c r="Q561" s="2">
        <f t="shared" si="25"/>
        <v>996</v>
      </c>
      <c r="R561" s="2">
        <v>249</v>
      </c>
      <c r="S561" s="2">
        <f t="shared" si="26"/>
        <v>1095.6000000000001</v>
      </c>
      <c r="T561" s="2">
        <v>996</v>
      </c>
    </row>
    <row r="562" spans="1:20" x14ac:dyDescent="0.25">
      <c r="A562">
        <v>8745161</v>
      </c>
      <c r="B562">
        <v>1</v>
      </c>
      <c r="C562" t="s">
        <v>46</v>
      </c>
      <c r="D562">
        <v>341772</v>
      </c>
      <c r="E562" t="s">
        <v>34</v>
      </c>
      <c r="F562" t="s">
        <v>35</v>
      </c>
      <c r="G562" t="s">
        <v>9</v>
      </c>
      <c r="H562" t="s">
        <v>65</v>
      </c>
      <c r="I562" t="s">
        <v>25</v>
      </c>
      <c r="J562" t="s">
        <v>91</v>
      </c>
      <c r="K562">
        <v>11</v>
      </c>
      <c r="L562" t="s">
        <v>112</v>
      </c>
      <c r="M562">
        <f t="shared" si="24"/>
        <v>2022</v>
      </c>
      <c r="N562">
        <v>4</v>
      </c>
      <c r="O562" t="s">
        <v>57</v>
      </c>
      <c r="P562" t="s">
        <v>52</v>
      </c>
      <c r="Q562" s="2">
        <f t="shared" si="25"/>
        <v>996</v>
      </c>
      <c r="R562" s="2">
        <v>249</v>
      </c>
      <c r="S562" s="2">
        <f t="shared" si="26"/>
        <v>1095.6000000000001</v>
      </c>
      <c r="T562" s="2">
        <v>996</v>
      </c>
    </row>
    <row r="563" spans="1:20" x14ac:dyDescent="0.25">
      <c r="A563">
        <v>8760540</v>
      </c>
      <c r="B563">
        <v>2</v>
      </c>
      <c r="C563" t="s">
        <v>46</v>
      </c>
      <c r="D563">
        <v>301450</v>
      </c>
      <c r="E563" t="s">
        <v>38</v>
      </c>
      <c r="F563" t="s">
        <v>39</v>
      </c>
      <c r="G563" t="s">
        <v>9</v>
      </c>
      <c r="H563" t="s">
        <v>65</v>
      </c>
      <c r="I563" t="s">
        <v>25</v>
      </c>
      <c r="J563" t="s">
        <v>91</v>
      </c>
      <c r="K563">
        <v>11</v>
      </c>
      <c r="L563" t="s">
        <v>112</v>
      </c>
      <c r="M563">
        <f t="shared" si="24"/>
        <v>2022</v>
      </c>
      <c r="N563">
        <v>4</v>
      </c>
      <c r="O563" t="s">
        <v>57</v>
      </c>
      <c r="P563" t="s">
        <v>52</v>
      </c>
      <c r="Q563" s="2">
        <f t="shared" si="25"/>
        <v>996</v>
      </c>
      <c r="R563" s="2">
        <v>249</v>
      </c>
      <c r="S563" s="2">
        <f t="shared" si="26"/>
        <v>1095.6000000000001</v>
      </c>
      <c r="T563" s="2">
        <v>996</v>
      </c>
    </row>
    <row r="564" spans="1:20" x14ac:dyDescent="0.25">
      <c r="A564">
        <v>8774380</v>
      </c>
      <c r="B564">
        <v>6</v>
      </c>
      <c r="C564" t="s">
        <v>46</v>
      </c>
      <c r="D564">
        <v>353006</v>
      </c>
      <c r="E564" t="s">
        <v>36</v>
      </c>
      <c r="F564" t="s">
        <v>37</v>
      </c>
      <c r="G564" t="s">
        <v>12</v>
      </c>
      <c r="H564" t="s">
        <v>59</v>
      </c>
      <c r="I564" t="s">
        <v>37</v>
      </c>
      <c r="J564" t="s">
        <v>91</v>
      </c>
      <c r="K564">
        <v>11</v>
      </c>
      <c r="L564" t="s">
        <v>112</v>
      </c>
      <c r="M564">
        <f t="shared" si="24"/>
        <v>2022</v>
      </c>
      <c r="N564">
        <v>1</v>
      </c>
      <c r="O564" t="s">
        <v>57</v>
      </c>
      <c r="P564" t="s">
        <v>54</v>
      </c>
      <c r="Q564" s="2">
        <f t="shared" si="25"/>
        <v>316.97283800000014</v>
      </c>
      <c r="R564" s="2">
        <v>316.97283800000014</v>
      </c>
      <c r="S564" s="2">
        <f t="shared" si="26"/>
        <v>348.67012180000063</v>
      </c>
      <c r="T564" s="2">
        <v>2297.7361026620001</v>
      </c>
    </row>
    <row r="565" spans="1:20" x14ac:dyDescent="0.25">
      <c r="A565">
        <v>8752631</v>
      </c>
      <c r="B565">
        <v>6</v>
      </c>
      <c r="C565" t="s">
        <v>46</v>
      </c>
      <c r="D565">
        <v>353006</v>
      </c>
      <c r="E565" t="s">
        <v>36</v>
      </c>
      <c r="F565" t="s">
        <v>37</v>
      </c>
      <c r="G565" t="s">
        <v>12</v>
      </c>
      <c r="H565" t="s">
        <v>59</v>
      </c>
      <c r="I565" t="s">
        <v>37</v>
      </c>
      <c r="J565" t="s">
        <v>91</v>
      </c>
      <c r="K565">
        <v>11</v>
      </c>
      <c r="L565" t="s">
        <v>112</v>
      </c>
      <c r="M565">
        <f t="shared" si="24"/>
        <v>2022</v>
      </c>
      <c r="N565">
        <v>12</v>
      </c>
      <c r="O565" t="s">
        <v>57</v>
      </c>
      <c r="P565" t="s">
        <v>54</v>
      </c>
      <c r="Q565" s="2">
        <f t="shared" si="25"/>
        <v>3803.6740650000015</v>
      </c>
      <c r="R565" s="2">
        <v>316.97283875000011</v>
      </c>
      <c r="S565" s="2">
        <f t="shared" si="26"/>
        <v>4184.0414715000079</v>
      </c>
      <c r="T565" s="2">
        <v>27572.833297185</v>
      </c>
    </row>
    <row r="566" spans="1:20" x14ac:dyDescent="0.25">
      <c r="A566">
        <v>8697990</v>
      </c>
      <c r="B566">
        <v>1</v>
      </c>
      <c r="C566" t="s">
        <v>46</v>
      </c>
      <c r="D566">
        <v>371504</v>
      </c>
      <c r="E566" t="s">
        <v>22</v>
      </c>
      <c r="F566" t="s">
        <v>23</v>
      </c>
      <c r="G566" t="s">
        <v>15</v>
      </c>
      <c r="H566" t="s">
        <v>63</v>
      </c>
      <c r="I566" t="s">
        <v>23</v>
      </c>
      <c r="J566" t="s">
        <v>91</v>
      </c>
      <c r="K566">
        <v>11</v>
      </c>
      <c r="L566" t="s">
        <v>112</v>
      </c>
      <c r="M566">
        <f t="shared" si="24"/>
        <v>2022</v>
      </c>
      <c r="N566">
        <v>13</v>
      </c>
      <c r="O566" t="s">
        <v>57</v>
      </c>
      <c r="P566" t="s">
        <v>52</v>
      </c>
      <c r="Q566" s="2">
        <f t="shared" si="25"/>
        <v>3495.96</v>
      </c>
      <c r="R566" s="2">
        <v>268.92</v>
      </c>
      <c r="S566" s="2">
        <f t="shared" si="26"/>
        <v>3845.5560000000005</v>
      </c>
      <c r="T566" s="2">
        <v>3495.96</v>
      </c>
    </row>
    <row r="567" spans="1:20" x14ac:dyDescent="0.25">
      <c r="A567">
        <v>8623589</v>
      </c>
      <c r="B567">
        <v>5</v>
      </c>
      <c r="C567" t="s">
        <v>46</v>
      </c>
      <c r="D567">
        <v>336014</v>
      </c>
      <c r="E567" t="s">
        <v>32</v>
      </c>
      <c r="F567" t="s">
        <v>33</v>
      </c>
      <c r="G567" t="s">
        <v>14</v>
      </c>
      <c r="H567" t="s">
        <v>68</v>
      </c>
      <c r="I567" t="s">
        <v>33</v>
      </c>
      <c r="J567" t="s">
        <v>92</v>
      </c>
      <c r="K567">
        <v>12</v>
      </c>
      <c r="L567" t="s">
        <v>113</v>
      </c>
      <c r="M567">
        <f t="shared" si="24"/>
        <v>2022</v>
      </c>
      <c r="N567">
        <v>1</v>
      </c>
      <c r="O567" t="s">
        <v>57</v>
      </c>
      <c r="P567" t="s">
        <v>53</v>
      </c>
      <c r="Q567" s="2">
        <f t="shared" si="25"/>
        <v>293.14695599999993</v>
      </c>
      <c r="R567" s="2">
        <v>293.14695599999993</v>
      </c>
      <c r="S567" s="2">
        <f t="shared" si="26"/>
        <v>322.46165159999998</v>
      </c>
      <c r="T567" s="2">
        <v>322.46165159999998</v>
      </c>
    </row>
    <row r="568" spans="1:20" x14ac:dyDescent="0.25">
      <c r="A568">
        <v>8805753</v>
      </c>
      <c r="B568">
        <v>1</v>
      </c>
      <c r="C568" t="s">
        <v>46</v>
      </c>
      <c r="D568">
        <v>60184</v>
      </c>
      <c r="E568" t="s">
        <v>28</v>
      </c>
      <c r="F568" t="s">
        <v>29</v>
      </c>
      <c r="G568" t="s">
        <v>9</v>
      </c>
      <c r="H568" t="s">
        <v>65</v>
      </c>
      <c r="I568" t="s">
        <v>25</v>
      </c>
      <c r="J568" t="s">
        <v>92</v>
      </c>
      <c r="K568">
        <v>12</v>
      </c>
      <c r="L568" t="s">
        <v>113</v>
      </c>
      <c r="M568">
        <f t="shared" si="24"/>
        <v>2022</v>
      </c>
      <c r="N568">
        <v>3</v>
      </c>
      <c r="O568" t="s">
        <v>57</v>
      </c>
      <c r="P568" t="s">
        <v>52</v>
      </c>
      <c r="Q568" s="2">
        <f t="shared" si="25"/>
        <v>747</v>
      </c>
      <c r="R568" s="2">
        <v>249</v>
      </c>
      <c r="S568" s="2">
        <f t="shared" si="26"/>
        <v>821.7</v>
      </c>
      <c r="T568" s="2">
        <v>747</v>
      </c>
    </row>
    <row r="569" spans="1:20" x14ac:dyDescent="0.25">
      <c r="A569">
        <v>8809331</v>
      </c>
      <c r="B569">
        <v>1</v>
      </c>
      <c r="C569" t="s">
        <v>46</v>
      </c>
      <c r="D569">
        <v>341772</v>
      </c>
      <c r="E569" t="s">
        <v>34</v>
      </c>
      <c r="F569" t="s">
        <v>35</v>
      </c>
      <c r="G569" t="s">
        <v>9</v>
      </c>
      <c r="H569" t="s">
        <v>65</v>
      </c>
      <c r="I569" t="s">
        <v>25</v>
      </c>
      <c r="J569" t="s">
        <v>92</v>
      </c>
      <c r="K569">
        <v>12</v>
      </c>
      <c r="L569" t="s">
        <v>113</v>
      </c>
      <c r="M569">
        <f t="shared" si="24"/>
        <v>2022</v>
      </c>
      <c r="N569">
        <v>11</v>
      </c>
      <c r="O569" t="s">
        <v>57</v>
      </c>
      <c r="P569" t="s">
        <v>52</v>
      </c>
      <c r="Q569" s="2">
        <f t="shared" si="25"/>
        <v>2739</v>
      </c>
      <c r="R569" s="2">
        <v>249</v>
      </c>
      <c r="S569" s="2">
        <f t="shared" si="26"/>
        <v>3012.9</v>
      </c>
      <c r="T569" s="2">
        <v>2739</v>
      </c>
    </row>
    <row r="570" spans="1:20" x14ac:dyDescent="0.25">
      <c r="A570">
        <v>8821182</v>
      </c>
      <c r="B570">
        <v>1</v>
      </c>
      <c r="C570" t="s">
        <v>46</v>
      </c>
      <c r="D570">
        <v>306023</v>
      </c>
      <c r="E570" t="s">
        <v>20</v>
      </c>
      <c r="F570" t="s">
        <v>21</v>
      </c>
      <c r="G570" t="s">
        <v>9</v>
      </c>
      <c r="H570" t="s">
        <v>65</v>
      </c>
      <c r="I570" t="s">
        <v>25</v>
      </c>
      <c r="J570" t="s">
        <v>92</v>
      </c>
      <c r="K570">
        <v>12</v>
      </c>
      <c r="L570" t="s">
        <v>113</v>
      </c>
      <c r="M570">
        <f t="shared" si="24"/>
        <v>2022</v>
      </c>
      <c r="N570">
        <v>1</v>
      </c>
      <c r="O570" t="s">
        <v>57</v>
      </c>
      <c r="P570" t="s">
        <v>52</v>
      </c>
      <c r="Q570" s="2">
        <f t="shared" si="25"/>
        <v>249</v>
      </c>
      <c r="R570" s="2">
        <v>249</v>
      </c>
      <c r="S570" s="2">
        <f t="shared" si="26"/>
        <v>273.90000000000003</v>
      </c>
      <c r="T570" s="2">
        <v>249</v>
      </c>
    </row>
    <row r="571" spans="1:20" x14ac:dyDescent="0.25">
      <c r="A571">
        <v>8801863</v>
      </c>
      <c r="B571">
        <v>3</v>
      </c>
      <c r="C571" t="s">
        <v>46</v>
      </c>
      <c r="D571">
        <v>341772</v>
      </c>
      <c r="E571" t="s">
        <v>34</v>
      </c>
      <c r="F571" t="s">
        <v>35</v>
      </c>
      <c r="G571" t="s">
        <v>9</v>
      </c>
      <c r="H571" t="s">
        <v>65</v>
      </c>
      <c r="I571" t="s">
        <v>25</v>
      </c>
      <c r="J571" t="s">
        <v>92</v>
      </c>
      <c r="K571">
        <v>12</v>
      </c>
      <c r="L571" t="s">
        <v>113</v>
      </c>
      <c r="M571">
        <f t="shared" si="24"/>
        <v>2022</v>
      </c>
      <c r="N571">
        <v>10</v>
      </c>
      <c r="O571" t="s">
        <v>57</v>
      </c>
      <c r="P571" t="s">
        <v>52</v>
      </c>
      <c r="Q571" s="2">
        <f t="shared" si="25"/>
        <v>2490</v>
      </c>
      <c r="R571" s="2">
        <v>249</v>
      </c>
      <c r="S571" s="2">
        <f t="shared" si="26"/>
        <v>2739</v>
      </c>
      <c r="T571" s="2">
        <v>2490</v>
      </c>
    </row>
    <row r="572" spans="1:20" x14ac:dyDescent="0.25">
      <c r="A572">
        <v>8826718</v>
      </c>
      <c r="B572">
        <v>1</v>
      </c>
      <c r="C572" t="s">
        <v>46</v>
      </c>
      <c r="D572">
        <v>341772</v>
      </c>
      <c r="E572" t="s">
        <v>34</v>
      </c>
      <c r="F572" t="s">
        <v>35</v>
      </c>
      <c r="G572" t="s">
        <v>9</v>
      </c>
      <c r="H572" t="s">
        <v>65</v>
      </c>
      <c r="I572" t="s">
        <v>25</v>
      </c>
      <c r="J572" t="s">
        <v>92</v>
      </c>
      <c r="K572">
        <v>12</v>
      </c>
      <c r="L572" t="s">
        <v>113</v>
      </c>
      <c r="M572">
        <f t="shared" si="24"/>
        <v>2022</v>
      </c>
      <c r="N572">
        <v>13</v>
      </c>
      <c r="O572" t="s">
        <v>57</v>
      </c>
      <c r="P572" t="s">
        <v>52</v>
      </c>
      <c r="Q572" s="2">
        <f t="shared" si="25"/>
        <v>3237</v>
      </c>
      <c r="R572" s="2">
        <v>249</v>
      </c>
      <c r="S572" s="2">
        <f t="shared" si="26"/>
        <v>3560.7000000000003</v>
      </c>
      <c r="T572" s="2">
        <v>3237</v>
      </c>
    </row>
    <row r="573" spans="1:20" x14ac:dyDescent="0.25">
      <c r="A573">
        <v>8821905</v>
      </c>
      <c r="B573">
        <v>2</v>
      </c>
      <c r="C573" t="s">
        <v>46</v>
      </c>
      <c r="D573">
        <v>301450</v>
      </c>
      <c r="E573" t="s">
        <v>38</v>
      </c>
      <c r="F573" t="s">
        <v>39</v>
      </c>
      <c r="G573" t="s">
        <v>9</v>
      </c>
      <c r="H573" t="s">
        <v>65</v>
      </c>
      <c r="I573" t="s">
        <v>25</v>
      </c>
      <c r="J573" t="s">
        <v>92</v>
      </c>
      <c r="K573">
        <v>12</v>
      </c>
      <c r="L573" t="s">
        <v>113</v>
      </c>
      <c r="M573">
        <f t="shared" si="24"/>
        <v>2022</v>
      </c>
      <c r="N573">
        <v>4</v>
      </c>
      <c r="O573" t="s">
        <v>57</v>
      </c>
      <c r="P573" t="s">
        <v>52</v>
      </c>
      <c r="Q573" s="2">
        <f t="shared" si="25"/>
        <v>996</v>
      </c>
      <c r="R573" s="2">
        <v>249</v>
      </c>
      <c r="S573" s="2">
        <f t="shared" si="26"/>
        <v>1095.6000000000001</v>
      </c>
      <c r="T573" s="2">
        <v>996</v>
      </c>
    </row>
    <row r="574" spans="1:20" x14ac:dyDescent="0.25">
      <c r="A574">
        <v>8725481</v>
      </c>
      <c r="B574">
        <v>1</v>
      </c>
      <c r="C574" t="s">
        <v>46</v>
      </c>
      <c r="D574">
        <v>60184</v>
      </c>
      <c r="E574" t="s">
        <v>28</v>
      </c>
      <c r="F574" t="s">
        <v>29</v>
      </c>
      <c r="G574" t="s">
        <v>9</v>
      </c>
      <c r="H574" t="s">
        <v>65</v>
      </c>
      <c r="I574" t="s">
        <v>25</v>
      </c>
      <c r="J574" t="s">
        <v>92</v>
      </c>
      <c r="K574">
        <v>12</v>
      </c>
      <c r="L574" t="s">
        <v>113</v>
      </c>
      <c r="M574">
        <f t="shared" si="24"/>
        <v>2022</v>
      </c>
      <c r="N574">
        <v>2</v>
      </c>
      <c r="O574" t="s">
        <v>57</v>
      </c>
      <c r="P574" t="s">
        <v>52</v>
      </c>
      <c r="Q574" s="2">
        <f t="shared" si="25"/>
        <v>498</v>
      </c>
      <c r="R574" s="2">
        <v>249</v>
      </c>
      <c r="S574" s="2">
        <f t="shared" si="26"/>
        <v>547.80000000000007</v>
      </c>
      <c r="T574" s="2">
        <v>498</v>
      </c>
    </row>
    <row r="575" spans="1:20" x14ac:dyDescent="0.25">
      <c r="A575">
        <v>8876246</v>
      </c>
      <c r="B575">
        <v>1</v>
      </c>
      <c r="C575" t="s">
        <v>46</v>
      </c>
      <c r="D575">
        <v>332489</v>
      </c>
      <c r="E575" t="s">
        <v>31</v>
      </c>
      <c r="F575" t="s">
        <v>25</v>
      </c>
      <c r="G575" t="s">
        <v>9</v>
      </c>
      <c r="H575" t="s">
        <v>65</v>
      </c>
      <c r="I575" t="s">
        <v>25</v>
      </c>
      <c r="J575" t="s">
        <v>92</v>
      </c>
      <c r="K575">
        <v>12</v>
      </c>
      <c r="L575" t="s">
        <v>113</v>
      </c>
      <c r="M575">
        <f t="shared" si="24"/>
        <v>2022</v>
      </c>
      <c r="N575">
        <v>1</v>
      </c>
      <c r="O575" t="s">
        <v>57</v>
      </c>
      <c r="P575" t="s">
        <v>52</v>
      </c>
      <c r="Q575" s="2">
        <f t="shared" si="25"/>
        <v>249</v>
      </c>
      <c r="R575" s="2">
        <v>249</v>
      </c>
      <c r="S575" s="2">
        <f t="shared" si="26"/>
        <v>273.90000000000003</v>
      </c>
      <c r="T575" s="2">
        <v>249</v>
      </c>
    </row>
    <row r="576" spans="1:20" x14ac:dyDescent="0.25">
      <c r="A576">
        <v>8801863</v>
      </c>
      <c r="B576">
        <v>4</v>
      </c>
      <c r="C576" t="s">
        <v>46</v>
      </c>
      <c r="D576">
        <v>341772</v>
      </c>
      <c r="E576" t="s">
        <v>34</v>
      </c>
      <c r="F576" t="s">
        <v>35</v>
      </c>
      <c r="G576" t="s">
        <v>9</v>
      </c>
      <c r="H576" t="s">
        <v>65</v>
      </c>
      <c r="I576" t="s">
        <v>25</v>
      </c>
      <c r="J576" t="s">
        <v>92</v>
      </c>
      <c r="K576">
        <v>12</v>
      </c>
      <c r="L576" t="s">
        <v>113</v>
      </c>
      <c r="M576">
        <f t="shared" si="24"/>
        <v>2022</v>
      </c>
      <c r="N576">
        <v>6</v>
      </c>
      <c r="O576" t="s">
        <v>57</v>
      </c>
      <c r="P576" t="s">
        <v>52</v>
      </c>
      <c r="Q576" s="2">
        <f t="shared" si="25"/>
        <v>1494</v>
      </c>
      <c r="R576" s="2">
        <v>249</v>
      </c>
      <c r="S576" s="2">
        <f t="shared" si="26"/>
        <v>1643.4</v>
      </c>
      <c r="T576" s="2">
        <v>1494</v>
      </c>
    </row>
    <row r="577" spans="1:20" x14ac:dyDescent="0.25">
      <c r="A577">
        <v>8840678</v>
      </c>
      <c r="B577">
        <v>1</v>
      </c>
      <c r="C577" t="s">
        <v>46</v>
      </c>
      <c r="D577">
        <v>306023</v>
      </c>
      <c r="E577" t="s">
        <v>20</v>
      </c>
      <c r="F577" t="s">
        <v>21</v>
      </c>
      <c r="G577" t="s">
        <v>9</v>
      </c>
      <c r="H577" t="s">
        <v>65</v>
      </c>
      <c r="I577" t="s">
        <v>25</v>
      </c>
      <c r="J577" t="s">
        <v>92</v>
      </c>
      <c r="K577">
        <v>12</v>
      </c>
      <c r="L577" t="s">
        <v>113</v>
      </c>
      <c r="M577">
        <f t="shared" si="24"/>
        <v>2022</v>
      </c>
      <c r="N577">
        <v>4</v>
      </c>
      <c r="O577" t="s">
        <v>57</v>
      </c>
      <c r="P577" t="s">
        <v>52</v>
      </c>
      <c r="Q577" s="2">
        <f t="shared" si="25"/>
        <v>996</v>
      </c>
      <c r="R577" s="2">
        <v>249</v>
      </c>
      <c r="S577" s="2">
        <f t="shared" si="26"/>
        <v>1095.6000000000001</v>
      </c>
      <c r="T577" s="2">
        <v>996</v>
      </c>
    </row>
    <row r="578" spans="1:20" x14ac:dyDescent="0.25">
      <c r="A578">
        <v>8824530</v>
      </c>
      <c r="B578">
        <v>2</v>
      </c>
      <c r="C578" t="s">
        <v>46</v>
      </c>
      <c r="D578">
        <v>340390</v>
      </c>
      <c r="E578" t="s">
        <v>41</v>
      </c>
      <c r="F578" t="s">
        <v>42</v>
      </c>
      <c r="G578" t="s">
        <v>8</v>
      </c>
      <c r="H578" t="s">
        <v>62</v>
      </c>
      <c r="I578" t="s">
        <v>42</v>
      </c>
      <c r="J578" t="s">
        <v>92</v>
      </c>
      <c r="K578">
        <v>12</v>
      </c>
      <c r="L578" t="s">
        <v>113</v>
      </c>
      <c r="M578">
        <f t="shared" si="24"/>
        <v>2022</v>
      </c>
      <c r="N578">
        <v>1</v>
      </c>
      <c r="O578" t="s">
        <v>57</v>
      </c>
      <c r="P578" t="s">
        <v>52</v>
      </c>
      <c r="Q578" s="2">
        <f t="shared" si="25"/>
        <v>279.57652400000001</v>
      </c>
      <c r="R578" s="2">
        <v>279.57652400000001</v>
      </c>
      <c r="S578" s="2">
        <f t="shared" si="26"/>
        <v>307.53417640000004</v>
      </c>
      <c r="T578" s="2">
        <v>279.57652400000001</v>
      </c>
    </row>
    <row r="579" spans="1:20" x14ac:dyDescent="0.25">
      <c r="A579">
        <v>8828115</v>
      </c>
      <c r="B579">
        <v>6</v>
      </c>
      <c r="C579" t="s">
        <v>46</v>
      </c>
      <c r="D579">
        <v>353006</v>
      </c>
      <c r="E579" t="s">
        <v>36</v>
      </c>
      <c r="F579" t="s">
        <v>37</v>
      </c>
      <c r="G579" t="s">
        <v>12</v>
      </c>
      <c r="H579" t="s">
        <v>59</v>
      </c>
      <c r="I579" t="s">
        <v>37</v>
      </c>
      <c r="J579" t="s">
        <v>92</v>
      </c>
      <c r="K579">
        <v>12</v>
      </c>
      <c r="L579" t="s">
        <v>113</v>
      </c>
      <c r="M579">
        <f t="shared" ref="M579:M638" si="27">+LEFT(J579,4) * 1</f>
        <v>2022</v>
      </c>
      <c r="N579">
        <v>7</v>
      </c>
      <c r="O579" t="s">
        <v>57</v>
      </c>
      <c r="P579" t="s">
        <v>54</v>
      </c>
      <c r="Q579" s="2">
        <f t="shared" ref="Q579:Q638" si="28">IF(P579="EUR",T579,IF(P579="USD",(T579*0.909090909090909),(T579*0.137950062077528)))</f>
        <v>2305.835086000001</v>
      </c>
      <c r="R579" s="2">
        <v>329.40501228571441</v>
      </c>
      <c r="S579" s="2">
        <f t="shared" ref="S579:S638" si="29">IF(P579="USD",T579,IF(P579="EUR",(T579*1.1),(T579*0.151745068285281)))</f>
        <v>2536.4185946000043</v>
      </c>
      <c r="T579" s="2">
        <v>16714.998538413998</v>
      </c>
    </row>
    <row r="580" spans="1:20" x14ac:dyDescent="0.25">
      <c r="A580">
        <v>8802689</v>
      </c>
      <c r="B580">
        <v>4</v>
      </c>
      <c r="C580" t="s">
        <v>46</v>
      </c>
      <c r="D580">
        <v>353006</v>
      </c>
      <c r="E580" t="s">
        <v>36</v>
      </c>
      <c r="F580" t="s">
        <v>37</v>
      </c>
      <c r="G580" t="s">
        <v>12</v>
      </c>
      <c r="H580" t="s">
        <v>59</v>
      </c>
      <c r="I580" t="s">
        <v>37</v>
      </c>
      <c r="J580" t="s">
        <v>92</v>
      </c>
      <c r="K580">
        <v>12</v>
      </c>
      <c r="L580" t="s">
        <v>113</v>
      </c>
      <c r="M580">
        <f t="shared" si="27"/>
        <v>2022</v>
      </c>
      <c r="N580">
        <v>4</v>
      </c>
      <c r="O580" t="s">
        <v>57</v>
      </c>
      <c r="P580" t="s">
        <v>54</v>
      </c>
      <c r="Q580" s="2">
        <f t="shared" si="28"/>
        <v>1317.6200490000008</v>
      </c>
      <c r="R580" s="2">
        <v>329.4050122500002</v>
      </c>
      <c r="S580" s="2">
        <f t="shared" si="29"/>
        <v>1449.3820539000028</v>
      </c>
      <c r="T580" s="2">
        <v>9551.4277352010013</v>
      </c>
    </row>
    <row r="581" spans="1:20" x14ac:dyDescent="0.25">
      <c r="A581">
        <v>8813469</v>
      </c>
      <c r="B581">
        <v>7</v>
      </c>
      <c r="C581" t="s">
        <v>46</v>
      </c>
      <c r="D581">
        <v>353006</v>
      </c>
      <c r="E581" t="s">
        <v>36</v>
      </c>
      <c r="F581" t="s">
        <v>37</v>
      </c>
      <c r="G581" t="s">
        <v>12</v>
      </c>
      <c r="H581" t="s">
        <v>59</v>
      </c>
      <c r="I581" t="s">
        <v>37</v>
      </c>
      <c r="J581" t="s">
        <v>92</v>
      </c>
      <c r="K581">
        <v>12</v>
      </c>
      <c r="L581" t="s">
        <v>113</v>
      </c>
      <c r="M581">
        <f t="shared" si="27"/>
        <v>2022</v>
      </c>
      <c r="N581">
        <v>8</v>
      </c>
      <c r="O581" t="s">
        <v>57</v>
      </c>
      <c r="P581" t="s">
        <v>54</v>
      </c>
      <c r="Q581" s="2">
        <f t="shared" si="28"/>
        <v>2635.240099000001</v>
      </c>
      <c r="R581" s="2">
        <v>329.40501237500013</v>
      </c>
      <c r="S581" s="2">
        <f t="shared" si="29"/>
        <v>2898.7641089000053</v>
      </c>
      <c r="T581" s="2">
        <v>19102.855477650999</v>
      </c>
    </row>
    <row r="582" spans="1:20" x14ac:dyDescent="0.25">
      <c r="A582">
        <v>8817723</v>
      </c>
      <c r="B582">
        <v>2</v>
      </c>
      <c r="C582" t="s">
        <v>46</v>
      </c>
      <c r="D582">
        <v>353006</v>
      </c>
      <c r="E582" t="s">
        <v>36</v>
      </c>
      <c r="F582" t="s">
        <v>37</v>
      </c>
      <c r="G582" t="s">
        <v>12</v>
      </c>
      <c r="H582" t="s">
        <v>59</v>
      </c>
      <c r="I582" t="s">
        <v>37</v>
      </c>
      <c r="J582" t="s">
        <v>92</v>
      </c>
      <c r="K582">
        <v>12</v>
      </c>
      <c r="L582" t="s">
        <v>113</v>
      </c>
      <c r="M582">
        <f t="shared" si="27"/>
        <v>2022</v>
      </c>
      <c r="N582">
        <v>1</v>
      </c>
      <c r="O582" t="s">
        <v>57</v>
      </c>
      <c r="P582" t="s">
        <v>54</v>
      </c>
      <c r="Q582" s="2">
        <f t="shared" si="28"/>
        <v>329.40501200000011</v>
      </c>
      <c r="R582" s="2">
        <v>329.40501200000011</v>
      </c>
      <c r="S582" s="2">
        <f t="shared" si="29"/>
        <v>362.34551320000065</v>
      </c>
      <c r="T582" s="2">
        <v>2387.8569319879998</v>
      </c>
    </row>
    <row r="583" spans="1:20" x14ac:dyDescent="0.25">
      <c r="A583">
        <v>8834482</v>
      </c>
      <c r="B583">
        <v>1</v>
      </c>
      <c r="C583" t="s">
        <v>46</v>
      </c>
      <c r="D583">
        <v>353006</v>
      </c>
      <c r="E583" t="s">
        <v>36</v>
      </c>
      <c r="F583" t="s">
        <v>37</v>
      </c>
      <c r="G583" t="s">
        <v>12</v>
      </c>
      <c r="H583" t="s">
        <v>59</v>
      </c>
      <c r="I583" t="s">
        <v>37</v>
      </c>
      <c r="J583" t="s">
        <v>92</v>
      </c>
      <c r="K583">
        <v>12</v>
      </c>
      <c r="L583" t="s">
        <v>113</v>
      </c>
      <c r="M583">
        <f t="shared" si="27"/>
        <v>2022</v>
      </c>
      <c r="N583">
        <v>11</v>
      </c>
      <c r="O583" t="s">
        <v>57</v>
      </c>
      <c r="P583" t="s">
        <v>54</v>
      </c>
      <c r="Q583" s="2">
        <f t="shared" si="28"/>
        <v>3623.4551370000013</v>
      </c>
      <c r="R583" s="2">
        <v>329.40501245454556</v>
      </c>
      <c r="S583" s="2">
        <f t="shared" si="29"/>
        <v>3985.8006507000068</v>
      </c>
      <c r="T583" s="2">
        <v>26266.426288112998</v>
      </c>
    </row>
    <row r="584" spans="1:20" x14ac:dyDescent="0.25">
      <c r="A584">
        <v>8737943</v>
      </c>
      <c r="B584">
        <v>3</v>
      </c>
      <c r="C584" t="s">
        <v>46</v>
      </c>
      <c r="D584">
        <v>371504</v>
      </c>
      <c r="E584" t="s">
        <v>22</v>
      </c>
      <c r="F584" t="s">
        <v>23</v>
      </c>
      <c r="G584" t="s">
        <v>15</v>
      </c>
      <c r="H584" t="s">
        <v>63</v>
      </c>
      <c r="I584" t="s">
        <v>23</v>
      </c>
      <c r="J584" t="s">
        <v>92</v>
      </c>
      <c r="K584">
        <v>12</v>
      </c>
      <c r="L584" t="s">
        <v>113</v>
      </c>
      <c r="M584">
        <f t="shared" si="27"/>
        <v>2022</v>
      </c>
      <c r="N584">
        <v>5</v>
      </c>
      <c r="O584" t="s">
        <v>57</v>
      </c>
      <c r="P584" t="s">
        <v>52</v>
      </c>
      <c r="Q584" s="2">
        <f t="shared" si="28"/>
        <v>1344.6</v>
      </c>
      <c r="R584" s="2">
        <v>268.91999999999996</v>
      </c>
      <c r="S584" s="2">
        <f t="shared" si="29"/>
        <v>1479.06</v>
      </c>
      <c r="T584" s="2">
        <v>1344.6</v>
      </c>
    </row>
    <row r="585" spans="1:20" x14ac:dyDescent="0.25">
      <c r="A585">
        <v>8795684</v>
      </c>
      <c r="B585">
        <v>2</v>
      </c>
      <c r="C585" t="s">
        <v>46</v>
      </c>
      <c r="D585">
        <v>371504</v>
      </c>
      <c r="E585" t="s">
        <v>22</v>
      </c>
      <c r="F585" t="s">
        <v>23</v>
      </c>
      <c r="G585" t="s">
        <v>15</v>
      </c>
      <c r="H585" t="s">
        <v>63</v>
      </c>
      <c r="I585" t="s">
        <v>23</v>
      </c>
      <c r="J585" t="s">
        <v>92</v>
      </c>
      <c r="K585">
        <v>12</v>
      </c>
      <c r="L585" t="s">
        <v>113</v>
      </c>
      <c r="M585">
        <f t="shared" si="27"/>
        <v>2022</v>
      </c>
      <c r="N585">
        <v>3</v>
      </c>
      <c r="O585" t="s">
        <v>57</v>
      </c>
      <c r="P585" t="s">
        <v>52</v>
      </c>
      <c r="Q585" s="2">
        <f t="shared" si="28"/>
        <v>806.76</v>
      </c>
      <c r="R585" s="2">
        <v>268.92</v>
      </c>
      <c r="S585" s="2">
        <f t="shared" si="29"/>
        <v>887.43600000000004</v>
      </c>
      <c r="T585" s="2">
        <v>806.76</v>
      </c>
    </row>
    <row r="586" spans="1:20" x14ac:dyDescent="0.25">
      <c r="A586">
        <v>7140947</v>
      </c>
      <c r="B586">
        <v>1</v>
      </c>
      <c r="C586" t="s">
        <v>44</v>
      </c>
      <c r="D586">
        <v>333299</v>
      </c>
      <c r="E586" t="s">
        <v>24</v>
      </c>
      <c r="F586" t="s">
        <v>25</v>
      </c>
      <c r="G586" t="s">
        <v>7</v>
      </c>
      <c r="H586" t="s">
        <v>60</v>
      </c>
      <c r="I586" t="s">
        <v>25</v>
      </c>
      <c r="J586" t="s">
        <v>69</v>
      </c>
      <c r="K586">
        <v>1</v>
      </c>
      <c r="L586" t="s">
        <v>102</v>
      </c>
      <c r="M586">
        <f t="shared" si="27"/>
        <v>2021</v>
      </c>
      <c r="N586">
        <v>2</v>
      </c>
      <c r="O586" t="s">
        <v>57</v>
      </c>
      <c r="P586" t="s">
        <v>52</v>
      </c>
      <c r="Q586" s="2">
        <f t="shared" si="28"/>
        <v>730.25574900000004</v>
      </c>
      <c r="R586" s="2">
        <v>365.12787450000002</v>
      </c>
      <c r="S586" s="2">
        <f t="shared" si="29"/>
        <v>803.28132390000007</v>
      </c>
      <c r="T586" s="2">
        <v>730.25574900000004</v>
      </c>
    </row>
    <row r="587" spans="1:20" x14ac:dyDescent="0.25">
      <c r="A587">
        <v>7031109</v>
      </c>
      <c r="B587">
        <v>1</v>
      </c>
      <c r="C587" t="s">
        <v>44</v>
      </c>
      <c r="D587">
        <v>333299</v>
      </c>
      <c r="E587" t="s">
        <v>24</v>
      </c>
      <c r="F587" t="s">
        <v>25</v>
      </c>
      <c r="G587" t="s">
        <v>7</v>
      </c>
      <c r="H587" t="s">
        <v>60</v>
      </c>
      <c r="I587" t="s">
        <v>25</v>
      </c>
      <c r="J587" t="s">
        <v>69</v>
      </c>
      <c r="K587">
        <v>1</v>
      </c>
      <c r="L587" t="s">
        <v>102</v>
      </c>
      <c r="M587">
        <f t="shared" si="27"/>
        <v>2021</v>
      </c>
      <c r="N587">
        <v>1</v>
      </c>
      <c r="O587" t="s">
        <v>57</v>
      </c>
      <c r="P587" t="s">
        <v>52</v>
      </c>
      <c r="Q587" s="2">
        <f t="shared" si="28"/>
        <v>341.80472800000001</v>
      </c>
      <c r="R587" s="2">
        <v>341.80472800000001</v>
      </c>
      <c r="S587" s="2">
        <f t="shared" si="29"/>
        <v>375.98520080000003</v>
      </c>
      <c r="T587" s="2">
        <v>341.80472800000001</v>
      </c>
    </row>
    <row r="588" spans="1:20" x14ac:dyDescent="0.25">
      <c r="A588">
        <v>7051564</v>
      </c>
      <c r="B588">
        <v>1</v>
      </c>
      <c r="C588" t="s">
        <v>44</v>
      </c>
      <c r="D588">
        <v>333299</v>
      </c>
      <c r="E588" t="s">
        <v>24</v>
      </c>
      <c r="F588" t="s">
        <v>25</v>
      </c>
      <c r="G588" t="s">
        <v>7</v>
      </c>
      <c r="H588" t="s">
        <v>60</v>
      </c>
      <c r="I588" t="s">
        <v>25</v>
      </c>
      <c r="J588" t="s">
        <v>69</v>
      </c>
      <c r="K588">
        <v>1</v>
      </c>
      <c r="L588" t="s">
        <v>102</v>
      </c>
      <c r="M588">
        <f t="shared" si="27"/>
        <v>2021</v>
      </c>
      <c r="N588">
        <v>1</v>
      </c>
      <c r="O588" t="s">
        <v>57</v>
      </c>
      <c r="P588" t="s">
        <v>52</v>
      </c>
      <c r="Q588" s="2">
        <f t="shared" si="28"/>
        <v>353.868424</v>
      </c>
      <c r="R588" s="2">
        <v>353.868424</v>
      </c>
      <c r="S588" s="2">
        <f t="shared" si="29"/>
        <v>389.25526640000004</v>
      </c>
      <c r="T588" s="2">
        <v>353.868424</v>
      </c>
    </row>
    <row r="589" spans="1:20" x14ac:dyDescent="0.25">
      <c r="A589">
        <v>7051564</v>
      </c>
      <c r="B589">
        <v>2</v>
      </c>
      <c r="C589" t="s">
        <v>44</v>
      </c>
      <c r="D589">
        <v>333299</v>
      </c>
      <c r="E589" t="s">
        <v>24</v>
      </c>
      <c r="F589" t="s">
        <v>25</v>
      </c>
      <c r="G589" t="s">
        <v>7</v>
      </c>
      <c r="H589" t="s">
        <v>60</v>
      </c>
      <c r="I589" t="s">
        <v>25</v>
      </c>
      <c r="J589" t="s">
        <v>69</v>
      </c>
      <c r="K589">
        <v>1</v>
      </c>
      <c r="L589" t="s">
        <v>102</v>
      </c>
      <c r="M589">
        <f t="shared" si="27"/>
        <v>2021</v>
      </c>
      <c r="N589">
        <v>1</v>
      </c>
      <c r="O589" t="s">
        <v>57</v>
      </c>
      <c r="P589" t="s">
        <v>52</v>
      </c>
      <c r="Q589" s="2">
        <f t="shared" si="28"/>
        <v>353.868424</v>
      </c>
      <c r="R589" s="2">
        <v>353.868424</v>
      </c>
      <c r="S589" s="2">
        <f t="shared" si="29"/>
        <v>389.25526640000004</v>
      </c>
      <c r="T589" s="2">
        <v>353.868424</v>
      </c>
    </row>
    <row r="590" spans="1:20" x14ac:dyDescent="0.25">
      <c r="A590">
        <v>7166810</v>
      </c>
      <c r="B590">
        <v>1</v>
      </c>
      <c r="C590" t="s">
        <v>44</v>
      </c>
      <c r="D590">
        <v>333299</v>
      </c>
      <c r="E590" t="s">
        <v>24</v>
      </c>
      <c r="F590" t="s">
        <v>25</v>
      </c>
      <c r="G590" t="s">
        <v>7</v>
      </c>
      <c r="H590" t="s">
        <v>60</v>
      </c>
      <c r="I590" t="s">
        <v>25</v>
      </c>
      <c r="J590" t="s">
        <v>79</v>
      </c>
      <c r="K590">
        <v>2</v>
      </c>
      <c r="L590" t="s">
        <v>103</v>
      </c>
      <c r="M590">
        <f t="shared" si="27"/>
        <v>2021</v>
      </c>
      <c r="N590">
        <v>1</v>
      </c>
      <c r="O590" t="s">
        <v>57</v>
      </c>
      <c r="P590" t="s">
        <v>52</v>
      </c>
      <c r="Q590" s="2">
        <f t="shared" si="28"/>
        <v>365.04958399999998</v>
      </c>
      <c r="R590" s="2">
        <v>365.04958399999998</v>
      </c>
      <c r="S590" s="2">
        <f t="shared" si="29"/>
        <v>401.5545424</v>
      </c>
      <c r="T590" s="2">
        <v>365.04958399999998</v>
      </c>
    </row>
    <row r="591" spans="1:20" x14ac:dyDescent="0.25">
      <c r="A591">
        <v>7268789</v>
      </c>
      <c r="B591">
        <v>1</v>
      </c>
      <c r="C591" t="s">
        <v>44</v>
      </c>
      <c r="D591">
        <v>333299</v>
      </c>
      <c r="E591" t="s">
        <v>24</v>
      </c>
      <c r="F591" t="s">
        <v>25</v>
      </c>
      <c r="G591" t="s">
        <v>7</v>
      </c>
      <c r="H591" t="s">
        <v>60</v>
      </c>
      <c r="I591" t="s">
        <v>25</v>
      </c>
      <c r="J591" t="s">
        <v>70</v>
      </c>
      <c r="K591">
        <v>3</v>
      </c>
      <c r="L591" t="s">
        <v>104</v>
      </c>
      <c r="M591">
        <f t="shared" si="27"/>
        <v>2021</v>
      </c>
      <c r="N591">
        <v>5</v>
      </c>
      <c r="O591" t="s">
        <v>57</v>
      </c>
      <c r="P591" t="s">
        <v>52</v>
      </c>
      <c r="Q591" s="2">
        <f t="shared" si="28"/>
        <v>1845.970356</v>
      </c>
      <c r="R591" s="2">
        <v>369.1940712</v>
      </c>
      <c r="S591" s="2">
        <f t="shared" si="29"/>
        <v>2030.5673916000003</v>
      </c>
      <c r="T591" s="2">
        <v>1845.970356</v>
      </c>
    </row>
    <row r="592" spans="1:20" x14ac:dyDescent="0.25">
      <c r="A592">
        <v>7455538</v>
      </c>
      <c r="B592">
        <v>1</v>
      </c>
      <c r="C592" t="s">
        <v>44</v>
      </c>
      <c r="D592">
        <v>333299</v>
      </c>
      <c r="E592" t="s">
        <v>24</v>
      </c>
      <c r="F592" t="s">
        <v>25</v>
      </c>
      <c r="G592" t="s">
        <v>7</v>
      </c>
      <c r="H592" t="s">
        <v>60</v>
      </c>
      <c r="I592" t="s">
        <v>25</v>
      </c>
      <c r="J592" t="s">
        <v>71</v>
      </c>
      <c r="K592">
        <v>5</v>
      </c>
      <c r="L592" t="s">
        <v>106</v>
      </c>
      <c r="M592">
        <f t="shared" si="27"/>
        <v>2021</v>
      </c>
      <c r="N592">
        <v>1</v>
      </c>
      <c r="O592" t="s">
        <v>57</v>
      </c>
      <c r="P592" t="s">
        <v>52</v>
      </c>
      <c r="Q592" s="2">
        <f t="shared" si="28"/>
        <v>369.08031299999999</v>
      </c>
      <c r="R592" s="2">
        <v>369.08031299999999</v>
      </c>
      <c r="S592" s="2">
        <f t="shared" si="29"/>
        <v>405.98834429999999</v>
      </c>
      <c r="T592" s="2">
        <v>369.08031299999999</v>
      </c>
    </row>
    <row r="593" spans="1:20" x14ac:dyDescent="0.25">
      <c r="A593">
        <v>7293601</v>
      </c>
      <c r="B593">
        <v>1</v>
      </c>
      <c r="C593" t="s">
        <v>44</v>
      </c>
      <c r="D593">
        <v>333299</v>
      </c>
      <c r="E593" t="s">
        <v>24</v>
      </c>
      <c r="F593" t="s">
        <v>25</v>
      </c>
      <c r="G593" t="s">
        <v>7</v>
      </c>
      <c r="H593" t="s">
        <v>60</v>
      </c>
      <c r="I593" t="s">
        <v>25</v>
      </c>
      <c r="J593" t="s">
        <v>71</v>
      </c>
      <c r="K593">
        <v>5</v>
      </c>
      <c r="L593" t="s">
        <v>106</v>
      </c>
      <c r="M593">
        <f t="shared" si="27"/>
        <v>2021</v>
      </c>
      <c r="N593">
        <v>2</v>
      </c>
      <c r="O593" t="s">
        <v>57</v>
      </c>
      <c r="P593" t="s">
        <v>52</v>
      </c>
      <c r="Q593" s="2">
        <f t="shared" si="28"/>
        <v>738.16062599999998</v>
      </c>
      <c r="R593" s="2">
        <v>369.08031299999999</v>
      </c>
      <c r="S593" s="2">
        <f t="shared" si="29"/>
        <v>811.97668859999999</v>
      </c>
      <c r="T593" s="2">
        <v>738.16062599999998</v>
      </c>
    </row>
    <row r="594" spans="1:20" x14ac:dyDescent="0.25">
      <c r="A594">
        <v>7348069</v>
      </c>
      <c r="B594">
        <v>1</v>
      </c>
      <c r="C594" t="s">
        <v>44</v>
      </c>
      <c r="D594">
        <v>333299</v>
      </c>
      <c r="E594" t="s">
        <v>24</v>
      </c>
      <c r="F594" t="s">
        <v>25</v>
      </c>
      <c r="G594" t="s">
        <v>7</v>
      </c>
      <c r="H594" t="s">
        <v>60</v>
      </c>
      <c r="I594" t="s">
        <v>25</v>
      </c>
      <c r="J594" t="s">
        <v>71</v>
      </c>
      <c r="K594">
        <v>5</v>
      </c>
      <c r="L594" t="s">
        <v>106</v>
      </c>
      <c r="M594">
        <f t="shared" si="27"/>
        <v>2021</v>
      </c>
      <c r="N594">
        <v>2</v>
      </c>
      <c r="O594" t="s">
        <v>57</v>
      </c>
      <c r="P594" t="s">
        <v>52</v>
      </c>
      <c r="Q594" s="2">
        <f t="shared" si="28"/>
        <v>738.16062599999998</v>
      </c>
      <c r="R594" s="2">
        <v>369.08031299999999</v>
      </c>
      <c r="S594" s="2">
        <f t="shared" si="29"/>
        <v>811.97668859999999</v>
      </c>
      <c r="T594" s="2">
        <v>738.16062599999998</v>
      </c>
    </row>
    <row r="595" spans="1:20" x14ac:dyDescent="0.25">
      <c r="A595">
        <v>7479938</v>
      </c>
      <c r="B595">
        <v>1</v>
      </c>
      <c r="C595" t="s">
        <v>44</v>
      </c>
      <c r="D595">
        <v>333299</v>
      </c>
      <c r="E595" t="s">
        <v>24</v>
      </c>
      <c r="F595" t="s">
        <v>25</v>
      </c>
      <c r="G595" t="s">
        <v>7</v>
      </c>
      <c r="H595" t="s">
        <v>60</v>
      </c>
      <c r="I595" t="s">
        <v>25</v>
      </c>
      <c r="J595" t="s">
        <v>72</v>
      </c>
      <c r="K595">
        <v>6</v>
      </c>
      <c r="L595" t="s">
        <v>107</v>
      </c>
      <c r="M595">
        <f t="shared" si="27"/>
        <v>2021</v>
      </c>
      <c r="N595">
        <v>2</v>
      </c>
      <c r="O595" t="s">
        <v>57</v>
      </c>
      <c r="P595" t="s">
        <v>52</v>
      </c>
      <c r="Q595" s="2">
        <f t="shared" si="28"/>
        <v>747.11257499999999</v>
      </c>
      <c r="R595" s="2">
        <v>373.5562875</v>
      </c>
      <c r="S595" s="2">
        <f t="shared" si="29"/>
        <v>821.82383250000009</v>
      </c>
      <c r="T595" s="2">
        <v>747.11257499999999</v>
      </c>
    </row>
    <row r="596" spans="1:20" x14ac:dyDescent="0.25">
      <c r="A596">
        <v>7493388</v>
      </c>
      <c r="B596">
        <v>1</v>
      </c>
      <c r="C596" t="s">
        <v>44</v>
      </c>
      <c r="D596">
        <v>333299</v>
      </c>
      <c r="E596" t="s">
        <v>24</v>
      </c>
      <c r="F596" t="s">
        <v>25</v>
      </c>
      <c r="G596" t="s">
        <v>7</v>
      </c>
      <c r="H596" t="s">
        <v>60</v>
      </c>
      <c r="I596" t="s">
        <v>25</v>
      </c>
      <c r="J596" t="s">
        <v>72</v>
      </c>
      <c r="K596">
        <v>6</v>
      </c>
      <c r="L596" t="s">
        <v>107</v>
      </c>
      <c r="M596">
        <f t="shared" si="27"/>
        <v>2021</v>
      </c>
      <c r="N596">
        <v>1</v>
      </c>
      <c r="O596" t="s">
        <v>57</v>
      </c>
      <c r="P596" t="s">
        <v>52</v>
      </c>
      <c r="Q596" s="2">
        <f t="shared" si="28"/>
        <v>373.556287</v>
      </c>
      <c r="R596" s="2">
        <v>373.556287</v>
      </c>
      <c r="S596" s="2">
        <f t="shared" si="29"/>
        <v>410.91191570000001</v>
      </c>
      <c r="T596" s="2">
        <v>373.556287</v>
      </c>
    </row>
    <row r="597" spans="1:20" x14ac:dyDescent="0.25">
      <c r="A597">
        <v>7502839</v>
      </c>
      <c r="B597">
        <v>1</v>
      </c>
      <c r="C597" t="s">
        <v>44</v>
      </c>
      <c r="D597">
        <v>333299</v>
      </c>
      <c r="E597" t="s">
        <v>24</v>
      </c>
      <c r="F597" t="s">
        <v>25</v>
      </c>
      <c r="G597" t="s">
        <v>7</v>
      </c>
      <c r="H597" t="s">
        <v>60</v>
      </c>
      <c r="I597" t="s">
        <v>25</v>
      </c>
      <c r="J597" t="s">
        <v>72</v>
      </c>
      <c r="K597">
        <v>6</v>
      </c>
      <c r="L597" t="s">
        <v>107</v>
      </c>
      <c r="M597">
        <f t="shared" si="27"/>
        <v>2021</v>
      </c>
      <c r="N597">
        <v>3</v>
      </c>
      <c r="O597" t="s">
        <v>57</v>
      </c>
      <c r="P597" t="s">
        <v>52</v>
      </c>
      <c r="Q597" s="2">
        <f t="shared" si="28"/>
        <v>1120.6688630000001</v>
      </c>
      <c r="R597" s="2">
        <v>373.55628766666672</v>
      </c>
      <c r="S597" s="2">
        <f t="shared" si="29"/>
        <v>1232.7357493000002</v>
      </c>
      <c r="T597" s="2">
        <v>1120.6688630000001</v>
      </c>
    </row>
    <row r="598" spans="1:20" x14ac:dyDescent="0.25">
      <c r="A598">
        <v>7377336</v>
      </c>
      <c r="B598">
        <v>1</v>
      </c>
      <c r="C598" t="s">
        <v>44</v>
      </c>
      <c r="D598">
        <v>333299</v>
      </c>
      <c r="E598" t="s">
        <v>24</v>
      </c>
      <c r="F598" t="s">
        <v>25</v>
      </c>
      <c r="G598" t="s">
        <v>7</v>
      </c>
      <c r="H598" t="s">
        <v>60</v>
      </c>
      <c r="I598" t="s">
        <v>25</v>
      </c>
      <c r="J598" t="s">
        <v>72</v>
      </c>
      <c r="K598">
        <v>6</v>
      </c>
      <c r="L598" t="s">
        <v>107</v>
      </c>
      <c r="M598">
        <f t="shared" si="27"/>
        <v>2021</v>
      </c>
      <c r="N598">
        <v>1</v>
      </c>
      <c r="O598" t="s">
        <v>57</v>
      </c>
      <c r="P598" t="s">
        <v>52</v>
      </c>
      <c r="Q598" s="2">
        <f t="shared" si="28"/>
        <v>369.13470999999998</v>
      </c>
      <c r="R598" s="2">
        <v>369.13470999999998</v>
      </c>
      <c r="S598" s="2">
        <f t="shared" si="29"/>
        <v>406.048181</v>
      </c>
      <c r="T598" s="2">
        <v>369.13470999999998</v>
      </c>
    </row>
    <row r="599" spans="1:20" x14ac:dyDescent="0.25">
      <c r="A599">
        <v>7416854</v>
      </c>
      <c r="B599">
        <v>2</v>
      </c>
      <c r="C599" t="s">
        <v>44</v>
      </c>
      <c r="D599">
        <v>333299</v>
      </c>
      <c r="E599" t="s">
        <v>24</v>
      </c>
      <c r="F599" t="s">
        <v>25</v>
      </c>
      <c r="G599" t="s">
        <v>7</v>
      </c>
      <c r="H599" t="s">
        <v>60</v>
      </c>
      <c r="I599" t="s">
        <v>25</v>
      </c>
      <c r="J599" t="s">
        <v>72</v>
      </c>
      <c r="K599">
        <v>6</v>
      </c>
      <c r="L599" t="s">
        <v>107</v>
      </c>
      <c r="M599">
        <f t="shared" si="27"/>
        <v>2021</v>
      </c>
      <c r="N599">
        <v>1</v>
      </c>
      <c r="O599" t="s">
        <v>57</v>
      </c>
      <c r="P599" t="s">
        <v>52</v>
      </c>
      <c r="Q599" s="2">
        <f t="shared" si="28"/>
        <v>369.13470999999998</v>
      </c>
      <c r="R599" s="2">
        <v>369.13470999999998</v>
      </c>
      <c r="S599" s="2">
        <f t="shared" si="29"/>
        <v>406.048181</v>
      </c>
      <c r="T599" s="2">
        <v>369.13470999999998</v>
      </c>
    </row>
    <row r="600" spans="1:20" x14ac:dyDescent="0.25">
      <c r="A600">
        <v>7416854</v>
      </c>
      <c r="B600">
        <v>1</v>
      </c>
      <c r="C600" t="s">
        <v>44</v>
      </c>
      <c r="D600">
        <v>333299</v>
      </c>
      <c r="E600" t="s">
        <v>24</v>
      </c>
      <c r="F600" t="s">
        <v>25</v>
      </c>
      <c r="G600" t="s">
        <v>7</v>
      </c>
      <c r="H600" t="s">
        <v>60</v>
      </c>
      <c r="I600" t="s">
        <v>25</v>
      </c>
      <c r="J600" t="s">
        <v>72</v>
      </c>
      <c r="K600">
        <v>6</v>
      </c>
      <c r="L600" t="s">
        <v>107</v>
      </c>
      <c r="M600">
        <f t="shared" si="27"/>
        <v>2021</v>
      </c>
      <c r="N600">
        <v>2</v>
      </c>
      <c r="O600" t="s">
        <v>57</v>
      </c>
      <c r="P600" t="s">
        <v>52</v>
      </c>
      <c r="Q600" s="2">
        <f t="shared" si="28"/>
        <v>738.26942099999997</v>
      </c>
      <c r="R600" s="2">
        <v>369.13471049999998</v>
      </c>
      <c r="S600" s="2">
        <f t="shared" si="29"/>
        <v>812.09636310000008</v>
      </c>
      <c r="T600" s="2">
        <v>738.26942099999997</v>
      </c>
    </row>
    <row r="601" spans="1:20" x14ac:dyDescent="0.25">
      <c r="A601">
        <v>7521841</v>
      </c>
      <c r="B601">
        <v>1</v>
      </c>
      <c r="C601" t="s">
        <v>44</v>
      </c>
      <c r="D601">
        <v>333299</v>
      </c>
      <c r="E601" t="s">
        <v>24</v>
      </c>
      <c r="F601" t="s">
        <v>25</v>
      </c>
      <c r="G601" t="s">
        <v>7</v>
      </c>
      <c r="H601" t="s">
        <v>60</v>
      </c>
      <c r="I601" t="s">
        <v>25</v>
      </c>
      <c r="J601" t="s">
        <v>73</v>
      </c>
      <c r="K601">
        <v>7</v>
      </c>
      <c r="L601" t="s">
        <v>108</v>
      </c>
      <c r="M601">
        <f t="shared" si="27"/>
        <v>2021</v>
      </c>
      <c r="N601">
        <v>2</v>
      </c>
      <c r="O601" t="s">
        <v>57</v>
      </c>
      <c r="P601" t="s">
        <v>52</v>
      </c>
      <c r="Q601" s="2">
        <f t="shared" si="28"/>
        <v>747.93432700000005</v>
      </c>
      <c r="R601" s="2">
        <v>373.96716350000003</v>
      </c>
      <c r="S601" s="2">
        <f t="shared" si="29"/>
        <v>822.72775970000009</v>
      </c>
      <c r="T601" s="2">
        <v>747.93432700000005</v>
      </c>
    </row>
    <row r="602" spans="1:20" x14ac:dyDescent="0.25">
      <c r="A602">
        <v>7561700</v>
      </c>
      <c r="B602">
        <v>1</v>
      </c>
      <c r="C602" t="s">
        <v>44</v>
      </c>
      <c r="D602">
        <v>333299</v>
      </c>
      <c r="E602" t="s">
        <v>24</v>
      </c>
      <c r="F602" t="s">
        <v>25</v>
      </c>
      <c r="G602" t="s">
        <v>7</v>
      </c>
      <c r="H602" t="s">
        <v>60</v>
      </c>
      <c r="I602" t="s">
        <v>25</v>
      </c>
      <c r="J602" t="s">
        <v>73</v>
      </c>
      <c r="K602">
        <v>7</v>
      </c>
      <c r="L602" t="s">
        <v>108</v>
      </c>
      <c r="M602">
        <f t="shared" si="27"/>
        <v>2021</v>
      </c>
      <c r="N602">
        <v>3</v>
      </c>
      <c r="O602" t="s">
        <v>57</v>
      </c>
      <c r="P602" t="s">
        <v>52</v>
      </c>
      <c r="Q602" s="2">
        <f t="shared" si="28"/>
        <v>1121.90149</v>
      </c>
      <c r="R602" s="2">
        <v>373.9671633333333</v>
      </c>
      <c r="S602" s="2">
        <f t="shared" si="29"/>
        <v>1234.091639</v>
      </c>
      <c r="T602" s="2">
        <v>1121.90149</v>
      </c>
    </row>
    <row r="603" spans="1:20" x14ac:dyDescent="0.25">
      <c r="A603">
        <v>7620169</v>
      </c>
      <c r="B603">
        <v>1</v>
      </c>
      <c r="C603" t="s">
        <v>44</v>
      </c>
      <c r="D603">
        <v>333299</v>
      </c>
      <c r="E603" t="s">
        <v>24</v>
      </c>
      <c r="F603" t="s">
        <v>25</v>
      </c>
      <c r="G603" t="s">
        <v>7</v>
      </c>
      <c r="H603" t="s">
        <v>60</v>
      </c>
      <c r="I603" t="s">
        <v>25</v>
      </c>
      <c r="J603" t="s">
        <v>73</v>
      </c>
      <c r="K603">
        <v>7</v>
      </c>
      <c r="L603" t="s">
        <v>108</v>
      </c>
      <c r="M603">
        <f t="shared" si="27"/>
        <v>2021</v>
      </c>
      <c r="N603">
        <v>1</v>
      </c>
      <c r="O603" t="s">
        <v>57</v>
      </c>
      <c r="P603" t="s">
        <v>52</v>
      </c>
      <c r="Q603" s="2">
        <f t="shared" si="28"/>
        <v>373.96716300000003</v>
      </c>
      <c r="R603" s="2">
        <v>373.96716300000003</v>
      </c>
      <c r="S603" s="2">
        <f t="shared" si="29"/>
        <v>411.36387930000006</v>
      </c>
      <c r="T603" s="2">
        <v>373.96716300000003</v>
      </c>
    </row>
    <row r="604" spans="1:20" x14ac:dyDescent="0.25">
      <c r="A604">
        <v>7661541</v>
      </c>
      <c r="B604">
        <v>1</v>
      </c>
      <c r="C604" t="s">
        <v>44</v>
      </c>
      <c r="D604">
        <v>333299</v>
      </c>
      <c r="E604" t="s">
        <v>24</v>
      </c>
      <c r="F604" t="s">
        <v>25</v>
      </c>
      <c r="G604" t="s">
        <v>7</v>
      </c>
      <c r="H604" t="s">
        <v>60</v>
      </c>
      <c r="I604" t="s">
        <v>25</v>
      </c>
      <c r="J604" t="s">
        <v>74</v>
      </c>
      <c r="K604">
        <v>8</v>
      </c>
      <c r="L604" t="s">
        <v>109</v>
      </c>
      <c r="M604">
        <f t="shared" si="27"/>
        <v>2021</v>
      </c>
      <c r="N604">
        <v>1</v>
      </c>
      <c r="O604" t="s">
        <v>57</v>
      </c>
      <c r="P604" t="s">
        <v>52</v>
      </c>
      <c r="Q604" s="2">
        <f t="shared" si="28"/>
        <v>373.89694900000001</v>
      </c>
      <c r="R604" s="2">
        <v>373.89694900000001</v>
      </c>
      <c r="S604" s="2">
        <f t="shared" si="29"/>
        <v>411.28664390000006</v>
      </c>
      <c r="T604" s="2">
        <v>373.89694900000001</v>
      </c>
    </row>
    <row r="605" spans="1:20" x14ac:dyDescent="0.25">
      <c r="A605">
        <v>7694496</v>
      </c>
      <c r="B605">
        <v>1</v>
      </c>
      <c r="C605" t="s">
        <v>44</v>
      </c>
      <c r="D605">
        <v>333299</v>
      </c>
      <c r="E605" t="s">
        <v>24</v>
      </c>
      <c r="F605" t="s">
        <v>25</v>
      </c>
      <c r="G605" t="s">
        <v>7</v>
      </c>
      <c r="H605" t="s">
        <v>60</v>
      </c>
      <c r="I605" t="s">
        <v>25</v>
      </c>
      <c r="J605" t="s">
        <v>74</v>
      </c>
      <c r="K605">
        <v>8</v>
      </c>
      <c r="L605" t="s">
        <v>109</v>
      </c>
      <c r="M605">
        <f t="shared" si="27"/>
        <v>2021</v>
      </c>
      <c r="N605">
        <v>2</v>
      </c>
      <c r="O605" t="s">
        <v>57</v>
      </c>
      <c r="P605" t="s">
        <v>52</v>
      </c>
      <c r="Q605" s="2">
        <f t="shared" si="28"/>
        <v>747.79390000000001</v>
      </c>
      <c r="R605" s="2">
        <v>373.89695</v>
      </c>
      <c r="S605" s="2">
        <f t="shared" si="29"/>
        <v>822.57329000000004</v>
      </c>
      <c r="T605" s="2">
        <v>747.79390000000001</v>
      </c>
    </row>
    <row r="606" spans="1:20" x14ac:dyDescent="0.25">
      <c r="A606">
        <v>7716793</v>
      </c>
      <c r="B606">
        <v>1</v>
      </c>
      <c r="C606" t="s">
        <v>44</v>
      </c>
      <c r="D606">
        <v>333299</v>
      </c>
      <c r="E606" t="s">
        <v>24</v>
      </c>
      <c r="F606" t="s">
        <v>25</v>
      </c>
      <c r="G606" t="s">
        <v>7</v>
      </c>
      <c r="H606" t="s">
        <v>60</v>
      </c>
      <c r="I606" t="s">
        <v>25</v>
      </c>
      <c r="J606" t="s">
        <v>75</v>
      </c>
      <c r="K606">
        <v>9</v>
      </c>
      <c r="L606" t="s">
        <v>110</v>
      </c>
      <c r="M606">
        <f t="shared" si="27"/>
        <v>2021</v>
      </c>
      <c r="N606">
        <v>4</v>
      </c>
      <c r="O606" t="s">
        <v>57</v>
      </c>
      <c r="P606" t="s">
        <v>52</v>
      </c>
      <c r="Q606" s="2">
        <f t="shared" si="28"/>
        <v>1496.0091210000001</v>
      </c>
      <c r="R606" s="2">
        <v>374.00228025000001</v>
      </c>
      <c r="S606" s="2">
        <f t="shared" si="29"/>
        <v>1645.6100331000002</v>
      </c>
      <c r="T606" s="2">
        <v>1496.0091210000001</v>
      </c>
    </row>
    <row r="607" spans="1:20" x14ac:dyDescent="0.25">
      <c r="A607">
        <v>7727502</v>
      </c>
      <c r="B607">
        <v>1</v>
      </c>
      <c r="C607" t="s">
        <v>44</v>
      </c>
      <c r="D607">
        <v>333299</v>
      </c>
      <c r="E607" t="s">
        <v>24</v>
      </c>
      <c r="F607" t="s">
        <v>25</v>
      </c>
      <c r="G607" t="s">
        <v>7</v>
      </c>
      <c r="H607" t="s">
        <v>60</v>
      </c>
      <c r="I607" t="s">
        <v>25</v>
      </c>
      <c r="J607" t="s">
        <v>75</v>
      </c>
      <c r="K607">
        <v>9</v>
      </c>
      <c r="L607" t="s">
        <v>110</v>
      </c>
      <c r="M607">
        <f t="shared" si="27"/>
        <v>2021</v>
      </c>
      <c r="N607">
        <v>1</v>
      </c>
      <c r="O607" t="s">
        <v>57</v>
      </c>
      <c r="P607" t="s">
        <v>52</v>
      </c>
      <c r="Q607" s="2">
        <f t="shared" si="28"/>
        <v>374.00227999999998</v>
      </c>
      <c r="R607" s="2">
        <v>374.00227999999998</v>
      </c>
      <c r="S607" s="2">
        <f t="shared" si="29"/>
        <v>411.40250800000001</v>
      </c>
      <c r="T607" s="2">
        <v>374.00227999999998</v>
      </c>
    </row>
    <row r="608" spans="1:20" x14ac:dyDescent="0.25">
      <c r="A608">
        <v>7804846</v>
      </c>
      <c r="B608">
        <v>1</v>
      </c>
      <c r="C608" t="s">
        <v>44</v>
      </c>
      <c r="D608">
        <v>333299</v>
      </c>
      <c r="E608" t="s">
        <v>24</v>
      </c>
      <c r="F608" t="s">
        <v>25</v>
      </c>
      <c r="G608" t="s">
        <v>7</v>
      </c>
      <c r="H608" t="s">
        <v>60</v>
      </c>
      <c r="I608" t="s">
        <v>25</v>
      </c>
      <c r="J608" t="s">
        <v>76</v>
      </c>
      <c r="K608">
        <v>10</v>
      </c>
      <c r="L608" t="s">
        <v>111</v>
      </c>
      <c r="M608">
        <f t="shared" si="27"/>
        <v>2021</v>
      </c>
      <c r="N608">
        <v>1</v>
      </c>
      <c r="O608" t="s">
        <v>57</v>
      </c>
      <c r="P608" t="s">
        <v>52</v>
      </c>
      <c r="Q608" s="2">
        <f t="shared" si="28"/>
        <v>385.59202399999998</v>
      </c>
      <c r="R608" s="2">
        <v>385.59202399999998</v>
      </c>
      <c r="S608" s="2">
        <f t="shared" si="29"/>
        <v>424.15122640000004</v>
      </c>
      <c r="T608" s="2">
        <v>385.59202399999998</v>
      </c>
    </row>
    <row r="609" spans="1:20" x14ac:dyDescent="0.25">
      <c r="A609">
        <v>7806918</v>
      </c>
      <c r="B609">
        <v>1</v>
      </c>
      <c r="C609" t="s">
        <v>44</v>
      </c>
      <c r="D609">
        <v>333299</v>
      </c>
      <c r="E609" t="s">
        <v>24</v>
      </c>
      <c r="F609" t="s">
        <v>25</v>
      </c>
      <c r="G609" t="s">
        <v>7</v>
      </c>
      <c r="H609" t="s">
        <v>60</v>
      </c>
      <c r="I609" t="s">
        <v>25</v>
      </c>
      <c r="J609" t="s">
        <v>76</v>
      </c>
      <c r="K609">
        <v>10</v>
      </c>
      <c r="L609" t="s">
        <v>111</v>
      </c>
      <c r="M609">
        <f t="shared" si="27"/>
        <v>2021</v>
      </c>
      <c r="N609">
        <v>1</v>
      </c>
      <c r="O609" t="s">
        <v>57</v>
      </c>
      <c r="P609" t="s">
        <v>52</v>
      </c>
      <c r="Q609" s="2">
        <f t="shared" si="28"/>
        <v>374.575109</v>
      </c>
      <c r="R609" s="2">
        <v>374.575109</v>
      </c>
      <c r="S609" s="2">
        <f t="shared" si="29"/>
        <v>412.03261990000004</v>
      </c>
      <c r="T609" s="2">
        <v>374.575109</v>
      </c>
    </row>
    <row r="610" spans="1:20" x14ac:dyDescent="0.25">
      <c r="A610">
        <v>7827936</v>
      </c>
      <c r="B610">
        <v>1</v>
      </c>
      <c r="C610" t="s">
        <v>44</v>
      </c>
      <c r="D610">
        <v>333299</v>
      </c>
      <c r="E610" t="s">
        <v>24</v>
      </c>
      <c r="F610" t="s">
        <v>25</v>
      </c>
      <c r="G610" t="s">
        <v>7</v>
      </c>
      <c r="H610" t="s">
        <v>60</v>
      </c>
      <c r="I610" t="s">
        <v>25</v>
      </c>
      <c r="J610" t="s">
        <v>76</v>
      </c>
      <c r="K610">
        <v>10</v>
      </c>
      <c r="L610" t="s">
        <v>111</v>
      </c>
      <c r="M610">
        <f t="shared" si="27"/>
        <v>2021</v>
      </c>
      <c r="N610">
        <v>1</v>
      </c>
      <c r="O610" t="s">
        <v>57</v>
      </c>
      <c r="P610" t="s">
        <v>52</v>
      </c>
      <c r="Q610" s="2">
        <f t="shared" si="28"/>
        <v>385.59202399999998</v>
      </c>
      <c r="R610" s="2">
        <v>385.59202399999998</v>
      </c>
      <c r="S610" s="2">
        <f t="shared" si="29"/>
        <v>424.15122640000004</v>
      </c>
      <c r="T610" s="2">
        <v>385.59202399999998</v>
      </c>
    </row>
    <row r="611" spans="1:20" x14ac:dyDescent="0.25">
      <c r="A611">
        <v>7832841</v>
      </c>
      <c r="B611">
        <v>1</v>
      </c>
      <c r="C611" t="s">
        <v>44</v>
      </c>
      <c r="D611">
        <v>333299</v>
      </c>
      <c r="E611" t="s">
        <v>24</v>
      </c>
      <c r="F611" t="s">
        <v>25</v>
      </c>
      <c r="G611" t="s">
        <v>7</v>
      </c>
      <c r="H611" t="s">
        <v>60</v>
      </c>
      <c r="I611" t="s">
        <v>25</v>
      </c>
      <c r="J611" t="s">
        <v>76</v>
      </c>
      <c r="K611">
        <v>10</v>
      </c>
      <c r="L611" t="s">
        <v>111</v>
      </c>
      <c r="M611">
        <f t="shared" si="27"/>
        <v>2021</v>
      </c>
      <c r="N611">
        <v>1</v>
      </c>
      <c r="O611" t="s">
        <v>57</v>
      </c>
      <c r="P611" t="s">
        <v>52</v>
      </c>
      <c r="Q611" s="2">
        <f t="shared" si="28"/>
        <v>385.59202399999998</v>
      </c>
      <c r="R611" s="2">
        <v>385.59202399999998</v>
      </c>
      <c r="S611" s="2">
        <f t="shared" si="29"/>
        <v>424.15122640000004</v>
      </c>
      <c r="T611" s="2">
        <v>385.59202399999998</v>
      </c>
    </row>
    <row r="612" spans="1:20" x14ac:dyDescent="0.25">
      <c r="A612">
        <v>7832841</v>
      </c>
      <c r="B612">
        <v>2</v>
      </c>
      <c r="C612" t="s">
        <v>44</v>
      </c>
      <c r="D612">
        <v>333299</v>
      </c>
      <c r="E612" t="s">
        <v>24</v>
      </c>
      <c r="F612" t="s">
        <v>25</v>
      </c>
      <c r="G612" t="s">
        <v>7</v>
      </c>
      <c r="H612" t="s">
        <v>60</v>
      </c>
      <c r="I612" t="s">
        <v>25</v>
      </c>
      <c r="J612" t="s">
        <v>76</v>
      </c>
      <c r="K612">
        <v>10</v>
      </c>
      <c r="L612" t="s">
        <v>111</v>
      </c>
      <c r="M612">
        <f t="shared" si="27"/>
        <v>2021</v>
      </c>
      <c r="N612">
        <v>1</v>
      </c>
      <c r="O612" t="s">
        <v>57</v>
      </c>
      <c r="P612" t="s">
        <v>52</v>
      </c>
      <c r="Q612" s="2">
        <f t="shared" si="28"/>
        <v>385.59202399999998</v>
      </c>
      <c r="R612" s="2">
        <v>385.59202399999998</v>
      </c>
      <c r="S612" s="2">
        <f t="shared" si="29"/>
        <v>424.15122640000004</v>
      </c>
      <c r="T612" s="2">
        <v>385.59202399999998</v>
      </c>
    </row>
    <row r="613" spans="1:20" x14ac:dyDescent="0.25">
      <c r="A613">
        <v>7850542</v>
      </c>
      <c r="B613">
        <v>1</v>
      </c>
      <c r="C613" t="s">
        <v>44</v>
      </c>
      <c r="D613">
        <v>333299</v>
      </c>
      <c r="E613" t="s">
        <v>24</v>
      </c>
      <c r="F613" t="s">
        <v>25</v>
      </c>
      <c r="G613" t="s">
        <v>7</v>
      </c>
      <c r="H613" t="s">
        <v>60</v>
      </c>
      <c r="I613" t="s">
        <v>25</v>
      </c>
      <c r="J613" t="s">
        <v>78</v>
      </c>
      <c r="K613">
        <v>12</v>
      </c>
      <c r="L613" t="s">
        <v>113</v>
      </c>
      <c r="M613">
        <f t="shared" si="27"/>
        <v>2021</v>
      </c>
      <c r="N613">
        <v>1</v>
      </c>
      <c r="O613" t="s">
        <v>57</v>
      </c>
      <c r="P613" t="s">
        <v>52</v>
      </c>
      <c r="Q613" s="2">
        <f t="shared" si="28"/>
        <v>385.78379899999999</v>
      </c>
      <c r="R613" s="2">
        <v>385.78379899999999</v>
      </c>
      <c r="S613" s="2">
        <f t="shared" si="29"/>
        <v>424.3621789</v>
      </c>
      <c r="T613" s="2">
        <v>385.78379899999999</v>
      </c>
    </row>
    <row r="614" spans="1:20" x14ac:dyDescent="0.25">
      <c r="A614">
        <v>7871951</v>
      </c>
      <c r="B614">
        <v>2</v>
      </c>
      <c r="C614" t="s">
        <v>44</v>
      </c>
      <c r="D614">
        <v>333299</v>
      </c>
      <c r="E614" t="s">
        <v>24</v>
      </c>
      <c r="F614" t="s">
        <v>25</v>
      </c>
      <c r="G614" t="s">
        <v>7</v>
      </c>
      <c r="H614" t="s">
        <v>60</v>
      </c>
      <c r="I614" t="s">
        <v>25</v>
      </c>
      <c r="J614" t="s">
        <v>78</v>
      </c>
      <c r="K614">
        <v>12</v>
      </c>
      <c r="L614" t="s">
        <v>113</v>
      </c>
      <c r="M614">
        <f t="shared" si="27"/>
        <v>2021</v>
      </c>
      <c r="N614">
        <v>1</v>
      </c>
      <c r="O614" t="s">
        <v>57</v>
      </c>
      <c r="P614" t="s">
        <v>52</v>
      </c>
      <c r="Q614" s="2">
        <f t="shared" si="28"/>
        <v>385.78379799999999</v>
      </c>
      <c r="R614" s="2">
        <v>385.78379799999999</v>
      </c>
      <c r="S614" s="2">
        <f t="shared" si="29"/>
        <v>424.36217780000004</v>
      </c>
      <c r="T614" s="2">
        <v>385.78379799999999</v>
      </c>
    </row>
    <row r="615" spans="1:20" x14ac:dyDescent="0.25">
      <c r="A615">
        <v>7871951</v>
      </c>
      <c r="B615">
        <v>1</v>
      </c>
      <c r="C615" t="s">
        <v>44</v>
      </c>
      <c r="D615">
        <v>333299</v>
      </c>
      <c r="E615" t="s">
        <v>24</v>
      </c>
      <c r="F615" t="s">
        <v>25</v>
      </c>
      <c r="G615" t="s">
        <v>7</v>
      </c>
      <c r="H615" t="s">
        <v>60</v>
      </c>
      <c r="I615" t="s">
        <v>25</v>
      </c>
      <c r="J615" t="s">
        <v>78</v>
      </c>
      <c r="K615">
        <v>12</v>
      </c>
      <c r="L615" t="s">
        <v>113</v>
      </c>
      <c r="M615">
        <f t="shared" si="27"/>
        <v>2021</v>
      </c>
      <c r="N615">
        <v>4</v>
      </c>
      <c r="O615" t="s">
        <v>57</v>
      </c>
      <c r="P615" t="s">
        <v>52</v>
      </c>
      <c r="Q615" s="2">
        <f t="shared" si="28"/>
        <v>1543.1351990000001</v>
      </c>
      <c r="R615" s="2">
        <v>385.78379975000001</v>
      </c>
      <c r="S615" s="2">
        <f t="shared" si="29"/>
        <v>1697.4487189000001</v>
      </c>
      <c r="T615" s="2">
        <v>1543.1351990000001</v>
      </c>
    </row>
    <row r="616" spans="1:20" x14ac:dyDescent="0.25">
      <c r="A616">
        <v>8072572</v>
      </c>
      <c r="B616">
        <v>1</v>
      </c>
      <c r="C616" t="s">
        <v>44</v>
      </c>
      <c r="D616">
        <v>333299</v>
      </c>
      <c r="E616" t="s">
        <v>24</v>
      </c>
      <c r="F616" t="s">
        <v>25</v>
      </c>
      <c r="G616" t="s">
        <v>7</v>
      </c>
      <c r="H616" t="s">
        <v>60</v>
      </c>
      <c r="I616" t="s">
        <v>25</v>
      </c>
      <c r="J616" t="s">
        <v>81</v>
      </c>
      <c r="K616">
        <v>1</v>
      </c>
      <c r="L616" t="s">
        <v>102</v>
      </c>
      <c r="M616">
        <f t="shared" si="27"/>
        <v>2022</v>
      </c>
      <c r="N616">
        <v>2</v>
      </c>
      <c r="O616" t="s">
        <v>57</v>
      </c>
      <c r="P616" t="s">
        <v>52</v>
      </c>
      <c r="Q616" s="2">
        <f t="shared" si="28"/>
        <v>779.55941299999995</v>
      </c>
      <c r="R616" s="2">
        <v>389.77970649999997</v>
      </c>
      <c r="S616" s="2">
        <f t="shared" si="29"/>
        <v>857.51535430000001</v>
      </c>
      <c r="T616" s="2">
        <v>779.55941299999995</v>
      </c>
    </row>
    <row r="617" spans="1:20" x14ac:dyDescent="0.25">
      <c r="A617">
        <v>8054969</v>
      </c>
      <c r="B617">
        <v>1</v>
      </c>
      <c r="C617" t="s">
        <v>44</v>
      </c>
      <c r="D617">
        <v>333299</v>
      </c>
      <c r="E617" t="s">
        <v>24</v>
      </c>
      <c r="F617" t="s">
        <v>25</v>
      </c>
      <c r="G617" t="s">
        <v>7</v>
      </c>
      <c r="H617" t="s">
        <v>60</v>
      </c>
      <c r="I617" t="s">
        <v>25</v>
      </c>
      <c r="J617" t="s">
        <v>81</v>
      </c>
      <c r="K617">
        <v>1</v>
      </c>
      <c r="L617" t="s">
        <v>102</v>
      </c>
      <c r="M617">
        <f t="shared" si="27"/>
        <v>2022</v>
      </c>
      <c r="N617">
        <v>2</v>
      </c>
      <c r="O617" t="s">
        <v>57</v>
      </c>
      <c r="P617" t="s">
        <v>52</v>
      </c>
      <c r="Q617" s="2">
        <f t="shared" si="28"/>
        <v>779.55941299999995</v>
      </c>
      <c r="R617" s="2">
        <v>389.77970649999997</v>
      </c>
      <c r="S617" s="2">
        <f t="shared" si="29"/>
        <v>857.51535430000001</v>
      </c>
      <c r="T617" s="2">
        <v>779.55941299999995</v>
      </c>
    </row>
    <row r="618" spans="1:20" x14ac:dyDescent="0.25">
      <c r="A618">
        <v>8099481</v>
      </c>
      <c r="B618">
        <v>1</v>
      </c>
      <c r="C618" t="s">
        <v>44</v>
      </c>
      <c r="D618">
        <v>333299</v>
      </c>
      <c r="E618" t="s">
        <v>24</v>
      </c>
      <c r="F618" t="s">
        <v>25</v>
      </c>
      <c r="G618" t="s">
        <v>7</v>
      </c>
      <c r="H618" t="s">
        <v>60</v>
      </c>
      <c r="I618" t="s">
        <v>25</v>
      </c>
      <c r="J618" t="s">
        <v>82</v>
      </c>
      <c r="K618">
        <v>2</v>
      </c>
      <c r="L618" t="s">
        <v>103</v>
      </c>
      <c r="M618">
        <f t="shared" si="27"/>
        <v>2022</v>
      </c>
      <c r="N618">
        <v>18</v>
      </c>
      <c r="O618" t="s">
        <v>57</v>
      </c>
      <c r="P618" t="s">
        <v>52</v>
      </c>
      <c r="Q618" s="2">
        <f t="shared" si="28"/>
        <v>7247.1049720000001</v>
      </c>
      <c r="R618" s="2">
        <v>402.6169428888889</v>
      </c>
      <c r="S618" s="2">
        <f t="shared" si="29"/>
        <v>7971.8154692000007</v>
      </c>
      <c r="T618" s="2">
        <v>7247.1049720000001</v>
      </c>
    </row>
    <row r="619" spans="1:20" x14ac:dyDescent="0.25">
      <c r="A619">
        <v>8226405</v>
      </c>
      <c r="B619">
        <v>1</v>
      </c>
      <c r="C619" t="s">
        <v>44</v>
      </c>
      <c r="D619">
        <v>333299</v>
      </c>
      <c r="E619" t="s">
        <v>24</v>
      </c>
      <c r="F619" t="s">
        <v>25</v>
      </c>
      <c r="G619" t="s">
        <v>7</v>
      </c>
      <c r="H619" t="s">
        <v>60</v>
      </c>
      <c r="I619" t="s">
        <v>25</v>
      </c>
      <c r="J619" t="s">
        <v>83</v>
      </c>
      <c r="K619">
        <v>3</v>
      </c>
      <c r="L619" t="s">
        <v>104</v>
      </c>
      <c r="M619">
        <f t="shared" si="27"/>
        <v>2022</v>
      </c>
      <c r="N619">
        <v>1</v>
      </c>
      <c r="O619" t="s">
        <v>57</v>
      </c>
      <c r="P619" t="s">
        <v>52</v>
      </c>
      <c r="Q619" s="2">
        <f t="shared" si="28"/>
        <v>411.71346199999999</v>
      </c>
      <c r="R619" s="2">
        <v>411.71346199999999</v>
      </c>
      <c r="S619" s="2">
        <f t="shared" si="29"/>
        <v>452.88480820000001</v>
      </c>
      <c r="T619" s="2">
        <v>411.71346199999999</v>
      </c>
    </row>
    <row r="620" spans="1:20" x14ac:dyDescent="0.25">
      <c r="A620">
        <v>8099481</v>
      </c>
      <c r="B620">
        <v>1</v>
      </c>
      <c r="C620" t="s">
        <v>44</v>
      </c>
      <c r="D620">
        <v>333299</v>
      </c>
      <c r="E620" t="s">
        <v>24</v>
      </c>
      <c r="F620" t="s">
        <v>25</v>
      </c>
      <c r="G620" t="s">
        <v>7</v>
      </c>
      <c r="H620" t="s">
        <v>60</v>
      </c>
      <c r="I620" t="s">
        <v>25</v>
      </c>
      <c r="J620" t="s">
        <v>83</v>
      </c>
      <c r="K620">
        <v>3</v>
      </c>
      <c r="L620" t="s">
        <v>104</v>
      </c>
      <c r="M620">
        <f t="shared" si="27"/>
        <v>2022</v>
      </c>
      <c r="N620">
        <v>4</v>
      </c>
      <c r="O620" t="s">
        <v>57</v>
      </c>
      <c r="P620" t="s">
        <v>52</v>
      </c>
      <c r="Q620" s="2">
        <f t="shared" si="28"/>
        <v>1606.6474559999999</v>
      </c>
      <c r="R620" s="2">
        <v>401.66186399999998</v>
      </c>
      <c r="S620" s="2">
        <f t="shared" si="29"/>
        <v>1767.3122016</v>
      </c>
      <c r="T620" s="2">
        <v>1606.6474559999999</v>
      </c>
    </row>
    <row r="621" spans="1:20" x14ac:dyDescent="0.25">
      <c r="A621">
        <v>8285162</v>
      </c>
      <c r="B621">
        <v>1</v>
      </c>
      <c r="C621" t="s">
        <v>44</v>
      </c>
      <c r="D621">
        <v>333299</v>
      </c>
      <c r="E621" t="s">
        <v>24</v>
      </c>
      <c r="F621" t="s">
        <v>25</v>
      </c>
      <c r="G621" t="s">
        <v>9</v>
      </c>
      <c r="H621" t="s">
        <v>65</v>
      </c>
      <c r="I621" t="s">
        <v>25</v>
      </c>
      <c r="J621" t="s">
        <v>84</v>
      </c>
      <c r="K621">
        <v>4</v>
      </c>
      <c r="L621" t="s">
        <v>105</v>
      </c>
      <c r="M621">
        <f t="shared" si="27"/>
        <v>2022</v>
      </c>
      <c r="N621">
        <v>3</v>
      </c>
      <c r="O621" t="s">
        <v>57</v>
      </c>
      <c r="P621" t="s">
        <v>52</v>
      </c>
      <c r="Q621" s="2">
        <f t="shared" si="28"/>
        <v>1261.1490550000001</v>
      </c>
      <c r="R621" s="2">
        <v>420.38301833333338</v>
      </c>
      <c r="S621" s="2">
        <f t="shared" si="29"/>
        <v>1387.2639605000002</v>
      </c>
      <c r="T621" s="2">
        <v>1261.1490550000001</v>
      </c>
    </row>
    <row r="622" spans="1:20" x14ac:dyDescent="0.25">
      <c r="A622">
        <v>8250937</v>
      </c>
      <c r="B622">
        <v>1</v>
      </c>
      <c r="C622" t="s">
        <v>44</v>
      </c>
      <c r="D622">
        <v>333299</v>
      </c>
      <c r="E622" t="s">
        <v>24</v>
      </c>
      <c r="F622" t="s">
        <v>25</v>
      </c>
      <c r="G622" t="s">
        <v>9</v>
      </c>
      <c r="H622" t="s">
        <v>65</v>
      </c>
      <c r="I622" t="s">
        <v>25</v>
      </c>
      <c r="J622" t="s">
        <v>85</v>
      </c>
      <c r="K622">
        <v>5</v>
      </c>
      <c r="L622" t="s">
        <v>106</v>
      </c>
      <c r="M622">
        <f t="shared" si="27"/>
        <v>2022</v>
      </c>
      <c r="N622">
        <v>3</v>
      </c>
      <c r="O622" t="s">
        <v>57</v>
      </c>
      <c r="P622" t="s">
        <v>52</v>
      </c>
      <c r="Q622" s="2">
        <f t="shared" si="28"/>
        <v>1246.0963139999999</v>
      </c>
      <c r="R622" s="2">
        <v>415.36543799999998</v>
      </c>
      <c r="S622" s="2">
        <f t="shared" si="29"/>
        <v>1370.7059454</v>
      </c>
      <c r="T622" s="2">
        <v>1246.0963139999999</v>
      </c>
    </row>
    <row r="623" spans="1:20" x14ac:dyDescent="0.25">
      <c r="A623">
        <v>8295284</v>
      </c>
      <c r="B623">
        <v>1</v>
      </c>
      <c r="C623" t="s">
        <v>44</v>
      </c>
      <c r="D623">
        <v>333299</v>
      </c>
      <c r="E623" t="s">
        <v>24</v>
      </c>
      <c r="F623" t="s">
        <v>25</v>
      </c>
      <c r="G623" t="s">
        <v>9</v>
      </c>
      <c r="H623" t="s">
        <v>65</v>
      </c>
      <c r="I623" t="s">
        <v>25</v>
      </c>
      <c r="J623" t="s">
        <v>85</v>
      </c>
      <c r="K623">
        <v>5</v>
      </c>
      <c r="L623" t="s">
        <v>106</v>
      </c>
      <c r="M623">
        <f t="shared" si="27"/>
        <v>2022</v>
      </c>
      <c r="N623">
        <v>1</v>
      </c>
      <c r="O623" t="s">
        <v>57</v>
      </c>
      <c r="P623" t="s">
        <v>52</v>
      </c>
      <c r="Q623" s="2">
        <f t="shared" si="28"/>
        <v>420.726721</v>
      </c>
      <c r="R623" s="2">
        <v>420.726721</v>
      </c>
      <c r="S623" s="2">
        <f t="shared" si="29"/>
        <v>462.79939310000003</v>
      </c>
      <c r="T623" s="2">
        <v>420.726721</v>
      </c>
    </row>
    <row r="624" spans="1:20" x14ac:dyDescent="0.25">
      <c r="A624">
        <v>8348372</v>
      </c>
      <c r="B624">
        <v>1</v>
      </c>
      <c r="C624" t="s">
        <v>44</v>
      </c>
      <c r="D624">
        <v>333299</v>
      </c>
      <c r="E624" t="s">
        <v>24</v>
      </c>
      <c r="F624" t="s">
        <v>25</v>
      </c>
      <c r="G624" t="s">
        <v>9</v>
      </c>
      <c r="H624" t="s">
        <v>65</v>
      </c>
      <c r="I624" t="s">
        <v>25</v>
      </c>
      <c r="J624" t="s">
        <v>87</v>
      </c>
      <c r="K624">
        <v>7</v>
      </c>
      <c r="L624" t="s">
        <v>108</v>
      </c>
      <c r="M624">
        <f t="shared" si="27"/>
        <v>2022</v>
      </c>
      <c r="N624">
        <v>1</v>
      </c>
      <c r="O624" t="s">
        <v>57</v>
      </c>
      <c r="P624" t="s">
        <v>52</v>
      </c>
      <c r="Q624" s="2">
        <f t="shared" si="28"/>
        <v>420.79440099999999</v>
      </c>
      <c r="R624" s="2">
        <v>420.79440099999999</v>
      </c>
      <c r="S624" s="2">
        <f t="shared" si="29"/>
        <v>462.87384110000005</v>
      </c>
      <c r="T624" s="2">
        <v>420.79440099999999</v>
      </c>
    </row>
    <row r="625" spans="1:20" x14ac:dyDescent="0.25">
      <c r="A625">
        <v>8280394</v>
      </c>
      <c r="B625">
        <v>1</v>
      </c>
      <c r="C625" t="s">
        <v>44</v>
      </c>
      <c r="D625">
        <v>333299</v>
      </c>
      <c r="E625" t="s">
        <v>24</v>
      </c>
      <c r="F625" t="s">
        <v>25</v>
      </c>
      <c r="G625" t="s">
        <v>9</v>
      </c>
      <c r="H625" t="s">
        <v>65</v>
      </c>
      <c r="I625" t="s">
        <v>25</v>
      </c>
      <c r="J625" t="s">
        <v>87</v>
      </c>
      <c r="K625">
        <v>7</v>
      </c>
      <c r="L625" t="s">
        <v>108</v>
      </c>
      <c r="M625">
        <f t="shared" si="27"/>
        <v>2022</v>
      </c>
      <c r="N625">
        <v>20</v>
      </c>
      <c r="O625" t="s">
        <v>57</v>
      </c>
      <c r="P625" t="s">
        <v>52</v>
      </c>
      <c r="Q625" s="2">
        <f t="shared" si="28"/>
        <v>8415.8880379999991</v>
      </c>
      <c r="R625" s="2">
        <v>420.79440189999997</v>
      </c>
      <c r="S625" s="2">
        <f t="shared" si="29"/>
        <v>9257.4768418000003</v>
      </c>
      <c r="T625" s="2">
        <v>8415.8880379999991</v>
      </c>
    </row>
    <row r="626" spans="1:20" x14ac:dyDescent="0.25">
      <c r="A626">
        <v>8340838</v>
      </c>
      <c r="B626">
        <v>1</v>
      </c>
      <c r="C626" t="s">
        <v>44</v>
      </c>
      <c r="D626">
        <v>333299</v>
      </c>
      <c r="E626" t="s">
        <v>24</v>
      </c>
      <c r="F626" t="s">
        <v>25</v>
      </c>
      <c r="G626" t="s">
        <v>9</v>
      </c>
      <c r="H626" t="s">
        <v>65</v>
      </c>
      <c r="I626" t="s">
        <v>25</v>
      </c>
      <c r="J626" t="s">
        <v>87</v>
      </c>
      <c r="K626">
        <v>7</v>
      </c>
      <c r="L626" t="s">
        <v>108</v>
      </c>
      <c r="M626">
        <f t="shared" si="27"/>
        <v>2022</v>
      </c>
      <c r="N626">
        <v>3</v>
      </c>
      <c r="O626" t="s">
        <v>57</v>
      </c>
      <c r="P626" t="s">
        <v>52</v>
      </c>
      <c r="Q626" s="2">
        <f t="shared" si="28"/>
        <v>1262.3832050000001</v>
      </c>
      <c r="R626" s="2">
        <v>420.79440166666672</v>
      </c>
      <c r="S626" s="2">
        <f t="shared" si="29"/>
        <v>1388.6215255000002</v>
      </c>
      <c r="T626" s="2">
        <v>1262.3832050000001</v>
      </c>
    </row>
    <row r="627" spans="1:20" x14ac:dyDescent="0.25">
      <c r="A627">
        <v>8502692</v>
      </c>
      <c r="B627">
        <v>1</v>
      </c>
      <c r="C627" t="s">
        <v>44</v>
      </c>
      <c r="D627">
        <v>333299</v>
      </c>
      <c r="E627" t="s">
        <v>24</v>
      </c>
      <c r="F627" t="s">
        <v>25</v>
      </c>
      <c r="G627" t="s">
        <v>9</v>
      </c>
      <c r="H627" t="s">
        <v>65</v>
      </c>
      <c r="I627" t="s">
        <v>25</v>
      </c>
      <c r="J627" t="s">
        <v>87</v>
      </c>
      <c r="K627">
        <v>7</v>
      </c>
      <c r="L627" t="s">
        <v>108</v>
      </c>
      <c r="M627">
        <f t="shared" si="27"/>
        <v>2022</v>
      </c>
      <c r="N627">
        <v>6</v>
      </c>
      <c r="O627" t="s">
        <v>57</v>
      </c>
      <c r="P627" t="s">
        <v>52</v>
      </c>
      <c r="Q627" s="2">
        <f t="shared" si="28"/>
        <v>2553.7219989999999</v>
      </c>
      <c r="R627" s="2">
        <v>425.62033316666663</v>
      </c>
      <c r="S627" s="2">
        <f t="shared" si="29"/>
        <v>2809.0941989000003</v>
      </c>
      <c r="T627" s="2">
        <v>2553.7219989999999</v>
      </c>
    </row>
    <row r="628" spans="1:20" x14ac:dyDescent="0.25">
      <c r="A628">
        <v>8752809</v>
      </c>
      <c r="B628">
        <v>1</v>
      </c>
      <c r="C628" t="s">
        <v>44</v>
      </c>
      <c r="D628">
        <v>333299</v>
      </c>
      <c r="E628" t="s">
        <v>24</v>
      </c>
      <c r="F628" t="s">
        <v>25</v>
      </c>
      <c r="G628" t="s">
        <v>9</v>
      </c>
      <c r="H628" t="s">
        <v>65</v>
      </c>
      <c r="I628" t="s">
        <v>25</v>
      </c>
      <c r="J628" t="s">
        <v>92</v>
      </c>
      <c r="K628">
        <v>12</v>
      </c>
      <c r="L628" t="s">
        <v>113</v>
      </c>
      <c r="M628">
        <f t="shared" si="27"/>
        <v>2022</v>
      </c>
      <c r="N628">
        <v>2</v>
      </c>
      <c r="O628" t="s">
        <v>57</v>
      </c>
      <c r="P628" t="s">
        <v>52</v>
      </c>
      <c r="Q628" s="2">
        <f t="shared" si="28"/>
        <v>841.56623999999999</v>
      </c>
      <c r="R628" s="2">
        <v>420.78312</v>
      </c>
      <c r="S628" s="2">
        <f t="shared" si="29"/>
        <v>925.72286400000007</v>
      </c>
      <c r="T628" s="2">
        <v>841.56623999999999</v>
      </c>
    </row>
    <row r="629" spans="1:20" x14ac:dyDescent="0.25">
      <c r="A629">
        <v>7068100</v>
      </c>
      <c r="B629">
        <v>1</v>
      </c>
      <c r="C629" t="s">
        <v>48</v>
      </c>
      <c r="D629">
        <v>302507</v>
      </c>
      <c r="E629" t="s">
        <v>30</v>
      </c>
      <c r="F629" t="s">
        <v>25</v>
      </c>
      <c r="G629" t="s">
        <v>7</v>
      </c>
      <c r="H629" t="s">
        <v>60</v>
      </c>
      <c r="I629" t="s">
        <v>25</v>
      </c>
      <c r="J629" t="s">
        <v>69</v>
      </c>
      <c r="K629">
        <v>1</v>
      </c>
      <c r="L629" t="s">
        <v>102</v>
      </c>
      <c r="M629">
        <f t="shared" si="27"/>
        <v>2021</v>
      </c>
      <c r="N629">
        <v>20</v>
      </c>
      <c r="O629" t="s">
        <v>57</v>
      </c>
      <c r="P629" t="s">
        <v>52</v>
      </c>
      <c r="Q629" s="2">
        <f t="shared" si="28"/>
        <v>1085.7326680000001</v>
      </c>
      <c r="R629" s="2">
        <v>54.286633400000007</v>
      </c>
      <c r="S629" s="2">
        <f t="shared" si="29"/>
        <v>1194.3059348000002</v>
      </c>
      <c r="T629" s="2">
        <v>1085.7326680000001</v>
      </c>
    </row>
    <row r="630" spans="1:20" x14ac:dyDescent="0.25">
      <c r="A630">
        <v>7191466</v>
      </c>
      <c r="B630">
        <v>1</v>
      </c>
      <c r="C630" t="s">
        <v>48</v>
      </c>
      <c r="D630">
        <v>302507</v>
      </c>
      <c r="E630" t="s">
        <v>30</v>
      </c>
      <c r="F630" t="s">
        <v>25</v>
      </c>
      <c r="G630" t="s">
        <v>7</v>
      </c>
      <c r="H630" t="s">
        <v>60</v>
      </c>
      <c r="I630" t="s">
        <v>25</v>
      </c>
      <c r="J630" t="s">
        <v>79</v>
      </c>
      <c r="K630">
        <v>2</v>
      </c>
      <c r="L630" t="s">
        <v>103</v>
      </c>
      <c r="M630">
        <f t="shared" si="27"/>
        <v>2021</v>
      </c>
      <c r="N630">
        <v>20</v>
      </c>
      <c r="O630" t="s">
        <v>57</v>
      </c>
      <c r="P630" t="s">
        <v>52</v>
      </c>
      <c r="Q630" s="2">
        <f t="shared" si="28"/>
        <v>1085.499865</v>
      </c>
      <c r="R630" s="2">
        <v>54.274993250000001</v>
      </c>
      <c r="S630" s="2">
        <f t="shared" si="29"/>
        <v>1194.0498515000002</v>
      </c>
      <c r="T630" s="2">
        <v>1085.499865</v>
      </c>
    </row>
    <row r="631" spans="1:20" x14ac:dyDescent="0.25">
      <c r="A631">
        <v>7510211</v>
      </c>
      <c r="B631">
        <v>1</v>
      </c>
      <c r="C631" t="s">
        <v>48</v>
      </c>
      <c r="D631">
        <v>302507</v>
      </c>
      <c r="E631" t="s">
        <v>30</v>
      </c>
      <c r="F631" t="s">
        <v>25</v>
      </c>
      <c r="G631" t="s">
        <v>7</v>
      </c>
      <c r="H631" t="s">
        <v>60</v>
      </c>
      <c r="I631" t="s">
        <v>25</v>
      </c>
      <c r="J631" t="s">
        <v>72</v>
      </c>
      <c r="K631">
        <v>6</v>
      </c>
      <c r="L631" t="s">
        <v>107</v>
      </c>
      <c r="M631">
        <f t="shared" si="27"/>
        <v>2021</v>
      </c>
      <c r="N631">
        <v>20</v>
      </c>
      <c r="O631" t="s">
        <v>57</v>
      </c>
      <c r="P631" t="s">
        <v>52</v>
      </c>
      <c r="Q631" s="2">
        <f t="shared" si="28"/>
        <v>1246.080874</v>
      </c>
      <c r="R631" s="2">
        <v>62.304043700000001</v>
      </c>
      <c r="S631" s="2">
        <f t="shared" si="29"/>
        <v>1370.6889614000002</v>
      </c>
      <c r="T631" s="2">
        <v>1246.080874</v>
      </c>
    </row>
    <row r="632" spans="1:20" x14ac:dyDescent="0.25">
      <c r="A632">
        <v>7656034</v>
      </c>
      <c r="B632">
        <v>1</v>
      </c>
      <c r="C632" t="s">
        <v>48</v>
      </c>
      <c r="D632">
        <v>302507</v>
      </c>
      <c r="E632" t="s">
        <v>30</v>
      </c>
      <c r="F632" t="s">
        <v>25</v>
      </c>
      <c r="G632" t="s">
        <v>7</v>
      </c>
      <c r="H632" t="s">
        <v>60</v>
      </c>
      <c r="I632" t="s">
        <v>25</v>
      </c>
      <c r="J632" t="s">
        <v>74</v>
      </c>
      <c r="K632">
        <v>8</v>
      </c>
      <c r="L632" t="s">
        <v>109</v>
      </c>
      <c r="M632">
        <f t="shared" si="27"/>
        <v>2021</v>
      </c>
      <c r="N632">
        <v>20</v>
      </c>
      <c r="O632" t="s">
        <v>57</v>
      </c>
      <c r="P632" t="s">
        <v>52</v>
      </c>
      <c r="Q632" s="2">
        <f t="shared" si="28"/>
        <v>1247.21723</v>
      </c>
      <c r="R632" s="2">
        <v>62.360861499999999</v>
      </c>
      <c r="S632" s="2">
        <f t="shared" si="29"/>
        <v>1371.9389530000001</v>
      </c>
      <c r="T632" s="2">
        <v>1247.21723</v>
      </c>
    </row>
    <row r="633" spans="1:20" x14ac:dyDescent="0.25">
      <c r="A633">
        <v>7889563</v>
      </c>
      <c r="B633">
        <v>1</v>
      </c>
      <c r="C633" t="s">
        <v>48</v>
      </c>
      <c r="D633">
        <v>302507</v>
      </c>
      <c r="E633" t="s">
        <v>30</v>
      </c>
      <c r="F633" t="s">
        <v>25</v>
      </c>
      <c r="G633" t="s">
        <v>7</v>
      </c>
      <c r="H633" t="s">
        <v>60</v>
      </c>
      <c r="I633" t="s">
        <v>25</v>
      </c>
      <c r="J633" t="s">
        <v>77</v>
      </c>
      <c r="K633">
        <v>11</v>
      </c>
      <c r="L633" t="s">
        <v>112</v>
      </c>
      <c r="M633">
        <f t="shared" si="27"/>
        <v>2021</v>
      </c>
      <c r="N633">
        <v>20</v>
      </c>
      <c r="O633" t="s">
        <v>57</v>
      </c>
      <c r="P633" t="s">
        <v>52</v>
      </c>
      <c r="Q633" s="2">
        <f t="shared" si="28"/>
        <v>1249.3283180000001</v>
      </c>
      <c r="R633" s="2">
        <v>62.466415900000001</v>
      </c>
      <c r="S633" s="2">
        <f t="shared" si="29"/>
        <v>1374.2611498000001</v>
      </c>
      <c r="T633" s="2">
        <v>1249.3283180000001</v>
      </c>
    </row>
    <row r="634" spans="1:20" x14ac:dyDescent="0.25">
      <c r="A634">
        <v>7937490</v>
      </c>
      <c r="B634">
        <v>1</v>
      </c>
      <c r="C634" t="s">
        <v>48</v>
      </c>
      <c r="D634">
        <v>302507</v>
      </c>
      <c r="E634" t="s">
        <v>30</v>
      </c>
      <c r="F634" t="s">
        <v>25</v>
      </c>
      <c r="G634" t="s">
        <v>7</v>
      </c>
      <c r="H634" t="s">
        <v>60</v>
      </c>
      <c r="I634" t="s">
        <v>25</v>
      </c>
      <c r="J634" t="s">
        <v>78</v>
      </c>
      <c r="K634">
        <v>12</v>
      </c>
      <c r="L634" t="s">
        <v>113</v>
      </c>
      <c r="M634">
        <f t="shared" si="27"/>
        <v>2021</v>
      </c>
      <c r="N634">
        <v>20</v>
      </c>
      <c r="O634" t="s">
        <v>57</v>
      </c>
      <c r="P634" t="s">
        <v>52</v>
      </c>
      <c r="Q634" s="2">
        <f t="shared" si="28"/>
        <v>1250.1008139999999</v>
      </c>
      <c r="R634" s="2">
        <v>62.505040699999995</v>
      </c>
      <c r="S634" s="2">
        <f t="shared" si="29"/>
        <v>1375.1108953999999</v>
      </c>
      <c r="T634" s="2">
        <v>1250.1008139999999</v>
      </c>
    </row>
    <row r="635" spans="1:20" x14ac:dyDescent="0.25">
      <c r="A635">
        <v>8105291</v>
      </c>
      <c r="B635">
        <v>1</v>
      </c>
      <c r="C635" t="s">
        <v>48</v>
      </c>
      <c r="D635">
        <v>302507</v>
      </c>
      <c r="E635" t="s">
        <v>30</v>
      </c>
      <c r="F635" t="s">
        <v>25</v>
      </c>
      <c r="G635" t="s">
        <v>7</v>
      </c>
      <c r="H635" t="s">
        <v>60</v>
      </c>
      <c r="I635" t="s">
        <v>25</v>
      </c>
      <c r="J635" t="s">
        <v>82</v>
      </c>
      <c r="K635">
        <v>2</v>
      </c>
      <c r="L635" t="s">
        <v>103</v>
      </c>
      <c r="M635">
        <f t="shared" si="27"/>
        <v>2022</v>
      </c>
      <c r="N635">
        <v>20</v>
      </c>
      <c r="O635" t="s">
        <v>57</v>
      </c>
      <c r="P635" t="s">
        <v>52</v>
      </c>
      <c r="Q635" s="2">
        <f t="shared" si="28"/>
        <v>1249.361885</v>
      </c>
      <c r="R635" s="2">
        <v>62.46809425</v>
      </c>
      <c r="S635" s="2">
        <f t="shared" si="29"/>
        <v>1374.2980735000001</v>
      </c>
      <c r="T635" s="2">
        <v>1249.361885</v>
      </c>
    </row>
    <row r="636" spans="1:20" x14ac:dyDescent="0.25">
      <c r="A636">
        <v>8468709</v>
      </c>
      <c r="B636">
        <v>1</v>
      </c>
      <c r="C636" t="s">
        <v>48</v>
      </c>
      <c r="D636">
        <v>302507</v>
      </c>
      <c r="E636" t="s">
        <v>30</v>
      </c>
      <c r="F636" t="s">
        <v>25</v>
      </c>
      <c r="G636" t="s">
        <v>9</v>
      </c>
      <c r="H636" t="s">
        <v>65</v>
      </c>
      <c r="I636" t="s">
        <v>25</v>
      </c>
      <c r="J636" t="s">
        <v>89</v>
      </c>
      <c r="K636">
        <v>9</v>
      </c>
      <c r="L636" t="s">
        <v>110</v>
      </c>
      <c r="M636">
        <f t="shared" si="27"/>
        <v>2022</v>
      </c>
      <c r="N636">
        <v>20</v>
      </c>
      <c r="O636" t="s">
        <v>57</v>
      </c>
      <c r="P636" t="s">
        <v>52</v>
      </c>
      <c r="Q636" s="2">
        <f t="shared" si="28"/>
        <v>1246.1142669999999</v>
      </c>
      <c r="R636" s="2">
        <v>62.305713349999998</v>
      </c>
      <c r="S636" s="2">
        <f t="shared" si="29"/>
        <v>1370.7256937</v>
      </c>
      <c r="T636" s="2">
        <v>1246.1142669999999</v>
      </c>
    </row>
    <row r="637" spans="1:20" x14ac:dyDescent="0.25">
      <c r="A637">
        <v>8654943</v>
      </c>
      <c r="B637">
        <v>1</v>
      </c>
      <c r="C637" t="s">
        <v>48</v>
      </c>
      <c r="D637">
        <v>302507</v>
      </c>
      <c r="E637" t="s">
        <v>30</v>
      </c>
      <c r="F637" t="s">
        <v>25</v>
      </c>
      <c r="G637" t="s">
        <v>9</v>
      </c>
      <c r="H637" t="s">
        <v>65</v>
      </c>
      <c r="I637" t="s">
        <v>25</v>
      </c>
      <c r="J637" t="s">
        <v>90</v>
      </c>
      <c r="K637">
        <v>10</v>
      </c>
      <c r="L637" t="s">
        <v>111</v>
      </c>
      <c r="M637">
        <f t="shared" si="27"/>
        <v>2022</v>
      </c>
      <c r="N637">
        <v>20</v>
      </c>
      <c r="O637" t="s">
        <v>57</v>
      </c>
      <c r="P637" t="s">
        <v>52</v>
      </c>
      <c r="Q637" s="2">
        <f t="shared" si="28"/>
        <v>1246.6487930000001</v>
      </c>
      <c r="R637" s="2">
        <v>62.332439650000005</v>
      </c>
      <c r="S637" s="2">
        <f t="shared" si="29"/>
        <v>1371.3136723000002</v>
      </c>
      <c r="T637" s="2">
        <v>1246.6487930000001</v>
      </c>
    </row>
    <row r="638" spans="1:20" x14ac:dyDescent="0.25">
      <c r="A638">
        <v>8861888</v>
      </c>
      <c r="B638">
        <v>1</v>
      </c>
      <c r="C638" t="s">
        <v>48</v>
      </c>
      <c r="D638">
        <v>302507</v>
      </c>
      <c r="E638" t="s">
        <v>30</v>
      </c>
      <c r="F638" t="s">
        <v>25</v>
      </c>
      <c r="G638" t="s">
        <v>9</v>
      </c>
      <c r="H638" t="s">
        <v>65</v>
      </c>
      <c r="I638" t="s">
        <v>25</v>
      </c>
      <c r="J638" t="s">
        <v>92</v>
      </c>
      <c r="K638">
        <v>12</v>
      </c>
      <c r="L638" t="s">
        <v>113</v>
      </c>
      <c r="M638">
        <f t="shared" si="27"/>
        <v>2022</v>
      </c>
      <c r="N638">
        <v>20</v>
      </c>
      <c r="O638" t="s">
        <v>57</v>
      </c>
      <c r="P638" t="s">
        <v>52</v>
      </c>
      <c r="Q638" s="2">
        <f t="shared" si="28"/>
        <v>1246.6655040000001</v>
      </c>
      <c r="R638" s="2">
        <v>62.333275200000003</v>
      </c>
      <c r="S638" s="2">
        <f t="shared" si="29"/>
        <v>1371.3320544000001</v>
      </c>
      <c r="T638" s="2">
        <v>1246.6655040000001</v>
      </c>
    </row>
    <row r="639" spans="1:20" x14ac:dyDescent="0.25">
      <c r="S639" s="8"/>
    </row>
  </sheetData>
  <autoFilter ref="A1:T638" xr:uid="{00000000-0009-0000-0000-000001000000}"/>
  <sortState xmlns:xlrd2="http://schemas.microsoft.com/office/spreadsheetml/2017/richdata2" ref="A1:U638">
    <sortCondition ref="J1"/>
  </sortState>
  <phoneticPr fontId="3" type="noConversion"/>
  <pageMargins left="0.7" right="0.7" top="0.75" bottom="0.75" header="0.3" footer="0.3"/>
  <pageSetup orientation="portrait" r:id="rId1"/>
  <headerFooter>
    <oddFooter>&amp;L_x000D_&amp;1#&amp;"Calibri"&amp;8&amp;K000000 Confidential © Sievo</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C40E8-AAC3-4544-BE3C-50CCCEDABC94}">
  <sheetPr>
    <tabColor theme="5"/>
  </sheetPr>
  <dimension ref="A1:M23"/>
  <sheetViews>
    <sheetView workbookViewId="0">
      <selection activeCell="L42" sqref="L42"/>
    </sheetView>
  </sheetViews>
  <sheetFormatPr defaultRowHeight="15" x14ac:dyDescent="0.25"/>
  <cols>
    <col min="1" max="1" width="10.85546875" bestFit="1" customWidth="1"/>
    <col min="2" max="2" width="16.5703125" bestFit="1" customWidth="1"/>
    <col min="3" max="3" width="10.140625" bestFit="1" customWidth="1"/>
    <col min="4" max="4" width="17.7109375" bestFit="1" customWidth="1"/>
    <col min="5" max="5" width="22.5703125" bestFit="1" customWidth="1"/>
    <col min="6" max="6" width="6.85546875" bestFit="1" customWidth="1"/>
    <col min="7" max="7" width="5" bestFit="1" customWidth="1"/>
    <col min="8" max="8" width="8.7109375" bestFit="1" customWidth="1"/>
    <col min="9" max="9" width="5.42578125" bestFit="1" customWidth="1"/>
    <col min="10" max="10" width="8.85546875" bestFit="1" customWidth="1"/>
    <col min="11" max="11" width="13.7109375" bestFit="1" customWidth="1"/>
    <col min="12" max="12" width="13.28515625" bestFit="1" customWidth="1"/>
    <col min="13" max="13" width="14.5703125" bestFit="1" customWidth="1"/>
  </cols>
  <sheetData>
    <row r="1" spans="1:13" x14ac:dyDescent="0.25">
      <c r="A1" s="1" t="s">
        <v>0</v>
      </c>
      <c r="B1" s="1" t="s">
        <v>124</v>
      </c>
      <c r="C1" s="1" t="s">
        <v>2</v>
      </c>
      <c r="D1" s="1" t="s">
        <v>96</v>
      </c>
      <c r="E1" s="1" t="s">
        <v>116</v>
      </c>
      <c r="F1" s="1" t="s">
        <v>4</v>
      </c>
      <c r="G1" s="1" t="s">
        <v>101</v>
      </c>
      <c r="H1" s="1" t="s">
        <v>6</v>
      </c>
      <c r="I1" s="1" t="s">
        <v>51</v>
      </c>
      <c r="J1" s="1" t="s">
        <v>97</v>
      </c>
      <c r="K1" s="7" t="s">
        <v>151</v>
      </c>
      <c r="L1" s="1" t="s">
        <v>99</v>
      </c>
      <c r="M1" s="7" t="s">
        <v>98</v>
      </c>
    </row>
    <row r="2" spans="1:13" x14ac:dyDescent="0.25">
      <c r="A2">
        <v>7134433</v>
      </c>
      <c r="B2" t="s">
        <v>46</v>
      </c>
      <c r="C2">
        <v>336014</v>
      </c>
      <c r="D2" t="s">
        <v>32</v>
      </c>
      <c r="E2" t="s">
        <v>68</v>
      </c>
      <c r="F2" t="s">
        <v>103</v>
      </c>
      <c r="G2">
        <v>2021</v>
      </c>
      <c r="H2">
        <v>3</v>
      </c>
      <c r="I2" t="s">
        <v>57</v>
      </c>
      <c r="J2" t="s">
        <v>53</v>
      </c>
      <c r="K2" s="2">
        <v>277.27448866666663</v>
      </c>
      <c r="L2" s="2">
        <v>915.00581260000013</v>
      </c>
      <c r="M2" s="2">
        <v>831.82346599999994</v>
      </c>
    </row>
    <row r="3" spans="1:13" x14ac:dyDescent="0.25">
      <c r="A3">
        <v>7214942</v>
      </c>
      <c r="B3" t="s">
        <v>46</v>
      </c>
      <c r="C3">
        <v>336014</v>
      </c>
      <c r="D3" t="s">
        <v>32</v>
      </c>
      <c r="E3" t="s">
        <v>68</v>
      </c>
      <c r="F3" t="s">
        <v>105</v>
      </c>
      <c r="G3">
        <v>2021</v>
      </c>
      <c r="H3">
        <v>1</v>
      </c>
      <c r="I3" t="s">
        <v>57</v>
      </c>
      <c r="J3" t="s">
        <v>53</v>
      </c>
      <c r="K3" s="2">
        <v>275.62797899999998</v>
      </c>
      <c r="L3" s="2">
        <v>303.1907769</v>
      </c>
      <c r="M3" s="2">
        <v>275.62797899999998</v>
      </c>
    </row>
    <row r="4" spans="1:13" x14ac:dyDescent="0.25">
      <c r="A4">
        <v>7320658</v>
      </c>
      <c r="B4" t="s">
        <v>46</v>
      </c>
      <c r="C4">
        <v>336014</v>
      </c>
      <c r="D4" t="s">
        <v>32</v>
      </c>
      <c r="E4" t="s">
        <v>68</v>
      </c>
      <c r="F4" t="s">
        <v>105</v>
      </c>
      <c r="G4">
        <v>2021</v>
      </c>
      <c r="H4">
        <v>5</v>
      </c>
      <c r="I4" t="s">
        <v>57</v>
      </c>
      <c r="J4" t="s">
        <v>53</v>
      </c>
      <c r="K4" s="2">
        <v>275.62797979999993</v>
      </c>
      <c r="L4" s="2">
        <v>1515.9538889</v>
      </c>
      <c r="M4" s="2">
        <v>1378.1398989999998</v>
      </c>
    </row>
    <row r="5" spans="1:13" x14ac:dyDescent="0.25">
      <c r="A5">
        <v>7565030</v>
      </c>
      <c r="B5" t="s">
        <v>46</v>
      </c>
      <c r="C5">
        <v>336014</v>
      </c>
      <c r="D5" t="s">
        <v>32</v>
      </c>
      <c r="E5" t="s">
        <v>68</v>
      </c>
      <c r="F5" t="s">
        <v>108</v>
      </c>
      <c r="G5">
        <v>2021</v>
      </c>
      <c r="H5">
        <v>1</v>
      </c>
      <c r="I5" t="s">
        <v>57</v>
      </c>
      <c r="J5" t="s">
        <v>53</v>
      </c>
      <c r="K5" s="2">
        <v>278.51875699999994</v>
      </c>
      <c r="L5" s="2">
        <v>306.37063269999999</v>
      </c>
      <c r="M5" s="2">
        <v>278.51875699999994</v>
      </c>
    </row>
    <row r="6" spans="1:13" x14ac:dyDescent="0.25">
      <c r="A6">
        <v>7499411</v>
      </c>
      <c r="B6" t="s">
        <v>46</v>
      </c>
      <c r="C6">
        <v>336014</v>
      </c>
      <c r="D6" t="s">
        <v>32</v>
      </c>
      <c r="E6" t="s">
        <v>68</v>
      </c>
      <c r="F6" t="s">
        <v>108</v>
      </c>
      <c r="G6">
        <v>2021</v>
      </c>
      <c r="H6">
        <v>2</v>
      </c>
      <c r="I6" t="s">
        <v>57</v>
      </c>
      <c r="J6" t="s">
        <v>53</v>
      </c>
      <c r="K6" s="2">
        <v>278.51875749999999</v>
      </c>
      <c r="L6" s="2">
        <v>612.74126650000005</v>
      </c>
      <c r="M6" s="2">
        <v>557.03751499999998</v>
      </c>
    </row>
    <row r="7" spans="1:13" x14ac:dyDescent="0.25">
      <c r="A7">
        <v>7704604</v>
      </c>
      <c r="B7" t="s">
        <v>46</v>
      </c>
      <c r="C7">
        <v>336014</v>
      </c>
      <c r="D7" t="s">
        <v>32</v>
      </c>
      <c r="E7" t="s">
        <v>68</v>
      </c>
      <c r="F7" t="s">
        <v>110</v>
      </c>
      <c r="G7">
        <v>2021</v>
      </c>
      <c r="H7">
        <v>10</v>
      </c>
      <c r="I7" t="s">
        <v>57</v>
      </c>
      <c r="J7" t="s">
        <v>53</v>
      </c>
      <c r="K7" s="2">
        <v>287.75438959999997</v>
      </c>
      <c r="L7" s="2">
        <v>3165.2982856000003</v>
      </c>
      <c r="M7" s="2">
        <v>2877.5438959999997</v>
      </c>
    </row>
    <row r="8" spans="1:13" x14ac:dyDescent="0.25">
      <c r="A8">
        <v>7669080</v>
      </c>
      <c r="B8" t="s">
        <v>46</v>
      </c>
      <c r="C8">
        <v>336014</v>
      </c>
      <c r="D8" t="s">
        <v>32</v>
      </c>
      <c r="E8" t="s">
        <v>68</v>
      </c>
      <c r="F8" t="s">
        <v>110</v>
      </c>
      <c r="G8">
        <v>2021</v>
      </c>
      <c r="H8">
        <v>2</v>
      </c>
      <c r="I8" t="s">
        <v>57</v>
      </c>
      <c r="J8" t="s">
        <v>53</v>
      </c>
      <c r="K8" s="2">
        <v>287.7543895</v>
      </c>
      <c r="L8" s="2">
        <v>633.05965690000005</v>
      </c>
      <c r="M8" s="2">
        <v>575.508779</v>
      </c>
    </row>
    <row r="9" spans="1:13" x14ac:dyDescent="0.25">
      <c r="A9">
        <v>7924939</v>
      </c>
      <c r="B9" t="s">
        <v>46</v>
      </c>
      <c r="C9">
        <v>336014</v>
      </c>
      <c r="D9" t="s">
        <v>32</v>
      </c>
      <c r="E9" t="s">
        <v>68</v>
      </c>
      <c r="F9" t="s">
        <v>113</v>
      </c>
      <c r="G9">
        <v>2021</v>
      </c>
      <c r="H9">
        <v>2</v>
      </c>
      <c r="I9" t="s">
        <v>57</v>
      </c>
      <c r="J9" t="s">
        <v>53</v>
      </c>
      <c r="K9" s="2">
        <v>303.75751899999995</v>
      </c>
      <c r="L9" s="2">
        <v>668.26654180000003</v>
      </c>
      <c r="M9" s="2">
        <v>607.51503799999989</v>
      </c>
    </row>
    <row r="10" spans="1:13" x14ac:dyDescent="0.25">
      <c r="A10">
        <v>8015794</v>
      </c>
      <c r="B10" t="s">
        <v>46</v>
      </c>
      <c r="C10">
        <v>336014</v>
      </c>
      <c r="D10" t="s">
        <v>32</v>
      </c>
      <c r="E10" t="s">
        <v>68</v>
      </c>
      <c r="F10" t="s">
        <v>102</v>
      </c>
      <c r="G10">
        <v>2022</v>
      </c>
      <c r="H10">
        <v>1</v>
      </c>
      <c r="I10" t="s">
        <v>57</v>
      </c>
      <c r="J10" t="s">
        <v>53</v>
      </c>
      <c r="K10" s="2">
        <v>308.08601899999996</v>
      </c>
      <c r="L10" s="2">
        <v>338.89462090000001</v>
      </c>
      <c r="M10" s="2">
        <v>308.08601899999996</v>
      </c>
    </row>
    <row r="11" spans="1:13" x14ac:dyDescent="0.25">
      <c r="A11">
        <v>8096450</v>
      </c>
      <c r="B11" t="s">
        <v>46</v>
      </c>
      <c r="C11">
        <v>336014</v>
      </c>
      <c r="D11" t="s">
        <v>32</v>
      </c>
      <c r="E11" t="s">
        <v>68</v>
      </c>
      <c r="F11" t="s">
        <v>103</v>
      </c>
      <c r="G11">
        <v>2022</v>
      </c>
      <c r="H11">
        <v>2</v>
      </c>
      <c r="I11" t="s">
        <v>57</v>
      </c>
      <c r="J11" t="s">
        <v>53</v>
      </c>
      <c r="K11" s="2">
        <v>334.43866299999996</v>
      </c>
      <c r="L11" s="2">
        <v>735.76505860000009</v>
      </c>
      <c r="M11" s="2">
        <v>668.87732599999993</v>
      </c>
    </row>
    <row r="12" spans="1:13" x14ac:dyDescent="0.25">
      <c r="A12">
        <v>8089199</v>
      </c>
      <c r="B12" t="s">
        <v>46</v>
      </c>
      <c r="C12">
        <v>336014</v>
      </c>
      <c r="D12" t="s">
        <v>32</v>
      </c>
      <c r="E12" t="s">
        <v>68</v>
      </c>
      <c r="F12" t="s">
        <v>103</v>
      </c>
      <c r="G12">
        <v>2022</v>
      </c>
      <c r="H12">
        <v>3</v>
      </c>
      <c r="I12" t="s">
        <v>57</v>
      </c>
      <c r="J12" t="s">
        <v>53</v>
      </c>
      <c r="K12" s="2">
        <v>334.43866299999996</v>
      </c>
      <c r="L12" s="2">
        <v>1103.6475879</v>
      </c>
      <c r="M12" s="2">
        <v>1003.3159889999998</v>
      </c>
    </row>
    <row r="13" spans="1:13" x14ac:dyDescent="0.25">
      <c r="A13">
        <v>8110911</v>
      </c>
      <c r="B13" t="s">
        <v>46</v>
      </c>
      <c r="C13">
        <v>336014</v>
      </c>
      <c r="D13" t="s">
        <v>32</v>
      </c>
      <c r="E13" t="s">
        <v>68</v>
      </c>
      <c r="F13" t="s">
        <v>104</v>
      </c>
      <c r="G13">
        <v>2022</v>
      </c>
      <c r="H13">
        <v>5</v>
      </c>
      <c r="I13" t="s">
        <v>57</v>
      </c>
      <c r="J13" t="s">
        <v>53</v>
      </c>
      <c r="K13" s="2">
        <v>333.73228899999992</v>
      </c>
      <c r="L13" s="2">
        <v>1835.5275895</v>
      </c>
      <c r="M13" s="2">
        <v>1668.6614449999997</v>
      </c>
    </row>
    <row r="14" spans="1:13" x14ac:dyDescent="0.25">
      <c r="A14">
        <v>8172533</v>
      </c>
      <c r="B14" t="s">
        <v>46</v>
      </c>
      <c r="C14">
        <v>336014</v>
      </c>
      <c r="D14" t="s">
        <v>32</v>
      </c>
      <c r="E14" t="s">
        <v>68</v>
      </c>
      <c r="F14" t="s">
        <v>104</v>
      </c>
      <c r="G14">
        <v>2022</v>
      </c>
      <c r="H14">
        <v>1</v>
      </c>
      <c r="I14" t="s">
        <v>57</v>
      </c>
      <c r="J14" t="s">
        <v>53</v>
      </c>
      <c r="K14" s="2">
        <v>333.73228899999992</v>
      </c>
      <c r="L14" s="2">
        <v>367.1055179</v>
      </c>
      <c r="M14" s="2">
        <v>333.73228899999992</v>
      </c>
    </row>
    <row r="15" spans="1:13" x14ac:dyDescent="0.25">
      <c r="A15" s="25">
        <v>8120821</v>
      </c>
      <c r="B15" s="25" t="s">
        <v>46</v>
      </c>
      <c r="C15" s="25">
        <v>336014</v>
      </c>
      <c r="D15" s="25" t="s">
        <v>32</v>
      </c>
      <c r="E15" s="25" t="s">
        <v>68</v>
      </c>
      <c r="F15" s="25" t="s">
        <v>104</v>
      </c>
      <c r="G15" s="25">
        <v>2022</v>
      </c>
      <c r="H15" s="25">
        <v>1000</v>
      </c>
      <c r="I15" s="25" t="s">
        <v>57</v>
      </c>
      <c r="J15" s="25" t="s">
        <v>53</v>
      </c>
      <c r="K15" s="26">
        <v>3.3373228899999994</v>
      </c>
      <c r="L15" s="26">
        <v>3671.055179</v>
      </c>
      <c r="M15" s="26">
        <v>3337.3228899999995</v>
      </c>
    </row>
    <row r="16" spans="1:13" x14ac:dyDescent="0.25">
      <c r="A16">
        <v>8328043</v>
      </c>
      <c r="B16" t="s">
        <v>46</v>
      </c>
      <c r="C16">
        <v>336014</v>
      </c>
      <c r="D16" t="s">
        <v>32</v>
      </c>
      <c r="E16" t="s">
        <v>68</v>
      </c>
      <c r="F16" t="s">
        <v>107</v>
      </c>
      <c r="G16">
        <v>2022</v>
      </c>
      <c r="H16">
        <v>1</v>
      </c>
      <c r="I16" t="s">
        <v>57</v>
      </c>
      <c r="J16" t="s">
        <v>53</v>
      </c>
      <c r="K16" s="2">
        <v>347.39513099999994</v>
      </c>
      <c r="L16" s="2">
        <v>382.1346441</v>
      </c>
      <c r="M16" s="2">
        <v>347.39513099999994</v>
      </c>
    </row>
    <row r="17" spans="1:13" x14ac:dyDescent="0.25">
      <c r="A17">
        <v>8389780</v>
      </c>
      <c r="B17" t="s">
        <v>46</v>
      </c>
      <c r="C17">
        <v>336014</v>
      </c>
      <c r="D17" t="s">
        <v>32</v>
      </c>
      <c r="E17" t="s">
        <v>68</v>
      </c>
      <c r="F17" t="s">
        <v>108</v>
      </c>
      <c r="G17">
        <v>2022</v>
      </c>
      <c r="H17">
        <v>2</v>
      </c>
      <c r="I17" t="s">
        <v>57</v>
      </c>
      <c r="J17" t="s">
        <v>53</v>
      </c>
      <c r="K17" s="2">
        <v>338.89792449999993</v>
      </c>
      <c r="L17" s="2">
        <v>745.57543390000001</v>
      </c>
      <c r="M17" s="2">
        <v>677.79584899999986</v>
      </c>
    </row>
    <row r="18" spans="1:13" x14ac:dyDescent="0.25">
      <c r="A18">
        <v>8436694</v>
      </c>
      <c r="B18" t="s">
        <v>46</v>
      </c>
      <c r="C18">
        <v>336014</v>
      </c>
      <c r="D18" t="s">
        <v>32</v>
      </c>
      <c r="E18" t="s">
        <v>68</v>
      </c>
      <c r="F18" t="s">
        <v>108</v>
      </c>
      <c r="G18">
        <v>2022</v>
      </c>
      <c r="H18">
        <v>2</v>
      </c>
      <c r="I18" t="s">
        <v>57</v>
      </c>
      <c r="J18" t="s">
        <v>53</v>
      </c>
      <c r="K18" s="2">
        <v>338.89792449999993</v>
      </c>
      <c r="L18" s="2">
        <v>745.57543390000001</v>
      </c>
      <c r="M18" s="2">
        <v>677.79584899999986</v>
      </c>
    </row>
    <row r="19" spans="1:13" x14ac:dyDescent="0.25">
      <c r="A19">
        <v>8558479</v>
      </c>
      <c r="B19" t="s">
        <v>46</v>
      </c>
      <c r="C19">
        <v>336014</v>
      </c>
      <c r="D19" t="s">
        <v>32</v>
      </c>
      <c r="E19" t="s">
        <v>68</v>
      </c>
      <c r="F19" t="s">
        <v>109</v>
      </c>
      <c r="G19">
        <v>2022</v>
      </c>
      <c r="H19">
        <v>2</v>
      </c>
      <c r="I19" t="s">
        <v>57</v>
      </c>
      <c r="J19" t="s">
        <v>53</v>
      </c>
      <c r="K19" s="2">
        <v>343.68627499999997</v>
      </c>
      <c r="L19" s="2">
        <v>756.10980500000005</v>
      </c>
      <c r="M19" s="2">
        <v>687.37254999999993</v>
      </c>
    </row>
    <row r="20" spans="1:13" x14ac:dyDescent="0.25">
      <c r="A20">
        <v>8663047</v>
      </c>
      <c r="B20" t="s">
        <v>46</v>
      </c>
      <c r="C20">
        <v>336014</v>
      </c>
      <c r="D20" t="s">
        <v>32</v>
      </c>
      <c r="E20" t="s">
        <v>68</v>
      </c>
      <c r="F20" t="s">
        <v>111</v>
      </c>
      <c r="G20">
        <v>2022</v>
      </c>
      <c r="H20">
        <v>1</v>
      </c>
      <c r="I20" t="s">
        <v>57</v>
      </c>
      <c r="J20" t="s">
        <v>53</v>
      </c>
      <c r="K20" s="2">
        <v>277.71858300000002</v>
      </c>
      <c r="L20" s="2">
        <v>305.49044130000004</v>
      </c>
      <c r="M20" s="2">
        <v>277.71858300000002</v>
      </c>
    </row>
    <row r="21" spans="1:13" x14ac:dyDescent="0.25">
      <c r="A21">
        <v>8701137</v>
      </c>
      <c r="B21" t="s">
        <v>46</v>
      </c>
      <c r="C21">
        <v>336014</v>
      </c>
      <c r="D21" t="s">
        <v>32</v>
      </c>
      <c r="E21" t="s">
        <v>68</v>
      </c>
      <c r="F21" t="s">
        <v>111</v>
      </c>
      <c r="G21">
        <v>2022</v>
      </c>
      <c r="H21">
        <v>1</v>
      </c>
      <c r="I21" t="s">
        <v>57</v>
      </c>
      <c r="J21" t="s">
        <v>53</v>
      </c>
      <c r="K21" s="2">
        <v>277.71858300000002</v>
      </c>
      <c r="L21" s="2">
        <v>305.49044130000004</v>
      </c>
      <c r="M21" s="2">
        <v>277.71858300000002</v>
      </c>
    </row>
    <row r="22" spans="1:13" x14ac:dyDescent="0.25">
      <c r="A22">
        <v>8716117</v>
      </c>
      <c r="B22" t="s">
        <v>46</v>
      </c>
      <c r="C22">
        <v>336014</v>
      </c>
      <c r="D22" t="s">
        <v>32</v>
      </c>
      <c r="E22" t="s">
        <v>68</v>
      </c>
      <c r="F22" t="s">
        <v>112</v>
      </c>
      <c r="G22">
        <v>2022</v>
      </c>
      <c r="H22">
        <v>2</v>
      </c>
      <c r="I22" t="s">
        <v>57</v>
      </c>
      <c r="J22" t="s">
        <v>53</v>
      </c>
      <c r="K22" s="2">
        <v>280.70699349999995</v>
      </c>
      <c r="L22" s="2">
        <v>617.55538569999999</v>
      </c>
      <c r="M22" s="2">
        <v>561.41398699999991</v>
      </c>
    </row>
    <row r="23" spans="1:13" x14ac:dyDescent="0.25">
      <c r="A23">
        <v>8623589</v>
      </c>
      <c r="B23" t="s">
        <v>46</v>
      </c>
      <c r="C23">
        <v>336014</v>
      </c>
      <c r="D23" t="s">
        <v>32</v>
      </c>
      <c r="E23" t="s">
        <v>68</v>
      </c>
      <c r="F23" t="s">
        <v>113</v>
      </c>
      <c r="G23">
        <v>2022</v>
      </c>
      <c r="H23">
        <v>1</v>
      </c>
      <c r="I23" t="s">
        <v>57</v>
      </c>
      <c r="J23" t="s">
        <v>53</v>
      </c>
      <c r="K23" s="2">
        <v>293.14695599999993</v>
      </c>
      <c r="L23" s="2">
        <v>322.46165159999998</v>
      </c>
      <c r="M23" s="2">
        <v>293.14695599999993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EC40D-81CC-4B62-AC07-424914519ACB}">
  <sheetPr>
    <tabColor theme="5"/>
  </sheetPr>
  <dimension ref="A1:AD89"/>
  <sheetViews>
    <sheetView topLeftCell="D28" zoomScaleNormal="100" workbookViewId="0">
      <selection activeCell="Y46" sqref="Y46"/>
    </sheetView>
  </sheetViews>
  <sheetFormatPr defaultRowHeight="15" x14ac:dyDescent="0.25"/>
  <cols>
    <col min="3" max="3" width="10.42578125" bestFit="1" customWidth="1"/>
    <col min="24" max="24" width="5.5703125" bestFit="1" customWidth="1"/>
    <col min="25" max="25" width="29.85546875" bestFit="1" customWidth="1"/>
    <col min="26" max="26" width="10.140625" bestFit="1" customWidth="1"/>
    <col min="27" max="28" width="10.42578125" bestFit="1" customWidth="1"/>
    <col min="30" max="30" width="37.7109375" bestFit="1" customWidth="1"/>
  </cols>
  <sheetData>
    <row r="1" spans="1:7" x14ac:dyDescent="0.25">
      <c r="B1">
        <v>2021</v>
      </c>
    </row>
    <row r="2" spans="1:7" x14ac:dyDescent="0.25">
      <c r="A2" t="s">
        <v>175</v>
      </c>
      <c r="B2" t="s">
        <v>95</v>
      </c>
      <c r="C2" t="s">
        <v>23</v>
      </c>
      <c r="D2" t="s">
        <v>42</v>
      </c>
      <c r="E2" t="s">
        <v>25</v>
      </c>
      <c r="F2" t="s">
        <v>21</v>
      </c>
      <c r="G2" t="s">
        <v>35</v>
      </c>
    </row>
    <row r="3" spans="1:7" x14ac:dyDescent="0.25">
      <c r="A3">
        <v>1</v>
      </c>
      <c r="B3" s="5" t="s">
        <v>102</v>
      </c>
      <c r="C3" s="15">
        <v>-2.2155055044043623E-2</v>
      </c>
      <c r="D3" s="15">
        <v>-7.8092433762742719E-2</v>
      </c>
      <c r="E3" s="15">
        <v>5.2354995824393222E-2</v>
      </c>
      <c r="F3" s="15">
        <v>4.9430165564591927E-2</v>
      </c>
      <c r="G3" s="15">
        <v>4.2118089915088926E-2</v>
      </c>
    </row>
    <row r="4" spans="1:7" x14ac:dyDescent="0.25">
      <c r="A4">
        <v>2</v>
      </c>
      <c r="B4" s="5" t="s">
        <v>103</v>
      </c>
      <c r="C4" s="15">
        <v>-1.2062762962319092E-2</v>
      </c>
      <c r="D4" s="15">
        <v>-6.744784155636549E-2</v>
      </c>
      <c r="E4" s="15">
        <v>6.1711609700861668E-2</v>
      </c>
      <c r="F4" s="15">
        <v>5.8815657878950683E-2</v>
      </c>
      <c r="G4" s="15">
        <v>5.1575778324173371E-2</v>
      </c>
    </row>
    <row r="5" spans="1:7" x14ac:dyDescent="0.25">
      <c r="A5">
        <v>3</v>
      </c>
      <c r="B5" s="5" t="s">
        <v>104</v>
      </c>
      <c r="C5" s="15">
        <v>-2.8790346865551614E-2</v>
      </c>
      <c r="D5" s="15">
        <v>-8.5090841561320102E-2</v>
      </c>
      <c r="E5" s="15">
        <v>4.6203383977570012E-2</v>
      </c>
      <c r="F5" s="15">
        <v>4.3259567261451345E-2</v>
      </c>
      <c r="G5" s="15">
        <v>3.5900025471154839E-2</v>
      </c>
    </row>
    <row r="6" spans="1:7" x14ac:dyDescent="0.25">
      <c r="A6">
        <v>4</v>
      </c>
      <c r="B6" s="5" t="s">
        <v>105</v>
      </c>
      <c r="C6" s="15">
        <v>-5.1148521286110339E-2</v>
      </c>
      <c r="D6" s="15">
        <v>-0.10867256583749994</v>
      </c>
      <c r="E6" s="15">
        <v>2.5475009952930106E-2</v>
      </c>
      <c r="F6" s="15">
        <v>2.2467216773772471E-2</v>
      </c>
      <c r="G6" s="15">
        <v>1.4947733825878426E-2</v>
      </c>
    </row>
    <row r="7" spans="1:7" x14ac:dyDescent="0.25">
      <c r="A7">
        <v>5</v>
      </c>
      <c r="B7" s="5" t="s">
        <v>106</v>
      </c>
      <c r="C7" s="15">
        <v>-8.5918427954217474E-2</v>
      </c>
      <c r="D7" s="15">
        <v>-0.14534525372036505</v>
      </c>
      <c r="E7" s="15">
        <v>-6.7603423912052426E-3</v>
      </c>
      <c r="F7" s="15">
        <v>-9.867627398585592E-3</v>
      </c>
      <c r="G7" s="15">
        <v>-1.7635839917036225E-2</v>
      </c>
    </row>
    <row r="8" spans="1:7" x14ac:dyDescent="0.25">
      <c r="A8">
        <v>6</v>
      </c>
      <c r="B8" s="5" t="s">
        <v>107</v>
      </c>
      <c r="C8" s="15">
        <v>-6.3576493385220839E-2</v>
      </c>
      <c r="D8" s="15">
        <v>-0.12178065802072374</v>
      </c>
      <c r="E8" s="15">
        <v>1.3952975586775662E-2</v>
      </c>
      <c r="F8" s="15">
        <v>1.0909620573154531E-2</v>
      </c>
      <c r="G8" s="15">
        <v>3.3012330391019615E-3</v>
      </c>
    </row>
    <row r="9" spans="1:7" x14ac:dyDescent="0.25">
      <c r="A9">
        <v>7</v>
      </c>
      <c r="B9" s="5" t="s">
        <v>108</v>
      </c>
      <c r="C9" s="15">
        <v>-6.1257529950222697E-2</v>
      </c>
      <c r="D9" s="15">
        <v>-0.11933478944030937</v>
      </c>
      <c r="E9" s="15">
        <v>1.6102898050297808E-2</v>
      </c>
      <c r="F9" s="15">
        <v>1.306617859983575E-2</v>
      </c>
      <c r="G9" s="15">
        <v>5.4743799736806896E-3</v>
      </c>
    </row>
    <row r="10" spans="1:7" x14ac:dyDescent="0.25">
      <c r="A10">
        <v>8</v>
      </c>
      <c r="B10" s="5" t="s">
        <v>109</v>
      </c>
      <c r="C10" s="15">
        <v>-3.9456520437317691E-2</v>
      </c>
      <c r="D10" s="15">
        <v>-9.6340720890465206E-2</v>
      </c>
      <c r="E10" s="15">
        <v>3.6314721734913916E-2</v>
      </c>
      <c r="F10" s="15">
        <v>3.3340384456317873E-2</v>
      </c>
      <c r="G10" s="15">
        <v>2.5904541259828131E-2</v>
      </c>
    </row>
    <row r="11" spans="1:7" x14ac:dyDescent="0.25">
      <c r="A11">
        <v>9</v>
      </c>
      <c r="B11" s="5" t="s">
        <v>110</v>
      </c>
      <c r="C11" s="15">
        <v>-1.4165796333977125E-2</v>
      </c>
      <c r="D11" s="15">
        <v>-6.9665963312694743E-2</v>
      </c>
      <c r="E11" s="15">
        <v>5.9761877066432191E-2</v>
      </c>
      <c r="F11" s="15">
        <v>5.685990755120509E-2</v>
      </c>
      <c r="G11" s="15">
        <v>4.960498376313751E-2</v>
      </c>
    </row>
    <row r="12" spans="1:7" x14ac:dyDescent="0.25">
      <c r="A12">
        <v>10</v>
      </c>
      <c r="B12" s="5" t="s">
        <v>111</v>
      </c>
      <c r="C12" s="15">
        <v>2.2385422499771112E-2</v>
      </c>
      <c r="D12" s="15">
        <v>-3.1114481054680308E-2</v>
      </c>
      <c r="E12" s="15">
        <v>9.3648692724589172E-2</v>
      </c>
      <c r="F12" s="15">
        <v>9.08513121465786E-2</v>
      </c>
      <c r="G12" s="15">
        <v>8.3857860701552406E-2</v>
      </c>
    </row>
    <row r="13" spans="1:7" x14ac:dyDescent="0.25">
      <c r="A13">
        <v>11</v>
      </c>
      <c r="B13" s="5" t="s">
        <v>112</v>
      </c>
      <c r="C13" s="15">
        <v>2.559465797469529E-2</v>
      </c>
      <c r="D13" s="15">
        <v>-2.7729620346311851E-2</v>
      </c>
      <c r="E13" s="15">
        <v>9.6623990797056372E-2</v>
      </c>
      <c r="F13" s="15">
        <v>9.3835793237787943E-2</v>
      </c>
      <c r="G13" s="15">
        <v>8.6865299339617105E-2</v>
      </c>
    </row>
    <row r="14" spans="1:7" x14ac:dyDescent="0.25">
      <c r="A14">
        <v>12</v>
      </c>
      <c r="B14" s="5" t="s">
        <v>113</v>
      </c>
      <c r="C14" s="15">
        <v>4.0376170746169622E-2</v>
      </c>
      <c r="D14" s="15">
        <v>-1.2139190107910158E-2</v>
      </c>
      <c r="E14" s="15">
        <v>0.11032800435441432</v>
      </c>
      <c r="F14" s="15">
        <v>0.10758210313328598</v>
      </c>
      <c r="G14" s="15">
        <v>0.10071735008046512</v>
      </c>
    </row>
    <row r="15" spans="1:7" x14ac:dyDescent="0.25">
      <c r="B15" t="s">
        <v>94</v>
      </c>
      <c r="C15">
        <v>-2.140230413468398E-2</v>
      </c>
      <c r="D15">
        <v>-7.7298488601601018E-2</v>
      </c>
      <c r="E15">
        <v>5.3052874913405483E-2</v>
      </c>
      <c r="F15">
        <v>5.0130198601409749E-2</v>
      </c>
      <c r="G15">
        <v>4.2823507821420685E-2</v>
      </c>
    </row>
    <row r="18" spans="1:1" x14ac:dyDescent="0.25">
      <c r="A18" t="s">
        <v>175</v>
      </c>
    </row>
    <row r="19" spans="1:1" x14ac:dyDescent="0.25">
      <c r="A19">
        <v>4</v>
      </c>
    </row>
    <row r="20" spans="1:1" x14ac:dyDescent="0.25">
      <c r="A20">
        <v>8</v>
      </c>
    </row>
    <row r="21" spans="1:1" x14ac:dyDescent="0.25">
      <c r="A21">
        <v>12</v>
      </c>
    </row>
    <row r="22" spans="1:1" x14ac:dyDescent="0.25">
      <c r="A22">
        <v>2</v>
      </c>
    </row>
    <row r="23" spans="1:1" x14ac:dyDescent="0.25">
      <c r="A23">
        <v>1</v>
      </c>
    </row>
    <row r="24" spans="1:1" x14ac:dyDescent="0.25">
      <c r="A24">
        <v>7</v>
      </c>
    </row>
    <row r="25" spans="1:1" x14ac:dyDescent="0.25">
      <c r="A25">
        <v>6</v>
      </c>
    </row>
    <row r="26" spans="1:1" x14ac:dyDescent="0.25">
      <c r="A26">
        <v>3</v>
      </c>
    </row>
    <row r="27" spans="1:1" x14ac:dyDescent="0.25">
      <c r="A27">
        <v>5</v>
      </c>
    </row>
    <row r="28" spans="1:1" x14ac:dyDescent="0.25">
      <c r="A28">
        <v>11</v>
      </c>
    </row>
    <row r="29" spans="1:1" x14ac:dyDescent="0.25">
      <c r="A29">
        <v>10</v>
      </c>
    </row>
    <row r="30" spans="1:1" x14ac:dyDescent="0.25">
      <c r="A30">
        <v>9</v>
      </c>
    </row>
    <row r="33" spans="1:30" x14ac:dyDescent="0.25">
      <c r="A33" t="s">
        <v>175</v>
      </c>
      <c r="B33" t="s">
        <v>95</v>
      </c>
      <c r="C33" t="s">
        <v>23</v>
      </c>
      <c r="D33" t="s">
        <v>42</v>
      </c>
      <c r="E33" t="s">
        <v>25</v>
      </c>
      <c r="F33" t="s">
        <v>21</v>
      </c>
      <c r="G33" t="s">
        <v>35</v>
      </c>
    </row>
    <row r="34" spans="1:30" x14ac:dyDescent="0.25">
      <c r="A34">
        <v>1</v>
      </c>
      <c r="B34" t="s">
        <v>102</v>
      </c>
      <c r="C34" s="15">
        <v>4.202523903878861E-2</v>
      </c>
      <c r="D34" s="15">
        <v>-1.0399876644402443E-2</v>
      </c>
      <c r="E34" s="15">
        <v>0.11185686372005867</v>
      </c>
      <c r="F34" s="15">
        <v>0.10911568120067605</v>
      </c>
      <c r="G34" s="15">
        <v>0.69265572527041142</v>
      </c>
    </row>
    <row r="35" spans="1:30" x14ac:dyDescent="0.25">
      <c r="A35">
        <v>2</v>
      </c>
      <c r="B35" t="s">
        <v>103</v>
      </c>
      <c r="C35" s="15">
        <v>0.11312425293523103</v>
      </c>
      <c r="D35" s="15">
        <v>6.4590026845771892E-2</v>
      </c>
      <c r="E35" s="15">
        <v>0.17777311095504639</v>
      </c>
      <c r="F35" s="15">
        <v>0.17523537364317918</v>
      </c>
      <c r="G35" s="15">
        <v>0.76323448804902627</v>
      </c>
    </row>
    <row r="36" spans="1:30" x14ac:dyDescent="0.25">
      <c r="A36">
        <v>3</v>
      </c>
      <c r="B36" t="s">
        <v>104</v>
      </c>
      <c r="C36" s="15">
        <v>0.1093390337310832</v>
      </c>
      <c r="D36" s="15">
        <v>6.0597661730530807E-2</v>
      </c>
      <c r="E36" s="15">
        <v>0.17426381552005418</v>
      </c>
      <c r="F36" s="15">
        <v>0.17171524704943705</v>
      </c>
      <c r="G36" s="15">
        <v>0.63232299821130666</v>
      </c>
    </row>
    <row r="37" spans="1:30" x14ac:dyDescent="0.25">
      <c r="A37">
        <v>4</v>
      </c>
      <c r="B37" t="s">
        <v>105</v>
      </c>
      <c r="C37" s="15">
        <v>0.15860573439388947</v>
      </c>
      <c r="D37" s="15">
        <v>0.11256047985574831</v>
      </c>
      <c r="E37" s="15">
        <v>0.21993921723619764</v>
      </c>
      <c r="F37" s="15">
        <v>0.21753162222766736</v>
      </c>
      <c r="G37" s="15">
        <v>0.58076557607691526</v>
      </c>
    </row>
    <row r="38" spans="1:30" x14ac:dyDescent="0.25">
      <c r="A38">
        <v>5</v>
      </c>
      <c r="B38" t="s">
        <v>106</v>
      </c>
      <c r="C38" s="15">
        <v>0.15326535775896311</v>
      </c>
      <c r="D38" s="15">
        <v>0.10692785140554775</v>
      </c>
      <c r="E38" s="15">
        <v>0.214988127659787</v>
      </c>
      <c r="F38" s="15">
        <v>0.21256525151058875</v>
      </c>
      <c r="G38" s="15">
        <v>1.3191150829645555</v>
      </c>
    </row>
    <row r="39" spans="1:30" x14ac:dyDescent="0.25">
      <c r="A39">
        <v>6</v>
      </c>
      <c r="B39" t="s">
        <v>107</v>
      </c>
      <c r="C39" s="15">
        <v>0.10432556782285252</v>
      </c>
      <c r="D39" s="15">
        <v>5.5309834178420218E-2</v>
      </c>
      <c r="E39" s="15">
        <v>0.16961580649432492</v>
      </c>
      <c r="F39" s="15">
        <v>0.16705289231683818</v>
      </c>
      <c r="G39" s="15">
        <v>1.1548197591797358</v>
      </c>
    </row>
    <row r="40" spans="1:30" x14ac:dyDescent="0.25">
      <c r="A40">
        <v>7</v>
      </c>
      <c r="B40" t="s">
        <v>108</v>
      </c>
      <c r="C40" s="15">
        <v>2.7531124393549357E-2</v>
      </c>
      <c r="D40" s="15">
        <v>-2.5687180910044276E-2</v>
      </c>
      <c r="E40" s="15">
        <v>9.8419298386179285E-2</v>
      </c>
      <c r="F40" s="15">
        <v>9.5636641899716796E-2</v>
      </c>
      <c r="G40" s="15">
        <v>0.50662896698963533</v>
      </c>
    </row>
    <row r="41" spans="1:30" x14ac:dyDescent="0.25">
      <c r="A41">
        <v>8</v>
      </c>
      <c r="B41" t="s">
        <v>109</v>
      </c>
      <c r="C41" s="15">
        <v>1.0862524235096371E-2</v>
      </c>
      <c r="D41" s="15">
        <v>-4.3267969288056395E-2</v>
      </c>
      <c r="E41" s="15">
        <v>8.2965756784236872E-2</v>
      </c>
      <c r="F41" s="15">
        <v>8.0135404181719064E-2</v>
      </c>
      <c r="G41" s="15">
        <v>0.2730121372713411</v>
      </c>
    </row>
    <row r="42" spans="1:30" x14ac:dyDescent="0.25">
      <c r="A42">
        <v>9</v>
      </c>
      <c r="B42" t="s">
        <v>110</v>
      </c>
      <c r="C42" s="15">
        <v>-4.7560854712827075E-2</v>
      </c>
      <c r="D42" s="15">
        <v>-0.10488856440989511</v>
      </c>
      <c r="E42" s="15">
        <v>2.8801153367319594E-2</v>
      </c>
      <c r="F42" s="15">
        <v>2.5803626062897687E-2</v>
      </c>
      <c r="G42" s="15">
        <v>0.1641656791727803</v>
      </c>
      <c r="AC42" t="s">
        <v>21</v>
      </c>
      <c r="AD42" t="s">
        <v>20</v>
      </c>
    </row>
    <row r="43" spans="1:30" x14ac:dyDescent="0.25">
      <c r="A43">
        <v>10</v>
      </c>
      <c r="B43" t="s">
        <v>111</v>
      </c>
      <c r="C43" s="15">
        <v>-2.7103648617180481E-2</v>
      </c>
      <c r="D43" s="15">
        <v>-8.3311838844817937E-2</v>
      </c>
      <c r="E43" s="15">
        <v>4.7767130261201829E-2</v>
      </c>
      <c r="F43" s="15">
        <v>4.4828139922501765E-2</v>
      </c>
      <c r="G43" s="15">
        <v>0.23349390768281689</v>
      </c>
      <c r="AC43" t="s">
        <v>23</v>
      </c>
      <c r="AD43" t="s">
        <v>22</v>
      </c>
    </row>
    <row r="44" spans="1:30" x14ac:dyDescent="0.25">
      <c r="A44">
        <v>11</v>
      </c>
      <c r="B44" t="s">
        <v>112</v>
      </c>
      <c r="C44" s="15">
        <v>-1.4336123083277495E-2</v>
      </c>
      <c r="D44" s="15">
        <v>-6.9845611183907558E-2</v>
      </c>
      <c r="E44" s="15">
        <v>5.960396629520881E-2</v>
      </c>
      <c r="F44" s="15">
        <v>5.6701509401058135E-2</v>
      </c>
      <c r="G44" s="15">
        <v>0.48433398520840981</v>
      </c>
      <c r="AC44" t="s">
        <v>25</v>
      </c>
      <c r="AD44" t="s">
        <v>24</v>
      </c>
    </row>
    <row r="45" spans="1:30" x14ac:dyDescent="0.25">
      <c r="A45">
        <v>12</v>
      </c>
      <c r="B45" t="s">
        <v>113</v>
      </c>
      <c r="C45" s="15">
        <v>2.3946242404209596E-2</v>
      </c>
      <c r="D45" s="15">
        <v>-2.9468245367503719E-2</v>
      </c>
      <c r="E45" s="15">
        <v>9.5095736573328232E-2</v>
      </c>
      <c r="F45" s="15">
        <v>9.2302822180035979E-2</v>
      </c>
      <c r="G45" s="15">
        <v>0.67854044378017875</v>
      </c>
      <c r="AC45" t="s">
        <v>27</v>
      </c>
      <c r="AD45" t="s">
        <v>26</v>
      </c>
    </row>
    <row r="46" spans="1:30" x14ac:dyDescent="0.25">
      <c r="B46" t="s">
        <v>94</v>
      </c>
      <c r="C46">
        <v>6.445333619874978E-2</v>
      </c>
      <c r="D46">
        <v>1.3255596889217099E-2</v>
      </c>
      <c r="E46">
        <v>0.13265006346203576</v>
      </c>
      <c r="F46">
        <v>0.12997305748506655</v>
      </c>
      <c r="G46">
        <v>0.65402551286335087</v>
      </c>
      <c r="AC46" t="s">
        <v>29</v>
      </c>
      <c r="AD46" t="s">
        <v>28</v>
      </c>
    </row>
    <row r="47" spans="1:30" x14ac:dyDescent="0.25">
      <c r="AC47" t="s">
        <v>25</v>
      </c>
      <c r="AD47" t="s">
        <v>30</v>
      </c>
    </row>
    <row r="48" spans="1:30" x14ac:dyDescent="0.25">
      <c r="AC48" t="s">
        <v>25</v>
      </c>
      <c r="AD48" t="s">
        <v>31</v>
      </c>
    </row>
    <row r="49" spans="24:30" x14ac:dyDescent="0.25">
      <c r="AC49" t="s">
        <v>33</v>
      </c>
      <c r="AD49" t="s">
        <v>32</v>
      </c>
    </row>
    <row r="50" spans="24:30" x14ac:dyDescent="0.25">
      <c r="AC50" t="s">
        <v>35</v>
      </c>
      <c r="AD50" t="s">
        <v>34</v>
      </c>
    </row>
    <row r="51" spans="24:30" x14ac:dyDescent="0.25">
      <c r="AC51" t="s">
        <v>37</v>
      </c>
      <c r="AD51" t="s">
        <v>36</v>
      </c>
    </row>
    <row r="52" spans="24:30" x14ac:dyDescent="0.25">
      <c r="AC52" t="s">
        <v>39</v>
      </c>
      <c r="AD52" t="s">
        <v>38</v>
      </c>
    </row>
    <row r="53" spans="24:30" x14ac:dyDescent="0.25">
      <c r="X53" s="3" t="s">
        <v>187</v>
      </c>
      <c r="Y53" s="3" t="s">
        <v>186</v>
      </c>
      <c r="Z53" s="20">
        <v>2021</v>
      </c>
      <c r="AA53" s="20">
        <v>2022</v>
      </c>
      <c r="AC53" t="s">
        <v>21</v>
      </c>
      <c r="AD53" t="s">
        <v>40</v>
      </c>
    </row>
    <row r="54" spans="24:30" x14ac:dyDescent="0.25">
      <c r="X54" s="5" t="s">
        <v>23</v>
      </c>
      <c r="Y54" t="s">
        <v>22</v>
      </c>
      <c r="Z54" s="2">
        <v>-1304.139563999951</v>
      </c>
      <c r="AA54" s="2">
        <v>8471.8117930000662</v>
      </c>
      <c r="AC54" t="s">
        <v>42</v>
      </c>
      <c r="AD54" t="s">
        <v>41</v>
      </c>
    </row>
    <row r="55" spans="24:30" x14ac:dyDescent="0.25">
      <c r="X55" s="5" t="s">
        <v>42</v>
      </c>
      <c r="Y55" t="s">
        <v>41</v>
      </c>
      <c r="Z55" s="2">
        <v>-6248.3345639999552</v>
      </c>
      <c r="AA55" s="2">
        <v>2507.1067930000604</v>
      </c>
    </row>
    <row r="56" spans="24:30" x14ac:dyDescent="0.25">
      <c r="X56" s="5" t="s">
        <v>25</v>
      </c>
      <c r="Y56" t="s">
        <v>24</v>
      </c>
      <c r="Z56" s="2">
        <v>5281.6574360000459</v>
      </c>
      <c r="AA56" s="2">
        <v>16416.954793000059</v>
      </c>
    </row>
    <row r="57" spans="24:30" x14ac:dyDescent="0.25">
      <c r="X57" s="5" t="s">
        <v>21</v>
      </c>
      <c r="Y57" t="s">
        <v>20</v>
      </c>
      <c r="Z57" s="2">
        <v>5023.1374360000418</v>
      </c>
      <c r="AA57" s="2">
        <v>16105.074793000043</v>
      </c>
    </row>
    <row r="58" spans="24:30" x14ac:dyDescent="0.25">
      <c r="X58" s="5" t="s">
        <v>35</v>
      </c>
      <c r="Y58" t="s">
        <v>34</v>
      </c>
      <c r="Z58" s="2">
        <v>4376.8374360000444</v>
      </c>
      <c r="AA58" s="2">
        <v>18018.978393000059</v>
      </c>
    </row>
    <row r="65" spans="2:7" x14ac:dyDescent="0.25">
      <c r="B65" t="s">
        <v>4</v>
      </c>
      <c r="C65" t="s">
        <v>23</v>
      </c>
      <c r="D65" t="s">
        <v>42</v>
      </c>
      <c r="E65" t="s">
        <v>25</v>
      </c>
      <c r="F65" t="s">
        <v>21</v>
      </c>
      <c r="G65" t="s">
        <v>35</v>
      </c>
    </row>
    <row r="66" spans="2:7" x14ac:dyDescent="0.25">
      <c r="B66" s="5" t="s">
        <v>102</v>
      </c>
      <c r="C66" s="15">
        <v>-2.2155055044043623E-2</v>
      </c>
      <c r="D66" s="15">
        <v>-7.8092433762742719E-2</v>
      </c>
      <c r="E66" s="15">
        <v>5.2354995824393222E-2</v>
      </c>
      <c r="F66" s="15">
        <v>4.9430165564591927E-2</v>
      </c>
      <c r="G66" s="15">
        <v>4.2118089915088926E-2</v>
      </c>
    </row>
    <row r="67" spans="2:7" x14ac:dyDescent="0.25">
      <c r="B67" s="5" t="s">
        <v>103</v>
      </c>
      <c r="C67" s="15">
        <v>-1.2062762962319092E-2</v>
      </c>
      <c r="D67" s="15">
        <v>-6.744784155636549E-2</v>
      </c>
      <c r="E67" s="15">
        <v>6.1711609700861668E-2</v>
      </c>
      <c r="F67" s="15">
        <v>5.8815657878950683E-2</v>
      </c>
      <c r="G67" s="15">
        <v>5.1575778324173371E-2</v>
      </c>
    </row>
    <row r="68" spans="2:7" x14ac:dyDescent="0.25">
      <c r="B68" s="5" t="s">
        <v>104</v>
      </c>
      <c r="C68" s="15">
        <v>-2.8790346865551614E-2</v>
      </c>
      <c r="D68" s="15">
        <v>-8.5090841561320102E-2</v>
      </c>
      <c r="E68" s="15">
        <v>4.6203383977570012E-2</v>
      </c>
      <c r="F68" s="15">
        <v>4.3259567261451345E-2</v>
      </c>
      <c r="G68" s="15">
        <v>3.5900025471154839E-2</v>
      </c>
    </row>
    <row r="69" spans="2:7" x14ac:dyDescent="0.25">
      <c r="B69" s="5" t="s">
        <v>105</v>
      </c>
      <c r="C69" s="15">
        <v>-5.1148521286110339E-2</v>
      </c>
      <c r="D69" s="15">
        <v>-0.10867256583749994</v>
      </c>
      <c r="E69" s="15">
        <v>2.5475009952930106E-2</v>
      </c>
      <c r="F69" s="15">
        <v>2.2467216773772471E-2</v>
      </c>
      <c r="G69" s="15">
        <v>1.4947733825878426E-2</v>
      </c>
    </row>
    <row r="70" spans="2:7" x14ac:dyDescent="0.25">
      <c r="B70" s="5" t="s">
        <v>106</v>
      </c>
      <c r="C70" s="15">
        <v>-8.5918427954217474E-2</v>
      </c>
      <c r="D70" s="15">
        <v>-0.14534525372036505</v>
      </c>
      <c r="E70" s="15">
        <v>-6.7603423912052426E-3</v>
      </c>
      <c r="F70" s="15">
        <v>-9.867627398585592E-3</v>
      </c>
      <c r="G70" s="15">
        <v>-1.7635839917036225E-2</v>
      </c>
    </row>
    <row r="71" spans="2:7" x14ac:dyDescent="0.25">
      <c r="B71" s="5" t="s">
        <v>107</v>
      </c>
      <c r="C71" s="15">
        <v>-6.3576493385220839E-2</v>
      </c>
      <c r="D71" s="15">
        <v>-0.12178065802072374</v>
      </c>
      <c r="E71" s="15">
        <v>1.3952975586775662E-2</v>
      </c>
      <c r="F71" s="15">
        <v>1.0909620573154531E-2</v>
      </c>
      <c r="G71" s="15">
        <v>3.3012330391019615E-3</v>
      </c>
    </row>
    <row r="72" spans="2:7" x14ac:dyDescent="0.25">
      <c r="B72" s="5" t="s">
        <v>108</v>
      </c>
      <c r="C72" s="15">
        <v>-6.1257529950222697E-2</v>
      </c>
      <c r="D72" s="15">
        <v>-0.11933478944030937</v>
      </c>
      <c r="E72" s="15">
        <v>1.6102898050297808E-2</v>
      </c>
      <c r="F72" s="15">
        <v>1.306617859983575E-2</v>
      </c>
      <c r="G72" s="15">
        <v>5.4743799736806896E-3</v>
      </c>
    </row>
    <row r="73" spans="2:7" x14ac:dyDescent="0.25">
      <c r="B73" s="5" t="s">
        <v>109</v>
      </c>
      <c r="C73" s="15">
        <v>-3.9456520437317691E-2</v>
      </c>
      <c r="D73" s="15">
        <v>-9.6340720890465206E-2</v>
      </c>
      <c r="E73" s="15">
        <v>3.6314721734913916E-2</v>
      </c>
      <c r="F73" s="15">
        <v>3.3340384456317873E-2</v>
      </c>
      <c r="G73" s="15">
        <v>2.5904541259828131E-2</v>
      </c>
    </row>
    <row r="74" spans="2:7" x14ac:dyDescent="0.25">
      <c r="B74" s="5" t="s">
        <v>110</v>
      </c>
      <c r="C74" s="15">
        <v>-1.4165796333977125E-2</v>
      </c>
      <c r="D74" s="15">
        <v>-6.9665963312694743E-2</v>
      </c>
      <c r="E74" s="15">
        <v>5.9761877066432191E-2</v>
      </c>
      <c r="F74" s="15">
        <v>5.685990755120509E-2</v>
      </c>
      <c r="G74" s="15">
        <v>4.960498376313751E-2</v>
      </c>
    </row>
    <row r="75" spans="2:7" x14ac:dyDescent="0.25">
      <c r="B75" s="5" t="s">
        <v>111</v>
      </c>
      <c r="C75" s="15">
        <v>2.2385422499771112E-2</v>
      </c>
      <c r="D75" s="15">
        <v>-3.1114481054680308E-2</v>
      </c>
      <c r="E75" s="15">
        <v>9.3648692724589172E-2</v>
      </c>
      <c r="F75" s="15">
        <v>9.08513121465786E-2</v>
      </c>
      <c r="G75" s="15">
        <v>8.3857860701552406E-2</v>
      </c>
    </row>
    <row r="76" spans="2:7" x14ac:dyDescent="0.25">
      <c r="B76" s="5" t="s">
        <v>112</v>
      </c>
      <c r="C76" s="15">
        <v>2.559465797469529E-2</v>
      </c>
      <c r="D76" s="15">
        <v>-2.7729620346311851E-2</v>
      </c>
      <c r="E76" s="15">
        <v>9.6623990797056372E-2</v>
      </c>
      <c r="F76" s="15">
        <v>9.3835793237787943E-2</v>
      </c>
      <c r="G76" s="15">
        <v>8.6865299339617105E-2</v>
      </c>
    </row>
    <row r="77" spans="2:7" x14ac:dyDescent="0.25">
      <c r="B77" s="5" t="s">
        <v>113</v>
      </c>
      <c r="C77" s="15">
        <v>4.0376170746169622E-2</v>
      </c>
      <c r="D77" s="15">
        <v>-1.2139190107910158E-2</v>
      </c>
      <c r="E77" s="15">
        <v>0.11032800435441432</v>
      </c>
      <c r="F77" s="15">
        <v>0.10758210313328598</v>
      </c>
      <c r="G77" s="15">
        <v>0.10071735008046512</v>
      </c>
    </row>
    <row r="78" spans="2:7" x14ac:dyDescent="0.25">
      <c r="B78" s="31" t="s">
        <v>102</v>
      </c>
      <c r="C78" s="35">
        <v>4.202523903878861E-2</v>
      </c>
      <c r="D78" s="35">
        <v>-1.0399876644402443E-2</v>
      </c>
      <c r="E78" s="35">
        <v>0.11185686372005867</v>
      </c>
      <c r="F78" s="35">
        <v>0.10911568120067605</v>
      </c>
      <c r="G78" s="35">
        <v>0.69265572527041142</v>
      </c>
    </row>
    <row r="79" spans="2:7" x14ac:dyDescent="0.25">
      <c r="B79" s="31" t="s">
        <v>103</v>
      </c>
      <c r="C79" s="35">
        <v>0.11312425293523103</v>
      </c>
      <c r="D79" s="35">
        <v>6.4590026845771892E-2</v>
      </c>
      <c r="E79" s="35">
        <v>0.17777311095504639</v>
      </c>
      <c r="F79" s="35">
        <v>0.17523537364317918</v>
      </c>
      <c r="G79" s="35">
        <v>0.76323448804902627</v>
      </c>
    </row>
    <row r="80" spans="2:7" x14ac:dyDescent="0.25">
      <c r="B80" s="31" t="s">
        <v>104</v>
      </c>
      <c r="C80" s="35">
        <v>0.1093390337310832</v>
      </c>
      <c r="D80" s="35">
        <v>6.0597661730530807E-2</v>
      </c>
      <c r="E80" s="35">
        <v>0.17426381552005418</v>
      </c>
      <c r="F80" s="35">
        <v>0.17171524704943705</v>
      </c>
      <c r="G80" s="35">
        <v>0.63232299821130666</v>
      </c>
    </row>
    <row r="81" spans="2:7" x14ac:dyDescent="0.25">
      <c r="B81" s="31" t="s">
        <v>105</v>
      </c>
      <c r="C81" s="35">
        <v>0.15860573439388947</v>
      </c>
      <c r="D81" s="35">
        <v>0.11256047985574831</v>
      </c>
      <c r="E81" s="35">
        <v>0.21993921723619764</v>
      </c>
      <c r="F81" s="35">
        <v>0.21753162222766736</v>
      </c>
      <c r="G81" s="35">
        <v>0.58076557607691526</v>
      </c>
    </row>
    <row r="82" spans="2:7" x14ac:dyDescent="0.25">
      <c r="B82" s="31" t="s">
        <v>106</v>
      </c>
      <c r="C82" s="35">
        <v>0.15326535775896311</v>
      </c>
      <c r="D82" s="35">
        <v>0.10692785140554775</v>
      </c>
      <c r="E82" s="35">
        <v>0.214988127659787</v>
      </c>
      <c r="F82" s="35">
        <v>0.21256525151058875</v>
      </c>
      <c r="G82" s="35">
        <v>1.3191150829645555</v>
      </c>
    </row>
    <row r="83" spans="2:7" x14ac:dyDescent="0.25">
      <c r="B83" s="31" t="s">
        <v>107</v>
      </c>
      <c r="C83" s="35">
        <v>0.10432556782285252</v>
      </c>
      <c r="D83" s="35">
        <v>5.5309834178420218E-2</v>
      </c>
      <c r="E83" s="35">
        <v>0.16961580649432492</v>
      </c>
      <c r="F83" s="35">
        <v>0.16705289231683818</v>
      </c>
      <c r="G83" s="35">
        <v>1.1548197591797358</v>
      </c>
    </row>
    <row r="84" spans="2:7" x14ac:dyDescent="0.25">
      <c r="B84" s="31" t="s">
        <v>108</v>
      </c>
      <c r="C84" s="35">
        <v>2.7531124393549357E-2</v>
      </c>
      <c r="D84" s="35">
        <v>-2.5687180910044276E-2</v>
      </c>
      <c r="E84" s="35">
        <v>9.8419298386179285E-2</v>
      </c>
      <c r="F84" s="35">
        <v>9.5636641899716796E-2</v>
      </c>
      <c r="G84" s="35">
        <v>0.50662896698963533</v>
      </c>
    </row>
    <row r="85" spans="2:7" x14ac:dyDescent="0.25">
      <c r="B85" s="31" t="s">
        <v>109</v>
      </c>
      <c r="C85" s="35">
        <v>1.0862524235096371E-2</v>
      </c>
      <c r="D85" s="35">
        <v>-4.3267969288056395E-2</v>
      </c>
      <c r="E85" s="35">
        <v>8.2965756784236872E-2</v>
      </c>
      <c r="F85" s="35">
        <v>8.0135404181719064E-2</v>
      </c>
      <c r="G85" s="35">
        <v>0.2730121372713411</v>
      </c>
    </row>
    <row r="86" spans="2:7" x14ac:dyDescent="0.25">
      <c r="B86" s="31" t="s">
        <v>110</v>
      </c>
      <c r="C86" s="35">
        <v>-4.7560854712827075E-2</v>
      </c>
      <c r="D86" s="35">
        <v>-0.10488856440989511</v>
      </c>
      <c r="E86" s="35">
        <v>2.8801153367319594E-2</v>
      </c>
      <c r="F86" s="35">
        <v>2.5803626062897687E-2</v>
      </c>
      <c r="G86" s="35">
        <v>0.1641656791727803</v>
      </c>
    </row>
    <row r="87" spans="2:7" x14ac:dyDescent="0.25">
      <c r="B87" s="31" t="s">
        <v>111</v>
      </c>
      <c r="C87" s="35">
        <v>-2.7103648617180481E-2</v>
      </c>
      <c r="D87" s="35">
        <v>-8.3311838844817937E-2</v>
      </c>
      <c r="E87" s="35">
        <v>4.7767130261201829E-2</v>
      </c>
      <c r="F87" s="35">
        <v>4.4828139922501765E-2</v>
      </c>
      <c r="G87" s="35">
        <v>0.23349390768281689</v>
      </c>
    </row>
    <row r="88" spans="2:7" x14ac:dyDescent="0.25">
      <c r="B88" s="31" t="s">
        <v>112</v>
      </c>
      <c r="C88" s="35">
        <v>-1.4336123083277495E-2</v>
      </c>
      <c r="D88" s="35">
        <v>-6.9845611183907558E-2</v>
      </c>
      <c r="E88" s="35">
        <v>5.960396629520881E-2</v>
      </c>
      <c r="F88" s="35">
        <v>5.6701509401058135E-2</v>
      </c>
      <c r="G88" s="35">
        <v>0.48433398520840981</v>
      </c>
    </row>
    <row r="89" spans="2:7" x14ac:dyDescent="0.25">
      <c r="B89" s="31" t="s">
        <v>113</v>
      </c>
      <c r="C89" s="35">
        <v>2.3946242404209596E-2</v>
      </c>
      <c r="D89" s="35">
        <v>-2.9468245367503719E-2</v>
      </c>
      <c r="E89" s="35">
        <v>9.5095736573328232E-2</v>
      </c>
      <c r="F89" s="35">
        <v>9.2302822180035979E-2</v>
      </c>
      <c r="G89" s="35">
        <v>0.67854044378017875</v>
      </c>
    </row>
  </sheetData>
  <sortState xmlns:xlrd2="http://schemas.microsoft.com/office/spreadsheetml/2017/richdata2" ref="A34:G46">
    <sortCondition ref="A34:A46"/>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474B6-6CDA-4DEE-B7D3-3EBC15F9D336}">
  <sheetPr>
    <tabColor theme="3"/>
  </sheetPr>
  <dimension ref="A3:F16"/>
  <sheetViews>
    <sheetView workbookViewId="0">
      <selection activeCell="A3" sqref="A3:F16"/>
    </sheetView>
  </sheetViews>
  <sheetFormatPr defaultRowHeight="15" x14ac:dyDescent="0.25"/>
  <cols>
    <col min="1" max="1" width="13.140625" bestFit="1" customWidth="1"/>
    <col min="2" max="2" width="18.85546875" bestFit="1" customWidth="1"/>
    <col min="3" max="3" width="19.140625" bestFit="1" customWidth="1"/>
    <col min="4" max="4" width="18.85546875" bestFit="1" customWidth="1"/>
    <col min="5" max="5" width="18.7109375" bestFit="1" customWidth="1"/>
    <col min="6" max="6" width="19.140625" bestFit="1" customWidth="1"/>
  </cols>
  <sheetData>
    <row r="3" spans="1:6" x14ac:dyDescent="0.25">
      <c r="A3" s="12" t="s">
        <v>95</v>
      </c>
      <c r="B3" t="s">
        <v>171</v>
      </c>
      <c r="C3" t="s">
        <v>172</v>
      </c>
      <c r="D3" t="s">
        <v>173</v>
      </c>
      <c r="E3" t="s">
        <v>174</v>
      </c>
      <c r="F3" t="s">
        <v>185</v>
      </c>
    </row>
    <row r="4" spans="1:6" x14ac:dyDescent="0.25">
      <c r="A4" s="5" t="s">
        <v>105</v>
      </c>
      <c r="B4">
        <v>-5.1148521286110339E-2</v>
      </c>
      <c r="C4">
        <v>-0.10867256583749994</v>
      </c>
      <c r="D4">
        <v>2.5475009952930106E-2</v>
      </c>
      <c r="E4">
        <v>2.2467216773772471E-2</v>
      </c>
      <c r="F4">
        <v>1.4947733825878426E-2</v>
      </c>
    </row>
    <row r="5" spans="1:6" x14ac:dyDescent="0.25">
      <c r="A5" s="5" t="s">
        <v>109</v>
      </c>
      <c r="B5">
        <v>-3.9456520437317691E-2</v>
      </c>
      <c r="C5">
        <v>-9.6340720890465206E-2</v>
      </c>
      <c r="D5">
        <v>3.6314721734913916E-2</v>
      </c>
      <c r="E5">
        <v>3.3340384456317873E-2</v>
      </c>
      <c r="F5">
        <v>2.5904541259828131E-2</v>
      </c>
    </row>
    <row r="6" spans="1:6" x14ac:dyDescent="0.25">
      <c r="A6" s="5" t="s">
        <v>113</v>
      </c>
      <c r="B6">
        <v>4.0376170746169622E-2</v>
      </c>
      <c r="C6">
        <v>-1.2139190107910158E-2</v>
      </c>
      <c r="D6">
        <v>0.11032800435441432</v>
      </c>
      <c r="E6">
        <v>0.10758210313328598</v>
      </c>
      <c r="F6">
        <v>0.10071735008046512</v>
      </c>
    </row>
    <row r="7" spans="1:6" x14ac:dyDescent="0.25">
      <c r="A7" s="5" t="s">
        <v>103</v>
      </c>
      <c r="B7">
        <v>-1.2062762962319092E-2</v>
      </c>
      <c r="C7">
        <v>-6.744784155636549E-2</v>
      </c>
      <c r="D7">
        <v>6.1711609700861668E-2</v>
      </c>
      <c r="E7">
        <v>5.8815657878950683E-2</v>
      </c>
      <c r="F7">
        <v>5.1575778324173371E-2</v>
      </c>
    </row>
    <row r="8" spans="1:6" x14ac:dyDescent="0.25">
      <c r="A8" s="5" t="s">
        <v>102</v>
      </c>
      <c r="B8">
        <v>-2.2155055044043623E-2</v>
      </c>
      <c r="C8">
        <v>-7.8092433762742719E-2</v>
      </c>
      <c r="D8">
        <v>5.2354995824393222E-2</v>
      </c>
      <c r="E8">
        <v>4.9430165564591927E-2</v>
      </c>
      <c r="F8">
        <v>4.2118089915088926E-2</v>
      </c>
    </row>
    <row r="9" spans="1:6" x14ac:dyDescent="0.25">
      <c r="A9" s="5" t="s">
        <v>108</v>
      </c>
      <c r="B9">
        <v>-6.1257529950222697E-2</v>
      </c>
      <c r="C9">
        <v>-0.11933478944030937</v>
      </c>
      <c r="D9">
        <v>1.6102898050297808E-2</v>
      </c>
      <c r="E9">
        <v>1.306617859983575E-2</v>
      </c>
      <c r="F9">
        <v>5.4743799736806896E-3</v>
      </c>
    </row>
    <row r="10" spans="1:6" x14ac:dyDescent="0.25">
      <c r="A10" s="5" t="s">
        <v>107</v>
      </c>
      <c r="B10">
        <v>-6.3576493385220839E-2</v>
      </c>
      <c r="C10">
        <v>-0.12178065802072374</v>
      </c>
      <c r="D10">
        <v>1.3952975586775662E-2</v>
      </c>
      <c r="E10">
        <v>1.0909620573154531E-2</v>
      </c>
      <c r="F10">
        <v>3.3012330391019615E-3</v>
      </c>
    </row>
    <row r="11" spans="1:6" x14ac:dyDescent="0.25">
      <c r="A11" s="5" t="s">
        <v>104</v>
      </c>
      <c r="B11">
        <v>-2.8790346865551614E-2</v>
      </c>
      <c r="C11">
        <v>-8.5090841561320102E-2</v>
      </c>
      <c r="D11">
        <v>4.6203383977570012E-2</v>
      </c>
      <c r="E11">
        <v>4.3259567261451345E-2</v>
      </c>
      <c r="F11">
        <v>3.5900025471154839E-2</v>
      </c>
    </row>
    <row r="12" spans="1:6" x14ac:dyDescent="0.25">
      <c r="A12" s="5" t="s">
        <v>106</v>
      </c>
      <c r="B12">
        <v>-8.5918427954217474E-2</v>
      </c>
      <c r="C12">
        <v>-0.14534525372036505</v>
      </c>
      <c r="D12">
        <v>-6.7603423912052426E-3</v>
      </c>
      <c r="E12">
        <v>-9.867627398585592E-3</v>
      </c>
      <c r="F12">
        <v>-1.7635839917036225E-2</v>
      </c>
    </row>
    <row r="13" spans="1:6" x14ac:dyDescent="0.25">
      <c r="A13" s="5" t="s">
        <v>112</v>
      </c>
      <c r="B13">
        <v>2.559465797469529E-2</v>
      </c>
      <c r="C13">
        <v>-2.7729620346311851E-2</v>
      </c>
      <c r="D13">
        <v>9.6623990797056372E-2</v>
      </c>
      <c r="E13">
        <v>9.3835793237787943E-2</v>
      </c>
      <c r="F13">
        <v>8.6865299339617105E-2</v>
      </c>
    </row>
    <row r="14" spans="1:6" x14ac:dyDescent="0.25">
      <c r="A14" s="5" t="s">
        <v>111</v>
      </c>
      <c r="B14">
        <v>2.2385422499771112E-2</v>
      </c>
      <c r="C14">
        <v>-3.1114481054680308E-2</v>
      </c>
      <c r="D14">
        <v>9.3648692724589172E-2</v>
      </c>
      <c r="E14">
        <v>9.08513121465786E-2</v>
      </c>
      <c r="F14">
        <v>8.3857860701552406E-2</v>
      </c>
    </row>
    <row r="15" spans="1:6" x14ac:dyDescent="0.25">
      <c r="A15" s="5" t="s">
        <v>110</v>
      </c>
      <c r="B15">
        <v>-1.4165796333977125E-2</v>
      </c>
      <c r="C15">
        <v>-6.9665963312694743E-2</v>
      </c>
      <c r="D15">
        <v>5.9761877066432191E-2</v>
      </c>
      <c r="E15">
        <v>5.685990755120509E-2</v>
      </c>
      <c r="F15">
        <v>4.960498376313751E-2</v>
      </c>
    </row>
    <row r="16" spans="1:6" x14ac:dyDescent="0.25">
      <c r="A16" s="5" t="s">
        <v>94</v>
      </c>
      <c r="B16">
        <v>-2.140230413468398E-2</v>
      </c>
      <c r="C16">
        <v>-7.7298488601601018E-2</v>
      </c>
      <c r="D16">
        <v>5.3052874913405483E-2</v>
      </c>
      <c r="E16">
        <v>5.0130198601409749E-2</v>
      </c>
      <c r="F16">
        <v>4.2823507821420685E-2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D7D0E24B6A30C47B88C3AA45C6C9670" ma:contentTypeVersion="9" ma:contentTypeDescription="Create a new document." ma:contentTypeScope="" ma:versionID="a665e96139c7962a9b4f14555790f7b6">
  <xsd:schema xmlns:xsd="http://www.w3.org/2001/XMLSchema" xmlns:xs="http://www.w3.org/2001/XMLSchema" xmlns:p="http://schemas.microsoft.com/office/2006/metadata/properties" xmlns:ns3="b15dbedb-e3e3-48e8-b2ef-59d54bf90416" targetNamespace="http://schemas.microsoft.com/office/2006/metadata/properties" ma:root="true" ma:fieldsID="fa6309dc421a6fe72660f83da67bfdbe" ns3:_="">
    <xsd:import namespace="b15dbedb-e3e3-48e8-b2ef-59d54bf9041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5dbedb-e3e3-48e8-b2ef-59d54bf904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3ED5FDD-7CA3-4BE2-B5AC-59C319BE762D}">
  <ds:schemaRefs>
    <ds:schemaRef ds:uri="b15dbedb-e3e3-48e8-b2ef-59d54bf90416"/>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061A3B79-0CE7-4636-9F36-A084BC44BB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5dbedb-e3e3-48e8-b2ef-59d54bf904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2838EA5-BE8D-4C90-80BD-69C5ED5AFC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Introduction</vt:lpstr>
      <vt:lpstr>Trend analysis</vt:lpstr>
      <vt:lpstr>Product Info</vt:lpstr>
      <vt:lpstr>GlobalvsLocal</vt:lpstr>
      <vt:lpstr>Pivot_table</vt:lpstr>
      <vt:lpstr>Aggregated Data</vt:lpstr>
      <vt:lpstr>ACME_US</vt:lpstr>
      <vt:lpstr>ACME_Beijing_compare</vt:lpstr>
      <vt:lpstr>Pivot_Beijing2021</vt:lpstr>
      <vt:lpstr>Pivot_Beijing2022</vt:lpstr>
      <vt:lpstr>ACME_Beijing2021</vt:lpstr>
      <vt:lpstr>ACME_Beijing2022</vt:lpstr>
      <vt:lpstr>Motor IP20</vt:lpstr>
      <vt:lpstr>IP20_PowerBI</vt:lpstr>
      <vt:lpstr>Purchase orders</vt:lpstr>
      <vt:lpstr>Vendor Master</vt:lpstr>
      <vt:lpstr>Company master</vt:lpstr>
      <vt:lpstr>Material master</vt:lpstr>
      <vt:lpstr>FX</vt:lpstr>
    </vt:vector>
  </TitlesOfParts>
  <Manager/>
  <Company>Sievo Oy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Tuomas Kähärä</dc:creator>
  <cp:keywords/>
  <dc:description/>
  <cp:lastModifiedBy>Minh Tran</cp:lastModifiedBy>
  <cp:revision/>
  <dcterms:created xsi:type="dcterms:W3CDTF">2016-02-10T12:28:51Z</dcterms:created>
  <dcterms:modified xsi:type="dcterms:W3CDTF">2023-06-16T07:28:58Z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0x010100AD7D0E24B6A30C47B88C3AA45C6C9670</vt:lpwstr>
  </property>
  <property fmtid="{D5CDD505-2E9C-101B-9397-08002B2CF9AE}" pid="3" name="AuthorIds_UIVersion_512">
    <vt:lpwstr>1196</vt:lpwstr>
  </property>
  <property fmtid="{D5CDD505-2E9C-101B-9397-08002B2CF9AE}" pid="4" name="MSIP_Label_ad5f006f-b360-4ddb-9ebb-f82bd937db1a_Enabled">
    <vt:lpwstr>true</vt:lpwstr>
  </property>
  <property fmtid="{D5CDD505-2E9C-101B-9397-08002B2CF9AE}" pid="5" name="MSIP_Label_ad5f006f-b360-4ddb-9ebb-f82bd937db1a_SetDate">
    <vt:lpwstr>2023-06-05T13:39:26Z</vt:lpwstr>
  </property>
  <property fmtid="{D5CDD505-2E9C-101B-9397-08002B2CF9AE}" pid="6" name="MSIP_Label_ad5f006f-b360-4ddb-9ebb-f82bd937db1a_Method">
    <vt:lpwstr>Standard</vt:lpwstr>
  </property>
  <property fmtid="{D5CDD505-2E9C-101B-9397-08002B2CF9AE}" pid="7" name="MSIP_Label_ad5f006f-b360-4ddb-9ebb-f82bd937db1a_Name">
    <vt:lpwstr>Sievo Confidential</vt:lpwstr>
  </property>
  <property fmtid="{D5CDD505-2E9C-101B-9397-08002B2CF9AE}" pid="8" name="MSIP_Label_ad5f006f-b360-4ddb-9ebb-f82bd937db1a_SiteId">
    <vt:lpwstr>af89019c-3178-4ec2-913a-5217a12312e9</vt:lpwstr>
  </property>
  <property fmtid="{D5CDD505-2E9C-101B-9397-08002B2CF9AE}" pid="9" name="MSIP_Label_ad5f006f-b360-4ddb-9ebb-f82bd937db1a_ActionId">
    <vt:lpwstr>05e84384-0963-40c6-8cfb-be198666164d</vt:lpwstr>
  </property>
  <property fmtid="{D5CDD505-2E9C-101B-9397-08002B2CF9AE}" pid="10" name="MSIP_Label_ad5f006f-b360-4ddb-9ebb-f82bd937db1a_ContentBits">
    <vt:lpwstr>2</vt:lpwstr>
  </property>
</Properties>
</file>