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dev\git\m_blog_management\nt\"/>
    </mc:Choice>
  </mc:AlternateContent>
  <xr:revisionPtr revIDLastSave="0" documentId="13_ncr:1_{AC8C303B-0904-4857-9198-D5D66FA4F6A9}" xr6:coauthVersionLast="45" xr6:coauthVersionMax="45" xr10:uidLastSave="{00000000-0000-0000-0000-000000000000}"/>
  <bookViews>
    <workbookView xWindow="1215" yWindow="540" windowWidth="26445" windowHeight="14490" tabRatio="781" activeTab="4" xr2:uid="{00000000-000D-0000-FFFF-FFFF00000000}"/>
  </bookViews>
  <sheets>
    <sheet name="附件表" sheetId="8" r:id="rId1"/>
    <sheet name="序列表" sheetId="60" r:id="rId2"/>
    <sheet name="菜单表" sheetId="61" r:id="rId3"/>
    <sheet name="类型定义表" sheetId="62" r:id="rId4"/>
    <sheet name="用户表" sheetId="63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16" i="63" l="1"/>
  <c r="L15" i="63"/>
  <c r="L14" i="63"/>
  <c r="A14" i="63"/>
  <c r="L13" i="63"/>
  <c r="A13" i="63"/>
  <c r="L12" i="63"/>
  <c r="A12" i="63"/>
  <c r="L11" i="63"/>
  <c r="A11" i="63"/>
  <c r="L10" i="63"/>
  <c r="A10" i="63"/>
  <c r="L9" i="63"/>
  <c r="A9" i="63"/>
  <c r="L8" i="63"/>
  <c r="A8" i="63"/>
  <c r="L7" i="63"/>
  <c r="A7" i="63"/>
  <c r="L6" i="63"/>
  <c r="A6" i="63"/>
  <c r="L5" i="63"/>
  <c r="A5" i="63"/>
  <c r="L4" i="63"/>
  <c r="A4" i="63"/>
  <c r="L3" i="63"/>
  <c r="L2" i="63"/>
  <c r="L18" i="62"/>
  <c r="L17" i="62"/>
  <c r="L16" i="62"/>
  <c r="A16" i="62"/>
  <c r="L15" i="62"/>
  <c r="A15" i="62"/>
  <c r="L14" i="62"/>
  <c r="A14" i="62"/>
  <c r="L13" i="62"/>
  <c r="A13" i="62"/>
  <c r="L12" i="62"/>
  <c r="A12" i="62"/>
  <c r="L11" i="62"/>
  <c r="A11" i="62"/>
  <c r="L10" i="62"/>
  <c r="A10" i="62"/>
  <c r="L9" i="62"/>
  <c r="A9" i="62"/>
  <c r="L8" i="62"/>
  <c r="A8" i="62"/>
  <c r="L7" i="62"/>
  <c r="A7" i="62"/>
  <c r="L6" i="62"/>
  <c r="A6" i="62"/>
  <c r="L5" i="62"/>
  <c r="A5" i="62"/>
  <c r="L4" i="62"/>
  <c r="A4" i="62"/>
  <c r="L3" i="62"/>
  <c r="L2" i="62"/>
  <c r="A6" i="61"/>
  <c r="A7" i="61"/>
  <c r="A8" i="61"/>
  <c r="A9" i="61"/>
  <c r="A10" i="61"/>
  <c r="A11" i="61"/>
  <c r="A12" i="61"/>
  <c r="A13" i="61"/>
  <c r="A14" i="61"/>
  <c r="A15" i="61"/>
  <c r="A16" i="61"/>
  <c r="A17" i="61"/>
  <c r="A18" i="61"/>
  <c r="L6" i="61" l="1"/>
  <c r="L7" i="61"/>
  <c r="L8" i="61"/>
  <c r="L9" i="61"/>
  <c r="L10" i="61"/>
  <c r="L11" i="61"/>
  <c r="L12" i="61"/>
  <c r="L13" i="61"/>
  <c r="L14" i="61"/>
  <c r="L15" i="61"/>
  <c r="L16" i="61"/>
  <c r="L17" i="61"/>
  <c r="L20" i="61"/>
  <c r="L19" i="61"/>
  <c r="L18" i="61"/>
  <c r="L5" i="61"/>
  <c r="A5" i="61"/>
  <c r="L4" i="61"/>
  <c r="A4" i="61"/>
  <c r="L3" i="61"/>
  <c r="L2" i="61"/>
  <c r="L10" i="60" l="1"/>
  <c r="A10" i="60"/>
  <c r="L13" i="60" l="1"/>
  <c r="L12" i="60"/>
  <c r="L11" i="60"/>
  <c r="A11" i="60"/>
  <c r="L9" i="60"/>
  <c r="A9" i="60"/>
  <c r="L8" i="60"/>
  <c r="A8" i="60"/>
  <c r="L7" i="60"/>
  <c r="A7" i="60"/>
  <c r="L6" i="60"/>
  <c r="A6" i="60"/>
  <c r="L5" i="60"/>
  <c r="A5" i="60"/>
  <c r="L4" i="60"/>
  <c r="A4" i="60"/>
  <c r="L3" i="60"/>
  <c r="L2" i="60"/>
  <c r="L14" i="8" l="1"/>
  <c r="L13" i="8"/>
  <c r="L12" i="8"/>
  <c r="L11" i="8"/>
  <c r="L10" i="8"/>
  <c r="L9" i="8"/>
  <c r="L8" i="8"/>
  <c r="L7" i="8"/>
  <c r="L6" i="8"/>
  <c r="L5" i="8"/>
  <c r="L4" i="8"/>
  <c r="L16" i="8" l="1"/>
  <c r="L15" i="8"/>
  <c r="L3" i="8" l="1"/>
  <c r="L2" i="8"/>
  <c r="A14" i="8" l="1"/>
  <c r="A13" i="8"/>
  <c r="A12" i="8"/>
  <c r="A11" i="8"/>
  <c r="A10" i="8"/>
  <c r="A9" i="8"/>
  <c r="A8" i="8"/>
  <c r="A7" i="8"/>
  <c r="A6" i="8"/>
  <c r="A5" i="8"/>
  <c r="A4" i="8"/>
</calcChain>
</file>

<file path=xl/sharedStrings.xml><?xml version="1.0" encoding="utf-8"?>
<sst xmlns="http://schemas.openxmlformats.org/spreadsheetml/2006/main" count="293" uniqueCount="105">
  <si>
    <t>表名</t>
    <phoneticPr fontId="1"/>
  </si>
  <si>
    <t>类型</t>
    <phoneticPr fontId="1"/>
  </si>
  <si>
    <t>长度</t>
    <phoneticPr fontId="1"/>
  </si>
  <si>
    <t>小数</t>
    <phoneticPr fontId="1"/>
  </si>
  <si>
    <t>项目说明</t>
    <rPh sb="0" eb="2">
      <t>コウモク</t>
    </rPh>
    <rPh sb="2" eb="4">
      <t>セツメイ</t>
    </rPh>
    <phoneticPr fontId="1"/>
  </si>
  <si>
    <t>datetime</t>
    <phoneticPr fontId="1"/>
  </si>
  <si>
    <t>创建人</t>
    <phoneticPr fontId="1"/>
  </si>
  <si>
    <t>创建时间</t>
    <phoneticPr fontId="1"/>
  </si>
  <si>
    <t>修改人</t>
    <phoneticPr fontId="1"/>
  </si>
  <si>
    <t>修改时间</t>
    <phoneticPr fontId="1"/>
  </si>
  <si>
    <t>id</t>
    <phoneticPr fontId="1"/>
  </si>
  <si>
    <t>ID</t>
    <phoneticPr fontId="1"/>
  </si>
  <si>
    <t>int</t>
    <phoneticPr fontId="1"/>
  </si>
  <si>
    <t>varchar</t>
    <phoneticPr fontId="1"/>
  </si>
  <si>
    <t>删除时间</t>
    <phoneticPr fontId="1"/>
  </si>
  <si>
    <t>删除标记</t>
    <phoneticPr fontId="1"/>
  </si>
  <si>
    <t>默认值</t>
    <phoneticPr fontId="1"/>
  </si>
  <si>
    <t>序号</t>
    <phoneticPr fontId="1"/>
  </si>
  <si>
    <t>列名</t>
    <phoneticPr fontId="1"/>
  </si>
  <si>
    <t>列名释义</t>
    <phoneticPr fontId="1"/>
  </si>
  <si>
    <t>是否必须</t>
    <phoneticPr fontId="1"/>
  </si>
  <si>
    <t>Key类型</t>
    <phoneticPr fontId="1"/>
  </si>
  <si>
    <t>AUTO_INCREMENT</t>
    <phoneticPr fontId="6" type="noConversion"/>
  </si>
  <si>
    <t>Y</t>
  </si>
  <si>
    <t>PK</t>
  </si>
  <si>
    <t>附件ID</t>
    <phoneticPr fontId="1"/>
  </si>
  <si>
    <t>附件表</t>
    <phoneticPr fontId="1"/>
  </si>
  <si>
    <t>附件名称</t>
    <phoneticPr fontId="1"/>
  </si>
  <si>
    <t>附件原始名称</t>
    <phoneticPr fontId="1"/>
  </si>
  <si>
    <t>附件地址</t>
    <phoneticPr fontId="1"/>
  </si>
  <si>
    <t>Y</t>
    <phoneticPr fontId="6" type="noConversion"/>
  </si>
  <si>
    <t>列附加说明</t>
    <rPh sb="0" eb="2">
      <t>コウモク</t>
    </rPh>
    <rPh sb="2" eb="4">
      <t>セツメイ</t>
    </rPh>
    <phoneticPr fontId="1"/>
  </si>
  <si>
    <t>备注</t>
    <rPh sb="0" eb="2">
      <t>コウモクセツメイ</t>
    </rPh>
    <phoneticPr fontId="1"/>
  </si>
  <si>
    <t>0：未删除 1：已删除</t>
    <phoneticPr fontId="6" type="noConversion"/>
  </si>
  <si>
    <t>AUTO_INCREMENT</t>
    <phoneticPr fontId="6" type="noConversion"/>
  </si>
  <si>
    <t>seq_id=BLOB_ID</t>
    <phoneticPr fontId="6" type="noConversion"/>
  </si>
  <si>
    <t>序列表</t>
    <phoneticPr fontId="1"/>
  </si>
  <si>
    <t>seq_id</t>
    <phoneticPr fontId="1"/>
  </si>
  <si>
    <t>序列ID</t>
    <phoneticPr fontId="1"/>
  </si>
  <si>
    <t>prefix_value</t>
    <phoneticPr fontId="1"/>
  </si>
  <si>
    <t>date_value</t>
    <phoneticPr fontId="1"/>
  </si>
  <si>
    <t>current_value</t>
    <phoneticPr fontId="1"/>
  </si>
  <si>
    <t>increment_value</t>
    <phoneticPr fontId="1"/>
  </si>
  <si>
    <t>前缀值</t>
    <phoneticPr fontId="1"/>
  </si>
  <si>
    <t>日期值</t>
    <phoneticPr fontId="1"/>
  </si>
  <si>
    <t>当前值</t>
    <phoneticPr fontId="1"/>
  </si>
  <si>
    <t>增量值</t>
    <phoneticPr fontId="1"/>
  </si>
  <si>
    <t>current_value_init</t>
    <phoneticPr fontId="1"/>
  </si>
  <si>
    <t>current_value_length</t>
    <phoneticPr fontId="1"/>
  </si>
  <si>
    <t>当前值初始值</t>
  </si>
  <si>
    <t>当前值长度</t>
    <phoneticPr fontId="1"/>
  </si>
  <si>
    <t>m_sys_blob</t>
    <phoneticPr fontId="1"/>
  </si>
  <si>
    <t>id</t>
  </si>
  <si>
    <t>_blob</t>
  </si>
  <si>
    <t>_name</t>
  </si>
  <si>
    <t>_original_name</t>
  </si>
  <si>
    <t>_address</t>
  </si>
  <si>
    <t>create_by</t>
  </si>
  <si>
    <t>create_date</t>
  </si>
  <si>
    <t>update_by</t>
  </si>
  <si>
    <t>update_date</t>
  </si>
  <si>
    <t>delete_flag</t>
  </si>
  <si>
    <t>delete_date</t>
  </si>
  <si>
    <t>m_sys_sequence</t>
    <phoneticPr fontId="1"/>
  </si>
  <si>
    <t>m_sys_menu</t>
  </si>
  <si>
    <t>菜单表</t>
    <phoneticPr fontId="1"/>
  </si>
  <si>
    <t>_title</t>
  </si>
  <si>
    <t>_key</t>
  </si>
  <si>
    <t>_icon</t>
  </si>
  <si>
    <t>_href</t>
  </si>
  <si>
    <t>_order</t>
  </si>
  <si>
    <t>_group</t>
  </si>
  <si>
    <t>_parent</t>
  </si>
  <si>
    <t>ed_flag</t>
  </si>
  <si>
    <t>启用标志</t>
    <phoneticPr fontId="6" type="noConversion"/>
  </si>
  <si>
    <t>0：停用 1：启用</t>
    <phoneticPr fontId="6" type="noConversion"/>
  </si>
  <si>
    <t>父菜单id</t>
    <phoneticPr fontId="6" type="noConversion"/>
  </si>
  <si>
    <t>是否是组</t>
    <phoneticPr fontId="6" type="noConversion"/>
  </si>
  <si>
    <t>序号</t>
    <phoneticPr fontId="6" type="noConversion"/>
  </si>
  <si>
    <t>链接</t>
    <phoneticPr fontId="6" type="noConversion"/>
  </si>
  <si>
    <t>图标</t>
    <phoneticPr fontId="6" type="noConversion"/>
  </si>
  <si>
    <t>key</t>
    <phoneticPr fontId="6" type="noConversion"/>
  </si>
  <si>
    <t>int</t>
    <phoneticPr fontId="6" type="noConversion"/>
  </si>
  <si>
    <t>tinyint</t>
    <phoneticPr fontId="6" type="noConversion"/>
  </si>
  <si>
    <t>m_sys_type_define</t>
  </si>
  <si>
    <t>类型定义表</t>
    <phoneticPr fontId="1"/>
  </si>
  <si>
    <t>_type</t>
  </si>
  <si>
    <t>_value</t>
  </si>
  <si>
    <t>_value_other</t>
  </si>
  <si>
    <t>_desc</t>
  </si>
  <si>
    <t>_remark</t>
  </si>
  <si>
    <t>类型id</t>
    <phoneticPr fontId="1"/>
  </si>
  <si>
    <t>类型值</t>
    <phoneticPr fontId="6" type="noConversion"/>
  </si>
  <si>
    <t>类型描述</t>
    <phoneticPr fontId="6" type="noConversion"/>
  </si>
  <si>
    <t>类型其他值</t>
    <phoneticPr fontId="6" type="noConversion"/>
  </si>
  <si>
    <t>备注</t>
    <phoneticPr fontId="6" type="noConversion"/>
  </si>
  <si>
    <t>用户表</t>
    <phoneticPr fontId="1"/>
  </si>
  <si>
    <t>m_sys_user</t>
  </si>
  <si>
    <t>_uid</t>
  </si>
  <si>
    <t>_pass</t>
  </si>
  <si>
    <t>_email</t>
  </si>
  <si>
    <t>用户uid</t>
    <phoneticPr fontId="1"/>
  </si>
  <si>
    <t>用户名</t>
    <phoneticPr fontId="6" type="noConversion"/>
  </si>
  <si>
    <t>用户密码</t>
    <phoneticPr fontId="6" type="noConversion"/>
  </si>
  <si>
    <t>用户邮箱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</si>
</sst>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0"/>
      <name val="微软雅黑"/>
      <family val="2"/>
      <charset val="134"/>
    </font>
    <font>
      <sz val="9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22">
    <xf numFmtId="0" fontId="0" fillId="0" borderId="0" xfId="0"/>
    <xf numFmtId="0" fontId="3" fillId="2" borderId="1" xfId="0" applyFont="1" applyFill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0" fontId="3" fillId="3" borderId="3" xfId="0" applyFont="1" applyFill="1" applyBorder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3" fillId="0" borderId="3" xfId="0" applyNumberFormat="1" applyFont="1" applyFill="1" applyBorder="1" applyAlignment="1">
      <alignment horizontal="left" vertical="center" wrapText="1"/>
    </xf>
    <xf numFmtId="0" fontId="3" fillId="0" borderId="3" xfId="1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/>
    </xf>
    <xf numFmtId="0" fontId="3" fillId="0" borderId="3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5" fillId="0" borderId="3" xfId="0" applyFont="1" applyFill="1" applyBorder="1" applyAlignment="1">
      <alignment horizontal="left" vertical="center"/>
    </xf>
    <xf numFmtId="0" fontId="5" fillId="0" borderId="3" xfId="1" applyFont="1" applyFill="1" applyBorder="1" applyAlignment="1">
      <alignment horizontal="left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0" borderId="3" xfId="1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/>
    </xf>
    <xf numFmtId="0" fontId="5" fillId="0" borderId="3" xfId="1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3" fillId="0" borderId="3" xfId="1" quotePrefix="1" applyFont="1" applyFill="1" applyBorder="1" applyAlignment="1">
      <alignment horizontal="left" vertical="center" wrapText="1"/>
    </xf>
    <xf numFmtId="0" fontId="3" fillId="0" borderId="3" xfId="1" quotePrefix="1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left" vertical="center"/>
    </xf>
  </cellXfs>
  <cellStyles count="2">
    <cellStyle name="標準_ＤＢ項目説明書" xfId="1" xr:uid="{00000000-0005-0000-0000-000000000000}"/>
    <cellStyle name="常规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4FDBC-6C78-4DF8-BF7B-D54FE4CDD26E}">
  <dimension ref="A1:L16"/>
  <sheetViews>
    <sheetView topLeftCell="B1" workbookViewId="0">
      <selection activeCell="C9" sqref="C9:K14"/>
    </sheetView>
  </sheetViews>
  <sheetFormatPr defaultRowHeight="20.100000000000001" customHeight="1"/>
  <cols>
    <col min="1" max="1" width="5.125" style="2" customWidth="1"/>
    <col min="2" max="4" width="20.625" style="2" customWidth="1"/>
    <col min="5" max="8" width="10.625" style="2" customWidth="1"/>
    <col min="9" max="9" width="6.375" style="2" bestFit="1" customWidth="1"/>
    <col min="10" max="10" width="17.75" style="2" bestFit="1" customWidth="1"/>
    <col min="11" max="11" width="17.25" style="2" bestFit="1" customWidth="1"/>
    <col min="12" max="16384" width="9" style="2"/>
  </cols>
  <sheetData>
    <row r="1" spans="1:12" ht="20.100000000000001" customHeight="1">
      <c r="A1" s="1" t="s">
        <v>0</v>
      </c>
      <c r="B1" s="1" t="s">
        <v>26</v>
      </c>
    </row>
    <row r="2" spans="1:12" ht="20.100000000000001" customHeight="1">
      <c r="A2" s="3"/>
      <c r="B2" s="3" t="s">
        <v>51</v>
      </c>
      <c r="L2" s="2" t="str">
        <f>"DROP TABLE IF EXISTS echemi_eu."&amp;$B$2&amp;";"</f>
        <v>DROP TABLE IF EXISTS echemi_eu.m_sys_blob;</v>
      </c>
    </row>
    <row r="3" spans="1:12" s="5" customFormat="1" ht="20.100000000000001" customHeight="1">
      <c r="A3" s="4" t="s">
        <v>17</v>
      </c>
      <c r="B3" s="4" t="s">
        <v>18</v>
      </c>
      <c r="C3" s="4" t="s">
        <v>19</v>
      </c>
      <c r="D3" s="4" t="s">
        <v>1</v>
      </c>
      <c r="E3" s="13" t="s">
        <v>2</v>
      </c>
      <c r="F3" s="13" t="s">
        <v>3</v>
      </c>
      <c r="G3" s="13" t="s">
        <v>20</v>
      </c>
      <c r="H3" s="13" t="s">
        <v>21</v>
      </c>
      <c r="I3" s="13" t="s">
        <v>16</v>
      </c>
      <c r="J3" s="13" t="s">
        <v>31</v>
      </c>
      <c r="K3" s="4" t="s">
        <v>4</v>
      </c>
      <c r="L3" s="2" t="str">
        <f>"CREATE TABLE echemi_eu."&amp;$B$2&amp;" ("</f>
        <v>CREATE TABLE echemi_eu.m_sys_blob (</v>
      </c>
    </row>
    <row r="4" spans="1:12" s="8" customFormat="1" ht="20.100000000000001" customHeight="1">
      <c r="A4" s="6">
        <f t="shared" ref="A4:A14" si="0">ROW()-3</f>
        <v>1</v>
      </c>
      <c r="B4" s="7" t="s">
        <v>52</v>
      </c>
      <c r="C4" s="7" t="s">
        <v>11</v>
      </c>
      <c r="D4" s="7" t="s">
        <v>12</v>
      </c>
      <c r="E4" s="14">
        <v>11</v>
      </c>
      <c r="F4" s="14"/>
      <c r="G4" s="15" t="s">
        <v>23</v>
      </c>
      <c r="H4" s="15" t="s">
        <v>24</v>
      </c>
      <c r="I4" s="15"/>
      <c r="J4" s="14"/>
      <c r="K4" s="7" t="s">
        <v>34</v>
      </c>
      <c r="L4" s="2" t="str">
        <f t="shared" ref="L4:L14" si="1">"  "&amp;$B4&amp;" "&amp;$D4&amp;""&amp;IF($E4="","",IF($F4="","("&amp;$E4&amp;")","("&amp;$E4&amp;","&amp;$F4&amp;")"))&amp;" "&amp;IF($G4="Y","NOT NULL","DEFAULT "&amp;IF($I4="","NULL",""&amp;IF($D4="varchar","'"&amp;$I4&amp;"'",""&amp;$I4&amp;"")&amp;"")&amp;"")&amp;" "&amp;IF($B4="id","AUTO_INCREMENT ","")&amp;"COMMENT '"&amp;$C4&amp;""&amp;IF($J4="","","("&amp;$J4&amp;")")&amp;"',"</f>
        <v xml:space="preserve">  id int(11) NOT NULL AUTO_INCREMENT COMMENT 'ID',</v>
      </c>
    </row>
    <row r="5" spans="1:12" s="8" customFormat="1" ht="20.100000000000001" customHeight="1">
      <c r="A5" s="6">
        <f t="shared" si="0"/>
        <v>2</v>
      </c>
      <c r="B5" s="7" t="s">
        <v>53</v>
      </c>
      <c r="C5" s="7" t="s">
        <v>25</v>
      </c>
      <c r="D5" s="7" t="s">
        <v>13</v>
      </c>
      <c r="E5" s="14">
        <v>50</v>
      </c>
      <c r="F5" s="14"/>
      <c r="G5" s="15" t="s">
        <v>23</v>
      </c>
      <c r="H5" s="15"/>
      <c r="I5" s="15"/>
      <c r="J5" s="20" t="s">
        <v>35</v>
      </c>
      <c r="K5" s="19"/>
      <c r="L5" s="2" t="str">
        <f t="shared" si="1"/>
        <v xml:space="preserve">  _blob varchar(50) NOT NULL COMMENT '附件ID(seq_id=BLOB_ID)',</v>
      </c>
    </row>
    <row r="6" spans="1:12" s="8" customFormat="1" ht="20.100000000000001" customHeight="1">
      <c r="A6" s="6">
        <f t="shared" si="0"/>
        <v>3</v>
      </c>
      <c r="B6" s="11" t="s">
        <v>54</v>
      </c>
      <c r="C6" s="12" t="s">
        <v>27</v>
      </c>
      <c r="D6" s="12" t="s">
        <v>13</v>
      </c>
      <c r="E6" s="16">
        <v>100</v>
      </c>
      <c r="F6" s="16"/>
      <c r="G6" s="15" t="s">
        <v>23</v>
      </c>
      <c r="H6" s="15"/>
      <c r="I6" s="17"/>
      <c r="J6" s="16"/>
      <c r="K6" s="12"/>
      <c r="L6" s="2" t="str">
        <f t="shared" si="1"/>
        <v xml:space="preserve">  _name varchar(100) NOT NULL COMMENT '附件名称',</v>
      </c>
    </row>
    <row r="7" spans="1:12" s="8" customFormat="1" ht="20.100000000000001" customHeight="1">
      <c r="A7" s="6">
        <f t="shared" si="0"/>
        <v>4</v>
      </c>
      <c r="B7" s="11" t="s">
        <v>55</v>
      </c>
      <c r="C7" s="12" t="s">
        <v>28</v>
      </c>
      <c r="D7" s="12" t="s">
        <v>13</v>
      </c>
      <c r="E7" s="16">
        <v>200</v>
      </c>
      <c r="F7" s="16"/>
      <c r="G7" s="15" t="s">
        <v>23</v>
      </c>
      <c r="H7" s="15"/>
      <c r="I7" s="17"/>
      <c r="J7" s="16"/>
      <c r="K7" s="12"/>
      <c r="L7" s="2" t="str">
        <f t="shared" si="1"/>
        <v xml:space="preserve">  _original_name varchar(200) NOT NULL COMMENT '附件原始名称',</v>
      </c>
    </row>
    <row r="8" spans="1:12" s="8" customFormat="1" ht="20.100000000000001" customHeight="1">
      <c r="A8" s="6">
        <f t="shared" si="0"/>
        <v>5</v>
      </c>
      <c r="B8" s="7" t="s">
        <v>56</v>
      </c>
      <c r="C8" s="7" t="s">
        <v>29</v>
      </c>
      <c r="D8" s="7" t="s">
        <v>13</v>
      </c>
      <c r="E8" s="14">
        <v>200</v>
      </c>
      <c r="F8" s="14"/>
      <c r="G8" s="15" t="s">
        <v>23</v>
      </c>
      <c r="H8" s="15"/>
      <c r="I8" s="18"/>
      <c r="J8" s="14"/>
      <c r="K8" s="7"/>
      <c r="L8" s="2" t="str">
        <f t="shared" si="1"/>
        <v xml:space="preserve">  _address varchar(200) NOT NULL COMMENT '附件地址',</v>
      </c>
    </row>
    <row r="9" spans="1:12" s="8" customFormat="1" ht="20.100000000000001" customHeight="1">
      <c r="A9" s="6">
        <f t="shared" si="0"/>
        <v>6</v>
      </c>
      <c r="B9" s="7" t="s">
        <v>57</v>
      </c>
      <c r="C9" s="7" t="s">
        <v>6</v>
      </c>
      <c r="D9" s="7" t="s">
        <v>13</v>
      </c>
      <c r="E9" s="14">
        <v>50</v>
      </c>
      <c r="F9" s="14"/>
      <c r="G9" s="15" t="s">
        <v>23</v>
      </c>
      <c r="H9" s="15"/>
      <c r="I9" s="18"/>
      <c r="J9" s="14"/>
      <c r="K9" s="7"/>
      <c r="L9" s="2" t="str">
        <f t="shared" si="1"/>
        <v xml:space="preserve">  create_by varchar(50) NOT NULL COMMENT '创建人',</v>
      </c>
    </row>
    <row r="10" spans="1:12" s="10" customFormat="1" ht="20.100000000000001" customHeight="1">
      <c r="A10" s="6">
        <f t="shared" si="0"/>
        <v>7</v>
      </c>
      <c r="B10" s="7" t="s">
        <v>58</v>
      </c>
      <c r="C10" s="7" t="s">
        <v>7</v>
      </c>
      <c r="D10" s="7" t="s">
        <v>5</v>
      </c>
      <c r="E10" s="14"/>
      <c r="F10" s="18"/>
      <c r="G10" s="15" t="s">
        <v>23</v>
      </c>
      <c r="H10" s="15"/>
      <c r="I10" s="18"/>
      <c r="J10" s="14"/>
      <c r="K10" s="7"/>
      <c r="L10" s="2" t="str">
        <f t="shared" si="1"/>
        <v xml:space="preserve">  create_date datetime NOT NULL COMMENT '创建时间',</v>
      </c>
    </row>
    <row r="11" spans="1:12" s="8" customFormat="1" ht="20.100000000000001" customHeight="1">
      <c r="A11" s="6">
        <f t="shared" si="0"/>
        <v>8</v>
      </c>
      <c r="B11" s="9" t="s">
        <v>59</v>
      </c>
      <c r="C11" s="7" t="s">
        <v>8</v>
      </c>
      <c r="D11" s="7" t="s">
        <v>13</v>
      </c>
      <c r="E11" s="14">
        <v>50</v>
      </c>
      <c r="F11" s="14"/>
      <c r="G11" s="15" t="s">
        <v>23</v>
      </c>
      <c r="H11" s="15"/>
      <c r="I11" s="18"/>
      <c r="J11" s="14"/>
      <c r="K11" s="7"/>
      <c r="L11" s="2" t="str">
        <f t="shared" si="1"/>
        <v xml:space="preserve">  update_by varchar(50) NOT NULL COMMENT '修改人',</v>
      </c>
    </row>
    <row r="12" spans="1:12" s="10" customFormat="1" ht="20.100000000000001" customHeight="1">
      <c r="A12" s="6">
        <f t="shared" si="0"/>
        <v>9</v>
      </c>
      <c r="B12" s="2" t="s">
        <v>60</v>
      </c>
      <c r="C12" s="7" t="s">
        <v>9</v>
      </c>
      <c r="D12" s="7" t="s">
        <v>5</v>
      </c>
      <c r="E12" s="14"/>
      <c r="F12" s="18"/>
      <c r="G12" s="15" t="s">
        <v>23</v>
      </c>
      <c r="H12" s="15"/>
      <c r="I12" s="18"/>
      <c r="J12" s="14"/>
      <c r="K12" s="7"/>
      <c r="L12" s="2" t="str">
        <f t="shared" si="1"/>
        <v xml:space="preserve">  update_date datetime NOT NULL COMMENT '修改时间',</v>
      </c>
    </row>
    <row r="13" spans="1:12" s="10" customFormat="1" ht="20.100000000000001" customHeight="1">
      <c r="A13" s="6">
        <f t="shared" si="0"/>
        <v>10</v>
      </c>
      <c r="B13" s="2" t="s">
        <v>61</v>
      </c>
      <c r="C13" s="10" t="s">
        <v>15</v>
      </c>
      <c r="D13" s="7" t="s">
        <v>12</v>
      </c>
      <c r="E13" s="14">
        <v>1</v>
      </c>
      <c r="F13" s="14"/>
      <c r="G13" s="15"/>
      <c r="H13" s="15"/>
      <c r="I13" s="18">
        <v>0</v>
      </c>
      <c r="J13" s="18" t="s">
        <v>33</v>
      </c>
      <c r="K13" s="9"/>
      <c r="L13" s="2" t="str">
        <f t="shared" si="1"/>
        <v xml:space="preserve">  delete_flag int(1) DEFAULT 0 COMMENT '删除标记(0：未删除 1：已删除)',</v>
      </c>
    </row>
    <row r="14" spans="1:12" s="10" customFormat="1" ht="20.100000000000001" customHeight="1">
      <c r="A14" s="6">
        <f t="shared" si="0"/>
        <v>11</v>
      </c>
      <c r="B14" s="2" t="s">
        <v>62</v>
      </c>
      <c r="C14" s="7" t="s">
        <v>14</v>
      </c>
      <c r="D14" s="7" t="s">
        <v>5</v>
      </c>
      <c r="E14" s="14"/>
      <c r="F14" s="18"/>
      <c r="G14" s="15"/>
      <c r="H14" s="15"/>
      <c r="I14" s="18"/>
      <c r="J14" s="14"/>
      <c r="K14" s="7"/>
      <c r="L14" s="2" t="str">
        <f t="shared" si="1"/>
        <v xml:space="preserve">  delete_date datetime DEFAULT NULL COMMENT '删除时间',</v>
      </c>
    </row>
    <row r="15" spans="1:12" ht="20.100000000000001" customHeight="1">
      <c r="L15" s="2" t="str">
        <f>"  PRIMARY KEY (id)"</f>
        <v xml:space="preserve">  PRIMARY KEY (id)</v>
      </c>
    </row>
    <row r="16" spans="1:12" ht="20.100000000000001" customHeight="1">
      <c r="L16" s="2" t="str">
        <f>") ENGINE=InnoDB DEFAULT CHARSET=utf8 COMMENT='"&amp;$B$1&amp;"';"</f>
        <v>) ENGINE=InnoDB DEFAULT CHARSET=utf8 COMMENT='附件表';</v>
      </c>
    </row>
  </sheetData>
  <phoneticPr fontId="6" type="noConversion"/>
  <dataValidations count="2">
    <dataValidation type="list" allowBlank="1" showInputMessage="1" showErrorMessage="1" sqref="H4:H14" xr:uid="{97150E17-192E-4C9F-8AA6-8954420BAF03}">
      <formula1>"PK,UK"</formula1>
    </dataValidation>
    <dataValidation type="list" allowBlank="1" showInputMessage="1" showErrorMessage="1" sqref="G4:G14" xr:uid="{CDEB6FB9-35AF-41BF-9460-3F2504BF8C58}">
      <formula1>"Y,N"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64B45A-5DCA-4B7F-A11A-B9CB6A92BC4F}">
  <dimension ref="A1:L13"/>
  <sheetViews>
    <sheetView workbookViewId="0">
      <selection activeCell="C22" sqref="C22"/>
    </sheetView>
  </sheetViews>
  <sheetFormatPr defaultRowHeight="20.100000000000001" customHeight="1"/>
  <cols>
    <col min="1" max="1" width="5.125" style="2" customWidth="1"/>
    <col min="2" max="4" width="20.625" style="2" customWidth="1"/>
    <col min="5" max="8" width="10.625" style="2" customWidth="1"/>
    <col min="9" max="9" width="6.375" style="2" bestFit="1" customWidth="1"/>
    <col min="10" max="10" width="15" style="2" bestFit="1" customWidth="1"/>
    <col min="11" max="11" width="31.375" style="2" bestFit="1" customWidth="1"/>
    <col min="12" max="16384" width="9" style="2"/>
  </cols>
  <sheetData>
    <row r="1" spans="1:12" ht="20.100000000000001" customHeight="1">
      <c r="A1" s="1" t="s">
        <v>0</v>
      </c>
      <c r="B1" s="1" t="s">
        <v>36</v>
      </c>
    </row>
    <row r="2" spans="1:12" ht="20.100000000000001" customHeight="1">
      <c r="A2" s="3"/>
      <c r="B2" s="3" t="s">
        <v>63</v>
      </c>
      <c r="L2" s="2" t="str">
        <f>"DROP TABLE IF EXISTS echemi_eu."&amp;$B$2&amp;";"</f>
        <v>DROP TABLE IF EXISTS echemi_eu.m_sys_sequence;</v>
      </c>
    </row>
    <row r="3" spans="1:12" s="5" customFormat="1" ht="20.100000000000001" customHeight="1">
      <c r="A3" s="4" t="s">
        <v>17</v>
      </c>
      <c r="B3" s="4" t="s">
        <v>18</v>
      </c>
      <c r="C3" s="4" t="s">
        <v>19</v>
      </c>
      <c r="D3" s="4" t="s">
        <v>1</v>
      </c>
      <c r="E3" s="13" t="s">
        <v>2</v>
      </c>
      <c r="F3" s="13" t="s">
        <v>3</v>
      </c>
      <c r="G3" s="13" t="s">
        <v>20</v>
      </c>
      <c r="H3" s="13" t="s">
        <v>21</v>
      </c>
      <c r="I3" s="13" t="s">
        <v>16</v>
      </c>
      <c r="J3" s="13" t="s">
        <v>31</v>
      </c>
      <c r="K3" s="4" t="s">
        <v>32</v>
      </c>
      <c r="L3" s="2" t="str">
        <f>"CREATE TABLE echemi_eu."&amp;$B$2&amp;" ("</f>
        <v>CREATE TABLE echemi_eu.m_sys_sequence (</v>
      </c>
    </row>
    <row r="4" spans="1:12" s="8" customFormat="1" ht="20.100000000000001" customHeight="1">
      <c r="A4" s="6">
        <f>ROW()-3</f>
        <v>1</v>
      </c>
      <c r="B4" s="7" t="s">
        <v>10</v>
      </c>
      <c r="C4" s="7" t="s">
        <v>11</v>
      </c>
      <c r="D4" s="7" t="s">
        <v>12</v>
      </c>
      <c r="E4" s="14">
        <v>11</v>
      </c>
      <c r="F4" s="14"/>
      <c r="G4" s="15" t="s">
        <v>30</v>
      </c>
      <c r="H4" s="15" t="s">
        <v>24</v>
      </c>
      <c r="I4" s="15"/>
      <c r="J4" s="14"/>
      <c r="K4" s="21" t="s">
        <v>22</v>
      </c>
      <c r="L4" s="2" t="str">
        <f t="shared" ref="L4:L11" si="0">"  "&amp;$B4&amp;" "&amp;$D4&amp;""&amp;IF($E4="","",IF($F4="","("&amp;$E4&amp;")","("&amp;$E4&amp;","&amp;$F4&amp;")"))&amp;" "&amp;IF($G4="Y","NOT NULL","DEFAULT "&amp;IF($I4="","NULL",""&amp;IF($D4="varchar","'"&amp;$I4&amp;"'",""&amp;$I4&amp;"")&amp;"")&amp;"")&amp;" "&amp;IF($B4="id","AUTO_INCREMENT ","")&amp;"COMMENT '"&amp;$C4&amp;""&amp;IF($J4="","","("&amp;$J4&amp;")")&amp;"',"</f>
        <v xml:space="preserve">  id int(11) NOT NULL AUTO_INCREMENT COMMENT 'ID',</v>
      </c>
    </row>
    <row r="5" spans="1:12" s="8" customFormat="1" ht="20.100000000000001" customHeight="1">
      <c r="A5" s="6">
        <f t="shared" ref="A5:A11" si="1">ROW()-3</f>
        <v>2</v>
      </c>
      <c r="B5" s="7" t="s">
        <v>37</v>
      </c>
      <c r="C5" s="7" t="s">
        <v>38</v>
      </c>
      <c r="D5" s="7" t="s">
        <v>13</v>
      </c>
      <c r="E5" s="14">
        <v>50</v>
      </c>
      <c r="F5" s="14"/>
      <c r="G5" s="15" t="s">
        <v>30</v>
      </c>
      <c r="H5" s="15"/>
      <c r="I5" s="15"/>
      <c r="J5" s="14"/>
      <c r="K5" s="7"/>
      <c r="L5" s="2" t="str">
        <f t="shared" si="0"/>
        <v xml:space="preserve">  seq_id varchar(50) NOT NULL COMMENT '序列ID',</v>
      </c>
    </row>
    <row r="6" spans="1:12" s="8" customFormat="1" ht="20.100000000000001" customHeight="1">
      <c r="A6" s="6">
        <f t="shared" si="1"/>
        <v>3</v>
      </c>
      <c r="B6" s="11" t="s">
        <v>39</v>
      </c>
      <c r="C6" s="12" t="s">
        <v>43</v>
      </c>
      <c r="D6" s="12" t="s">
        <v>13</v>
      </c>
      <c r="E6" s="16">
        <v>10</v>
      </c>
      <c r="F6" s="16"/>
      <c r="G6" s="15"/>
      <c r="H6" s="15"/>
      <c r="I6" s="17"/>
      <c r="J6" s="14"/>
      <c r="K6" s="7"/>
      <c r="L6" s="2" t="str">
        <f t="shared" si="0"/>
        <v xml:space="preserve">  prefix_value varchar(10) DEFAULT NULL COMMENT '前缀值',</v>
      </c>
    </row>
    <row r="7" spans="1:12" s="8" customFormat="1" ht="20.100000000000001" customHeight="1">
      <c r="A7" s="6">
        <f t="shared" si="1"/>
        <v>4</v>
      </c>
      <c r="B7" s="11" t="s">
        <v>40</v>
      </c>
      <c r="C7" s="12" t="s">
        <v>44</v>
      </c>
      <c r="D7" s="12" t="s">
        <v>13</v>
      </c>
      <c r="E7" s="16">
        <v>10</v>
      </c>
      <c r="F7" s="16"/>
      <c r="G7" s="15"/>
      <c r="H7" s="15"/>
      <c r="I7" s="17"/>
      <c r="J7" s="14"/>
      <c r="K7" s="7"/>
      <c r="L7" s="2" t="str">
        <f t="shared" si="0"/>
        <v xml:space="preserve">  date_value varchar(10) DEFAULT NULL COMMENT '日期值',</v>
      </c>
    </row>
    <row r="8" spans="1:12" s="8" customFormat="1" ht="20.100000000000001" customHeight="1">
      <c r="A8" s="6">
        <f t="shared" si="1"/>
        <v>5</v>
      </c>
      <c r="B8" s="7" t="s">
        <v>41</v>
      </c>
      <c r="C8" s="7" t="s">
        <v>45</v>
      </c>
      <c r="D8" s="7" t="s">
        <v>12</v>
      </c>
      <c r="E8" s="14">
        <v>11</v>
      </c>
      <c r="F8" s="14"/>
      <c r="G8" s="15" t="s">
        <v>30</v>
      </c>
      <c r="H8" s="15"/>
      <c r="I8" s="18"/>
      <c r="J8" s="14"/>
      <c r="K8" s="7"/>
      <c r="L8" s="2" t="str">
        <f t="shared" si="0"/>
        <v xml:space="preserve">  current_value int(11) NOT NULL COMMENT '当前值',</v>
      </c>
    </row>
    <row r="9" spans="1:12" s="8" customFormat="1" ht="20.100000000000001" customHeight="1">
      <c r="A9" s="6">
        <f t="shared" si="1"/>
        <v>6</v>
      </c>
      <c r="B9" s="7" t="s">
        <v>47</v>
      </c>
      <c r="C9" s="7" t="s">
        <v>49</v>
      </c>
      <c r="D9" s="7" t="s">
        <v>12</v>
      </c>
      <c r="E9" s="14">
        <v>11</v>
      </c>
      <c r="F9" s="14"/>
      <c r="G9" s="15" t="s">
        <v>23</v>
      </c>
      <c r="H9" s="15"/>
      <c r="I9" s="18"/>
      <c r="J9" s="14"/>
      <c r="K9" s="7"/>
      <c r="L9" s="2" t="str">
        <f t="shared" si="0"/>
        <v xml:space="preserve">  current_value_init int(11) NOT NULL COMMENT '当前值初始值',</v>
      </c>
    </row>
    <row r="10" spans="1:12" s="8" customFormat="1" ht="20.100000000000001" customHeight="1">
      <c r="A10" s="6">
        <f t="shared" si="1"/>
        <v>7</v>
      </c>
      <c r="B10" s="7" t="s">
        <v>48</v>
      </c>
      <c r="C10" s="7" t="s">
        <v>50</v>
      </c>
      <c r="D10" s="7" t="s">
        <v>12</v>
      </c>
      <c r="E10" s="14">
        <v>2</v>
      </c>
      <c r="F10" s="14"/>
      <c r="G10" s="15" t="s">
        <v>23</v>
      </c>
      <c r="H10" s="15"/>
      <c r="I10" s="18"/>
      <c r="J10" s="14"/>
      <c r="K10" s="7"/>
      <c r="L10" s="2" t="str">
        <f t="shared" si="0"/>
        <v xml:space="preserve">  current_value_length int(2) NOT NULL COMMENT '当前值长度',</v>
      </c>
    </row>
    <row r="11" spans="1:12" s="10" customFormat="1" ht="20.100000000000001" customHeight="1">
      <c r="A11" s="6">
        <f t="shared" si="1"/>
        <v>8</v>
      </c>
      <c r="B11" s="9" t="s">
        <v>42</v>
      </c>
      <c r="C11" s="7" t="s">
        <v>46</v>
      </c>
      <c r="D11" s="7" t="s">
        <v>12</v>
      </c>
      <c r="E11" s="14">
        <v>2</v>
      </c>
      <c r="F11" s="18"/>
      <c r="G11" s="15" t="s">
        <v>23</v>
      </c>
      <c r="H11" s="15"/>
      <c r="I11" s="18"/>
      <c r="J11" s="14"/>
      <c r="K11" s="7"/>
      <c r="L11" s="2" t="str">
        <f t="shared" si="0"/>
        <v xml:space="preserve">  increment_value int(2) NOT NULL COMMENT '增量值',</v>
      </c>
    </row>
    <row r="12" spans="1:12" ht="20.100000000000001" customHeight="1">
      <c r="L12" s="2" t="str">
        <f>"  PRIMARY KEY (id)"</f>
        <v xml:space="preserve">  PRIMARY KEY (id)</v>
      </c>
    </row>
    <row r="13" spans="1:12" ht="20.100000000000001" customHeight="1">
      <c r="L13" s="2" t="str">
        <f>") ENGINE=InnoDB DEFAULT CHARSET=utf8 COMMENT='"&amp;$B$1&amp;"';"</f>
        <v>) ENGINE=InnoDB DEFAULT CHARSET=utf8 COMMENT='序列表';</v>
      </c>
    </row>
  </sheetData>
  <phoneticPr fontId="6" type="noConversion"/>
  <dataValidations count="2">
    <dataValidation type="list" allowBlank="1" showInputMessage="1" showErrorMessage="1" sqref="G4:G11" xr:uid="{D00585C7-111B-488B-8D08-615C280FE6FB}">
      <formula1>"Y,N"</formula1>
    </dataValidation>
    <dataValidation type="list" allowBlank="1" showInputMessage="1" showErrorMessage="1" sqref="H4:H11" xr:uid="{6FD61686-17A4-4850-9BDD-B266D338C6EE}">
      <formula1>"PK,UK"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9548C-2119-4C8B-A306-66A50A6C914D}">
  <dimension ref="A1:L20"/>
  <sheetViews>
    <sheetView workbookViewId="0">
      <selection activeCell="D20" sqref="D20"/>
    </sheetView>
  </sheetViews>
  <sheetFormatPr defaultRowHeight="20.100000000000001" customHeight="1"/>
  <cols>
    <col min="1" max="1" width="5.125" style="2" customWidth="1"/>
    <col min="2" max="4" width="20.625" style="2" customWidth="1"/>
    <col min="5" max="8" width="10.625" style="2" customWidth="1"/>
    <col min="9" max="9" width="6.375" style="2" bestFit="1" customWidth="1"/>
    <col min="10" max="10" width="22.5" style="2" customWidth="1"/>
    <col min="11" max="11" width="31.375" style="2" bestFit="1" customWidth="1"/>
    <col min="12" max="16384" width="9" style="2"/>
  </cols>
  <sheetData>
    <row r="1" spans="1:12" ht="20.100000000000001" customHeight="1">
      <c r="A1" s="1" t="s">
        <v>0</v>
      </c>
      <c r="B1" s="1" t="s">
        <v>65</v>
      </c>
    </row>
    <row r="2" spans="1:12" ht="20.100000000000001" customHeight="1">
      <c r="A2" s="3"/>
      <c r="B2" s="3" t="s">
        <v>64</v>
      </c>
      <c r="L2" s="2" t="str">
        <f>"DROP TABLE IF EXISTS echemi_eu."&amp;$B$2&amp;";"</f>
        <v>DROP TABLE IF EXISTS echemi_eu.m_sys_menu;</v>
      </c>
    </row>
    <row r="3" spans="1:12" s="5" customFormat="1" ht="20.100000000000001" customHeight="1">
      <c r="A3" s="4" t="s">
        <v>17</v>
      </c>
      <c r="B3" s="4" t="s">
        <v>18</v>
      </c>
      <c r="C3" s="4" t="s">
        <v>19</v>
      </c>
      <c r="D3" s="4" t="s">
        <v>1</v>
      </c>
      <c r="E3" s="13" t="s">
        <v>2</v>
      </c>
      <c r="F3" s="13" t="s">
        <v>3</v>
      </c>
      <c r="G3" s="13" t="s">
        <v>20</v>
      </c>
      <c r="H3" s="13" t="s">
        <v>21</v>
      </c>
      <c r="I3" s="13" t="s">
        <v>16</v>
      </c>
      <c r="J3" s="13" t="s">
        <v>31</v>
      </c>
      <c r="K3" s="4" t="s">
        <v>32</v>
      </c>
      <c r="L3" s="2" t="str">
        <f>"CREATE TABLE echemi_eu."&amp;$B$2&amp;" ("</f>
        <v>CREATE TABLE echemi_eu.m_sys_menu (</v>
      </c>
    </row>
    <row r="4" spans="1:12" s="8" customFormat="1" ht="20.100000000000001" customHeight="1">
      <c r="A4" s="6">
        <f>ROW()-3</f>
        <v>1</v>
      </c>
      <c r="B4" s="7" t="s">
        <v>52</v>
      </c>
      <c r="C4" s="7" t="s">
        <v>11</v>
      </c>
      <c r="D4" s="7" t="s">
        <v>12</v>
      </c>
      <c r="E4" s="14">
        <v>11</v>
      </c>
      <c r="F4" s="14"/>
      <c r="G4" s="15" t="s">
        <v>30</v>
      </c>
      <c r="H4" s="15" t="s">
        <v>24</v>
      </c>
      <c r="I4" s="15"/>
      <c r="J4" s="14"/>
      <c r="K4" s="21" t="s">
        <v>22</v>
      </c>
      <c r="L4" s="2" t="str">
        <f t="shared" ref="L4:L18" si="0">"  "&amp;$B4&amp;" "&amp;$D4&amp;""&amp;IF($E4="","",IF($F4="","("&amp;$E4&amp;")","("&amp;$E4&amp;","&amp;$F4&amp;")"))&amp;" "&amp;IF($G4="Y","NOT NULL","DEFAULT "&amp;IF($I4="","NULL",""&amp;IF($D4="varchar","'"&amp;$I4&amp;"'",""&amp;$I4&amp;"")&amp;"")&amp;"")&amp;" "&amp;IF($B4="id","AUTO_INCREMENT ","")&amp;"COMMENT '"&amp;$C4&amp;""&amp;IF($J4="","","("&amp;$J4&amp;")")&amp;"',"</f>
        <v xml:space="preserve">  id int(11) NOT NULL AUTO_INCREMENT COMMENT 'ID',</v>
      </c>
    </row>
    <row r="5" spans="1:12" s="8" customFormat="1" ht="20.100000000000001" customHeight="1">
      <c r="A5" s="6">
        <f t="shared" ref="A5:A18" si="1">ROW()-3</f>
        <v>2</v>
      </c>
      <c r="B5" s="7" t="s">
        <v>66</v>
      </c>
      <c r="C5" s="7" t="s">
        <v>38</v>
      </c>
      <c r="D5" s="7" t="s">
        <v>13</v>
      </c>
      <c r="E5" s="14">
        <v>50</v>
      </c>
      <c r="F5" s="14"/>
      <c r="G5" s="15" t="s">
        <v>30</v>
      </c>
      <c r="H5" s="15"/>
      <c r="I5" s="15"/>
      <c r="J5" s="14"/>
      <c r="K5" s="7"/>
      <c r="L5" s="2" t="str">
        <f t="shared" si="0"/>
        <v xml:space="preserve">  _title varchar(50) NOT NULL COMMENT '序列ID',</v>
      </c>
    </row>
    <row r="6" spans="1:12" s="8" customFormat="1" ht="20.100000000000001" customHeight="1">
      <c r="A6" s="6">
        <f t="shared" si="1"/>
        <v>3</v>
      </c>
      <c r="B6" s="7" t="s">
        <v>67</v>
      </c>
      <c r="C6" s="7" t="s">
        <v>81</v>
      </c>
      <c r="D6" s="7" t="s">
        <v>13</v>
      </c>
      <c r="E6" s="14">
        <v>50</v>
      </c>
      <c r="F6" s="14"/>
      <c r="G6" s="15"/>
      <c r="H6" s="15"/>
      <c r="I6" s="15"/>
      <c r="J6" s="14"/>
      <c r="K6" s="7"/>
      <c r="L6" s="2" t="str">
        <f t="shared" si="0"/>
        <v xml:space="preserve">  _key varchar(50) DEFAULT NULL COMMENT 'key',</v>
      </c>
    </row>
    <row r="7" spans="1:12" s="8" customFormat="1" ht="20.100000000000001" customHeight="1">
      <c r="A7" s="6">
        <f t="shared" si="1"/>
        <v>4</v>
      </c>
      <c r="B7" s="7" t="s">
        <v>68</v>
      </c>
      <c r="C7" s="7" t="s">
        <v>80</v>
      </c>
      <c r="D7" s="7" t="s">
        <v>13</v>
      </c>
      <c r="E7" s="14">
        <v>50</v>
      </c>
      <c r="F7" s="14"/>
      <c r="G7" s="15"/>
      <c r="H7" s="15"/>
      <c r="I7" s="15"/>
      <c r="J7" s="14"/>
      <c r="K7" s="7"/>
      <c r="L7" s="2" t="str">
        <f t="shared" si="0"/>
        <v xml:space="preserve">  _icon varchar(50) DEFAULT NULL COMMENT '图标',</v>
      </c>
    </row>
    <row r="8" spans="1:12" s="8" customFormat="1" ht="20.100000000000001" customHeight="1">
      <c r="A8" s="6">
        <f t="shared" si="1"/>
        <v>5</v>
      </c>
      <c r="B8" s="7" t="s">
        <v>69</v>
      </c>
      <c r="C8" s="7" t="s">
        <v>79</v>
      </c>
      <c r="D8" s="7" t="s">
        <v>13</v>
      </c>
      <c r="E8" s="14">
        <v>100</v>
      </c>
      <c r="F8" s="14"/>
      <c r="G8" s="15"/>
      <c r="H8" s="15"/>
      <c r="I8" s="15"/>
      <c r="J8" s="14"/>
      <c r="K8" s="7"/>
      <c r="L8" s="2" t="str">
        <f t="shared" si="0"/>
        <v xml:space="preserve">  _href varchar(100) DEFAULT NULL COMMENT '链接',</v>
      </c>
    </row>
    <row r="9" spans="1:12" s="8" customFormat="1" ht="20.100000000000001" customHeight="1">
      <c r="A9" s="6">
        <f t="shared" si="1"/>
        <v>6</v>
      </c>
      <c r="B9" s="7" t="s">
        <v>70</v>
      </c>
      <c r="C9" s="7" t="s">
        <v>78</v>
      </c>
      <c r="D9" s="7" t="s">
        <v>82</v>
      </c>
      <c r="E9" s="14">
        <v>11</v>
      </c>
      <c r="F9" s="14"/>
      <c r="G9" s="15"/>
      <c r="H9" s="15"/>
      <c r="I9" s="15"/>
      <c r="J9" s="14"/>
      <c r="K9" s="7"/>
      <c r="L9" s="2" t="str">
        <f t="shared" si="0"/>
        <v xml:space="preserve">  _order int(11) DEFAULT NULL COMMENT '序号',</v>
      </c>
    </row>
    <row r="10" spans="1:12" s="8" customFormat="1" ht="20.100000000000001" customHeight="1">
      <c r="A10" s="6">
        <f t="shared" si="1"/>
        <v>7</v>
      </c>
      <c r="B10" s="7" t="s">
        <v>71</v>
      </c>
      <c r="C10" s="7" t="s">
        <v>77</v>
      </c>
      <c r="D10" s="7" t="s">
        <v>83</v>
      </c>
      <c r="E10" s="14">
        <v>1</v>
      </c>
      <c r="F10" s="14"/>
      <c r="G10" s="15"/>
      <c r="H10" s="15"/>
      <c r="I10" s="15">
        <v>0</v>
      </c>
      <c r="J10" s="14"/>
      <c r="K10" s="7"/>
      <c r="L10" s="2" t="str">
        <f t="shared" si="0"/>
        <v xml:space="preserve">  _group tinyint(1) DEFAULT 0 COMMENT '是否是组',</v>
      </c>
    </row>
    <row r="11" spans="1:12" s="8" customFormat="1" ht="20.100000000000001" customHeight="1">
      <c r="A11" s="6">
        <f t="shared" si="1"/>
        <v>8</v>
      </c>
      <c r="B11" s="7" t="s">
        <v>72</v>
      </c>
      <c r="C11" s="7" t="s">
        <v>76</v>
      </c>
      <c r="D11" s="7" t="s">
        <v>13</v>
      </c>
      <c r="E11" s="14">
        <v>50</v>
      </c>
      <c r="F11" s="14"/>
      <c r="G11" s="15"/>
      <c r="H11" s="15"/>
      <c r="I11" s="15"/>
      <c r="J11" s="14"/>
      <c r="K11" s="7"/>
      <c r="L11" s="2" t="str">
        <f t="shared" si="0"/>
        <v xml:space="preserve">  _parent varchar(50) DEFAULT NULL COMMENT '父菜单id',</v>
      </c>
    </row>
    <row r="12" spans="1:12" s="8" customFormat="1" ht="20.100000000000001" customHeight="1">
      <c r="A12" s="6">
        <f t="shared" si="1"/>
        <v>9</v>
      </c>
      <c r="B12" s="7" t="s">
        <v>73</v>
      </c>
      <c r="C12" s="7" t="s">
        <v>74</v>
      </c>
      <c r="D12" s="7" t="s">
        <v>13</v>
      </c>
      <c r="E12" s="14">
        <v>1</v>
      </c>
      <c r="F12" s="14"/>
      <c r="G12" s="15"/>
      <c r="H12" s="15"/>
      <c r="I12" s="15">
        <v>1</v>
      </c>
      <c r="J12" s="18" t="s">
        <v>75</v>
      </c>
      <c r="K12" s="7"/>
      <c r="L12" s="2" t="str">
        <f t="shared" si="0"/>
        <v xml:space="preserve">  ed_flag varchar(1) DEFAULT '1' COMMENT '启用标志(0：停用 1：启用)',</v>
      </c>
    </row>
    <row r="13" spans="1:12" s="8" customFormat="1" ht="20.100000000000001" customHeight="1">
      <c r="A13" s="6">
        <f t="shared" si="1"/>
        <v>10</v>
      </c>
      <c r="B13" s="7" t="s">
        <v>57</v>
      </c>
      <c r="C13" s="7" t="s">
        <v>6</v>
      </c>
      <c r="D13" s="7" t="s">
        <v>13</v>
      </c>
      <c r="E13" s="14">
        <v>50</v>
      </c>
      <c r="F13" s="14"/>
      <c r="G13" s="15" t="s">
        <v>23</v>
      </c>
      <c r="H13" s="15"/>
      <c r="I13" s="18"/>
      <c r="J13" s="14"/>
      <c r="K13" s="7"/>
      <c r="L13" s="2" t="str">
        <f t="shared" si="0"/>
        <v xml:space="preserve">  create_by varchar(50) NOT NULL COMMENT '创建人',</v>
      </c>
    </row>
    <row r="14" spans="1:12" s="8" customFormat="1" ht="20.100000000000001" customHeight="1">
      <c r="A14" s="6">
        <f t="shared" si="1"/>
        <v>11</v>
      </c>
      <c r="B14" s="7" t="s">
        <v>58</v>
      </c>
      <c r="C14" s="7" t="s">
        <v>7</v>
      </c>
      <c r="D14" s="7" t="s">
        <v>5</v>
      </c>
      <c r="E14" s="14"/>
      <c r="F14" s="18"/>
      <c r="G14" s="15" t="s">
        <v>23</v>
      </c>
      <c r="H14" s="15"/>
      <c r="I14" s="18"/>
      <c r="J14" s="14"/>
      <c r="K14" s="7"/>
      <c r="L14" s="2" t="str">
        <f t="shared" si="0"/>
        <v xml:space="preserve">  create_date datetime NOT NULL COMMENT '创建时间',</v>
      </c>
    </row>
    <row r="15" spans="1:12" s="8" customFormat="1" ht="20.100000000000001" customHeight="1">
      <c r="A15" s="6">
        <f t="shared" si="1"/>
        <v>12</v>
      </c>
      <c r="B15" s="7" t="s">
        <v>59</v>
      </c>
      <c r="C15" s="7" t="s">
        <v>8</v>
      </c>
      <c r="D15" s="7" t="s">
        <v>13</v>
      </c>
      <c r="E15" s="14">
        <v>50</v>
      </c>
      <c r="F15" s="14"/>
      <c r="G15" s="15" t="s">
        <v>23</v>
      </c>
      <c r="H15" s="15"/>
      <c r="I15" s="18"/>
      <c r="J15" s="14"/>
      <c r="K15" s="7"/>
      <c r="L15" s="2" t="str">
        <f t="shared" si="0"/>
        <v xml:space="preserve">  update_by varchar(50) NOT NULL COMMENT '修改人',</v>
      </c>
    </row>
    <row r="16" spans="1:12" s="8" customFormat="1" ht="20.100000000000001" customHeight="1">
      <c r="A16" s="6">
        <f t="shared" si="1"/>
        <v>13</v>
      </c>
      <c r="B16" s="7" t="s">
        <v>60</v>
      </c>
      <c r="C16" s="7" t="s">
        <v>9</v>
      </c>
      <c r="D16" s="7" t="s">
        <v>5</v>
      </c>
      <c r="E16" s="14"/>
      <c r="F16" s="18"/>
      <c r="G16" s="15" t="s">
        <v>23</v>
      </c>
      <c r="H16" s="15"/>
      <c r="I16" s="18"/>
      <c r="J16" s="14"/>
      <c r="K16" s="7"/>
      <c r="L16" s="2" t="str">
        <f t="shared" si="0"/>
        <v xml:space="preserve">  update_date datetime NOT NULL COMMENT '修改时间',</v>
      </c>
    </row>
    <row r="17" spans="1:12" s="8" customFormat="1" ht="20.100000000000001" customHeight="1">
      <c r="A17" s="6">
        <f t="shared" si="1"/>
        <v>14</v>
      </c>
      <c r="B17" s="7" t="s">
        <v>61</v>
      </c>
      <c r="C17" s="10" t="s">
        <v>15</v>
      </c>
      <c r="D17" s="7" t="s">
        <v>12</v>
      </c>
      <c r="E17" s="14">
        <v>1</v>
      </c>
      <c r="F17" s="14"/>
      <c r="G17" s="15"/>
      <c r="H17" s="15"/>
      <c r="I17" s="18">
        <v>0</v>
      </c>
      <c r="J17" s="18" t="s">
        <v>33</v>
      </c>
      <c r="K17" s="9"/>
      <c r="L17" s="2" t="str">
        <f t="shared" si="0"/>
        <v xml:space="preserve">  delete_flag int(1) DEFAULT 0 COMMENT '删除标记(0：未删除 1：已删除)',</v>
      </c>
    </row>
    <row r="18" spans="1:12" s="8" customFormat="1" ht="20.100000000000001" customHeight="1">
      <c r="A18" s="6">
        <f t="shared" si="1"/>
        <v>15</v>
      </c>
      <c r="B18" s="11" t="s">
        <v>62</v>
      </c>
      <c r="C18" s="7" t="s">
        <v>14</v>
      </c>
      <c r="D18" s="7" t="s">
        <v>5</v>
      </c>
      <c r="E18" s="14"/>
      <c r="F18" s="18"/>
      <c r="G18" s="15"/>
      <c r="H18" s="15"/>
      <c r="I18" s="18"/>
      <c r="J18" s="14"/>
      <c r="K18" s="7"/>
      <c r="L18" s="2" t="str">
        <f t="shared" si="0"/>
        <v xml:space="preserve">  delete_date datetime DEFAULT NULL COMMENT '删除时间',</v>
      </c>
    </row>
    <row r="19" spans="1:12" ht="20.100000000000001" customHeight="1">
      <c r="L19" s="2" t="str">
        <f>"  PRIMARY KEY (id)"</f>
        <v xml:space="preserve">  PRIMARY KEY (id)</v>
      </c>
    </row>
    <row r="20" spans="1:12" ht="20.100000000000001" customHeight="1">
      <c r="L20" s="2" t="str">
        <f>") ENGINE=InnoDB DEFAULT CHARSET=utf8 COMMENT='"&amp;$B$1&amp;"';"</f>
        <v>) ENGINE=InnoDB DEFAULT CHARSET=utf8 COMMENT='菜单表';</v>
      </c>
    </row>
  </sheetData>
  <phoneticPr fontId="6" type="noConversion"/>
  <dataValidations count="2">
    <dataValidation type="list" allowBlank="1" showInputMessage="1" showErrorMessage="1" sqref="H4:H18" xr:uid="{80F70877-D2E3-4111-8C8E-FC730CD566B3}">
      <formula1>"PK,UK"</formula1>
    </dataValidation>
    <dataValidation type="list" allowBlank="1" showInputMessage="1" showErrorMessage="1" sqref="G4:G18" xr:uid="{FC09E11A-9787-40D7-BFA0-41405A74C234}">
      <formula1>"Y,N"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56C69-FED4-4391-B8E5-B4CDBE696052}">
  <dimension ref="A1:L18"/>
  <sheetViews>
    <sheetView workbookViewId="0">
      <selection activeCell="E18" sqref="E18"/>
    </sheetView>
  </sheetViews>
  <sheetFormatPr defaultRowHeight="20.100000000000001" customHeight="1"/>
  <cols>
    <col min="1" max="1" width="5.125" style="2" customWidth="1"/>
    <col min="2" max="4" width="20.625" style="2" customWidth="1"/>
    <col min="5" max="8" width="10.625" style="2" customWidth="1"/>
    <col min="9" max="9" width="6.375" style="2" bestFit="1" customWidth="1"/>
    <col min="10" max="10" width="22.5" style="2" customWidth="1"/>
    <col min="11" max="11" width="31.375" style="2" bestFit="1" customWidth="1"/>
    <col min="12" max="16384" width="9" style="2"/>
  </cols>
  <sheetData>
    <row r="1" spans="1:12" ht="20.100000000000001" customHeight="1">
      <c r="A1" s="1" t="s">
        <v>0</v>
      </c>
      <c r="B1" s="1" t="s">
        <v>85</v>
      </c>
    </row>
    <row r="2" spans="1:12" ht="20.100000000000001" customHeight="1">
      <c r="A2" s="3"/>
      <c r="B2" s="3" t="s">
        <v>84</v>
      </c>
      <c r="L2" s="2" t="str">
        <f>"DROP TABLE IF EXISTS echemi_eu."&amp;$B$2&amp;";"</f>
        <v>DROP TABLE IF EXISTS echemi_eu.m_sys_type_define;</v>
      </c>
    </row>
    <row r="3" spans="1:12" s="5" customFormat="1" ht="20.100000000000001" customHeight="1">
      <c r="A3" s="4" t="s">
        <v>17</v>
      </c>
      <c r="B3" s="4" t="s">
        <v>18</v>
      </c>
      <c r="C3" s="4" t="s">
        <v>19</v>
      </c>
      <c r="D3" s="4" t="s">
        <v>1</v>
      </c>
      <c r="E3" s="13" t="s">
        <v>2</v>
      </c>
      <c r="F3" s="13" t="s">
        <v>3</v>
      </c>
      <c r="G3" s="13" t="s">
        <v>20</v>
      </c>
      <c r="H3" s="13" t="s">
        <v>21</v>
      </c>
      <c r="I3" s="13" t="s">
        <v>16</v>
      </c>
      <c r="J3" s="13" t="s">
        <v>31</v>
      </c>
      <c r="K3" s="4" t="s">
        <v>32</v>
      </c>
      <c r="L3" s="2" t="str">
        <f>"CREATE TABLE echemi_eu."&amp;$B$2&amp;" ("</f>
        <v>CREATE TABLE echemi_eu.m_sys_type_define (</v>
      </c>
    </row>
    <row r="4" spans="1:12" s="8" customFormat="1" ht="20.100000000000001" customHeight="1">
      <c r="A4" s="6">
        <f>ROW()-3</f>
        <v>1</v>
      </c>
      <c r="B4" s="7" t="s">
        <v>52</v>
      </c>
      <c r="C4" s="7" t="s">
        <v>11</v>
      </c>
      <c r="D4" s="7" t="s">
        <v>12</v>
      </c>
      <c r="E4" s="14">
        <v>11</v>
      </c>
      <c r="F4" s="14"/>
      <c r="G4" s="15" t="s">
        <v>30</v>
      </c>
      <c r="H4" s="15" t="s">
        <v>24</v>
      </c>
      <c r="I4" s="15"/>
      <c r="J4" s="14"/>
      <c r="K4" s="21" t="s">
        <v>22</v>
      </c>
      <c r="L4" s="2" t="str">
        <f t="shared" ref="L4:L16" si="0">"  "&amp;$B4&amp;" "&amp;$D4&amp;""&amp;IF($E4="","",IF($F4="","("&amp;$E4&amp;")","("&amp;$E4&amp;","&amp;$F4&amp;")"))&amp;" "&amp;IF($G4="Y","NOT NULL","DEFAULT "&amp;IF($I4="","NULL",""&amp;IF($D4="varchar","'"&amp;$I4&amp;"'",""&amp;$I4&amp;"")&amp;"")&amp;"")&amp;" "&amp;IF($B4="id","AUTO_INCREMENT ","")&amp;"COMMENT '"&amp;$C4&amp;""&amp;IF($J4="","","("&amp;$J4&amp;")")&amp;"',"</f>
        <v xml:space="preserve">  id int(11) NOT NULL AUTO_INCREMENT COMMENT 'ID',</v>
      </c>
    </row>
    <row r="5" spans="1:12" s="8" customFormat="1" ht="20.100000000000001" customHeight="1">
      <c r="A5" s="6">
        <f t="shared" ref="A5:A16" si="1">ROW()-3</f>
        <v>2</v>
      </c>
      <c r="B5" s="7" t="s">
        <v>86</v>
      </c>
      <c r="C5" s="7" t="s">
        <v>91</v>
      </c>
      <c r="D5" s="7" t="s">
        <v>13</v>
      </c>
      <c r="E5" s="14">
        <v>50</v>
      </c>
      <c r="F5" s="14"/>
      <c r="G5" s="15" t="s">
        <v>30</v>
      </c>
      <c r="H5" s="15"/>
      <c r="I5" s="15"/>
      <c r="J5" s="14"/>
      <c r="K5" s="7"/>
      <c r="L5" s="2" t="str">
        <f t="shared" si="0"/>
        <v xml:space="preserve">  _type varchar(50) NOT NULL COMMENT '类型id',</v>
      </c>
    </row>
    <row r="6" spans="1:12" s="8" customFormat="1" ht="20.100000000000001" customHeight="1">
      <c r="A6" s="6">
        <f t="shared" si="1"/>
        <v>3</v>
      </c>
      <c r="B6" s="7" t="s">
        <v>70</v>
      </c>
      <c r="C6" s="7" t="s">
        <v>78</v>
      </c>
      <c r="D6" s="7" t="s">
        <v>12</v>
      </c>
      <c r="E6" s="14">
        <v>10</v>
      </c>
      <c r="F6" s="14"/>
      <c r="G6" s="15"/>
      <c r="H6" s="15"/>
      <c r="I6" s="15"/>
      <c r="J6" s="14"/>
      <c r="K6" s="7"/>
      <c r="L6" s="2" t="str">
        <f t="shared" si="0"/>
        <v xml:space="preserve">  _order int(10) DEFAULT NULL COMMENT '序号',</v>
      </c>
    </row>
    <row r="7" spans="1:12" s="8" customFormat="1" ht="20.100000000000001" customHeight="1">
      <c r="A7" s="6">
        <f t="shared" si="1"/>
        <v>4</v>
      </c>
      <c r="B7" s="7" t="s">
        <v>87</v>
      </c>
      <c r="C7" s="7" t="s">
        <v>92</v>
      </c>
      <c r="D7" s="7" t="s">
        <v>13</v>
      </c>
      <c r="E7" s="14">
        <v>30</v>
      </c>
      <c r="F7" s="14"/>
      <c r="G7" s="15"/>
      <c r="H7" s="15"/>
      <c r="I7" s="15"/>
      <c r="J7" s="14"/>
      <c r="K7" s="7"/>
      <c r="L7" s="2" t="str">
        <f t="shared" si="0"/>
        <v xml:space="preserve">  _value varchar(30) DEFAULT NULL COMMENT '类型值',</v>
      </c>
    </row>
    <row r="8" spans="1:12" s="8" customFormat="1" ht="20.100000000000001" customHeight="1">
      <c r="A8" s="6">
        <f t="shared" si="1"/>
        <v>5</v>
      </c>
      <c r="B8" s="7" t="s">
        <v>88</v>
      </c>
      <c r="C8" s="7" t="s">
        <v>94</v>
      </c>
      <c r="D8" s="7" t="s">
        <v>13</v>
      </c>
      <c r="E8" s="14">
        <v>50</v>
      </c>
      <c r="F8" s="14"/>
      <c r="G8" s="15"/>
      <c r="H8" s="15"/>
      <c r="I8" s="15"/>
      <c r="J8" s="14"/>
      <c r="K8" s="7"/>
      <c r="L8" s="2" t="str">
        <f t="shared" si="0"/>
        <v xml:space="preserve">  _value_other varchar(50) DEFAULT NULL COMMENT '类型其他值',</v>
      </c>
    </row>
    <row r="9" spans="1:12" s="8" customFormat="1" ht="20.100000000000001" customHeight="1">
      <c r="A9" s="6">
        <f t="shared" si="1"/>
        <v>6</v>
      </c>
      <c r="B9" s="7" t="s">
        <v>89</v>
      </c>
      <c r="C9" s="7" t="s">
        <v>93</v>
      </c>
      <c r="D9" s="7" t="s">
        <v>13</v>
      </c>
      <c r="E9" s="14">
        <v>100</v>
      </c>
      <c r="F9" s="14"/>
      <c r="G9" s="15"/>
      <c r="H9" s="15"/>
      <c r="I9" s="15"/>
      <c r="J9" s="14"/>
      <c r="K9" s="7"/>
      <c r="L9" s="2" t="str">
        <f t="shared" si="0"/>
        <v xml:space="preserve">  _desc varchar(100) DEFAULT NULL COMMENT '类型描述',</v>
      </c>
    </row>
    <row r="10" spans="1:12" s="8" customFormat="1" ht="20.100000000000001" customHeight="1">
      <c r="A10" s="6">
        <f t="shared" si="1"/>
        <v>7</v>
      </c>
      <c r="B10" s="7" t="s">
        <v>90</v>
      </c>
      <c r="C10" s="7" t="s">
        <v>95</v>
      </c>
      <c r="D10" s="7" t="s">
        <v>13</v>
      </c>
      <c r="E10" s="14">
        <v>200</v>
      </c>
      <c r="F10" s="14"/>
      <c r="G10" s="15"/>
      <c r="H10" s="15"/>
      <c r="I10" s="15">
        <v>0</v>
      </c>
      <c r="J10" s="14"/>
      <c r="K10" s="7"/>
      <c r="L10" s="2" t="str">
        <f t="shared" si="0"/>
        <v xml:space="preserve">  _remark varchar(200) DEFAULT '0' COMMENT '备注',</v>
      </c>
    </row>
    <row r="11" spans="1:12" s="8" customFormat="1" ht="20.100000000000001" customHeight="1">
      <c r="A11" s="6">
        <f t="shared" si="1"/>
        <v>8</v>
      </c>
      <c r="B11" s="7" t="s">
        <v>57</v>
      </c>
      <c r="C11" s="7" t="s">
        <v>6</v>
      </c>
      <c r="D11" s="7" t="s">
        <v>13</v>
      </c>
      <c r="E11" s="14">
        <v>50</v>
      </c>
      <c r="F11" s="14"/>
      <c r="G11" s="15" t="s">
        <v>23</v>
      </c>
      <c r="H11" s="15"/>
      <c r="I11" s="18"/>
      <c r="J11" s="14"/>
      <c r="K11" s="7"/>
      <c r="L11" s="2" t="str">
        <f t="shared" si="0"/>
        <v xml:space="preserve">  create_by varchar(50) NOT NULL COMMENT '创建人',</v>
      </c>
    </row>
    <row r="12" spans="1:12" s="8" customFormat="1" ht="20.100000000000001" customHeight="1">
      <c r="A12" s="6">
        <f t="shared" si="1"/>
        <v>9</v>
      </c>
      <c r="B12" s="7" t="s">
        <v>58</v>
      </c>
      <c r="C12" s="7" t="s">
        <v>7</v>
      </c>
      <c r="D12" s="7" t="s">
        <v>5</v>
      </c>
      <c r="E12" s="14"/>
      <c r="F12" s="18"/>
      <c r="G12" s="15" t="s">
        <v>23</v>
      </c>
      <c r="H12" s="15"/>
      <c r="I12" s="18"/>
      <c r="J12" s="14"/>
      <c r="K12" s="7"/>
      <c r="L12" s="2" t="str">
        <f t="shared" si="0"/>
        <v xml:space="preserve">  create_date datetime NOT NULL COMMENT '创建时间',</v>
      </c>
    </row>
    <row r="13" spans="1:12" s="8" customFormat="1" ht="20.100000000000001" customHeight="1">
      <c r="A13" s="6">
        <f t="shared" si="1"/>
        <v>10</v>
      </c>
      <c r="B13" s="7" t="s">
        <v>59</v>
      </c>
      <c r="C13" s="7" t="s">
        <v>8</v>
      </c>
      <c r="D13" s="7" t="s">
        <v>13</v>
      </c>
      <c r="E13" s="14">
        <v>50</v>
      </c>
      <c r="F13" s="14"/>
      <c r="G13" s="15" t="s">
        <v>23</v>
      </c>
      <c r="H13" s="15"/>
      <c r="I13" s="18"/>
      <c r="J13" s="14"/>
      <c r="K13" s="7"/>
      <c r="L13" s="2" t="str">
        <f t="shared" si="0"/>
        <v xml:space="preserve">  update_by varchar(50) NOT NULL COMMENT '修改人',</v>
      </c>
    </row>
    <row r="14" spans="1:12" s="8" customFormat="1" ht="20.100000000000001" customHeight="1">
      <c r="A14" s="6">
        <f t="shared" si="1"/>
        <v>11</v>
      </c>
      <c r="B14" s="7" t="s">
        <v>60</v>
      </c>
      <c r="C14" s="7" t="s">
        <v>9</v>
      </c>
      <c r="D14" s="7" t="s">
        <v>5</v>
      </c>
      <c r="E14" s="14"/>
      <c r="F14" s="18"/>
      <c r="G14" s="15" t="s">
        <v>23</v>
      </c>
      <c r="H14" s="15"/>
      <c r="I14" s="18"/>
      <c r="J14" s="14"/>
      <c r="K14" s="7"/>
      <c r="L14" s="2" t="str">
        <f t="shared" si="0"/>
        <v xml:space="preserve">  update_date datetime NOT NULL COMMENT '修改时间',</v>
      </c>
    </row>
    <row r="15" spans="1:12" s="8" customFormat="1" ht="20.100000000000001" customHeight="1">
      <c r="A15" s="6">
        <f t="shared" si="1"/>
        <v>12</v>
      </c>
      <c r="B15" s="7" t="s">
        <v>61</v>
      </c>
      <c r="C15" s="10" t="s">
        <v>15</v>
      </c>
      <c r="D15" s="7" t="s">
        <v>12</v>
      </c>
      <c r="E15" s="14">
        <v>1</v>
      </c>
      <c r="F15" s="14"/>
      <c r="G15" s="15"/>
      <c r="H15" s="15"/>
      <c r="I15" s="18">
        <v>0</v>
      </c>
      <c r="J15" s="18" t="s">
        <v>33</v>
      </c>
      <c r="K15" s="9"/>
      <c r="L15" s="2" t="str">
        <f t="shared" si="0"/>
        <v xml:space="preserve">  delete_flag int(1) DEFAULT 0 COMMENT '删除标记(0：未删除 1：已删除)',</v>
      </c>
    </row>
    <row r="16" spans="1:12" s="8" customFormat="1" ht="20.100000000000001" customHeight="1">
      <c r="A16" s="6">
        <f t="shared" si="1"/>
        <v>13</v>
      </c>
      <c r="B16" s="11" t="s">
        <v>62</v>
      </c>
      <c r="C16" s="7" t="s">
        <v>14</v>
      </c>
      <c r="D16" s="7" t="s">
        <v>5</v>
      </c>
      <c r="E16" s="14"/>
      <c r="F16" s="18"/>
      <c r="G16" s="15"/>
      <c r="H16" s="15"/>
      <c r="I16" s="18"/>
      <c r="J16" s="14"/>
      <c r="K16" s="7"/>
      <c r="L16" s="2" t="str">
        <f t="shared" si="0"/>
        <v xml:space="preserve">  delete_date datetime DEFAULT NULL COMMENT '删除时间',</v>
      </c>
    </row>
    <row r="17" spans="12:12" ht="20.100000000000001" customHeight="1">
      <c r="L17" s="2" t="str">
        <f>"  PRIMARY KEY (id)"</f>
        <v xml:space="preserve">  PRIMARY KEY (id)</v>
      </c>
    </row>
    <row r="18" spans="12:12" ht="20.100000000000001" customHeight="1">
      <c r="L18" s="2" t="str">
        <f>") ENGINE=InnoDB DEFAULT CHARSET=utf8 COMMENT='"&amp;$B$1&amp;"';"</f>
        <v>) ENGINE=InnoDB DEFAULT CHARSET=utf8 COMMENT='类型定义表';</v>
      </c>
    </row>
  </sheetData>
  <phoneticPr fontId="6" type="noConversion"/>
  <dataValidations count="2">
    <dataValidation type="list" allowBlank="1" showInputMessage="1" showErrorMessage="1" sqref="G4:G16" xr:uid="{8E673FD1-8EA9-48EC-ADA2-76CC32B0B249}">
      <formula1>"Y,N"</formula1>
    </dataValidation>
    <dataValidation type="list" allowBlank="1" showInputMessage="1" showErrorMessage="1" sqref="H4:H16" xr:uid="{F75A11DB-138F-4652-85CC-AE5C885D740F}">
      <formula1>"PK,UK"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2EF40-A364-4132-8A80-130EBE2EF249}">
  <dimension ref="A1:L16"/>
  <sheetViews>
    <sheetView tabSelected="1" workbookViewId="0">
      <selection activeCell="F9" sqref="F9"/>
    </sheetView>
  </sheetViews>
  <sheetFormatPr defaultRowHeight="20.100000000000001" customHeight="1"/>
  <cols>
    <col min="1" max="1" width="5.125" style="2" customWidth="1"/>
    <col min="2" max="4" width="20.625" style="2" customWidth="1"/>
    <col min="5" max="8" width="10.625" style="2" customWidth="1"/>
    <col min="9" max="9" width="6.375" style="2" bestFit="1" customWidth="1"/>
    <col min="10" max="10" width="22.5" style="2" customWidth="1"/>
    <col min="11" max="11" width="31.375" style="2" bestFit="1" customWidth="1"/>
    <col min="12" max="16384" width="9" style="2"/>
  </cols>
  <sheetData>
    <row r="1" spans="1:12" ht="20.100000000000001" customHeight="1">
      <c r="A1" s="1" t="s">
        <v>0</v>
      </c>
      <c r="B1" s="1" t="s">
        <v>96</v>
      </c>
    </row>
    <row r="2" spans="1:12" ht="20.100000000000001" customHeight="1">
      <c r="A2" s="3"/>
      <c r="B2" s="3" t="s">
        <v>97</v>
      </c>
      <c r="L2" s="2" t="str">
        <f>"DROP TABLE IF EXISTS echemi_eu."&amp;$B$2&amp;";"</f>
        <v>DROP TABLE IF EXISTS echemi_eu.m_sys_user;</v>
      </c>
    </row>
    <row r="3" spans="1:12" s="5" customFormat="1" ht="20.100000000000001" customHeight="1">
      <c r="A3" s="4" t="s">
        <v>17</v>
      </c>
      <c r="B3" s="4" t="s">
        <v>18</v>
      </c>
      <c r="C3" s="4" t="s">
        <v>19</v>
      </c>
      <c r="D3" s="4" t="s">
        <v>1</v>
      </c>
      <c r="E3" s="13" t="s">
        <v>2</v>
      </c>
      <c r="F3" s="13" t="s">
        <v>3</v>
      </c>
      <c r="G3" s="13" t="s">
        <v>20</v>
      </c>
      <c r="H3" s="13" t="s">
        <v>21</v>
      </c>
      <c r="I3" s="13" t="s">
        <v>16</v>
      </c>
      <c r="J3" s="13" t="s">
        <v>31</v>
      </c>
      <c r="K3" s="4" t="s">
        <v>32</v>
      </c>
      <c r="L3" s="2" t="str">
        <f>"CREATE TABLE echemi_eu."&amp;$B$2&amp;" ("</f>
        <v>CREATE TABLE echemi_eu.m_sys_user (</v>
      </c>
    </row>
    <row r="4" spans="1:12" s="8" customFormat="1" ht="20.100000000000001" customHeight="1">
      <c r="A4" s="6">
        <f>ROW()-3</f>
        <v>1</v>
      </c>
      <c r="B4" s="7" t="s">
        <v>52</v>
      </c>
      <c r="C4" s="7" t="s">
        <v>11</v>
      </c>
      <c r="D4" s="7" t="s">
        <v>12</v>
      </c>
      <c r="E4" s="14">
        <v>11</v>
      </c>
      <c r="F4" s="14"/>
      <c r="G4" s="15" t="s">
        <v>30</v>
      </c>
      <c r="H4" s="15" t="s">
        <v>24</v>
      </c>
      <c r="I4" s="15"/>
      <c r="J4" s="14"/>
      <c r="K4" s="21" t="s">
        <v>22</v>
      </c>
      <c r="L4" s="2" t="str">
        <f t="shared" ref="L4:L14" si="0">"  "&amp;$B4&amp;" "&amp;$D4&amp;""&amp;IF($E4="","",IF($F4="","("&amp;$E4&amp;")","("&amp;$E4&amp;","&amp;$F4&amp;")"))&amp;" "&amp;IF($G4="Y","NOT NULL","DEFAULT "&amp;IF($I4="","NULL",""&amp;IF($D4="varchar","'"&amp;$I4&amp;"'",""&amp;$I4&amp;"")&amp;"")&amp;"")&amp;" "&amp;IF($B4="id","AUTO_INCREMENT ","")&amp;"COMMENT '"&amp;$C4&amp;""&amp;IF($J4="","","("&amp;$J4&amp;")")&amp;"',"</f>
        <v xml:space="preserve">  id int(11) NOT NULL AUTO_INCREMENT COMMENT 'ID',</v>
      </c>
    </row>
    <row r="5" spans="1:12" s="8" customFormat="1" ht="20.100000000000001" customHeight="1">
      <c r="A5" s="6">
        <f t="shared" ref="A5:A14" si="1">ROW()-3</f>
        <v>2</v>
      </c>
      <c r="B5" s="7" t="s">
        <v>98</v>
      </c>
      <c r="C5" s="7" t="s">
        <v>101</v>
      </c>
      <c r="D5" s="7" t="s">
        <v>13</v>
      </c>
      <c r="E5" s="14">
        <v>20</v>
      </c>
      <c r="F5" s="14"/>
      <c r="G5" s="15" t="s">
        <v>30</v>
      </c>
      <c r="H5" s="15"/>
      <c r="I5" s="15"/>
      <c r="J5" s="14"/>
      <c r="K5" s="7"/>
      <c r="L5" s="2" t="str">
        <f t="shared" si="0"/>
        <v xml:space="preserve">  _uid varchar(20) NOT NULL COMMENT '用户uid',</v>
      </c>
    </row>
    <row r="6" spans="1:12" s="8" customFormat="1" ht="20.100000000000001" customHeight="1">
      <c r="A6" s="6">
        <f t="shared" si="1"/>
        <v>3</v>
      </c>
      <c r="B6" s="7" t="s">
        <v>54</v>
      </c>
      <c r="C6" s="7" t="s">
        <v>102</v>
      </c>
      <c r="D6" s="7" t="s">
        <v>13</v>
      </c>
      <c r="E6" s="14">
        <v>20</v>
      </c>
      <c r="F6" s="14"/>
      <c r="G6" s="15"/>
      <c r="H6" s="15"/>
      <c r="I6" s="15"/>
      <c r="J6" s="14"/>
      <c r="K6" s="7"/>
      <c r="L6" s="2" t="str">
        <f t="shared" si="0"/>
        <v xml:space="preserve">  _name varchar(20) DEFAULT NULL COMMENT '用户名',</v>
      </c>
    </row>
    <row r="7" spans="1:12" s="8" customFormat="1" ht="20.100000000000001" customHeight="1">
      <c r="A7" s="6">
        <f t="shared" si="1"/>
        <v>4</v>
      </c>
      <c r="B7" s="7" t="s">
        <v>99</v>
      </c>
      <c r="C7" s="7" t="s">
        <v>103</v>
      </c>
      <c r="D7" s="7" t="s">
        <v>13</v>
      </c>
      <c r="E7" s="14">
        <v>200</v>
      </c>
      <c r="F7" s="14"/>
      <c r="G7" s="15"/>
      <c r="H7" s="15"/>
      <c r="I7" s="15"/>
      <c r="J7" s="14"/>
      <c r="K7" s="7"/>
      <c r="L7" s="2" t="str">
        <f t="shared" si="0"/>
        <v xml:space="preserve">  _pass varchar(200) DEFAULT NULL COMMENT '用户密码',</v>
      </c>
    </row>
    <row r="8" spans="1:12" s="8" customFormat="1" ht="20.100000000000001" customHeight="1">
      <c r="A8" s="6">
        <f t="shared" si="1"/>
        <v>5</v>
      </c>
      <c r="B8" s="7" t="s">
        <v>100</v>
      </c>
      <c r="C8" s="7" t="s">
        <v>104</v>
      </c>
      <c r="D8" s="7" t="s">
        <v>13</v>
      </c>
      <c r="E8" s="14">
        <v>50</v>
      </c>
      <c r="F8" s="14"/>
      <c r="G8" s="15"/>
      <c r="H8" s="15"/>
      <c r="I8" s="15"/>
      <c r="J8" s="14"/>
      <c r="K8" s="7"/>
      <c r="L8" s="2" t="str">
        <f t="shared" si="0"/>
        <v xml:space="preserve">  _email varchar(50) DEFAULT NULL COMMENT '用户邮箱',</v>
      </c>
    </row>
    <row r="9" spans="1:12" s="8" customFormat="1" ht="20.100000000000001" customHeight="1">
      <c r="A9" s="6">
        <f t="shared" si="1"/>
        <v>6</v>
      </c>
      <c r="B9" s="7" t="s">
        <v>57</v>
      </c>
      <c r="C9" s="7" t="s">
        <v>6</v>
      </c>
      <c r="D9" s="7" t="s">
        <v>13</v>
      </c>
      <c r="E9" s="14">
        <v>50</v>
      </c>
      <c r="F9" s="14"/>
      <c r="G9" s="15" t="s">
        <v>23</v>
      </c>
      <c r="H9" s="15"/>
      <c r="I9" s="18"/>
      <c r="J9" s="14"/>
      <c r="K9" s="7"/>
      <c r="L9" s="2" t="str">
        <f t="shared" si="0"/>
        <v xml:space="preserve">  create_by varchar(50) NOT NULL COMMENT '创建人',</v>
      </c>
    </row>
    <row r="10" spans="1:12" s="8" customFormat="1" ht="20.100000000000001" customHeight="1">
      <c r="A10" s="6">
        <f t="shared" si="1"/>
        <v>7</v>
      </c>
      <c r="B10" s="7" t="s">
        <v>58</v>
      </c>
      <c r="C10" s="7" t="s">
        <v>7</v>
      </c>
      <c r="D10" s="7" t="s">
        <v>5</v>
      </c>
      <c r="E10" s="14"/>
      <c r="F10" s="18"/>
      <c r="G10" s="15" t="s">
        <v>23</v>
      </c>
      <c r="H10" s="15"/>
      <c r="I10" s="18"/>
      <c r="J10" s="14"/>
      <c r="K10" s="7"/>
      <c r="L10" s="2" t="str">
        <f t="shared" si="0"/>
        <v xml:space="preserve">  create_date datetime NOT NULL COMMENT '创建时间',</v>
      </c>
    </row>
    <row r="11" spans="1:12" s="8" customFormat="1" ht="20.100000000000001" customHeight="1">
      <c r="A11" s="6">
        <f t="shared" si="1"/>
        <v>8</v>
      </c>
      <c r="B11" s="7" t="s">
        <v>59</v>
      </c>
      <c r="C11" s="7" t="s">
        <v>8</v>
      </c>
      <c r="D11" s="7" t="s">
        <v>13</v>
      </c>
      <c r="E11" s="14">
        <v>50</v>
      </c>
      <c r="F11" s="14"/>
      <c r="G11" s="15" t="s">
        <v>23</v>
      </c>
      <c r="H11" s="15"/>
      <c r="I11" s="18"/>
      <c r="J11" s="14"/>
      <c r="K11" s="7"/>
      <c r="L11" s="2" t="str">
        <f t="shared" si="0"/>
        <v xml:space="preserve">  update_by varchar(50) NOT NULL COMMENT '修改人',</v>
      </c>
    </row>
    <row r="12" spans="1:12" s="8" customFormat="1" ht="20.100000000000001" customHeight="1">
      <c r="A12" s="6">
        <f t="shared" si="1"/>
        <v>9</v>
      </c>
      <c r="B12" s="7" t="s">
        <v>60</v>
      </c>
      <c r="C12" s="7" t="s">
        <v>9</v>
      </c>
      <c r="D12" s="7" t="s">
        <v>5</v>
      </c>
      <c r="E12" s="14"/>
      <c r="F12" s="18"/>
      <c r="G12" s="15" t="s">
        <v>23</v>
      </c>
      <c r="H12" s="15"/>
      <c r="I12" s="18"/>
      <c r="J12" s="14"/>
      <c r="K12" s="7"/>
      <c r="L12" s="2" t="str">
        <f t="shared" si="0"/>
        <v xml:space="preserve">  update_date datetime NOT NULL COMMENT '修改时间',</v>
      </c>
    </row>
    <row r="13" spans="1:12" s="8" customFormat="1" ht="20.100000000000001" customHeight="1">
      <c r="A13" s="6">
        <f t="shared" si="1"/>
        <v>10</v>
      </c>
      <c r="B13" s="7" t="s">
        <v>61</v>
      </c>
      <c r="C13" s="10" t="s">
        <v>15</v>
      </c>
      <c r="D13" s="7" t="s">
        <v>12</v>
      </c>
      <c r="E13" s="14">
        <v>1</v>
      </c>
      <c r="F13" s="14"/>
      <c r="G13" s="15"/>
      <c r="H13" s="15"/>
      <c r="I13" s="18">
        <v>0</v>
      </c>
      <c r="J13" s="18" t="s">
        <v>33</v>
      </c>
      <c r="K13" s="9"/>
      <c r="L13" s="2" t="str">
        <f t="shared" si="0"/>
        <v xml:space="preserve">  delete_flag int(1) DEFAULT 0 COMMENT '删除标记(0：未删除 1：已删除)',</v>
      </c>
    </row>
    <row r="14" spans="1:12" s="8" customFormat="1" ht="20.100000000000001" customHeight="1">
      <c r="A14" s="6">
        <f t="shared" si="1"/>
        <v>11</v>
      </c>
      <c r="B14" s="11" t="s">
        <v>62</v>
      </c>
      <c r="C14" s="7" t="s">
        <v>14</v>
      </c>
      <c r="D14" s="7" t="s">
        <v>5</v>
      </c>
      <c r="E14" s="14"/>
      <c r="F14" s="18"/>
      <c r="G14" s="15"/>
      <c r="H14" s="15"/>
      <c r="I14" s="18"/>
      <c r="J14" s="14"/>
      <c r="K14" s="7"/>
      <c r="L14" s="2" t="str">
        <f t="shared" si="0"/>
        <v xml:space="preserve">  delete_date datetime DEFAULT NULL COMMENT '删除时间',</v>
      </c>
    </row>
    <row r="15" spans="1:12" ht="20.100000000000001" customHeight="1">
      <c r="L15" s="2" t="str">
        <f>"  PRIMARY KEY (id)"</f>
        <v xml:space="preserve">  PRIMARY KEY (id)</v>
      </c>
    </row>
    <row r="16" spans="1:12" ht="20.100000000000001" customHeight="1">
      <c r="L16" s="2" t="str">
        <f>") ENGINE=InnoDB DEFAULT CHARSET=utf8 COMMENT='"&amp;$B$1&amp;"';"</f>
        <v>) ENGINE=InnoDB DEFAULT CHARSET=utf8 COMMENT='用户表';</v>
      </c>
    </row>
  </sheetData>
  <phoneticPr fontId="6" type="noConversion"/>
  <dataValidations count="2">
    <dataValidation type="list" allowBlank="1" showInputMessage="1" showErrorMessage="1" sqref="H4:H14" xr:uid="{3CC37AAC-40CF-4BCF-B586-44CFC908A0B9}">
      <formula1>"PK,UK"</formula1>
    </dataValidation>
    <dataValidation type="list" allowBlank="1" showInputMessage="1" showErrorMessage="1" sqref="G4:G14" xr:uid="{2255DC95-0B18-4149-98B3-4B309EDEF43B}">
      <formula1>"Y,N"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附件表</vt:lpstr>
      <vt:lpstr>序列表</vt:lpstr>
      <vt:lpstr>菜单表</vt:lpstr>
      <vt:lpstr>类型定义表</vt:lpstr>
      <vt:lpstr>用户表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2173160000908</dc:creator>
  <cp:lastModifiedBy>echemi</cp:lastModifiedBy>
  <cp:lastPrinted>2002-11-28T05:02:44Z</cp:lastPrinted>
  <dcterms:created xsi:type="dcterms:W3CDTF">1997-01-08T22:48:59Z</dcterms:created>
  <dcterms:modified xsi:type="dcterms:W3CDTF">2019-11-22T01:20:06Z</dcterms:modified>
</cp:coreProperties>
</file>