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05" windowWidth="8910" windowHeight="3825" tabRatio="379" activeTab="1"/>
  </bookViews>
  <sheets>
    <sheet name="Ressources" sheetId="1" r:id="rId1"/>
    <sheet name="Cartographie" sheetId="2" r:id="rId2"/>
    <sheet name="Synthèse" sheetId="3" r:id="rId3"/>
  </sheets>
  <definedNames>
    <definedName name="_xlnm._FilterDatabase" localSheetId="0" hidden="1">Ressources!$A$3:$B$3</definedName>
  </definedNames>
  <calcPr calcId="125725"/>
</workbook>
</file>

<file path=xl/calcChain.xml><?xml version="1.0" encoding="utf-8"?>
<calcChain xmlns="http://schemas.openxmlformats.org/spreadsheetml/2006/main">
  <c r="D26" i="3"/>
  <c r="E26"/>
  <c r="F26"/>
  <c r="C26"/>
  <c r="G25"/>
  <c r="C25"/>
  <c r="F25"/>
  <c r="E25"/>
  <c r="D25"/>
  <c r="K19"/>
  <c r="J19"/>
  <c r="I4" i="1"/>
  <c r="I5"/>
  <c r="I6"/>
  <c r="L3" i="3" s="1"/>
  <c r="I7" i="1"/>
  <c r="I8"/>
  <c r="I9"/>
  <c r="I10"/>
  <c r="L4" i="3" s="1"/>
  <c r="I11" i="1"/>
  <c r="I12"/>
  <c r="I13"/>
  <c r="I14"/>
  <c r="L6" i="3" s="1"/>
  <c r="I15" i="1"/>
  <c r="I16"/>
  <c r="I17"/>
  <c r="I18"/>
  <c r="L8" i="3" s="1"/>
  <c r="I19" i="1"/>
  <c r="I20"/>
  <c r="I21"/>
  <c r="I22"/>
  <c r="I23"/>
  <c r="I24"/>
  <c r="L9" i="3" s="1"/>
  <c r="I25" i="1"/>
  <c r="I26"/>
  <c r="I27"/>
  <c r="I28"/>
  <c r="I29"/>
  <c r="I30"/>
  <c r="I31"/>
  <c r="I32"/>
  <c r="I33"/>
  <c r="I34"/>
  <c r="I35"/>
  <c r="I36"/>
  <c r="L11" i="3" s="1"/>
  <c r="I37" i="1"/>
  <c r="I38"/>
  <c r="I39"/>
  <c r="I40"/>
  <c r="I41"/>
  <c r="I42"/>
  <c r="L13" i="3" s="1"/>
  <c r="I43" i="1"/>
  <c r="I44"/>
  <c r="I45"/>
  <c r="I46"/>
  <c r="I47"/>
  <c r="I48"/>
  <c r="I49"/>
  <c r="I50"/>
  <c r="I51"/>
  <c r="I52"/>
  <c r="I53"/>
  <c r="I54"/>
  <c r="I55"/>
  <c r="I56"/>
  <c r="I57"/>
  <c r="I58"/>
  <c r="I59"/>
  <c r="I60"/>
  <c r="I61"/>
  <c r="F2"/>
  <c r="R7"/>
  <c r="AA7"/>
  <c r="U7"/>
  <c r="X6"/>
  <c r="X7"/>
  <c r="L7"/>
  <c r="O7"/>
  <c r="I16" i="3"/>
  <c r="H16"/>
  <c r="G16"/>
  <c r="F16"/>
  <c r="E16"/>
  <c r="D16"/>
  <c r="C16"/>
  <c r="X5" i="1"/>
  <c r="I17" i="3"/>
  <c r="H17"/>
  <c r="F17"/>
  <c r="E17"/>
  <c r="D17"/>
  <c r="C17"/>
  <c r="C8"/>
  <c r="D8"/>
  <c r="E8"/>
  <c r="F8"/>
  <c r="G8"/>
  <c r="H8"/>
  <c r="I8"/>
  <c r="I9"/>
  <c r="AA59" i="1"/>
  <c r="X59"/>
  <c r="U59"/>
  <c r="R59"/>
  <c r="O59"/>
  <c r="L59"/>
  <c r="L25"/>
  <c r="O25"/>
  <c r="R25"/>
  <c r="U25"/>
  <c r="X25"/>
  <c r="AA25"/>
  <c r="R24"/>
  <c r="U24"/>
  <c r="X24"/>
  <c r="AA24"/>
  <c r="O24"/>
  <c r="I19" i="3"/>
  <c r="H19"/>
  <c r="G19"/>
  <c r="F19"/>
  <c r="E19"/>
  <c r="D19"/>
  <c r="C19"/>
  <c r="AA54" i="1"/>
  <c r="X54"/>
  <c r="U54"/>
  <c r="R54"/>
  <c r="O54"/>
  <c r="L54"/>
  <c r="AA53"/>
  <c r="X53"/>
  <c r="U53"/>
  <c r="R53"/>
  <c r="O53"/>
  <c r="L53"/>
  <c r="L16" i="3"/>
  <c r="X16" i="1"/>
  <c r="X14"/>
  <c r="R21"/>
  <c r="U21"/>
  <c r="X21"/>
  <c r="AA21"/>
  <c r="L21"/>
  <c r="O21"/>
  <c r="L20"/>
  <c r="O20"/>
  <c r="R20"/>
  <c r="U20"/>
  <c r="X20"/>
  <c r="AA20"/>
  <c r="C3" i="3"/>
  <c r="C4"/>
  <c r="AA5" i="1"/>
  <c r="U5"/>
  <c r="R5"/>
  <c r="O5"/>
  <c r="L5"/>
  <c r="AA45"/>
  <c r="X45"/>
  <c r="U45"/>
  <c r="O45"/>
  <c r="R45"/>
  <c r="L45"/>
  <c r="G17" i="3"/>
  <c r="I15"/>
  <c r="H15"/>
  <c r="G15"/>
  <c r="F15"/>
  <c r="E15"/>
  <c r="D15"/>
  <c r="C15"/>
  <c r="I14"/>
  <c r="H14"/>
  <c r="G14"/>
  <c r="F14"/>
  <c r="E14"/>
  <c r="D14"/>
  <c r="C14"/>
  <c r="I13"/>
  <c r="H13"/>
  <c r="G13"/>
  <c r="F13"/>
  <c r="E13"/>
  <c r="D13"/>
  <c r="C13"/>
  <c r="I12"/>
  <c r="H12"/>
  <c r="G12"/>
  <c r="F12"/>
  <c r="E12"/>
  <c r="D12"/>
  <c r="C12"/>
  <c r="I11"/>
  <c r="H11"/>
  <c r="G11"/>
  <c r="F11"/>
  <c r="E11"/>
  <c r="D11"/>
  <c r="C11"/>
  <c r="I10"/>
  <c r="H10"/>
  <c r="G10"/>
  <c r="F10"/>
  <c r="E10"/>
  <c r="D10"/>
  <c r="C10"/>
  <c r="H9"/>
  <c r="G9"/>
  <c r="F9"/>
  <c r="E9"/>
  <c r="D9"/>
  <c r="C9"/>
  <c r="I7"/>
  <c r="H7"/>
  <c r="G7"/>
  <c r="F7"/>
  <c r="E7"/>
  <c r="D7"/>
  <c r="C7"/>
  <c r="I6"/>
  <c r="H6"/>
  <c r="G6"/>
  <c r="F6"/>
  <c r="E6"/>
  <c r="C6"/>
  <c r="D6"/>
  <c r="I5"/>
  <c r="H5"/>
  <c r="G5"/>
  <c r="F5"/>
  <c r="E5"/>
  <c r="D5"/>
  <c r="C5"/>
  <c r="I4"/>
  <c r="H4"/>
  <c r="G4"/>
  <c r="F4"/>
  <c r="E4"/>
  <c r="D4"/>
  <c r="I3"/>
  <c r="H3"/>
  <c r="G3"/>
  <c r="F3"/>
  <c r="E3"/>
  <c r="D3"/>
  <c r="X58" i="1"/>
  <c r="AA58"/>
  <c r="U58"/>
  <c r="R58"/>
  <c r="O58"/>
  <c r="L58"/>
  <c r="U30"/>
  <c r="AA49"/>
  <c r="X49"/>
  <c r="U49"/>
  <c r="R49"/>
  <c r="O49"/>
  <c r="L49"/>
  <c r="AA48"/>
  <c r="X48"/>
  <c r="U48"/>
  <c r="R48"/>
  <c r="O48"/>
  <c r="L48"/>
  <c r="L5" i="3"/>
  <c r="L7"/>
  <c r="L10"/>
  <c r="L12"/>
  <c r="L14"/>
  <c r="L17"/>
  <c r="AA44" i="1"/>
  <c r="X44"/>
  <c r="U44"/>
  <c r="R44"/>
  <c r="O44"/>
  <c r="O43"/>
  <c r="L44"/>
  <c r="AA39"/>
  <c r="X39"/>
  <c r="U39"/>
  <c r="R39"/>
  <c r="O39"/>
  <c r="L39"/>
  <c r="AA36"/>
  <c r="X36"/>
  <c r="U36"/>
  <c r="R36"/>
  <c r="O36"/>
  <c r="L36"/>
  <c r="AA35"/>
  <c r="X35"/>
  <c r="U35"/>
  <c r="R35"/>
  <c r="O35"/>
  <c r="L35"/>
  <c r="AA33"/>
  <c r="X33"/>
  <c r="U33"/>
  <c r="R33"/>
  <c r="O33"/>
  <c r="L33"/>
  <c r="AA32"/>
  <c r="X32"/>
  <c r="U32"/>
  <c r="R32"/>
  <c r="O32"/>
  <c r="L32"/>
  <c r="AA31"/>
  <c r="X31"/>
  <c r="U31"/>
  <c r="R31"/>
  <c r="O31"/>
  <c r="L31"/>
  <c r="AA30"/>
  <c r="X30"/>
  <c r="R30"/>
  <c r="O30"/>
  <c r="L30"/>
  <c r="AA14"/>
  <c r="U14"/>
  <c r="R14"/>
  <c r="O14"/>
  <c r="L14"/>
  <c r="AA22"/>
  <c r="X22"/>
  <c r="U22"/>
  <c r="R22"/>
  <c r="O22"/>
  <c r="L22"/>
  <c r="AA19"/>
  <c r="X19"/>
  <c r="U19"/>
  <c r="R19"/>
  <c r="O19"/>
  <c r="L19"/>
  <c r="AA27"/>
  <c r="X27"/>
  <c r="U27"/>
  <c r="R27"/>
  <c r="O27"/>
  <c r="AA26"/>
  <c r="X26"/>
  <c r="U26"/>
  <c r="R26"/>
  <c r="O26"/>
  <c r="L26"/>
  <c r="AA9"/>
  <c r="X9"/>
  <c r="U9"/>
  <c r="R9"/>
  <c r="O9"/>
  <c r="L9"/>
  <c r="AA18"/>
  <c r="X18"/>
  <c r="U18"/>
  <c r="R18"/>
  <c r="O18"/>
  <c r="L18"/>
  <c r="AA6"/>
  <c r="U6"/>
  <c r="R6"/>
  <c r="O6"/>
  <c r="L6"/>
  <c r="AA50"/>
  <c r="AA51"/>
  <c r="AA52"/>
  <c r="AA29"/>
  <c r="AA34"/>
  <c r="AA10"/>
  <c r="X46"/>
  <c r="X47"/>
  <c r="X50"/>
  <c r="X51"/>
  <c r="X52"/>
  <c r="X29"/>
  <c r="X34"/>
  <c r="X10"/>
  <c r="X41"/>
  <c r="U47"/>
  <c r="U50"/>
  <c r="U51"/>
  <c r="U52"/>
  <c r="U29"/>
  <c r="U34"/>
  <c r="R47"/>
  <c r="R50"/>
  <c r="R51"/>
  <c r="R52"/>
  <c r="R29"/>
  <c r="O50"/>
  <c r="O51"/>
  <c r="O52"/>
  <c r="L51"/>
  <c r="L50"/>
  <c r="L38"/>
  <c r="L40"/>
  <c r="O38"/>
  <c r="O40"/>
  <c r="O16"/>
  <c r="AA38"/>
  <c r="AA40"/>
  <c r="X38"/>
  <c r="X40"/>
  <c r="U38"/>
  <c r="U40"/>
  <c r="R61"/>
  <c r="R37"/>
  <c r="R38"/>
  <c r="AA41"/>
  <c r="AA42"/>
  <c r="AA11"/>
  <c r="AA13"/>
  <c r="AA4"/>
  <c r="AA8"/>
  <c r="AA23"/>
  <c r="AA28"/>
  <c r="AA17"/>
  <c r="AA57"/>
  <c r="AA60"/>
  <c r="AA61"/>
  <c r="AA37"/>
  <c r="AA16"/>
  <c r="AA43"/>
  <c r="AA46"/>
  <c r="X42"/>
  <c r="X11"/>
  <c r="X13"/>
  <c r="X4"/>
  <c r="X8"/>
  <c r="X23"/>
  <c r="X28"/>
  <c r="X17"/>
  <c r="X57"/>
  <c r="X60"/>
  <c r="X61"/>
  <c r="X37"/>
  <c r="U10"/>
  <c r="U41"/>
  <c r="U42"/>
  <c r="U11"/>
  <c r="U13"/>
  <c r="U4"/>
  <c r="U8"/>
  <c r="U23"/>
  <c r="U28"/>
  <c r="U17"/>
  <c r="U57"/>
  <c r="U60"/>
  <c r="U61"/>
  <c r="U37"/>
  <c r="U16"/>
  <c r="U43"/>
  <c r="U46"/>
  <c r="R46"/>
  <c r="R34"/>
  <c r="R10"/>
  <c r="R41"/>
  <c r="R42"/>
  <c r="R11"/>
  <c r="R13"/>
  <c r="R4"/>
  <c r="R8"/>
  <c r="R23"/>
  <c r="R28"/>
  <c r="R17"/>
  <c r="R57"/>
  <c r="R60"/>
  <c r="R40"/>
  <c r="R16"/>
  <c r="O29"/>
  <c r="O34"/>
  <c r="O10"/>
  <c r="O41"/>
  <c r="O42"/>
  <c r="O11"/>
  <c r="O13"/>
  <c r="O4"/>
  <c r="O8"/>
  <c r="L46"/>
  <c r="L47"/>
  <c r="L52"/>
  <c r="L29"/>
  <c r="L34"/>
  <c r="L10"/>
  <c r="L41"/>
  <c r="L42"/>
  <c r="O23"/>
  <c r="O28"/>
  <c r="O17"/>
  <c r="O57"/>
  <c r="O60"/>
  <c r="O61"/>
  <c r="O37"/>
  <c r="L11"/>
  <c r="L13"/>
  <c r="L4"/>
  <c r="L8"/>
  <c r="L23"/>
  <c r="L28"/>
  <c r="L17"/>
  <c r="L57"/>
  <c r="L60"/>
  <c r="L61"/>
  <c r="L37"/>
  <c r="L16"/>
  <c r="X43"/>
  <c r="AA47"/>
  <c r="R43"/>
  <c r="O46"/>
  <c r="O47"/>
  <c r="L43"/>
  <c r="L15" i="3" l="1"/>
  <c r="L18" s="1"/>
  <c r="F3" i="1"/>
  <c r="J16" i="3"/>
  <c r="J9"/>
  <c r="J11"/>
  <c r="J13"/>
  <c r="I18"/>
  <c r="G18"/>
  <c r="J6"/>
  <c r="J7"/>
  <c r="J5"/>
  <c r="P3" i="1"/>
  <c r="E18" i="3"/>
  <c r="J15"/>
  <c r="J4"/>
  <c r="J10"/>
  <c r="J12"/>
  <c r="J8"/>
  <c r="J14"/>
  <c r="J3"/>
  <c r="J17"/>
  <c r="D18"/>
  <c r="F18"/>
  <c r="C18"/>
  <c r="H18"/>
  <c r="S3" i="1"/>
  <c r="V3"/>
  <c r="Y3"/>
  <c r="M3"/>
  <c r="J3"/>
  <c r="M17" i="3" l="1"/>
  <c r="M8"/>
  <c r="M4"/>
  <c r="M12"/>
  <c r="M6"/>
  <c r="M3"/>
  <c r="M5"/>
  <c r="M7"/>
  <c r="M10"/>
  <c r="M14"/>
  <c r="M16"/>
  <c r="M9"/>
  <c r="M11"/>
  <c r="M13"/>
  <c r="M15"/>
</calcChain>
</file>

<file path=xl/sharedStrings.xml><?xml version="1.0" encoding="utf-8"?>
<sst xmlns="http://schemas.openxmlformats.org/spreadsheetml/2006/main" count="1805" uniqueCount="133">
  <si>
    <t>MiniSoff</t>
  </si>
  <si>
    <t>Shlikäh</t>
  </si>
  <si>
    <t>Rombar3</t>
  </si>
  <si>
    <t>Karaya</t>
  </si>
  <si>
    <t>Or</t>
  </si>
  <si>
    <t>Bois</t>
  </si>
  <si>
    <t>Minerais</t>
  </si>
  <si>
    <t>Mercure</t>
  </si>
  <si>
    <t>Cristaux</t>
  </si>
  <si>
    <t>Souffre</t>
  </si>
  <si>
    <t>Gemmes</t>
  </si>
  <si>
    <t>Briggs</t>
  </si>
  <si>
    <t>Resembool</t>
  </si>
  <si>
    <t>Joueur</t>
  </si>
  <si>
    <t>Cité</t>
  </si>
  <si>
    <t>Sigholt</t>
  </si>
  <si>
    <t>Spiredore</t>
  </si>
  <si>
    <t>Chisha</t>
  </si>
  <si>
    <t>Axs</t>
  </si>
  <si>
    <t>Arrang Llor</t>
  </si>
  <si>
    <t>Ramallo</t>
  </si>
  <si>
    <t>Ireem</t>
  </si>
  <si>
    <t>Habbanya</t>
  </si>
  <si>
    <t>Crealkiller</t>
  </si>
  <si>
    <t>Kardan</t>
  </si>
  <si>
    <t>Crktown</t>
  </si>
  <si>
    <t>Ashlook</t>
  </si>
  <si>
    <t>Coin chaud</t>
  </si>
  <si>
    <t>Tazopolis</t>
  </si>
  <si>
    <t>Markus_003</t>
  </si>
  <si>
    <t>Zorro city</t>
  </si>
  <si>
    <t>Luffy City</t>
  </si>
  <si>
    <t>Tobrouk</t>
  </si>
  <si>
    <t>Elmaerror</t>
  </si>
  <si>
    <t>Ziltoid</t>
  </si>
  <si>
    <t>Talmon</t>
  </si>
  <si>
    <t>Maenam</t>
  </si>
  <si>
    <t>Jolen</t>
  </si>
  <si>
    <t>Paoh</t>
  </si>
  <si>
    <t>Paohedra</t>
  </si>
  <si>
    <t>Tirwana</t>
  </si>
  <si>
    <t>Djizuss</t>
  </si>
  <si>
    <t>Parados</t>
  </si>
  <si>
    <t>Ishbal</t>
  </si>
  <si>
    <t>Othering</t>
  </si>
  <si>
    <t>Canardlaqué</t>
  </si>
  <si>
    <t>Pakyke</t>
  </si>
  <si>
    <t>Astrictor</t>
  </si>
  <si>
    <t>Waleshar</t>
  </si>
  <si>
    <t>Nami City</t>
  </si>
  <si>
    <t>Kingar</t>
  </si>
  <si>
    <t>Vrynheim</t>
  </si>
  <si>
    <t>Opélöm</t>
  </si>
  <si>
    <t>Aixe</t>
  </si>
  <si>
    <t>O</t>
  </si>
  <si>
    <t>S</t>
  </si>
  <si>
    <t>G</t>
  </si>
  <si>
    <t>Me</t>
  </si>
  <si>
    <t>B</t>
  </si>
  <si>
    <t>C</t>
  </si>
  <si>
    <t>Mi</t>
  </si>
  <si>
    <t>M</t>
  </si>
  <si>
    <t>Zexen</t>
  </si>
  <si>
    <t>Grassland</t>
  </si>
  <si>
    <t>Paradis</t>
  </si>
  <si>
    <t>Solkara</t>
  </si>
  <si>
    <t>Dublith</t>
  </si>
  <si>
    <t>Grasslands</t>
  </si>
  <si>
    <t>Havre</t>
  </si>
  <si>
    <t>Necro</t>
  </si>
  <si>
    <t>Academy</t>
  </si>
  <si>
    <t>Faction</t>
  </si>
  <si>
    <t>Sacerdosse</t>
  </si>
  <si>
    <t>Pixie</t>
  </si>
  <si>
    <t>Total</t>
  </si>
  <si>
    <t>MI</t>
  </si>
  <si>
    <t>Aslook</t>
  </si>
  <si>
    <t>Melissia</t>
  </si>
  <si>
    <t>CoinCulture</t>
  </si>
  <si>
    <t>TrainXIII</t>
  </si>
  <si>
    <t>Shanris</t>
  </si>
  <si>
    <t>Lac Rouge</t>
  </si>
  <si>
    <t>Présence</t>
  </si>
  <si>
    <t>Pipo City</t>
  </si>
  <si>
    <t>Pipo city</t>
  </si>
  <si>
    <t>Markus_004</t>
  </si>
  <si>
    <t>Nécro</t>
  </si>
  <si>
    <t>Othring</t>
  </si>
  <si>
    <t>Nb Trésorie</t>
  </si>
  <si>
    <t>Burton City</t>
  </si>
  <si>
    <t>Wooten City</t>
  </si>
  <si>
    <t>Sergeac</t>
  </si>
  <si>
    <t>Montignac</t>
  </si>
  <si>
    <t>Emhterrae</t>
  </si>
  <si>
    <t>Montaigu</t>
  </si>
  <si>
    <t>Lotus Noir</t>
  </si>
  <si>
    <t>Lagon Bleu</t>
  </si>
  <si>
    <t>Nicus_City</t>
  </si>
  <si>
    <t>Max_Empire</t>
  </si>
  <si>
    <t>Azzar</t>
  </si>
  <si>
    <t>Strasbur</t>
  </si>
  <si>
    <t>Aleass</t>
  </si>
  <si>
    <t>Neo Lille</t>
  </si>
  <si>
    <t>Nagashizzar</t>
  </si>
  <si>
    <t>Les Tertres</t>
  </si>
  <si>
    <t>Sativa</t>
  </si>
  <si>
    <t>tazopolis</t>
  </si>
  <si>
    <t>Trésorerie</t>
  </si>
  <si>
    <t>Thelendryl</t>
  </si>
  <si>
    <t>Coin Chaud</t>
  </si>
  <si>
    <t>Dorpozor</t>
  </si>
  <si>
    <t>PuitsDAmes</t>
  </si>
  <si>
    <t>WellOfSouls</t>
  </si>
  <si>
    <t>Dementia</t>
  </si>
  <si>
    <t>Cartthgene</t>
  </si>
  <si>
    <t>Troyes</t>
  </si>
  <si>
    <t>Frytebeth</t>
  </si>
  <si>
    <t>melissia</t>
  </si>
  <si>
    <t>aixe</t>
  </si>
  <si>
    <t>Ouranopolis</t>
  </si>
  <si>
    <t>Gaïapolis</t>
  </si>
  <si>
    <t>Crk City</t>
  </si>
  <si>
    <t>Yduram</t>
  </si>
  <si>
    <t>change</t>
  </si>
  <si>
    <t>Ambur</t>
  </si>
  <si>
    <t>Amroth</t>
  </si>
  <si>
    <t>Pandora</t>
  </si>
  <si>
    <t>Isis</t>
  </si>
  <si>
    <t>Inferno</t>
  </si>
  <si>
    <t>Paradès</t>
  </si>
  <si>
    <t>MAJ 25/07/2009 14h00</t>
  </si>
  <si>
    <t>Frythebeth</t>
  </si>
  <si>
    <t>%Or</t>
  </si>
</sst>
</file>

<file path=xl/styles.xml><?xml version="1.0" encoding="utf-8"?>
<styleSheet xmlns="http://schemas.openxmlformats.org/spreadsheetml/2006/main">
  <numFmts count="1">
    <numFmt numFmtId="164" formatCode="0.0%"/>
  </numFmts>
  <fonts count="7">
    <font>
      <sz val="11"/>
      <color theme="1"/>
      <name val="Calibri"/>
      <family val="2"/>
      <scheme val="minor"/>
    </font>
    <font>
      <sz val="11"/>
      <color theme="0"/>
      <name val="Calibri"/>
      <family val="2"/>
      <scheme val="minor"/>
    </font>
    <font>
      <sz val="11"/>
      <color rgb="FFFF0000"/>
      <name val="Calibri"/>
      <family val="2"/>
      <scheme val="minor"/>
    </font>
    <font>
      <sz val="11"/>
      <name val="Calibri"/>
      <family val="2"/>
      <scheme val="minor"/>
    </font>
    <font>
      <b/>
      <sz val="22"/>
      <color theme="1"/>
      <name val="Calibri"/>
      <family val="2"/>
      <scheme val="minor"/>
    </font>
    <font>
      <sz val="16"/>
      <color theme="1"/>
      <name val="Calibri"/>
      <family val="2"/>
      <scheme val="minor"/>
    </font>
    <font>
      <sz val="11"/>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3"/>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0"/>
        <bgColor indexed="64"/>
      </patternFill>
    </fill>
    <fill>
      <patternFill patternType="solid">
        <fgColor rgb="FF00B050"/>
        <bgColor indexed="64"/>
      </patternFill>
    </fill>
    <fill>
      <patternFill patternType="solid">
        <fgColor rgb="FF7030A0"/>
        <bgColor indexed="64"/>
      </patternFill>
    </fill>
    <fill>
      <patternFill patternType="solid">
        <fgColor rgb="FF92D050"/>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9" tint="-0.499984740745262"/>
        <bgColor indexed="64"/>
      </patternFill>
    </fill>
  </fills>
  <borders count="9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style="thick">
        <color indexed="64"/>
      </left>
      <right/>
      <top/>
      <bottom style="thick">
        <color indexed="64"/>
      </bottom>
      <diagonal/>
    </border>
    <border>
      <left/>
      <right style="thick">
        <color indexed="64"/>
      </right>
      <top/>
      <bottom style="thick">
        <color indexed="64"/>
      </bottom>
      <diagonal/>
    </border>
    <border>
      <left/>
      <right/>
      <top style="thick">
        <color indexed="64"/>
      </top>
      <bottom/>
      <diagonal/>
    </border>
    <border>
      <left/>
      <right/>
      <top/>
      <bottom style="thick">
        <color indexed="64"/>
      </bottom>
      <diagonal/>
    </border>
    <border>
      <left/>
      <right style="medium">
        <color indexed="64"/>
      </right>
      <top/>
      <bottom style="thick">
        <color indexed="64"/>
      </bottom>
      <diagonal/>
    </border>
    <border>
      <left style="medium">
        <color indexed="64"/>
      </left>
      <right/>
      <top/>
      <bottom style="thick">
        <color indexed="64"/>
      </bottom>
      <diagonal/>
    </border>
    <border>
      <left/>
      <right style="medium">
        <color indexed="64"/>
      </right>
      <top style="thick">
        <color indexed="64"/>
      </top>
      <bottom/>
      <diagonal/>
    </border>
    <border>
      <left style="medium">
        <color indexed="64"/>
      </left>
      <right/>
      <top style="thick">
        <color indexed="64"/>
      </top>
      <bottom/>
      <diagonal/>
    </border>
    <border>
      <left style="thick">
        <color rgb="FFFF0000"/>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style="thick">
        <color rgb="FFFF0000"/>
      </right>
      <top/>
      <bottom style="thick">
        <color rgb="FFFF0000"/>
      </bottom>
      <diagonal/>
    </border>
    <border>
      <left style="medium">
        <color indexed="64"/>
      </left>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style="thin">
        <color indexed="64"/>
      </right>
      <top style="medium">
        <color indexed="64"/>
      </top>
      <bottom/>
      <diagonal/>
    </border>
    <border>
      <left style="medium">
        <color indexed="64"/>
      </left>
      <right style="medium">
        <color indexed="64"/>
      </right>
      <top style="dashed">
        <color indexed="64"/>
      </top>
      <bottom/>
      <diagonal/>
    </border>
    <border>
      <left style="medium">
        <color indexed="64"/>
      </left>
      <right/>
      <top/>
      <bottom style="medium">
        <color indexed="64"/>
      </bottom>
      <diagonal/>
    </border>
    <border>
      <left style="dashed">
        <color indexed="64"/>
      </left>
      <right style="dashed">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thick">
        <color indexed="64"/>
      </left>
      <right/>
      <top style="thick">
        <color rgb="FFFF0000"/>
      </top>
      <bottom/>
      <diagonal/>
    </border>
    <border>
      <left/>
      <right style="thick">
        <color indexed="64"/>
      </right>
      <top style="thick">
        <color rgb="FFFF0000"/>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24">
    <xf numFmtId="0" fontId="0" fillId="0" borderId="0" xfId="0"/>
    <xf numFmtId="0" fontId="0" fillId="0" borderId="2" xfId="0" applyBorder="1" applyAlignment="1">
      <alignment horizontal="center" vertical="center"/>
    </xf>
    <xf numFmtId="0" fontId="0" fillId="0" borderId="1" xfId="0"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20" xfId="0" applyFill="1" applyBorder="1" applyAlignment="1">
      <alignment horizontal="center" vertical="center"/>
    </xf>
    <xf numFmtId="0" fontId="0" fillId="0" borderId="32" xfId="0" applyFill="1" applyBorder="1" applyAlignment="1">
      <alignment horizontal="center" vertical="center"/>
    </xf>
    <xf numFmtId="0" fontId="0" fillId="0" borderId="0" xfId="0" applyAlignment="1">
      <alignment horizontal="center" vertical="center"/>
    </xf>
    <xf numFmtId="0" fontId="0" fillId="0" borderId="40" xfId="0" applyFill="1" applyBorder="1"/>
    <xf numFmtId="0" fontId="0" fillId="0" borderId="41" xfId="0" applyFill="1" applyBorder="1"/>
    <xf numFmtId="0" fontId="0" fillId="0" borderId="42" xfId="0" applyFill="1" applyBorder="1"/>
    <xf numFmtId="0" fontId="0" fillId="0" borderId="43" xfId="0" applyFill="1" applyBorder="1"/>
    <xf numFmtId="0" fontId="0" fillId="9" borderId="15" xfId="0" applyFill="1" applyBorder="1" applyAlignment="1">
      <alignment horizontal="center" vertical="center"/>
    </xf>
    <xf numFmtId="0" fontId="0" fillId="9" borderId="38" xfId="0" applyFill="1" applyBorder="1"/>
    <xf numFmtId="0" fontId="0" fillId="9" borderId="32" xfId="0" applyFill="1" applyBorder="1" applyAlignment="1">
      <alignment horizontal="center" vertical="center"/>
    </xf>
    <xf numFmtId="0" fontId="0" fillId="9" borderId="40" xfId="0" applyFill="1" applyBorder="1"/>
    <xf numFmtId="0" fontId="0" fillId="9" borderId="20" xfId="0" applyFill="1" applyBorder="1" applyAlignment="1">
      <alignment horizontal="center" vertical="center"/>
    </xf>
    <xf numFmtId="0" fontId="0" fillId="9" borderId="39" xfId="0" applyFill="1" applyBorder="1"/>
    <xf numFmtId="0" fontId="0" fillId="0" borderId="44" xfId="0" applyBorder="1" applyAlignment="1">
      <alignment horizontal="center" vertical="center"/>
    </xf>
    <xf numFmtId="0" fontId="0" fillId="0" borderId="43" xfId="0" applyBorder="1"/>
    <xf numFmtId="0" fontId="0" fillId="0" borderId="45" xfId="0" applyBorder="1" applyAlignment="1">
      <alignment horizontal="center" vertical="center"/>
    </xf>
    <xf numFmtId="0" fontId="0" fillId="0" borderId="42" xfId="0" applyBorder="1"/>
    <xf numFmtId="0" fontId="0" fillId="0" borderId="32" xfId="0" applyFill="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0" xfId="0" applyFill="1" applyBorder="1" applyAlignment="1">
      <alignment horizontal="center" vertical="center" wrapText="1"/>
    </xf>
    <xf numFmtId="0" fontId="0" fillId="0" borderId="50" xfId="0" applyBorder="1"/>
    <xf numFmtId="0" fontId="0" fillId="0" borderId="51" xfId="0" applyBorder="1"/>
    <xf numFmtId="0" fontId="0" fillId="0" borderId="52" xfId="0" applyBorder="1"/>
    <xf numFmtId="0" fontId="0" fillId="10" borderId="0" xfId="0" applyFill="1"/>
    <xf numFmtId="0" fontId="0" fillId="10" borderId="0" xfId="0" applyFill="1" applyAlignment="1">
      <alignment horizontal="center" vertical="center"/>
    </xf>
    <xf numFmtId="0" fontId="0" fillId="10" borderId="1" xfId="0" applyFill="1" applyBorder="1" applyAlignment="1">
      <alignment horizontal="center" vertical="center"/>
    </xf>
    <xf numFmtId="0" fontId="0" fillId="10" borderId="0" xfId="0" applyFill="1" applyBorder="1" applyAlignment="1">
      <alignment horizontal="center" vertical="center"/>
    </xf>
    <xf numFmtId="0" fontId="0" fillId="10" borderId="16" xfId="0" applyFill="1" applyBorder="1" applyAlignment="1">
      <alignment horizontal="center" vertical="center"/>
    </xf>
    <xf numFmtId="0" fontId="0" fillId="10" borderId="16" xfId="0" applyFill="1" applyBorder="1"/>
    <xf numFmtId="0" fontId="0" fillId="10" borderId="17" xfId="0" applyFill="1" applyBorder="1"/>
    <xf numFmtId="0" fontId="0" fillId="10" borderId="18" xfId="0" applyFill="1" applyBorder="1"/>
    <xf numFmtId="0" fontId="3" fillId="10" borderId="17" xfId="0" applyFont="1" applyFill="1" applyBorder="1"/>
    <xf numFmtId="0" fontId="0" fillId="10" borderId="19" xfId="0" applyFill="1" applyBorder="1"/>
    <xf numFmtId="0" fontId="0" fillId="10" borderId="1" xfId="0" applyFill="1" applyBorder="1"/>
    <xf numFmtId="0" fontId="0" fillId="10" borderId="2" xfId="0" applyFill="1" applyBorder="1"/>
    <xf numFmtId="0" fontId="0" fillId="10" borderId="3" xfId="0" applyFill="1" applyBorder="1"/>
    <xf numFmtId="0" fontId="3" fillId="10" borderId="2" xfId="0" applyFont="1" applyFill="1" applyBorder="1"/>
    <xf numFmtId="0" fontId="0" fillId="10" borderId="36" xfId="0" applyFill="1" applyBorder="1"/>
    <xf numFmtId="0" fontId="0" fillId="10" borderId="13" xfId="0" applyFill="1" applyBorder="1" applyAlignment="1">
      <alignment horizontal="center" vertical="center"/>
    </xf>
    <xf numFmtId="0" fontId="0" fillId="10" borderId="13" xfId="0" applyFill="1" applyBorder="1"/>
    <xf numFmtId="0" fontId="0" fillId="10" borderId="14" xfId="0" applyFill="1" applyBorder="1"/>
    <xf numFmtId="0" fontId="0" fillId="10" borderId="12" xfId="0" applyFill="1" applyBorder="1"/>
    <xf numFmtId="0" fontId="3" fillId="10" borderId="14" xfId="0" applyFont="1" applyFill="1" applyBorder="1"/>
    <xf numFmtId="0" fontId="0" fillId="10" borderId="35" xfId="0" applyFill="1" applyBorder="1"/>
    <xf numFmtId="0" fontId="0" fillId="10" borderId="21" xfId="0" applyFill="1" applyBorder="1" applyAlignment="1">
      <alignment horizontal="center" vertical="center"/>
    </xf>
    <xf numFmtId="0" fontId="0" fillId="10" borderId="21" xfId="0" applyFill="1" applyBorder="1"/>
    <xf numFmtId="0" fontId="0" fillId="10" borderId="22" xfId="0" applyFill="1" applyBorder="1"/>
    <xf numFmtId="0" fontId="0" fillId="10" borderId="23" xfId="0" applyFill="1" applyBorder="1"/>
    <xf numFmtId="0" fontId="3" fillId="10" borderId="21" xfId="0" applyFont="1" applyFill="1" applyBorder="1"/>
    <xf numFmtId="0" fontId="3" fillId="10" borderId="22" xfId="0" applyFont="1" applyFill="1" applyBorder="1"/>
    <xf numFmtId="0" fontId="3" fillId="10" borderId="23" xfId="0" applyFont="1" applyFill="1" applyBorder="1"/>
    <xf numFmtId="0" fontId="0" fillId="10" borderId="24" xfId="0" applyFill="1" applyBorder="1"/>
    <xf numFmtId="0" fontId="0" fillId="10" borderId="9" xfId="0" applyFill="1" applyBorder="1" applyAlignment="1">
      <alignment horizontal="center" vertical="center"/>
    </xf>
    <xf numFmtId="0" fontId="3" fillId="10" borderId="13" xfId="0" applyFont="1" applyFill="1" applyBorder="1"/>
    <xf numFmtId="0" fontId="3" fillId="10" borderId="12" xfId="0" applyFont="1" applyFill="1" applyBorder="1"/>
    <xf numFmtId="0" fontId="2" fillId="10" borderId="17" xfId="0" applyFont="1" applyFill="1" applyBorder="1"/>
    <xf numFmtId="0" fontId="2" fillId="10" borderId="22" xfId="0" applyFont="1" applyFill="1" applyBorder="1"/>
    <xf numFmtId="0" fontId="2" fillId="10" borderId="14" xfId="0" applyFont="1" applyFill="1" applyBorder="1"/>
    <xf numFmtId="0" fontId="2" fillId="10" borderId="2" xfId="0" applyFont="1" applyFill="1" applyBorder="1"/>
    <xf numFmtId="0" fontId="0" fillId="10" borderId="25" xfId="0" applyFill="1" applyBorder="1" applyAlignment="1">
      <alignment horizontal="center" vertical="center"/>
    </xf>
    <xf numFmtId="0" fontId="0" fillId="10" borderId="26" xfId="0" applyFill="1" applyBorder="1" applyAlignment="1">
      <alignment horizontal="center" vertical="center"/>
    </xf>
    <xf numFmtId="0" fontId="0" fillId="10" borderId="26" xfId="0" applyFill="1" applyBorder="1"/>
    <xf numFmtId="0" fontId="2" fillId="10" borderId="27" xfId="0" applyFont="1" applyFill="1" applyBorder="1"/>
    <xf numFmtId="0" fontId="0" fillId="10" borderId="28" xfId="0" applyFill="1" applyBorder="1"/>
    <xf numFmtId="0" fontId="0" fillId="10" borderId="27" xfId="0" applyFill="1" applyBorder="1"/>
    <xf numFmtId="0" fontId="0" fillId="10" borderId="29" xfId="0" applyFill="1" applyBorder="1"/>
    <xf numFmtId="0" fontId="0" fillId="10" borderId="54" xfId="0" applyFill="1" applyBorder="1"/>
    <xf numFmtId="0" fontId="3" fillId="10" borderId="54" xfId="0" applyFont="1" applyFill="1" applyBorder="1"/>
    <xf numFmtId="0" fontId="3" fillId="10" borderId="48" xfId="0" applyFont="1" applyFill="1" applyBorder="1"/>
    <xf numFmtId="0" fontId="0" fillId="10" borderId="53" xfId="0" applyFill="1" applyBorder="1"/>
    <xf numFmtId="0" fontId="0" fillId="10" borderId="48" xfId="0" applyFill="1" applyBorder="1"/>
    <xf numFmtId="0" fontId="0" fillId="10" borderId="46" xfId="0" applyFill="1" applyBorder="1"/>
    <xf numFmtId="0" fontId="0" fillId="10" borderId="4" xfId="0" applyFill="1" applyBorder="1"/>
    <xf numFmtId="0" fontId="3" fillId="10" borderId="4" xfId="0" applyFont="1" applyFill="1" applyBorder="1"/>
    <xf numFmtId="0" fontId="3" fillId="10" borderId="5" xfId="0" applyFont="1" applyFill="1" applyBorder="1"/>
    <xf numFmtId="0" fontId="0" fillId="10" borderId="6" xfId="0" applyFill="1" applyBorder="1"/>
    <xf numFmtId="0" fontId="0" fillId="10" borderId="5" xfId="0" applyFill="1" applyBorder="1"/>
    <xf numFmtId="0" fontId="0" fillId="10" borderId="33" xfId="0" applyFill="1" applyBorder="1"/>
    <xf numFmtId="0" fontId="3" fillId="10" borderId="30" xfId="0" applyFont="1" applyFill="1" applyBorder="1"/>
    <xf numFmtId="0" fontId="3" fillId="10" borderId="16" xfId="0" applyFont="1" applyFill="1" applyBorder="1"/>
    <xf numFmtId="0" fontId="3" fillId="10" borderId="18" xfId="0" applyFont="1" applyFill="1" applyBorder="1"/>
    <xf numFmtId="0" fontId="3" fillId="10" borderId="19" xfId="0" applyFont="1" applyFill="1" applyBorder="1"/>
    <xf numFmtId="0" fontId="3" fillId="10" borderId="7" xfId="0" applyFont="1" applyFill="1" applyBorder="1"/>
    <xf numFmtId="0" fontId="3" fillId="10" borderId="1" xfId="0" applyFont="1" applyFill="1" applyBorder="1"/>
    <xf numFmtId="0" fontId="3" fillId="10" borderId="3" xfId="0" applyFont="1" applyFill="1" applyBorder="1"/>
    <xf numFmtId="0" fontId="3" fillId="10" borderId="36" xfId="0" applyFont="1" applyFill="1" applyBorder="1"/>
    <xf numFmtId="0" fontId="3" fillId="10" borderId="8" xfId="0" applyFont="1" applyFill="1" applyBorder="1"/>
    <xf numFmtId="0" fontId="3" fillId="10" borderId="35" xfId="0" applyFont="1" applyFill="1" applyBorder="1"/>
    <xf numFmtId="0" fontId="3" fillId="10" borderId="31" xfId="0" applyFont="1" applyFill="1" applyBorder="1"/>
    <xf numFmtId="0" fontId="3" fillId="10" borderId="24" xfId="0" applyFont="1" applyFill="1" applyBorder="1"/>
    <xf numFmtId="0" fontId="0" fillId="10" borderId="8" xfId="0" applyFill="1" applyBorder="1"/>
    <xf numFmtId="0" fontId="0" fillId="10" borderId="7" xfId="0" applyFill="1" applyBorder="1"/>
    <xf numFmtId="0" fontId="0" fillId="10" borderId="30" xfId="0" applyFill="1" applyBorder="1"/>
    <xf numFmtId="0" fontId="0" fillId="10" borderId="31" xfId="0" applyFill="1" applyBorder="1"/>
    <xf numFmtId="0" fontId="0" fillId="10" borderId="4" xfId="0" applyFill="1" applyBorder="1" applyAlignment="1">
      <alignment horizontal="center" vertical="center"/>
    </xf>
    <xf numFmtId="0" fontId="0" fillId="10" borderId="10" xfId="0" applyFill="1" applyBorder="1"/>
    <xf numFmtId="0" fontId="0" fillId="10" borderId="37" xfId="0" applyFill="1" applyBorder="1"/>
    <xf numFmtId="0" fontId="0" fillId="10" borderId="0" xfId="0" applyFill="1" applyBorder="1"/>
    <xf numFmtId="0" fontId="0" fillId="10" borderId="9" xfId="0" applyFill="1" applyBorder="1"/>
    <xf numFmtId="0" fontId="0" fillId="10" borderId="11" xfId="0" applyFill="1" applyBorder="1"/>
    <xf numFmtId="0" fontId="0" fillId="10" borderId="34" xfId="0" applyFill="1" applyBorder="1"/>
    <xf numFmtId="0" fontId="0" fillId="10" borderId="10" xfId="0" applyFill="1" applyBorder="1" applyAlignment="1">
      <alignment horizontal="center" vertical="center"/>
    </xf>
    <xf numFmtId="0" fontId="0" fillId="10" borderId="31" xfId="0" applyFill="1" applyBorder="1" applyAlignment="1">
      <alignment horizontal="center" vertical="center"/>
    </xf>
    <xf numFmtId="0" fontId="0" fillId="10" borderId="55" xfId="0" applyFill="1" applyBorder="1" applyAlignment="1">
      <alignment horizontal="center" vertical="center" wrapText="1"/>
    </xf>
    <xf numFmtId="0" fontId="0" fillId="10" borderId="56" xfId="0" applyFill="1" applyBorder="1" applyAlignment="1">
      <alignment horizontal="center" vertical="center" wrapText="1"/>
    </xf>
    <xf numFmtId="0" fontId="0" fillId="10" borderId="57" xfId="0" applyFill="1" applyBorder="1" applyAlignment="1">
      <alignment horizontal="center" vertical="center" wrapText="1"/>
    </xf>
    <xf numFmtId="0" fontId="0" fillId="10" borderId="58" xfId="0" applyFill="1" applyBorder="1" applyAlignment="1">
      <alignment horizontal="center" vertical="center" wrapText="1"/>
    </xf>
    <xf numFmtId="0" fontId="0" fillId="10" borderId="63" xfId="0" applyFill="1" applyBorder="1" applyAlignment="1">
      <alignment horizontal="center" vertical="center" wrapText="1"/>
    </xf>
    <xf numFmtId="0" fontId="0" fillId="10" borderId="64" xfId="0" applyFill="1" applyBorder="1" applyAlignment="1">
      <alignment horizontal="center" vertical="center" wrapText="1"/>
    </xf>
    <xf numFmtId="0" fontId="0" fillId="10" borderId="65" xfId="0" applyFill="1" applyBorder="1" applyAlignment="1">
      <alignment horizontal="center" vertical="center" wrapText="1"/>
    </xf>
    <xf numFmtId="0" fontId="0" fillId="10" borderId="66" xfId="0" applyFill="1" applyBorder="1" applyAlignment="1">
      <alignment horizontal="center" vertical="center" wrapText="1"/>
    </xf>
    <xf numFmtId="0" fontId="0" fillId="10" borderId="71" xfId="0" applyFill="1" applyBorder="1" applyAlignment="1">
      <alignment horizontal="center" vertical="center" wrapText="1"/>
    </xf>
    <xf numFmtId="0" fontId="0" fillId="10" borderId="72" xfId="0" applyFill="1" applyBorder="1" applyAlignment="1">
      <alignment horizontal="center" vertical="center" wrapText="1"/>
    </xf>
    <xf numFmtId="0" fontId="0" fillId="10" borderId="73" xfId="0" applyFill="1" applyBorder="1" applyAlignment="1">
      <alignment horizontal="center" vertical="center" wrapText="1"/>
    </xf>
    <xf numFmtId="0" fontId="0" fillId="10" borderId="74" xfId="0" applyFill="1" applyBorder="1" applyAlignment="1">
      <alignment horizontal="center" vertical="center" wrapText="1"/>
    </xf>
    <xf numFmtId="0" fontId="2" fillId="10" borderId="0" xfId="0" applyFont="1" applyFill="1" applyBorder="1"/>
    <xf numFmtId="0" fontId="0" fillId="10" borderId="2" xfId="0" quotePrefix="1" applyFill="1" applyBorder="1"/>
    <xf numFmtId="0" fontId="0" fillId="10" borderId="50" xfId="0" applyFill="1" applyBorder="1" applyAlignment="1">
      <alignment horizontal="center" vertical="center"/>
    </xf>
    <xf numFmtId="0" fontId="0" fillId="10" borderId="51" xfId="0" applyFill="1" applyBorder="1" applyAlignment="1">
      <alignment horizontal="center" vertical="center"/>
    </xf>
    <xf numFmtId="0" fontId="0" fillId="10" borderId="52" xfId="0" applyFill="1" applyBorder="1" applyAlignment="1">
      <alignment horizontal="center" vertical="center"/>
    </xf>
    <xf numFmtId="0" fontId="0" fillId="10" borderId="48" xfId="0" applyFill="1" applyBorder="1" applyAlignment="1">
      <alignment horizontal="center" vertical="center"/>
    </xf>
    <xf numFmtId="0" fontId="0" fillId="10" borderId="77" xfId="0" applyFill="1" applyBorder="1" applyAlignment="1">
      <alignment horizontal="center" vertical="center"/>
    </xf>
    <xf numFmtId="0" fontId="0" fillId="10" borderId="46" xfId="0" applyFill="1" applyBorder="1" applyAlignment="1">
      <alignment horizontal="center" vertical="center"/>
    </xf>
    <xf numFmtId="0" fontId="0" fillId="10" borderId="78" xfId="0" applyFill="1" applyBorder="1" applyAlignment="1">
      <alignment horizontal="center" vertical="center"/>
    </xf>
    <xf numFmtId="0" fontId="0" fillId="10" borderId="34" xfId="0" applyFill="1" applyBorder="1" applyAlignment="1">
      <alignment horizontal="center" vertical="center"/>
    </xf>
    <xf numFmtId="0" fontId="0" fillId="10" borderId="80" xfId="0" applyFill="1" applyBorder="1" applyAlignment="1">
      <alignment horizontal="center" vertical="center"/>
    </xf>
    <xf numFmtId="0" fontId="0" fillId="10" borderId="81" xfId="0" applyFill="1" applyBorder="1" applyAlignment="1">
      <alignment horizontal="center" vertical="center"/>
    </xf>
    <xf numFmtId="0" fontId="0" fillId="10" borderId="82" xfId="0" applyFill="1" applyBorder="1" applyAlignment="1">
      <alignment horizontal="center" vertical="center"/>
    </xf>
    <xf numFmtId="0" fontId="0" fillId="10" borderId="83" xfId="0" applyFill="1" applyBorder="1" applyAlignment="1">
      <alignment horizontal="center" vertical="center"/>
    </xf>
    <xf numFmtId="0" fontId="0" fillId="10" borderId="79" xfId="0" applyFill="1" applyBorder="1" applyAlignment="1">
      <alignment horizontal="center" vertical="center"/>
    </xf>
    <xf numFmtId="0" fontId="0" fillId="10" borderId="49" xfId="0" applyFill="1" applyBorder="1" applyAlignment="1">
      <alignment horizontal="center" vertical="center"/>
    </xf>
    <xf numFmtId="0" fontId="3" fillId="10" borderId="0" xfId="0" applyFont="1" applyFill="1" applyBorder="1"/>
    <xf numFmtId="0" fontId="3" fillId="10" borderId="13" xfId="0" quotePrefix="1" applyFont="1" applyFill="1" applyBorder="1"/>
    <xf numFmtId="0" fontId="0" fillId="10" borderId="75" xfId="0" applyFill="1" applyBorder="1" applyAlignment="1">
      <alignment horizontal="center" vertical="center"/>
    </xf>
    <xf numFmtId="0" fontId="0" fillId="10" borderId="76" xfId="0" applyFill="1" applyBorder="1" applyAlignment="1">
      <alignment horizontal="center" vertical="center"/>
    </xf>
    <xf numFmtId="0" fontId="0" fillId="10" borderId="27" xfId="0" applyFill="1" applyBorder="1" applyAlignment="1">
      <alignment horizontal="center" vertical="center"/>
    </xf>
    <xf numFmtId="0" fontId="0" fillId="10" borderId="29" xfId="0" applyFill="1" applyBorder="1" applyAlignment="1">
      <alignment horizontal="center" vertical="center"/>
    </xf>
    <xf numFmtId="0" fontId="0" fillId="9" borderId="44" xfId="0" applyFill="1" applyBorder="1" applyAlignment="1">
      <alignment horizontal="center" vertical="center"/>
    </xf>
    <xf numFmtId="0" fontId="0" fillId="9" borderId="43" xfId="0" applyFill="1" applyBorder="1"/>
    <xf numFmtId="0" fontId="0" fillId="9" borderId="45" xfId="0" applyFill="1" applyBorder="1" applyAlignment="1">
      <alignment horizontal="center" vertical="center"/>
    </xf>
    <xf numFmtId="0" fontId="0" fillId="9" borderId="42" xfId="0" applyFill="1" applyBorder="1"/>
    <xf numFmtId="0" fontId="0" fillId="10" borderId="85" xfId="0" applyFill="1" applyBorder="1" applyAlignment="1">
      <alignment horizontal="center" vertical="center"/>
    </xf>
    <xf numFmtId="0" fontId="0" fillId="10" borderId="86" xfId="0" applyFill="1" applyBorder="1" applyAlignment="1">
      <alignment horizontal="center" vertical="center"/>
    </xf>
    <xf numFmtId="0" fontId="0" fillId="10" borderId="87" xfId="0" applyFill="1" applyBorder="1" applyAlignment="1">
      <alignment horizontal="center" vertical="center"/>
    </xf>
    <xf numFmtId="0" fontId="0" fillId="10" borderId="88" xfId="0" applyFill="1" applyBorder="1" applyAlignment="1">
      <alignment horizontal="center" vertical="center"/>
    </xf>
    <xf numFmtId="0" fontId="0" fillId="10" borderId="47" xfId="0" applyFill="1" applyBorder="1" applyAlignment="1">
      <alignment horizontal="center" vertical="center"/>
    </xf>
    <xf numFmtId="0" fontId="0" fillId="0" borderId="0" xfId="0" applyFill="1" applyBorder="1"/>
    <xf numFmtId="0" fontId="3" fillId="10" borderId="37" xfId="0" applyFont="1" applyFill="1" applyBorder="1"/>
    <xf numFmtId="0" fontId="3" fillId="10" borderId="9" xfId="0" applyFont="1" applyFill="1" applyBorder="1"/>
    <xf numFmtId="0" fontId="3" fillId="10" borderId="11" xfId="0" applyFont="1" applyFill="1" applyBorder="1"/>
    <xf numFmtId="0" fontId="3" fillId="10" borderId="34" xfId="0" applyFont="1" applyFill="1" applyBorder="1"/>
    <xf numFmtId="0" fontId="0" fillId="10" borderId="14" xfId="0" applyFill="1" applyBorder="1" applyAlignment="1">
      <alignment horizontal="center" vertical="center"/>
    </xf>
    <xf numFmtId="0" fontId="0" fillId="9" borderId="88" xfId="0" applyFill="1" applyBorder="1" applyAlignment="1">
      <alignment horizontal="center" vertical="center"/>
    </xf>
    <xf numFmtId="0" fontId="0" fillId="9" borderId="88" xfId="0" applyFill="1" applyBorder="1"/>
    <xf numFmtId="0" fontId="2" fillId="10" borderId="5" xfId="0" applyFont="1" applyFill="1" applyBorder="1"/>
    <xf numFmtId="0" fontId="0" fillId="0" borderId="9" xfId="0" applyFill="1" applyBorder="1"/>
    <xf numFmtId="0" fontId="0" fillId="10" borderId="5" xfId="0" applyFill="1" applyBorder="1" applyAlignment="1">
      <alignment horizontal="center" vertical="center"/>
    </xf>
    <xf numFmtId="0" fontId="0" fillId="10" borderId="22" xfId="0" applyFill="1" applyBorder="1" applyAlignment="1">
      <alignment horizontal="center" vertical="center"/>
    </xf>
    <xf numFmtId="0" fontId="0" fillId="0" borderId="89" xfId="0" applyBorder="1"/>
    <xf numFmtId="0" fontId="0" fillId="0" borderId="90" xfId="0" applyBorder="1"/>
    <xf numFmtId="0" fontId="0" fillId="0" borderId="86" xfId="0" applyBorder="1"/>
    <xf numFmtId="164" fontId="0" fillId="0" borderId="50" xfId="0" applyNumberFormat="1" applyBorder="1"/>
    <xf numFmtId="164" fontId="0" fillId="0" borderId="51" xfId="0" applyNumberFormat="1" applyBorder="1"/>
    <xf numFmtId="164" fontId="0" fillId="0" borderId="52" xfId="0" applyNumberFormat="1" applyBorder="1"/>
    <xf numFmtId="0" fontId="0" fillId="9" borderId="93" xfId="0" applyFill="1" applyBorder="1" applyAlignment="1">
      <alignment horizontal="center" vertical="center"/>
    </xf>
    <xf numFmtId="0" fontId="0" fillId="9" borderId="94" xfId="0" applyFill="1" applyBorder="1"/>
    <xf numFmtId="0" fontId="0" fillId="9" borderId="95" xfId="0" applyFill="1" applyBorder="1" applyAlignment="1">
      <alignment horizontal="center" vertical="center"/>
    </xf>
    <xf numFmtId="0" fontId="0" fillId="9" borderId="96" xfId="0" applyFill="1" applyBorder="1"/>
    <xf numFmtId="0" fontId="0" fillId="10" borderId="55" xfId="0" applyFill="1" applyBorder="1" applyAlignment="1">
      <alignment horizontal="center" vertical="center" wrapText="1"/>
    </xf>
    <xf numFmtId="0" fontId="0" fillId="10" borderId="50" xfId="0" applyFill="1" applyBorder="1" applyAlignment="1">
      <alignment horizontal="center" vertical="center"/>
    </xf>
    <xf numFmtId="0" fontId="0" fillId="10" borderId="51" xfId="0" applyFill="1" applyBorder="1" applyAlignment="1">
      <alignment horizontal="center" vertical="center"/>
    </xf>
    <xf numFmtId="0" fontId="0" fillId="10" borderId="52" xfId="0" applyFill="1" applyBorder="1" applyAlignment="1">
      <alignment horizontal="center" vertical="center"/>
    </xf>
    <xf numFmtId="0" fontId="0" fillId="10" borderId="7" xfId="0" applyFill="1" applyBorder="1" applyAlignment="1">
      <alignment horizontal="center" vertical="center"/>
    </xf>
    <xf numFmtId="0" fontId="0" fillId="10" borderId="8" xfId="0" applyFill="1" applyBorder="1" applyAlignment="1">
      <alignment horizontal="center" vertical="center"/>
    </xf>
    <xf numFmtId="0" fontId="0" fillId="10" borderId="15" xfId="0" applyFill="1" applyBorder="1" applyAlignment="1">
      <alignment horizontal="center" vertical="center"/>
    </xf>
    <xf numFmtId="0" fontId="0" fillId="10" borderId="20" xfId="0" applyFill="1" applyBorder="1" applyAlignment="1">
      <alignment horizontal="center" vertical="center"/>
    </xf>
    <xf numFmtId="0" fontId="0" fillId="10" borderId="37" xfId="0" applyFill="1" applyBorder="1" applyAlignment="1">
      <alignment horizontal="center" vertical="center"/>
    </xf>
    <xf numFmtId="0" fontId="0" fillId="10" borderId="3" xfId="0" applyFill="1" applyBorder="1" applyAlignment="1">
      <alignment horizontal="center" vertical="center"/>
    </xf>
    <xf numFmtId="0" fontId="0" fillId="10" borderId="12" xfId="0" applyFill="1" applyBorder="1" applyAlignment="1">
      <alignment horizontal="center" vertical="center"/>
    </xf>
    <xf numFmtId="0" fontId="0" fillId="10" borderId="89" xfId="0" applyFill="1" applyBorder="1" applyAlignment="1">
      <alignment horizontal="center" vertical="center"/>
    </xf>
    <xf numFmtId="0" fontId="0" fillId="0" borderId="90" xfId="0" applyBorder="1" applyAlignment="1">
      <alignment horizontal="center" vertical="center"/>
    </xf>
    <xf numFmtId="0" fontId="0" fillId="0" borderId="86" xfId="0" applyBorder="1" applyAlignment="1">
      <alignment horizontal="center" vertical="center"/>
    </xf>
    <xf numFmtId="0" fontId="0" fillId="10" borderId="32" xfId="0" applyFill="1" applyBorder="1" applyAlignment="1">
      <alignment horizontal="center" vertical="center"/>
    </xf>
    <xf numFmtId="0" fontId="0" fillId="7" borderId="9" xfId="0" applyFill="1" applyBorder="1" applyAlignment="1">
      <alignment horizontal="center" vertical="center"/>
    </xf>
    <xf numFmtId="0" fontId="0" fillId="7" borderId="0" xfId="0" applyFill="1" applyBorder="1" applyAlignment="1">
      <alignment horizontal="center" vertical="center"/>
    </xf>
    <xf numFmtId="0" fontId="0" fillId="7" borderId="11" xfId="0" applyFill="1" applyBorder="1" applyAlignment="1">
      <alignment horizontal="center" vertical="center"/>
    </xf>
    <xf numFmtId="0" fontId="0" fillId="0" borderId="32" xfId="0" applyBorder="1" applyAlignment="1">
      <alignment horizontal="center" vertical="center"/>
    </xf>
    <xf numFmtId="0" fontId="0" fillId="0" borderId="20" xfId="0" applyBorder="1" applyAlignment="1">
      <alignment horizontal="center" vertical="center"/>
    </xf>
    <xf numFmtId="0" fontId="0" fillId="10" borderId="84" xfId="0" applyFill="1" applyBorder="1" applyAlignment="1">
      <alignment horizontal="center" vertical="center"/>
    </xf>
    <xf numFmtId="0" fontId="0" fillId="0" borderId="8" xfId="0" applyBorder="1" applyAlignment="1">
      <alignment horizontal="center" vertical="center"/>
    </xf>
    <xf numFmtId="0" fontId="0" fillId="10" borderId="14" xfId="0" applyFill="1" applyBorder="1" applyAlignment="1">
      <alignment horizontal="center" vertical="center"/>
    </xf>
    <xf numFmtId="0" fontId="0" fillId="8" borderId="9" xfId="0" applyFill="1" applyBorder="1" applyAlignment="1">
      <alignment horizontal="center" vertical="center"/>
    </xf>
    <xf numFmtId="0" fontId="0" fillId="8" borderId="0" xfId="0" applyFill="1" applyBorder="1" applyAlignment="1">
      <alignment horizontal="center" vertical="center"/>
    </xf>
    <xf numFmtId="0" fontId="0" fillId="8" borderId="1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0" fillId="2" borderId="0" xfId="0" applyFill="1" applyBorder="1" applyAlignment="1">
      <alignment horizontal="center" vertical="center"/>
    </xf>
    <xf numFmtId="0" fontId="0" fillId="2" borderId="11"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5" borderId="9" xfId="0" applyFill="1" applyBorder="1" applyAlignment="1">
      <alignment horizontal="center" vertical="center"/>
    </xf>
    <xf numFmtId="0" fontId="0" fillId="5" borderId="0" xfId="0" applyFill="1" applyBorder="1" applyAlignment="1">
      <alignment horizontal="center" vertical="center"/>
    </xf>
    <xf numFmtId="0" fontId="0" fillId="5" borderId="11" xfId="0" applyFill="1" applyBorder="1" applyAlignment="1">
      <alignment horizontal="center" vertical="center"/>
    </xf>
    <xf numFmtId="0" fontId="1" fillId="3" borderId="9"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1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1" xfId="0" applyFont="1" applyFill="1" applyBorder="1" applyAlignment="1">
      <alignment horizontal="center" vertical="center"/>
    </xf>
    <xf numFmtId="0" fontId="0" fillId="6" borderId="9"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55" xfId="0" applyFill="1" applyBorder="1" applyAlignment="1">
      <alignment horizontal="center" vertical="center" wrapText="1"/>
    </xf>
    <xf numFmtId="0" fontId="0" fillId="6" borderId="56" xfId="0" applyFill="1" applyBorder="1" applyAlignment="1">
      <alignment horizontal="center" vertical="center" wrapText="1"/>
    </xf>
    <xf numFmtId="0" fontId="0" fillId="6" borderId="63" xfId="0" applyFill="1" applyBorder="1" applyAlignment="1">
      <alignment horizontal="center" vertical="center" wrapText="1"/>
    </xf>
    <xf numFmtId="0" fontId="0" fillId="6" borderId="64" xfId="0" applyFill="1" applyBorder="1" applyAlignment="1">
      <alignment horizontal="center" vertical="center" wrapText="1"/>
    </xf>
    <xf numFmtId="0" fontId="0" fillId="6" borderId="91" xfId="0" applyFill="1" applyBorder="1" applyAlignment="1">
      <alignment horizontal="center" vertical="center" wrapText="1"/>
    </xf>
    <xf numFmtId="0" fontId="0" fillId="6" borderId="92" xfId="0" applyFill="1" applyBorder="1" applyAlignment="1">
      <alignment horizontal="center" vertical="center" wrapText="1"/>
    </xf>
    <xf numFmtId="0" fontId="0" fillId="16" borderId="55" xfId="0" applyFill="1" applyBorder="1" applyAlignment="1">
      <alignment horizontal="center" vertical="center" wrapText="1"/>
    </xf>
    <xf numFmtId="0" fontId="0" fillId="16" borderId="56" xfId="0" applyFill="1" applyBorder="1" applyAlignment="1">
      <alignment horizontal="center" vertical="center" wrapText="1"/>
    </xf>
    <xf numFmtId="0" fontId="0" fillId="16" borderId="63" xfId="0" applyFill="1" applyBorder="1" applyAlignment="1">
      <alignment horizontal="center" vertical="center" wrapText="1"/>
    </xf>
    <xf numFmtId="0" fontId="0" fillId="16" borderId="64" xfId="0" applyFill="1" applyBorder="1" applyAlignment="1">
      <alignment horizontal="center" vertical="center" wrapText="1"/>
    </xf>
    <xf numFmtId="0" fontId="0" fillId="11" borderId="55" xfId="0" applyFill="1" applyBorder="1" applyAlignment="1">
      <alignment horizontal="center" vertical="center" wrapText="1"/>
    </xf>
    <xf numFmtId="0" fontId="0" fillId="11" borderId="56" xfId="0" applyFill="1" applyBorder="1" applyAlignment="1">
      <alignment horizontal="center" vertical="center" wrapText="1"/>
    </xf>
    <xf numFmtId="0" fontId="0" fillId="11" borderId="63" xfId="0" applyFill="1" applyBorder="1" applyAlignment="1">
      <alignment horizontal="center" vertical="center" wrapText="1"/>
    </xf>
    <xf numFmtId="0" fontId="0" fillId="11" borderId="64" xfId="0" applyFill="1" applyBorder="1" applyAlignment="1">
      <alignment horizontal="center" vertical="center" wrapText="1"/>
    </xf>
    <xf numFmtId="0" fontId="4" fillId="11" borderId="56" xfId="0" applyFont="1" applyFill="1" applyBorder="1" applyAlignment="1">
      <alignment horizontal="center" vertical="center" wrapText="1"/>
    </xf>
    <xf numFmtId="0" fontId="4" fillId="11" borderId="63" xfId="0" applyFont="1" applyFill="1" applyBorder="1" applyAlignment="1">
      <alignment horizontal="center" vertical="center" wrapText="1"/>
    </xf>
    <xf numFmtId="0" fontId="4" fillId="11" borderId="64" xfId="0" applyFont="1" applyFill="1" applyBorder="1" applyAlignment="1">
      <alignment horizontal="center" vertical="center" wrapText="1"/>
    </xf>
    <xf numFmtId="0" fontId="0" fillId="10" borderId="55" xfId="0" applyFill="1" applyBorder="1" applyAlignment="1">
      <alignment horizontal="center" vertical="center" wrapText="1"/>
    </xf>
    <xf numFmtId="0" fontId="0" fillId="0" borderId="56"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4" fillId="6" borderId="56" xfId="0" applyFont="1" applyFill="1" applyBorder="1" applyAlignment="1">
      <alignment horizontal="center" vertical="center" wrapText="1"/>
    </xf>
    <xf numFmtId="0" fontId="4" fillId="6" borderId="63" xfId="0" applyFont="1" applyFill="1" applyBorder="1" applyAlignment="1">
      <alignment horizontal="center" vertical="center" wrapText="1"/>
    </xf>
    <xf numFmtId="0" fontId="4" fillId="6" borderId="64" xfId="0" applyFont="1" applyFill="1" applyBorder="1" applyAlignment="1">
      <alignment horizontal="center" vertical="center" wrapText="1"/>
    </xf>
    <xf numFmtId="0" fontId="4" fillId="15" borderId="65" xfId="0" applyFont="1" applyFill="1" applyBorder="1" applyAlignment="1">
      <alignment horizontal="center" vertical="center" wrapText="1"/>
    </xf>
    <xf numFmtId="0" fontId="4" fillId="15" borderId="66" xfId="0" applyFont="1" applyFill="1" applyBorder="1" applyAlignment="1">
      <alignment horizontal="center" vertical="center" wrapText="1"/>
    </xf>
    <xf numFmtId="0" fontId="4" fillId="15" borderId="55" xfId="0" applyFont="1" applyFill="1" applyBorder="1" applyAlignment="1">
      <alignment horizontal="center" vertical="center" wrapText="1"/>
    </xf>
    <xf numFmtId="0" fontId="4" fillId="15" borderId="56" xfId="0" applyFont="1" applyFill="1" applyBorder="1" applyAlignment="1">
      <alignment horizontal="center" vertical="center" wrapText="1"/>
    </xf>
    <xf numFmtId="0" fontId="4" fillId="15" borderId="63" xfId="0" applyFont="1" applyFill="1" applyBorder="1" applyAlignment="1">
      <alignment horizontal="center" vertical="center" wrapText="1"/>
    </xf>
    <xf numFmtId="0" fontId="4" fillId="15" borderId="64" xfId="0" applyFont="1" applyFill="1" applyBorder="1" applyAlignment="1">
      <alignment horizontal="center" vertical="center" wrapText="1"/>
    </xf>
    <xf numFmtId="0" fontId="0" fillId="11" borderId="55" xfId="0" applyFont="1" applyFill="1" applyBorder="1" applyAlignment="1">
      <alignment horizontal="center" vertical="center" wrapText="1"/>
    </xf>
    <xf numFmtId="0" fontId="0" fillId="11" borderId="56" xfId="0" applyFont="1" applyFill="1" applyBorder="1" applyAlignment="1">
      <alignment horizontal="center" vertical="center" wrapText="1"/>
    </xf>
    <xf numFmtId="0" fontId="0" fillId="11" borderId="63" xfId="0" applyFont="1" applyFill="1" applyBorder="1" applyAlignment="1">
      <alignment horizontal="center" vertical="center" wrapText="1"/>
    </xf>
    <xf numFmtId="0" fontId="0" fillId="11" borderId="64" xfId="0" applyFont="1" applyFill="1" applyBorder="1" applyAlignment="1">
      <alignment horizontal="center" vertical="center" wrapText="1"/>
    </xf>
    <xf numFmtId="0" fontId="4" fillId="16" borderId="55" xfId="0" applyFont="1" applyFill="1" applyBorder="1" applyAlignment="1">
      <alignment horizontal="center" vertical="center" wrapText="1"/>
    </xf>
    <xf numFmtId="0" fontId="4" fillId="16" borderId="56" xfId="0" applyFont="1" applyFill="1" applyBorder="1" applyAlignment="1">
      <alignment horizontal="center" vertical="center" wrapText="1"/>
    </xf>
    <xf numFmtId="0" fontId="4" fillId="16" borderId="63" xfId="0" applyFont="1" applyFill="1" applyBorder="1" applyAlignment="1">
      <alignment horizontal="center" vertical="center" wrapText="1"/>
    </xf>
    <xf numFmtId="0" fontId="4" fillId="16" borderId="64" xfId="0" applyFont="1" applyFill="1" applyBorder="1" applyAlignment="1">
      <alignment horizontal="center" vertical="center" wrapText="1"/>
    </xf>
    <xf numFmtId="0" fontId="0" fillId="6" borderId="65" xfId="0" applyFill="1" applyBorder="1" applyAlignment="1">
      <alignment horizontal="center" vertical="center" wrapText="1"/>
    </xf>
    <xf numFmtId="0" fontId="4" fillId="6" borderId="65" xfId="0" applyFont="1" applyFill="1" applyBorder="1" applyAlignment="1">
      <alignment horizontal="center" vertical="center" wrapText="1"/>
    </xf>
    <xf numFmtId="0" fontId="4" fillId="6" borderId="66" xfId="0" applyFont="1" applyFill="1" applyBorder="1" applyAlignment="1">
      <alignment horizontal="center" vertical="center" wrapText="1"/>
    </xf>
    <xf numFmtId="0" fontId="0" fillId="10" borderId="65" xfId="0" applyFont="1" applyFill="1" applyBorder="1" applyAlignment="1">
      <alignment horizontal="center" vertical="center" wrapText="1"/>
    </xf>
    <xf numFmtId="0" fontId="0" fillId="10" borderId="66" xfId="0" applyFont="1" applyFill="1" applyBorder="1" applyAlignment="1">
      <alignment horizontal="center" vertical="center" wrapText="1"/>
    </xf>
    <xf numFmtId="0" fontId="4" fillId="15" borderId="0" xfId="0" applyFont="1" applyFill="1" applyBorder="1" applyAlignment="1">
      <alignment horizontal="center" vertical="center" wrapText="1"/>
    </xf>
    <xf numFmtId="0" fontId="0" fillId="12" borderId="65" xfId="0" applyFill="1" applyBorder="1" applyAlignment="1">
      <alignment horizontal="center" vertical="center" wrapText="1"/>
    </xf>
    <xf numFmtId="0" fontId="0" fillId="12" borderId="66" xfId="0" applyFill="1" applyBorder="1" applyAlignment="1">
      <alignment horizontal="center" vertical="center" wrapText="1"/>
    </xf>
    <xf numFmtId="0" fontId="0" fillId="13" borderId="57" xfId="0" applyFill="1" applyBorder="1" applyAlignment="1">
      <alignment horizontal="center" vertical="center" wrapText="1"/>
    </xf>
    <xf numFmtId="0" fontId="0" fillId="13" borderId="58" xfId="0" applyFill="1" applyBorder="1" applyAlignment="1">
      <alignment horizontal="center" vertical="center" wrapText="1"/>
    </xf>
    <xf numFmtId="0" fontId="0" fillId="12" borderId="0" xfId="0" applyFill="1" applyBorder="1" applyAlignment="1">
      <alignment horizontal="center" vertical="center" wrapText="1"/>
    </xf>
    <xf numFmtId="0" fontId="0" fillId="3" borderId="65" xfId="0" applyFill="1" applyBorder="1" applyAlignment="1">
      <alignment horizontal="center" vertical="center" wrapText="1"/>
    </xf>
    <xf numFmtId="0" fontId="0" fillId="3" borderId="66" xfId="0" applyFill="1" applyBorder="1" applyAlignment="1">
      <alignment horizontal="center" vertical="center" wrapText="1"/>
    </xf>
    <xf numFmtId="0" fontId="0" fillId="11" borderId="65" xfId="0" applyFill="1" applyBorder="1" applyAlignment="1">
      <alignment horizontal="center" vertical="center" wrapText="1"/>
    </xf>
    <xf numFmtId="0" fontId="4" fillId="11" borderId="65" xfId="0" applyFont="1" applyFill="1" applyBorder="1" applyAlignment="1">
      <alignment horizontal="center" vertical="center" wrapText="1"/>
    </xf>
    <xf numFmtId="0" fontId="4" fillId="11" borderId="66" xfId="0" applyFont="1" applyFill="1" applyBorder="1" applyAlignment="1">
      <alignment horizontal="center" vertical="center" wrapText="1"/>
    </xf>
    <xf numFmtId="0" fontId="0" fillId="11" borderId="57" xfId="0" applyFill="1" applyBorder="1" applyAlignment="1">
      <alignment horizontal="center" vertical="center" wrapText="1"/>
    </xf>
    <xf numFmtId="0" fontId="4" fillId="11" borderId="58" xfId="0" applyFont="1" applyFill="1" applyBorder="1" applyAlignment="1">
      <alignment horizontal="center" vertical="center" wrapText="1"/>
    </xf>
    <xf numFmtId="0" fontId="4" fillId="11" borderId="57" xfId="0" applyFont="1" applyFill="1" applyBorder="1" applyAlignment="1">
      <alignment horizontal="center" vertical="center" wrapText="1"/>
    </xf>
    <xf numFmtId="0" fontId="4" fillId="15" borderId="57" xfId="0" applyFont="1" applyFill="1" applyBorder="1" applyAlignment="1">
      <alignment horizontal="center" vertical="center" wrapText="1"/>
    </xf>
    <xf numFmtId="0" fontId="4" fillId="15" borderId="58" xfId="0" applyFont="1" applyFill="1" applyBorder="1" applyAlignment="1">
      <alignment horizontal="center" vertical="center" wrapText="1"/>
    </xf>
    <xf numFmtId="0" fontId="0" fillId="11" borderId="0" xfId="0" applyFill="1" applyBorder="1" applyAlignment="1">
      <alignment horizontal="center" vertical="center" wrapText="1"/>
    </xf>
    <xf numFmtId="0" fontId="4" fillId="11" borderId="0" xfId="0" applyFont="1" applyFill="1" applyBorder="1" applyAlignment="1">
      <alignment horizontal="center" vertical="center" wrapText="1"/>
    </xf>
    <xf numFmtId="0" fontId="0" fillId="14" borderId="55" xfId="0" applyFill="1" applyBorder="1" applyAlignment="1">
      <alignment horizontal="center" vertical="center" wrapText="1"/>
    </xf>
    <xf numFmtId="0" fontId="0" fillId="14" borderId="56" xfId="0" applyFont="1" applyFill="1" applyBorder="1" applyAlignment="1">
      <alignment horizontal="center" vertical="center" wrapText="1"/>
    </xf>
    <xf numFmtId="0" fontId="0" fillId="14" borderId="63" xfId="0" applyFont="1" applyFill="1" applyBorder="1" applyAlignment="1">
      <alignment horizontal="center" vertical="center" wrapText="1"/>
    </xf>
    <xf numFmtId="0" fontId="0" fillId="14" borderId="64" xfId="0" applyFont="1" applyFill="1" applyBorder="1" applyAlignment="1">
      <alignment horizontal="center" vertical="center" wrapText="1"/>
    </xf>
    <xf numFmtId="0" fontId="0" fillId="12" borderId="57" xfId="0" applyFill="1" applyBorder="1" applyAlignment="1">
      <alignment horizontal="center" vertical="center" wrapText="1"/>
    </xf>
    <xf numFmtId="0" fontId="0" fillId="12" borderId="58" xfId="0" applyFill="1" applyBorder="1" applyAlignment="1">
      <alignment horizontal="center" vertical="center" wrapText="1"/>
    </xf>
    <xf numFmtId="0" fontId="0" fillId="3" borderId="0" xfId="0" applyFill="1" applyBorder="1" applyAlignment="1">
      <alignment horizontal="center" vertical="center" wrapText="1"/>
    </xf>
    <xf numFmtId="0" fontId="5" fillId="10" borderId="59" xfId="0" applyFont="1" applyFill="1" applyBorder="1" applyAlignment="1">
      <alignment horizontal="center" vertical="center" wrapText="1"/>
    </xf>
    <xf numFmtId="0" fontId="5" fillId="10" borderId="60" xfId="0" applyFont="1" applyFill="1" applyBorder="1" applyAlignment="1">
      <alignment horizontal="center" vertical="center" wrapText="1"/>
    </xf>
    <xf numFmtId="0" fontId="5" fillId="10" borderId="61" xfId="0" applyFont="1" applyFill="1" applyBorder="1" applyAlignment="1">
      <alignment horizontal="center" vertical="center" wrapText="1"/>
    </xf>
    <xf numFmtId="0" fontId="5" fillId="10" borderId="62" xfId="0" applyFont="1" applyFill="1" applyBorder="1" applyAlignment="1">
      <alignment horizontal="center" vertical="center" wrapText="1"/>
    </xf>
    <xf numFmtId="0" fontId="4" fillId="14" borderId="56" xfId="0" applyFont="1" applyFill="1" applyBorder="1" applyAlignment="1">
      <alignment horizontal="center" vertical="center" wrapText="1"/>
    </xf>
    <xf numFmtId="0" fontId="4" fillId="14" borderId="63" xfId="0" applyFont="1" applyFill="1" applyBorder="1" applyAlignment="1">
      <alignment horizontal="center" vertical="center" wrapText="1"/>
    </xf>
    <xf numFmtId="0" fontId="4" fillId="14" borderId="64" xfId="0" applyFont="1" applyFill="1" applyBorder="1" applyAlignment="1">
      <alignment horizontal="center" vertical="center" wrapText="1"/>
    </xf>
    <xf numFmtId="0" fontId="3" fillId="6" borderId="55" xfId="0" applyFont="1" applyFill="1" applyBorder="1" applyAlignment="1">
      <alignment horizontal="center" vertical="center" wrapText="1"/>
    </xf>
    <xf numFmtId="0" fontId="3" fillId="6" borderId="56" xfId="0" applyFont="1" applyFill="1" applyBorder="1" applyAlignment="1">
      <alignment horizontal="center" vertical="center" wrapText="1"/>
    </xf>
    <xf numFmtId="0" fontId="3" fillId="6" borderId="63" xfId="0" applyFont="1" applyFill="1" applyBorder="1" applyAlignment="1">
      <alignment horizontal="center" vertical="center" wrapText="1"/>
    </xf>
    <xf numFmtId="0" fontId="3" fillId="6" borderId="64" xfId="0" applyFont="1" applyFill="1" applyBorder="1" applyAlignment="1">
      <alignment horizontal="center" vertical="center" wrapText="1"/>
    </xf>
    <xf numFmtId="0" fontId="5" fillId="10" borderId="70" xfId="0" applyFont="1" applyFill="1" applyBorder="1" applyAlignment="1">
      <alignment horizontal="center" vertical="center" wrapText="1"/>
    </xf>
    <xf numFmtId="0" fontId="5" fillId="10" borderId="69" xfId="0" applyFont="1" applyFill="1" applyBorder="1" applyAlignment="1">
      <alignment horizontal="center" vertical="center" wrapText="1"/>
    </xf>
    <xf numFmtId="0" fontId="5" fillId="10" borderId="68" xfId="0" applyFont="1" applyFill="1" applyBorder="1" applyAlignment="1">
      <alignment horizontal="center" vertical="center" wrapText="1"/>
    </xf>
    <xf numFmtId="0" fontId="5" fillId="10" borderId="67" xfId="0" applyFont="1" applyFill="1" applyBorder="1" applyAlignment="1">
      <alignment horizontal="center" vertical="center" wrapText="1"/>
    </xf>
    <xf numFmtId="0" fontId="0" fillId="13" borderId="0" xfId="0" applyFill="1" applyBorder="1" applyAlignment="1">
      <alignment horizontal="center" vertical="center" wrapText="1"/>
    </xf>
    <xf numFmtId="0" fontId="5" fillId="10" borderId="55" xfId="0" applyFont="1" applyFill="1" applyBorder="1" applyAlignment="1">
      <alignment horizontal="center" vertical="center" wrapText="1"/>
    </xf>
    <xf numFmtId="0" fontId="5" fillId="10" borderId="56" xfId="0" applyFont="1" applyFill="1" applyBorder="1" applyAlignment="1">
      <alignment horizontal="center" vertical="center" wrapText="1"/>
    </xf>
    <xf numFmtId="9" fontId="0" fillId="10" borderId="0" xfId="1" applyFont="1" applyFill="1"/>
  </cellXfs>
  <cellStyles count="2">
    <cellStyle name="Normal" xfId="0" builtinId="0"/>
    <cellStyle name="Pourcentage" xfId="1" builtinId="5"/>
  </cellStyles>
  <dxfs count="92">
    <dxf>
      <font>
        <color theme="0"/>
      </font>
    </dxf>
    <dxf>
      <font>
        <color theme="0"/>
      </font>
    </dxf>
    <dxf>
      <font>
        <color theme="0"/>
      </font>
    </dxf>
    <dxf>
      <font>
        <color theme="0"/>
      </font>
    </dxf>
    <dxf>
      <font>
        <color theme="0"/>
      </font>
    </dxf>
    <dxf>
      <font>
        <color theme="0" tint="-4.9989318521683403E-2"/>
      </font>
    </dxf>
    <dxf>
      <font>
        <color theme="0" tint="-4.9989318521683403E-2"/>
      </font>
    </dxf>
    <dxf>
      <font>
        <color theme="0" tint="-4.9989318521683403E-2"/>
      </font>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
      <fill>
        <patternFill>
          <bgColor rgb="FFFFFF00"/>
        </patternFill>
      </fill>
    </dxf>
    <dxf>
      <fill>
        <patternFill>
          <bgColor rgb="FF00B0F0"/>
        </patternFill>
      </fill>
    </dxf>
    <dxf>
      <font>
        <color theme="0"/>
      </font>
      <fill>
        <patternFill>
          <bgColor theme="4" tint="0.59996337778862885"/>
        </patternFill>
      </fill>
    </dxf>
    <dxf>
      <fill>
        <patternFill>
          <bgColor rgb="FFFFE89F"/>
        </patternFill>
      </fill>
    </dxf>
    <dxf>
      <font>
        <color theme="0"/>
      </font>
      <fill>
        <patternFill>
          <bgColor theme="2" tint="-9.9948118533890809E-2"/>
        </patternFill>
      </fill>
    </dxf>
    <dxf>
      <fill>
        <patternFill>
          <bgColor rgb="FFFFB3B3"/>
        </patternFill>
      </fill>
    </dxf>
    <dxf>
      <fill>
        <patternFill>
          <bgColor theme="0" tint="-4.9989318521683403E-2"/>
        </patternFill>
      </fill>
    </dxf>
  </dxfs>
  <tableStyles count="0" defaultTableStyle="TableStyleMedium9" defaultPivotStyle="PivotStyleLight16"/>
  <colors>
    <mruColors>
      <color rgb="FFFF0000"/>
      <color rgb="FFFFE89F"/>
      <color rgb="FFFFB3B3"/>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59054</xdr:colOff>
      <xdr:row>1</xdr:row>
      <xdr:rowOff>19051</xdr:rowOff>
    </xdr:from>
    <xdr:to>
      <xdr:col>6</xdr:col>
      <xdr:colOff>231774</xdr:colOff>
      <xdr:row>1</xdr:row>
      <xdr:rowOff>180976</xdr:rowOff>
    </xdr:to>
    <xdr:pic>
      <xdr:nvPicPr>
        <xdr:cNvPr id="3" name="Image 2" descr="PriceCrystal.png"/>
        <xdr:cNvPicPr>
          <a:picLocks noChangeAspect="1"/>
        </xdr:cNvPicPr>
      </xdr:nvPicPr>
      <xdr:blipFill>
        <a:blip xmlns:r="http://schemas.openxmlformats.org/officeDocument/2006/relationships" r:embed="rId1" cstate="print"/>
        <a:stretch>
          <a:fillRect/>
        </a:stretch>
      </xdr:blipFill>
      <xdr:spPr>
        <a:xfrm>
          <a:off x="2802254" y="219076"/>
          <a:ext cx="172720" cy="161925"/>
        </a:xfrm>
        <a:prstGeom prst="rect">
          <a:avLst/>
        </a:prstGeom>
      </xdr:spPr>
    </xdr:pic>
    <xdr:clientData/>
  </xdr:twoCellAnchor>
  <xdr:twoCellAnchor editAs="oneCell">
    <xdr:from>
      <xdr:col>8</xdr:col>
      <xdr:colOff>49530</xdr:colOff>
      <xdr:row>1</xdr:row>
      <xdr:rowOff>4763</xdr:rowOff>
    </xdr:from>
    <xdr:to>
      <xdr:col>8</xdr:col>
      <xdr:colOff>252730</xdr:colOff>
      <xdr:row>1</xdr:row>
      <xdr:rowOff>195263</xdr:rowOff>
    </xdr:to>
    <xdr:pic>
      <xdr:nvPicPr>
        <xdr:cNvPr id="4" name="Image 3" descr="PriceGem.png"/>
        <xdr:cNvPicPr>
          <a:picLocks noChangeAspect="1"/>
        </xdr:cNvPicPr>
      </xdr:nvPicPr>
      <xdr:blipFill>
        <a:blip xmlns:r="http://schemas.openxmlformats.org/officeDocument/2006/relationships" r:embed="rId2" cstate="print"/>
        <a:stretch>
          <a:fillRect/>
        </a:stretch>
      </xdr:blipFill>
      <xdr:spPr>
        <a:xfrm>
          <a:off x="3402330" y="204788"/>
          <a:ext cx="203200" cy="190500"/>
        </a:xfrm>
        <a:prstGeom prst="rect">
          <a:avLst/>
        </a:prstGeom>
      </xdr:spPr>
    </xdr:pic>
    <xdr:clientData/>
  </xdr:twoCellAnchor>
  <xdr:twoCellAnchor editAs="oneCell">
    <xdr:from>
      <xdr:col>2</xdr:col>
      <xdr:colOff>76200</xdr:colOff>
      <xdr:row>1</xdr:row>
      <xdr:rowOff>19051</xdr:rowOff>
    </xdr:from>
    <xdr:to>
      <xdr:col>2</xdr:col>
      <xdr:colOff>248920</xdr:colOff>
      <xdr:row>1</xdr:row>
      <xdr:rowOff>180976</xdr:rowOff>
    </xdr:to>
    <xdr:pic>
      <xdr:nvPicPr>
        <xdr:cNvPr id="5" name="Image 4" descr="PriceGold.png"/>
        <xdr:cNvPicPr>
          <a:picLocks noChangeAspect="1"/>
        </xdr:cNvPicPr>
      </xdr:nvPicPr>
      <xdr:blipFill>
        <a:blip xmlns:r="http://schemas.openxmlformats.org/officeDocument/2006/relationships" r:embed="rId3" cstate="print"/>
        <a:stretch>
          <a:fillRect/>
        </a:stretch>
      </xdr:blipFill>
      <xdr:spPr>
        <a:xfrm>
          <a:off x="1600200" y="219076"/>
          <a:ext cx="172720" cy="161925"/>
        </a:xfrm>
        <a:prstGeom prst="rect">
          <a:avLst/>
        </a:prstGeom>
      </xdr:spPr>
    </xdr:pic>
    <xdr:clientData/>
  </xdr:twoCellAnchor>
  <xdr:twoCellAnchor editAs="oneCell">
    <xdr:from>
      <xdr:col>5</xdr:col>
      <xdr:colOff>42227</xdr:colOff>
      <xdr:row>1</xdr:row>
      <xdr:rowOff>1787</xdr:rowOff>
    </xdr:from>
    <xdr:to>
      <xdr:col>5</xdr:col>
      <xdr:colOff>251777</xdr:colOff>
      <xdr:row>1</xdr:row>
      <xdr:rowOff>198240</xdr:rowOff>
    </xdr:to>
    <xdr:pic>
      <xdr:nvPicPr>
        <xdr:cNvPr id="6" name="Image 5" descr="PriceMercury.png"/>
        <xdr:cNvPicPr>
          <a:picLocks noChangeAspect="1"/>
        </xdr:cNvPicPr>
      </xdr:nvPicPr>
      <xdr:blipFill>
        <a:blip xmlns:r="http://schemas.openxmlformats.org/officeDocument/2006/relationships" r:embed="rId4" cstate="print"/>
        <a:stretch>
          <a:fillRect/>
        </a:stretch>
      </xdr:blipFill>
      <xdr:spPr>
        <a:xfrm>
          <a:off x="2480627" y="201812"/>
          <a:ext cx="209550" cy="196453"/>
        </a:xfrm>
        <a:prstGeom prst="rect">
          <a:avLst/>
        </a:prstGeom>
      </xdr:spPr>
    </xdr:pic>
    <xdr:clientData/>
  </xdr:twoCellAnchor>
  <xdr:twoCellAnchor editAs="oneCell">
    <xdr:from>
      <xdr:col>4</xdr:col>
      <xdr:colOff>63499</xdr:colOff>
      <xdr:row>1</xdr:row>
      <xdr:rowOff>19646</xdr:rowOff>
    </xdr:from>
    <xdr:to>
      <xdr:col>4</xdr:col>
      <xdr:colOff>234950</xdr:colOff>
      <xdr:row>1</xdr:row>
      <xdr:rowOff>180381</xdr:rowOff>
    </xdr:to>
    <xdr:pic>
      <xdr:nvPicPr>
        <xdr:cNvPr id="7" name="Image 6" descr="PriceOre.png"/>
        <xdr:cNvPicPr>
          <a:picLocks noChangeAspect="1"/>
        </xdr:cNvPicPr>
      </xdr:nvPicPr>
      <xdr:blipFill>
        <a:blip xmlns:r="http://schemas.openxmlformats.org/officeDocument/2006/relationships" r:embed="rId5" cstate="print"/>
        <a:stretch>
          <a:fillRect/>
        </a:stretch>
      </xdr:blipFill>
      <xdr:spPr>
        <a:xfrm>
          <a:off x="2197099" y="219671"/>
          <a:ext cx="171451" cy="160735"/>
        </a:xfrm>
        <a:prstGeom prst="rect">
          <a:avLst/>
        </a:prstGeom>
      </xdr:spPr>
    </xdr:pic>
    <xdr:clientData/>
  </xdr:twoCellAnchor>
  <xdr:twoCellAnchor editAs="oneCell">
    <xdr:from>
      <xdr:col>7</xdr:col>
      <xdr:colOff>39051</xdr:colOff>
      <xdr:row>1</xdr:row>
      <xdr:rowOff>4763</xdr:rowOff>
    </xdr:from>
    <xdr:to>
      <xdr:col>7</xdr:col>
      <xdr:colOff>242251</xdr:colOff>
      <xdr:row>1</xdr:row>
      <xdr:rowOff>195263</xdr:rowOff>
    </xdr:to>
    <xdr:pic>
      <xdr:nvPicPr>
        <xdr:cNvPr id="8" name="Image 7" descr="PriceSulfur.png"/>
        <xdr:cNvPicPr>
          <a:picLocks noChangeAspect="1"/>
        </xdr:cNvPicPr>
      </xdr:nvPicPr>
      <xdr:blipFill>
        <a:blip xmlns:r="http://schemas.openxmlformats.org/officeDocument/2006/relationships" r:embed="rId6" cstate="print"/>
        <a:stretch>
          <a:fillRect/>
        </a:stretch>
      </xdr:blipFill>
      <xdr:spPr>
        <a:xfrm>
          <a:off x="3087051" y="204788"/>
          <a:ext cx="203200" cy="190500"/>
        </a:xfrm>
        <a:prstGeom prst="rect">
          <a:avLst/>
        </a:prstGeom>
      </xdr:spPr>
    </xdr:pic>
    <xdr:clientData/>
  </xdr:twoCellAnchor>
  <xdr:twoCellAnchor editAs="oneCell">
    <xdr:from>
      <xdr:col>3</xdr:col>
      <xdr:colOff>56197</xdr:colOff>
      <xdr:row>1</xdr:row>
      <xdr:rowOff>6252</xdr:rowOff>
    </xdr:from>
    <xdr:to>
      <xdr:col>3</xdr:col>
      <xdr:colOff>256222</xdr:colOff>
      <xdr:row>1</xdr:row>
      <xdr:rowOff>193775</xdr:rowOff>
    </xdr:to>
    <xdr:pic>
      <xdr:nvPicPr>
        <xdr:cNvPr id="9" name="Image 8" descr="PriceWood.png"/>
        <xdr:cNvPicPr>
          <a:picLocks noChangeAspect="1"/>
        </xdr:cNvPicPr>
      </xdr:nvPicPr>
      <xdr:blipFill>
        <a:blip xmlns:r="http://schemas.openxmlformats.org/officeDocument/2006/relationships" r:embed="rId7" cstate="print"/>
        <a:stretch>
          <a:fillRect/>
        </a:stretch>
      </xdr:blipFill>
      <xdr:spPr>
        <a:xfrm>
          <a:off x="1884997" y="206277"/>
          <a:ext cx="200025" cy="18752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A312"/>
  <sheetViews>
    <sheetView workbookViewId="0">
      <pane xSplit="4" ySplit="3" topLeftCell="E25" activePane="bottomRight" state="frozen"/>
      <selection pane="topRight" activeCell="C1" sqref="C1"/>
      <selection pane="bottomLeft" activeCell="A4" sqref="A4"/>
      <selection pane="bottomRight" activeCell="I4" sqref="I4"/>
    </sheetView>
  </sheetViews>
  <sheetFormatPr baseColWidth="10" defaultRowHeight="15"/>
  <cols>
    <col min="2" max="2" width="12.140625" bestFit="1" customWidth="1"/>
    <col min="3" max="3" width="11.42578125" style="7" bestFit="1" customWidth="1"/>
    <col min="4" max="4" width="12.140625" style="7" bestFit="1" customWidth="1"/>
    <col min="5" max="5" width="9.140625" style="7" bestFit="1" customWidth="1"/>
    <col min="6" max="6" width="6" bestFit="1" customWidth="1"/>
    <col min="7" max="8" width="3" bestFit="1" customWidth="1"/>
    <col min="9" max="9" width="6" bestFit="1" customWidth="1"/>
    <col min="10" max="10" width="3" bestFit="1" customWidth="1"/>
    <col min="11" max="11" width="2" bestFit="1" customWidth="1"/>
    <col min="12" max="12" width="5" bestFit="1" customWidth="1"/>
    <col min="13" max="13" width="3" bestFit="1" customWidth="1"/>
    <col min="14" max="14" width="2" bestFit="1" customWidth="1"/>
    <col min="15" max="15" width="5" bestFit="1" customWidth="1"/>
    <col min="16" max="16" width="3" bestFit="1" customWidth="1"/>
    <col min="17" max="17" width="2" bestFit="1" customWidth="1"/>
    <col min="18" max="18" width="4" bestFit="1" customWidth="1"/>
    <col min="19" max="19" width="3" bestFit="1" customWidth="1"/>
    <col min="20" max="20" width="2" bestFit="1" customWidth="1"/>
    <col min="21" max="21" width="4" bestFit="1" customWidth="1"/>
    <col min="22" max="22" width="3" bestFit="1" customWidth="1"/>
    <col min="23" max="23" width="2" bestFit="1" customWidth="1"/>
    <col min="24" max="24" width="4" bestFit="1" customWidth="1"/>
    <col min="25" max="26" width="2" bestFit="1" customWidth="1"/>
    <col min="27" max="27" width="4" bestFit="1" customWidth="1"/>
  </cols>
  <sheetData>
    <row r="1" spans="1:27">
      <c r="C1" s="31"/>
      <c r="D1" s="31"/>
      <c r="E1" s="31"/>
    </row>
    <row r="2" spans="1:27">
      <c r="A2" t="s">
        <v>88</v>
      </c>
      <c r="B2">
        <v>2</v>
      </c>
      <c r="C2" s="197" t="s">
        <v>130</v>
      </c>
      <c r="D2" s="197"/>
      <c r="E2" s="185"/>
      <c r="F2" s="201" t="str">
        <f>CONCATENATE("Or ( ",B2," trésories)")</f>
        <v>Or ( 2 trésories)</v>
      </c>
      <c r="G2" s="202"/>
      <c r="H2" s="202"/>
      <c r="I2" s="203"/>
      <c r="J2" s="222" t="s">
        <v>5</v>
      </c>
      <c r="K2" s="223"/>
      <c r="L2" s="224"/>
      <c r="M2" s="219" t="s">
        <v>6</v>
      </c>
      <c r="N2" s="220"/>
      <c r="O2" s="221"/>
      <c r="P2" s="216" t="s">
        <v>7</v>
      </c>
      <c r="Q2" s="217"/>
      <c r="R2" s="218"/>
      <c r="S2" s="213" t="s">
        <v>8</v>
      </c>
      <c r="T2" s="214"/>
      <c r="U2" s="215"/>
      <c r="V2" s="210" t="s">
        <v>9</v>
      </c>
      <c r="W2" s="211"/>
      <c r="X2" s="212"/>
      <c r="Y2" s="207" t="s">
        <v>10</v>
      </c>
      <c r="Z2" s="208"/>
      <c r="AA2" s="209"/>
    </row>
    <row r="3" spans="1:27" ht="15.75" thickBot="1">
      <c r="A3" s="2" t="s">
        <v>13</v>
      </c>
      <c r="B3" s="1" t="s">
        <v>14</v>
      </c>
      <c r="C3" s="2" t="s">
        <v>13</v>
      </c>
      <c r="D3" s="23" t="s">
        <v>14</v>
      </c>
      <c r="E3" s="109" t="s">
        <v>71</v>
      </c>
      <c r="F3" s="204" t="str">
        <f>CONCATENATE(SUM(I4:I61)/1000," kpo")</f>
        <v>1103,74 kpo</v>
      </c>
      <c r="G3" s="205"/>
      <c r="H3" s="205"/>
      <c r="I3" s="206"/>
      <c r="J3" s="228">
        <f>SUM(L4:L60)</f>
        <v>422.29999999999995</v>
      </c>
      <c r="K3" s="229"/>
      <c r="L3" s="230"/>
      <c r="M3" s="231">
        <f>SUM(O4:O60)</f>
        <v>417.5</v>
      </c>
      <c r="N3" s="232"/>
      <c r="O3" s="233"/>
      <c r="P3" s="225">
        <f>SUM(R4:R60)</f>
        <v>106.35000000000001</v>
      </c>
      <c r="Q3" s="226"/>
      <c r="R3" s="227"/>
      <c r="S3" s="234">
        <f>SUM(U4:U60)</f>
        <v>100.39999999999999</v>
      </c>
      <c r="T3" s="235"/>
      <c r="U3" s="236"/>
      <c r="V3" s="190">
        <f>SUM(X4:X60)</f>
        <v>80.3</v>
      </c>
      <c r="W3" s="191"/>
      <c r="X3" s="192"/>
      <c r="Y3" s="198">
        <f>SUM(AA4:AA60)</f>
        <v>95.1</v>
      </c>
      <c r="Z3" s="199"/>
      <c r="AA3" s="200"/>
    </row>
    <row r="4" spans="1:27">
      <c r="A4" s="12" t="s">
        <v>26</v>
      </c>
      <c r="B4" s="13" t="s">
        <v>27</v>
      </c>
      <c r="C4" s="181" t="s">
        <v>26</v>
      </c>
      <c r="D4" s="34" t="s">
        <v>27</v>
      </c>
      <c r="E4" s="34" t="s">
        <v>128</v>
      </c>
      <c r="F4" s="35">
        <v>13000</v>
      </c>
      <c r="G4" s="35">
        <v>9</v>
      </c>
      <c r="H4" s="36">
        <v>3</v>
      </c>
      <c r="I4" s="37">
        <f>((2000*G4)*(1+0.05*(H4-1))+F4)*(1+0.05*$B$2)</f>
        <v>36080</v>
      </c>
      <c r="J4" s="35">
        <v>9</v>
      </c>
      <c r="K4" s="36">
        <v>3</v>
      </c>
      <c r="L4" s="37">
        <f t="shared" ref="L4:L60" si="0">(2*J4)*(1+0.05*(K4-1))</f>
        <v>19.8</v>
      </c>
      <c r="M4" s="35">
        <v>7</v>
      </c>
      <c r="N4" s="36">
        <v>3</v>
      </c>
      <c r="O4" s="37">
        <f t="shared" ref="O4:O60" si="1">(2*M4)*(1+0.05*(N4-1))</f>
        <v>15.400000000000002</v>
      </c>
      <c r="P4" s="35"/>
      <c r="Q4" s="36"/>
      <c r="R4" s="37">
        <f t="shared" ref="R4:R60" si="2">(1*P4)*(1+0.05*(Q4-1))</f>
        <v>0</v>
      </c>
      <c r="S4" s="35"/>
      <c r="T4" s="36"/>
      <c r="U4" s="37">
        <f t="shared" ref="U4:U60" si="3">(1*S4)*(1+0.05*(T4-1))</f>
        <v>0</v>
      </c>
      <c r="V4" s="35">
        <v>8</v>
      </c>
      <c r="W4" s="38">
        <v>3</v>
      </c>
      <c r="X4" s="37">
        <f t="shared" ref="X4:X16" si="4">(1*V4)*(1+0.05*(W4-1))</f>
        <v>8.8000000000000007</v>
      </c>
      <c r="Y4" s="35"/>
      <c r="Z4" s="36"/>
      <c r="AA4" s="39">
        <f t="shared" ref="AA4:AA60" si="5">(1*Y4)*(1+0.05*(Z4-1))</f>
        <v>0</v>
      </c>
    </row>
    <row r="5" spans="1:27">
      <c r="A5" s="14" t="s">
        <v>76</v>
      </c>
      <c r="B5" s="15" t="s">
        <v>131</v>
      </c>
      <c r="C5" s="189"/>
      <c r="D5" s="59" t="s">
        <v>131</v>
      </c>
      <c r="E5" s="59" t="s">
        <v>69</v>
      </c>
      <c r="F5" s="105">
        <v>4000</v>
      </c>
      <c r="G5" s="105">
        <v>8</v>
      </c>
      <c r="H5" s="104">
        <v>8</v>
      </c>
      <c r="I5" s="42">
        <f t="shared" ref="I5:I61" si="6">((2000*G5)*(1+0.05*(H5-1))+F5)*(1+0.05*$B$2)</f>
        <v>28160.000000000004</v>
      </c>
      <c r="J5" s="105">
        <v>7</v>
      </c>
      <c r="K5" s="104">
        <v>4</v>
      </c>
      <c r="L5" s="42">
        <f t="shared" ref="L5:L7" si="7">(2*J5)*(1+0.05*(K5-1))</f>
        <v>16.099999999999998</v>
      </c>
      <c r="M5" s="105">
        <v>7</v>
      </c>
      <c r="N5" s="104">
        <v>4</v>
      </c>
      <c r="O5" s="42">
        <f t="shared" ref="O5:O6" si="8">(2*M5)*(1+0.05*(N5-1))</f>
        <v>16.099999999999998</v>
      </c>
      <c r="P5" s="105">
        <v>3</v>
      </c>
      <c r="Q5" s="104">
        <v>2</v>
      </c>
      <c r="R5" s="42">
        <f t="shared" ref="R5:R7" si="9">(1*P5)*(1+0.05*(Q5-1))</f>
        <v>3.1500000000000004</v>
      </c>
      <c r="S5" s="105"/>
      <c r="T5" s="104"/>
      <c r="U5" s="82">
        <f t="shared" ref="U5:U7" si="10">(1*S5)*(1+0.05*(T5-1))</f>
        <v>0</v>
      </c>
      <c r="V5" s="79"/>
      <c r="W5" s="83"/>
      <c r="X5" s="82">
        <f t="shared" si="4"/>
        <v>0</v>
      </c>
      <c r="Y5" s="105"/>
      <c r="Z5" s="104"/>
      <c r="AA5" s="44">
        <f t="shared" ref="AA5:AA7" si="11">(1*Y5)*(1+0.05*(Z5-1))</f>
        <v>0</v>
      </c>
    </row>
    <row r="6" spans="1:27">
      <c r="A6" s="14" t="s">
        <v>26</v>
      </c>
      <c r="B6" s="15" t="s">
        <v>44</v>
      </c>
      <c r="C6" s="189"/>
      <c r="D6" s="179" t="s">
        <v>87</v>
      </c>
      <c r="E6" s="179" t="s">
        <v>128</v>
      </c>
      <c r="F6" s="40">
        <v>13000</v>
      </c>
      <c r="G6" s="40">
        <v>9</v>
      </c>
      <c r="H6" s="41">
        <v>3</v>
      </c>
      <c r="I6" s="42">
        <f t="shared" si="6"/>
        <v>36080</v>
      </c>
      <c r="J6" s="40"/>
      <c r="K6" s="41"/>
      <c r="L6" s="42">
        <f t="shared" si="7"/>
        <v>0</v>
      </c>
      <c r="M6" s="40">
        <v>5</v>
      </c>
      <c r="N6" s="41">
        <v>3</v>
      </c>
      <c r="O6" s="42">
        <f t="shared" si="8"/>
        <v>11</v>
      </c>
      <c r="P6" s="40">
        <v>5</v>
      </c>
      <c r="Q6" s="41">
        <v>3</v>
      </c>
      <c r="R6" s="42">
        <f t="shared" si="9"/>
        <v>5.5</v>
      </c>
      <c r="S6" s="40"/>
      <c r="T6" s="41"/>
      <c r="U6" s="42">
        <f t="shared" si="10"/>
        <v>0</v>
      </c>
      <c r="V6" s="40"/>
      <c r="W6" s="43"/>
      <c r="X6" s="42">
        <f t="shared" si="4"/>
        <v>0</v>
      </c>
      <c r="Y6" s="40"/>
      <c r="Z6" s="41"/>
      <c r="AA6" s="44">
        <f t="shared" si="11"/>
        <v>0</v>
      </c>
    </row>
    <row r="7" spans="1:27">
      <c r="A7" s="14" t="s">
        <v>26</v>
      </c>
      <c r="B7" s="15" t="s">
        <v>44</v>
      </c>
      <c r="C7" s="189"/>
      <c r="D7" s="180"/>
      <c r="E7" s="180"/>
      <c r="F7" s="46"/>
      <c r="G7" s="46"/>
      <c r="H7" s="47"/>
      <c r="I7" s="48">
        <f t="shared" si="6"/>
        <v>0</v>
      </c>
      <c r="J7" s="46"/>
      <c r="K7" s="47"/>
      <c r="L7" s="48">
        <f t="shared" si="7"/>
        <v>0</v>
      </c>
      <c r="M7" s="46">
        <v>5</v>
      </c>
      <c r="N7" s="47">
        <v>3</v>
      </c>
      <c r="O7" s="48">
        <f t="shared" ref="O7" si="12">(2*M7)*(1+0.05*(N7-1))</f>
        <v>11</v>
      </c>
      <c r="P7" s="46"/>
      <c r="Q7" s="47"/>
      <c r="R7" s="48">
        <f t="shared" si="9"/>
        <v>0</v>
      </c>
      <c r="S7" s="46"/>
      <c r="T7" s="47"/>
      <c r="U7" s="48">
        <f t="shared" si="10"/>
        <v>0</v>
      </c>
      <c r="V7" s="46"/>
      <c r="W7" s="49"/>
      <c r="X7" s="48">
        <f t="shared" si="4"/>
        <v>0</v>
      </c>
      <c r="Y7" s="46"/>
      <c r="Z7" s="47"/>
      <c r="AA7" s="50">
        <f t="shared" si="11"/>
        <v>0</v>
      </c>
    </row>
    <row r="8" spans="1:27" ht="15.75" thickBot="1">
      <c r="A8" s="16" t="s">
        <v>26</v>
      </c>
      <c r="B8" s="17" t="s">
        <v>28</v>
      </c>
      <c r="C8" s="182"/>
      <c r="D8" s="51" t="s">
        <v>28</v>
      </c>
      <c r="E8" s="51" t="s">
        <v>68</v>
      </c>
      <c r="F8" s="52">
        <v>7000</v>
      </c>
      <c r="G8" s="52">
        <v>9</v>
      </c>
      <c r="H8" s="53">
        <v>5</v>
      </c>
      <c r="I8" s="57">
        <f t="shared" si="6"/>
        <v>31460.000000000004</v>
      </c>
      <c r="J8" s="55">
        <v>9</v>
      </c>
      <c r="K8" s="56">
        <v>3</v>
      </c>
      <c r="L8" s="57">
        <f t="shared" si="0"/>
        <v>19.8</v>
      </c>
      <c r="M8" s="55">
        <v>7</v>
      </c>
      <c r="N8" s="56">
        <v>3</v>
      </c>
      <c r="O8" s="57">
        <f t="shared" si="1"/>
        <v>15.400000000000002</v>
      </c>
      <c r="P8" s="55"/>
      <c r="Q8" s="53"/>
      <c r="R8" s="54">
        <f t="shared" si="2"/>
        <v>0</v>
      </c>
      <c r="S8" s="52">
        <v>5</v>
      </c>
      <c r="T8" s="53">
        <v>3</v>
      </c>
      <c r="U8" s="54">
        <f t="shared" si="3"/>
        <v>5.5</v>
      </c>
      <c r="V8" s="52"/>
      <c r="W8" s="53"/>
      <c r="X8" s="54">
        <f t="shared" si="4"/>
        <v>0</v>
      </c>
      <c r="Y8" s="52"/>
      <c r="Z8" s="53"/>
      <c r="AA8" s="58">
        <f t="shared" si="5"/>
        <v>0</v>
      </c>
    </row>
    <row r="9" spans="1:27">
      <c r="A9" s="6" t="s">
        <v>18</v>
      </c>
      <c r="B9" s="8" t="s">
        <v>48</v>
      </c>
      <c r="C9" s="189" t="s">
        <v>18</v>
      </c>
      <c r="D9" s="59" t="s">
        <v>48</v>
      </c>
      <c r="E9" s="59" t="s">
        <v>70</v>
      </c>
      <c r="F9" s="46">
        <v>2000</v>
      </c>
      <c r="G9" s="46"/>
      <c r="H9" s="47"/>
      <c r="I9" s="61">
        <f t="shared" si="6"/>
        <v>2200</v>
      </c>
      <c r="J9" s="60">
        <v>8</v>
      </c>
      <c r="K9" s="49">
        <v>8</v>
      </c>
      <c r="L9" s="61">
        <f t="shared" ref="L9" si="13">(2*J9)*(1+0.05*(K9-1))</f>
        <v>21.6</v>
      </c>
      <c r="M9" s="60">
        <v>9</v>
      </c>
      <c r="N9" s="49">
        <v>9</v>
      </c>
      <c r="O9" s="61">
        <f t="shared" ref="O9" si="14">(2*M9)*(1+0.05*(N9-1))</f>
        <v>25.2</v>
      </c>
      <c r="P9" s="60"/>
      <c r="Q9" s="47"/>
      <c r="R9" s="48">
        <f t="shared" ref="R9" si="15">(1*P9)*(1+0.05*(Q9-1))</f>
        <v>0</v>
      </c>
      <c r="S9" s="46"/>
      <c r="T9" s="47"/>
      <c r="U9" s="48">
        <f t="shared" ref="U9" si="16">(1*S9)*(1+0.05*(T9-1))</f>
        <v>0</v>
      </c>
      <c r="V9" s="46"/>
      <c r="W9" s="47"/>
      <c r="X9" s="48">
        <f t="shared" ref="X9" si="17">(1*V9)*(1+0.05*(W9-1))</f>
        <v>0</v>
      </c>
      <c r="Y9" s="46">
        <v>8</v>
      </c>
      <c r="Z9" s="47">
        <v>8</v>
      </c>
      <c r="AA9" s="50">
        <f t="shared" ref="AA9" si="18">(1*Y9)*(1+0.05*(Z9-1))</f>
        <v>10.8</v>
      </c>
    </row>
    <row r="10" spans="1:27" ht="15.75" thickBot="1">
      <c r="A10" s="6" t="s">
        <v>18</v>
      </c>
      <c r="B10" s="8" t="s">
        <v>19</v>
      </c>
      <c r="C10" s="189"/>
      <c r="D10" s="59" t="s">
        <v>19</v>
      </c>
      <c r="E10" s="59" t="s">
        <v>70</v>
      </c>
      <c r="F10" s="40">
        <v>2000</v>
      </c>
      <c r="G10" s="40">
        <v>9</v>
      </c>
      <c r="H10" s="41">
        <v>9</v>
      </c>
      <c r="I10" s="42">
        <f t="shared" si="6"/>
        <v>29920.000000000004</v>
      </c>
      <c r="J10" s="40"/>
      <c r="K10" s="41"/>
      <c r="L10" s="42">
        <f t="shared" si="0"/>
        <v>0</v>
      </c>
      <c r="M10" s="40"/>
      <c r="N10" s="41"/>
      <c r="O10" s="42">
        <f t="shared" si="1"/>
        <v>0</v>
      </c>
      <c r="P10" s="40">
        <v>8</v>
      </c>
      <c r="Q10" s="41">
        <v>8</v>
      </c>
      <c r="R10" s="42">
        <f t="shared" si="2"/>
        <v>10.8</v>
      </c>
      <c r="S10" s="40"/>
      <c r="T10" s="41"/>
      <c r="U10" s="42">
        <f t="shared" si="3"/>
        <v>0</v>
      </c>
      <c r="V10" s="40">
        <v>8</v>
      </c>
      <c r="W10" s="41">
        <v>8</v>
      </c>
      <c r="X10" s="42">
        <f t="shared" si="4"/>
        <v>10.8</v>
      </c>
      <c r="Y10" s="40">
        <v>8</v>
      </c>
      <c r="Z10" s="41">
        <v>8</v>
      </c>
      <c r="AA10" s="44">
        <f t="shared" si="5"/>
        <v>10.8</v>
      </c>
    </row>
    <row r="11" spans="1:27" ht="15.75" thickBot="1">
      <c r="A11" s="4" t="s">
        <v>23</v>
      </c>
      <c r="B11" s="11" t="s">
        <v>24</v>
      </c>
      <c r="C11" s="181" t="s">
        <v>23</v>
      </c>
      <c r="D11" s="34" t="s">
        <v>24</v>
      </c>
      <c r="E11" s="34" t="s">
        <v>68</v>
      </c>
      <c r="F11" s="35">
        <v>2000</v>
      </c>
      <c r="G11" s="35">
        <v>10</v>
      </c>
      <c r="H11" s="62">
        <v>1</v>
      </c>
      <c r="I11" s="37">
        <f t="shared" si="6"/>
        <v>24200.000000000004</v>
      </c>
      <c r="J11" s="35">
        <v>10</v>
      </c>
      <c r="K11" s="62">
        <v>1</v>
      </c>
      <c r="L11" s="37">
        <f t="shared" si="0"/>
        <v>20</v>
      </c>
      <c r="M11" s="35">
        <v>10</v>
      </c>
      <c r="N11" s="36">
        <v>5</v>
      </c>
      <c r="O11" s="37">
        <f t="shared" si="1"/>
        <v>24</v>
      </c>
      <c r="P11" s="35"/>
      <c r="Q11" s="36"/>
      <c r="R11" s="37">
        <f t="shared" si="2"/>
        <v>0</v>
      </c>
      <c r="S11" s="35">
        <v>2</v>
      </c>
      <c r="T11" s="36">
        <v>2</v>
      </c>
      <c r="U11" s="37">
        <f t="shared" si="3"/>
        <v>2.1</v>
      </c>
      <c r="V11" s="35"/>
      <c r="W11" s="36"/>
      <c r="X11" s="37">
        <f t="shared" si="4"/>
        <v>0</v>
      </c>
      <c r="Y11" s="35"/>
      <c r="Z11" s="36"/>
      <c r="AA11" s="39">
        <f t="shared" si="5"/>
        <v>0</v>
      </c>
    </row>
    <row r="12" spans="1:27">
      <c r="A12" s="4" t="s">
        <v>23</v>
      </c>
      <c r="B12" s="8" t="s">
        <v>121</v>
      </c>
      <c r="C12" s="189"/>
      <c r="D12" s="59" t="s">
        <v>121</v>
      </c>
      <c r="E12" s="59" t="s">
        <v>68</v>
      </c>
      <c r="F12" s="105"/>
      <c r="G12" s="105"/>
      <c r="H12" s="122"/>
      <c r="I12" s="106">
        <f t="shared" si="6"/>
        <v>0</v>
      </c>
      <c r="J12" s="105"/>
      <c r="K12" s="122"/>
      <c r="L12" s="106"/>
      <c r="M12" s="105"/>
      <c r="N12" s="104"/>
      <c r="O12" s="106"/>
      <c r="P12" s="105"/>
      <c r="Q12" s="104"/>
      <c r="R12" s="106"/>
      <c r="S12" s="105"/>
      <c r="T12" s="104"/>
      <c r="U12" s="106"/>
      <c r="V12" s="105"/>
      <c r="W12" s="104"/>
      <c r="X12" s="106"/>
      <c r="Y12" s="105"/>
      <c r="Z12" s="104"/>
      <c r="AA12" s="107"/>
    </row>
    <row r="13" spans="1:27" ht="15.75" thickBot="1">
      <c r="A13" s="5" t="s">
        <v>23</v>
      </c>
      <c r="B13" s="10" t="s">
        <v>25</v>
      </c>
      <c r="C13" s="182"/>
      <c r="D13" s="51" t="s">
        <v>25</v>
      </c>
      <c r="E13" s="51" t="s">
        <v>68</v>
      </c>
      <c r="F13" s="52">
        <v>2000</v>
      </c>
      <c r="G13" s="52"/>
      <c r="H13" s="53"/>
      <c r="I13" s="54">
        <f t="shared" si="6"/>
        <v>2200</v>
      </c>
      <c r="J13" s="52"/>
      <c r="K13" s="53"/>
      <c r="L13" s="54">
        <f t="shared" si="0"/>
        <v>0</v>
      </c>
      <c r="M13" s="52"/>
      <c r="N13" s="53"/>
      <c r="O13" s="54">
        <f t="shared" si="1"/>
        <v>0</v>
      </c>
      <c r="P13" s="52"/>
      <c r="Q13" s="53"/>
      <c r="R13" s="54">
        <f t="shared" si="2"/>
        <v>0</v>
      </c>
      <c r="S13" s="52">
        <v>9</v>
      </c>
      <c r="T13" s="63">
        <v>1</v>
      </c>
      <c r="U13" s="54">
        <f t="shared" si="3"/>
        <v>9</v>
      </c>
      <c r="V13" s="52"/>
      <c r="W13" s="53"/>
      <c r="X13" s="54">
        <f t="shared" si="4"/>
        <v>0</v>
      </c>
      <c r="Y13" s="52"/>
      <c r="Z13" s="53"/>
      <c r="AA13" s="58">
        <f t="shared" si="5"/>
        <v>0</v>
      </c>
    </row>
    <row r="14" spans="1:27">
      <c r="A14" s="22" t="s">
        <v>41</v>
      </c>
      <c r="B14" s="8" t="s">
        <v>64</v>
      </c>
      <c r="C14" s="181" t="s">
        <v>41</v>
      </c>
      <c r="D14" s="59" t="s">
        <v>64</v>
      </c>
      <c r="E14" s="59" t="s">
        <v>68</v>
      </c>
      <c r="F14" s="46">
        <v>2000</v>
      </c>
      <c r="G14" s="46">
        <v>8</v>
      </c>
      <c r="H14" s="47">
        <v>1</v>
      </c>
      <c r="I14" s="48">
        <f t="shared" si="6"/>
        <v>19800</v>
      </c>
      <c r="J14" s="46">
        <v>3</v>
      </c>
      <c r="K14" s="64">
        <v>1</v>
      </c>
      <c r="L14" s="48">
        <f t="shared" ref="L14" si="19">(2*J14)*(1+0.05*(K14-1))</f>
        <v>6</v>
      </c>
      <c r="M14" s="46"/>
      <c r="N14" s="47"/>
      <c r="O14" s="48">
        <f t="shared" ref="O14" si="20">(2*M14)*(1+0.05*(N14-1))</f>
        <v>0</v>
      </c>
      <c r="P14" s="46"/>
      <c r="Q14" s="47"/>
      <c r="R14" s="48">
        <f t="shared" ref="R14" si="21">(1*P14)*(1+0.05*(Q14-1))</f>
        <v>0</v>
      </c>
      <c r="S14" s="46"/>
      <c r="T14" s="64"/>
      <c r="U14" s="48">
        <f t="shared" ref="U14" si="22">(1*S14)*(1+0.05*(T14-1))</f>
        <v>0</v>
      </c>
      <c r="V14" s="46"/>
      <c r="W14" s="64"/>
      <c r="X14" s="48">
        <f t="shared" si="4"/>
        <v>0</v>
      </c>
      <c r="Y14" s="46"/>
      <c r="Z14" s="47"/>
      <c r="AA14" s="50">
        <f t="shared" ref="AA14" si="23">(1*Y14)*(1+0.05*(Z14-1))</f>
        <v>0</v>
      </c>
    </row>
    <row r="15" spans="1:27">
      <c r="A15" s="22" t="s">
        <v>41</v>
      </c>
      <c r="B15" s="8" t="s">
        <v>129</v>
      </c>
      <c r="C15" s="193"/>
      <c r="D15" s="59" t="s">
        <v>129</v>
      </c>
      <c r="E15" s="59" t="s">
        <v>68</v>
      </c>
      <c r="F15" s="105"/>
      <c r="G15" s="105"/>
      <c r="H15" s="104"/>
      <c r="I15" s="106">
        <f t="shared" si="6"/>
        <v>0</v>
      </c>
      <c r="J15" s="105"/>
      <c r="K15" s="122"/>
      <c r="L15" s="106"/>
      <c r="M15" s="105"/>
      <c r="N15" s="104"/>
      <c r="O15" s="106"/>
      <c r="P15" s="105"/>
      <c r="Q15" s="104"/>
      <c r="R15" s="106"/>
      <c r="S15" s="105"/>
      <c r="T15" s="122"/>
      <c r="U15" s="106"/>
      <c r="V15" s="46"/>
      <c r="W15" s="64"/>
      <c r="X15" s="48"/>
      <c r="Y15" s="105"/>
      <c r="Z15" s="104"/>
      <c r="AA15" s="107"/>
    </row>
    <row r="16" spans="1:27" ht="15.75" thickBot="1">
      <c r="A16" s="6" t="s">
        <v>41</v>
      </c>
      <c r="B16" s="8" t="s">
        <v>42</v>
      </c>
      <c r="C16" s="194"/>
      <c r="D16" s="59" t="s">
        <v>42</v>
      </c>
      <c r="E16" s="59" t="s">
        <v>68</v>
      </c>
      <c r="F16" s="40">
        <v>2000</v>
      </c>
      <c r="G16" s="40">
        <v>9</v>
      </c>
      <c r="H16" s="65">
        <v>1</v>
      </c>
      <c r="I16" s="42">
        <f t="shared" si="6"/>
        <v>22000</v>
      </c>
      <c r="J16" s="40"/>
      <c r="K16" s="41"/>
      <c r="L16" s="42">
        <f t="shared" si="0"/>
        <v>0</v>
      </c>
      <c r="M16" s="40">
        <v>7</v>
      </c>
      <c r="N16" s="65">
        <v>1</v>
      </c>
      <c r="O16" s="42">
        <f t="shared" si="1"/>
        <v>14</v>
      </c>
      <c r="P16" s="40">
        <v>8</v>
      </c>
      <c r="Q16" s="65">
        <v>1</v>
      </c>
      <c r="R16" s="42">
        <f t="shared" si="2"/>
        <v>8</v>
      </c>
      <c r="S16" s="40">
        <v>7</v>
      </c>
      <c r="T16" s="65">
        <v>1</v>
      </c>
      <c r="U16" s="42">
        <f t="shared" si="3"/>
        <v>7</v>
      </c>
      <c r="V16" s="46"/>
      <c r="W16" s="64"/>
      <c r="X16" s="48">
        <f t="shared" si="4"/>
        <v>0</v>
      </c>
      <c r="Y16" s="40"/>
      <c r="Z16" s="41"/>
      <c r="AA16" s="44">
        <f t="shared" si="5"/>
        <v>0</v>
      </c>
    </row>
    <row r="17" spans="1:27" ht="15.75" thickBot="1">
      <c r="A17" s="3" t="s">
        <v>33</v>
      </c>
      <c r="B17" s="9" t="s">
        <v>32</v>
      </c>
      <c r="C17" s="66" t="s">
        <v>33</v>
      </c>
      <c r="D17" s="67" t="s">
        <v>32</v>
      </c>
      <c r="E17" s="67"/>
      <c r="F17" s="68">
        <v>2000</v>
      </c>
      <c r="G17" s="68">
        <v>3</v>
      </c>
      <c r="H17" s="69">
        <v>1</v>
      </c>
      <c r="I17" s="70">
        <f t="shared" si="6"/>
        <v>8800</v>
      </c>
      <c r="J17" s="68">
        <v>2</v>
      </c>
      <c r="K17" s="71">
        <v>1</v>
      </c>
      <c r="L17" s="70">
        <f t="shared" si="0"/>
        <v>4</v>
      </c>
      <c r="M17" s="68"/>
      <c r="N17" s="71"/>
      <c r="O17" s="70">
        <f t="shared" si="1"/>
        <v>0</v>
      </c>
      <c r="P17" s="68"/>
      <c r="Q17" s="71"/>
      <c r="R17" s="70">
        <f t="shared" si="2"/>
        <v>0</v>
      </c>
      <c r="S17" s="68"/>
      <c r="T17" s="71"/>
      <c r="U17" s="70">
        <f t="shared" si="3"/>
        <v>0</v>
      </c>
      <c r="V17" s="68"/>
      <c r="W17" s="71"/>
      <c r="X17" s="70">
        <f t="shared" ref="X17:X60" si="24">(1*V17)*(1+0.05*(W17-1))</f>
        <v>0</v>
      </c>
      <c r="Y17" s="68"/>
      <c r="Z17" s="71"/>
      <c r="AA17" s="72">
        <f t="shared" si="5"/>
        <v>0</v>
      </c>
    </row>
    <row r="18" spans="1:27">
      <c r="A18" s="14" t="s">
        <v>37</v>
      </c>
      <c r="B18" s="15" t="s">
        <v>45</v>
      </c>
      <c r="C18" s="181" t="s">
        <v>37</v>
      </c>
      <c r="D18" s="195" t="s">
        <v>45</v>
      </c>
      <c r="E18" s="195" t="s">
        <v>70</v>
      </c>
      <c r="F18" s="73">
        <v>7000</v>
      </c>
      <c r="G18" s="74">
        <v>8</v>
      </c>
      <c r="H18" s="75">
        <v>8</v>
      </c>
      <c r="I18" s="76">
        <f t="shared" si="6"/>
        <v>31460.000000000004</v>
      </c>
      <c r="J18" s="73"/>
      <c r="K18" s="77"/>
      <c r="L18" s="76">
        <f t="shared" ref="L18" si="25">(2*J18)*(1+0.05*(K18-1))</f>
        <v>0</v>
      </c>
      <c r="M18" s="73"/>
      <c r="N18" s="77"/>
      <c r="O18" s="76">
        <f t="shared" ref="O18" si="26">(2*M18)*(1+0.05*(N18-1))</f>
        <v>0</v>
      </c>
      <c r="P18" s="73">
        <v>6</v>
      </c>
      <c r="Q18" s="77">
        <v>6</v>
      </c>
      <c r="R18" s="76">
        <f t="shared" ref="R18" si="27">(1*P18)*(1+0.05*(Q18-1))</f>
        <v>7.5</v>
      </c>
      <c r="S18" s="73"/>
      <c r="T18" s="77"/>
      <c r="U18" s="76">
        <f t="shared" ref="U18" si="28">(1*S18)*(1+0.05*(T18-1))</f>
        <v>0</v>
      </c>
      <c r="V18" s="73">
        <v>7</v>
      </c>
      <c r="W18" s="77">
        <v>7</v>
      </c>
      <c r="X18" s="76">
        <f t="shared" ref="X18" si="29">(1*V18)*(1+0.05*(W18-1))</f>
        <v>9.1</v>
      </c>
      <c r="Y18" s="73"/>
      <c r="Z18" s="77"/>
      <c r="AA18" s="78">
        <f t="shared" ref="AA18" si="30">(1*Y18)*(1+0.05*(Z18-1))</f>
        <v>0</v>
      </c>
    </row>
    <row r="19" spans="1:27">
      <c r="A19" s="14" t="s">
        <v>37</v>
      </c>
      <c r="B19" s="15" t="s">
        <v>45</v>
      </c>
      <c r="C19" s="189"/>
      <c r="D19" s="180"/>
      <c r="E19" s="196"/>
      <c r="F19" s="46"/>
      <c r="G19" s="60"/>
      <c r="H19" s="49"/>
      <c r="I19" s="48">
        <f t="shared" si="6"/>
        <v>0</v>
      </c>
      <c r="J19" s="46"/>
      <c r="K19" s="47"/>
      <c r="L19" s="48">
        <f t="shared" ref="L19:L22" si="31">(2*J19)*(1+0.05*(K19-1))</f>
        <v>0</v>
      </c>
      <c r="M19" s="46"/>
      <c r="N19" s="47"/>
      <c r="O19" s="48">
        <f t="shared" ref="O19:O22" si="32">(2*M19)*(1+0.05*(N19-1))</f>
        <v>0</v>
      </c>
      <c r="P19" s="46"/>
      <c r="Q19" s="47"/>
      <c r="R19" s="48">
        <f t="shared" ref="R19:R22" si="33">(1*P19)*(1+0.05*(Q19-1))</f>
        <v>0</v>
      </c>
      <c r="S19" s="46"/>
      <c r="T19" s="47"/>
      <c r="U19" s="48">
        <f t="shared" ref="U19:U22" si="34">(1*S19)*(1+0.05*(T19-1))</f>
        <v>0</v>
      </c>
      <c r="V19" s="46">
        <v>6</v>
      </c>
      <c r="W19" s="47">
        <v>6</v>
      </c>
      <c r="X19" s="48">
        <f t="shared" ref="X19:X22" si="35">(1*V19)*(1+0.05*(W19-1))</f>
        <v>7.5</v>
      </c>
      <c r="Y19" s="46"/>
      <c r="Z19" s="47"/>
      <c r="AA19" s="50">
        <f t="shared" ref="AA19:AA22" si="36">(1*Y19)*(1+0.05*(Z19-1))</f>
        <v>0</v>
      </c>
    </row>
    <row r="20" spans="1:27">
      <c r="A20" s="14" t="s">
        <v>37</v>
      </c>
      <c r="B20" s="15" t="s">
        <v>77</v>
      </c>
      <c r="C20" s="189"/>
      <c r="D20" s="101" t="s">
        <v>77</v>
      </c>
      <c r="E20" s="108" t="s">
        <v>70</v>
      </c>
      <c r="F20" s="46">
        <v>2000</v>
      </c>
      <c r="G20" s="60">
        <v>7</v>
      </c>
      <c r="H20" s="49">
        <v>7</v>
      </c>
      <c r="I20" s="48">
        <f t="shared" si="6"/>
        <v>22220</v>
      </c>
      <c r="J20" s="46">
        <v>5</v>
      </c>
      <c r="K20" s="47">
        <v>5</v>
      </c>
      <c r="L20" s="48">
        <f t="shared" ref="L20:L21" si="37">(2*J20)*(1+0.05*(K20-1))</f>
        <v>12</v>
      </c>
      <c r="M20" s="46">
        <v>5</v>
      </c>
      <c r="N20" s="47">
        <v>5</v>
      </c>
      <c r="O20" s="48">
        <f t="shared" ref="O20:O21" si="38">(2*M20)*(1+0.05*(N20-1))</f>
        <v>12</v>
      </c>
      <c r="P20" s="46"/>
      <c r="Q20" s="47"/>
      <c r="R20" s="48">
        <f t="shared" ref="R20" si="39">(1*P20)*(1+0.05*(Q20-1))</f>
        <v>0</v>
      </c>
      <c r="S20" s="46"/>
      <c r="T20" s="47"/>
      <c r="U20" s="48">
        <f t="shared" ref="U20" si="40">(1*S20)*(1+0.05*(T20-1))</f>
        <v>0</v>
      </c>
      <c r="V20" s="46"/>
      <c r="W20" s="47"/>
      <c r="X20" s="48">
        <f t="shared" ref="X20" si="41">(1*V20)*(1+0.05*(W20-1))</f>
        <v>0</v>
      </c>
      <c r="Y20" s="46">
        <v>5</v>
      </c>
      <c r="Z20" s="47">
        <v>5</v>
      </c>
      <c r="AA20" s="50">
        <f t="shared" ref="AA20:AA21" si="42">(1*Y20)*(1+0.05*(Z20-1))</f>
        <v>6</v>
      </c>
    </row>
    <row r="21" spans="1:27">
      <c r="A21" s="14" t="s">
        <v>37</v>
      </c>
      <c r="B21" s="15" t="s">
        <v>78</v>
      </c>
      <c r="C21" s="189"/>
      <c r="D21" s="59" t="s">
        <v>78</v>
      </c>
      <c r="E21" s="59" t="s">
        <v>70</v>
      </c>
      <c r="F21" s="46">
        <v>2000</v>
      </c>
      <c r="G21" s="139">
        <v>7</v>
      </c>
      <c r="H21" s="49">
        <v>7</v>
      </c>
      <c r="I21" s="48">
        <f t="shared" si="6"/>
        <v>22220</v>
      </c>
      <c r="J21" s="46">
        <v>6</v>
      </c>
      <c r="K21" s="47">
        <v>6</v>
      </c>
      <c r="L21" s="48">
        <f t="shared" si="37"/>
        <v>15</v>
      </c>
      <c r="M21" s="46">
        <v>6</v>
      </c>
      <c r="N21" s="47">
        <v>6</v>
      </c>
      <c r="O21" s="48">
        <f t="shared" si="38"/>
        <v>15</v>
      </c>
      <c r="P21" s="46"/>
      <c r="Q21" s="47"/>
      <c r="R21" s="48">
        <f t="shared" ref="R21" si="43">(1*P21)*(1+0.05*(Q21-1))</f>
        <v>0</v>
      </c>
      <c r="S21" s="46"/>
      <c r="T21" s="47"/>
      <c r="U21" s="48">
        <f t="shared" ref="U21" si="44">(1*S21)*(1+0.05*(T21-1))</f>
        <v>0</v>
      </c>
      <c r="V21" s="46"/>
      <c r="W21" s="47"/>
      <c r="X21" s="48">
        <f t="shared" ref="X21" si="45">(1*V21)*(1+0.05*(W21-1))</f>
        <v>0</v>
      </c>
      <c r="Y21" s="46">
        <v>5</v>
      </c>
      <c r="Z21" s="47">
        <v>5</v>
      </c>
      <c r="AA21" s="50">
        <f t="shared" si="42"/>
        <v>6</v>
      </c>
    </row>
    <row r="22" spans="1:27" ht="15.75" thickBot="1">
      <c r="A22" s="14" t="s">
        <v>37</v>
      </c>
      <c r="B22" s="15" t="s">
        <v>52</v>
      </c>
      <c r="C22" s="182"/>
      <c r="D22" s="101" t="s">
        <v>52</v>
      </c>
      <c r="E22" s="108" t="s">
        <v>70</v>
      </c>
      <c r="F22" s="79">
        <v>13000</v>
      </c>
      <c r="G22" s="80">
        <v>8</v>
      </c>
      <c r="H22" s="81">
        <v>2</v>
      </c>
      <c r="I22" s="82">
        <f t="shared" si="6"/>
        <v>32780</v>
      </c>
      <c r="J22" s="79">
        <v>7</v>
      </c>
      <c r="K22" s="83">
        <v>1</v>
      </c>
      <c r="L22" s="82">
        <f t="shared" si="31"/>
        <v>14</v>
      </c>
      <c r="M22" s="79">
        <v>7</v>
      </c>
      <c r="N22" s="83">
        <v>2</v>
      </c>
      <c r="O22" s="82">
        <f t="shared" si="32"/>
        <v>14.700000000000001</v>
      </c>
      <c r="P22" s="79"/>
      <c r="Q22" s="83"/>
      <c r="R22" s="82">
        <f t="shared" si="33"/>
        <v>0</v>
      </c>
      <c r="S22" s="79"/>
      <c r="T22" s="83"/>
      <c r="U22" s="82">
        <f t="shared" si="34"/>
        <v>0</v>
      </c>
      <c r="V22" s="79"/>
      <c r="W22" s="83"/>
      <c r="X22" s="82">
        <f t="shared" si="35"/>
        <v>0</v>
      </c>
      <c r="Y22" s="79">
        <v>7</v>
      </c>
      <c r="Z22" s="83">
        <v>1</v>
      </c>
      <c r="AA22" s="84">
        <f t="shared" si="36"/>
        <v>7</v>
      </c>
    </row>
    <row r="23" spans="1:27">
      <c r="A23" s="12" t="s">
        <v>29</v>
      </c>
      <c r="B23" s="13" t="s">
        <v>30</v>
      </c>
      <c r="C23" s="181" t="s">
        <v>29</v>
      </c>
      <c r="D23" s="34" t="s">
        <v>30</v>
      </c>
      <c r="E23" s="34" t="s">
        <v>69</v>
      </c>
      <c r="F23" s="85">
        <v>7000</v>
      </c>
      <c r="G23" s="38">
        <v>7</v>
      </c>
      <c r="H23" s="38">
        <v>3</v>
      </c>
      <c r="I23" s="87">
        <f t="shared" si="6"/>
        <v>24640.000000000004</v>
      </c>
      <c r="J23" s="86">
        <v>5</v>
      </c>
      <c r="K23" s="38">
        <v>1</v>
      </c>
      <c r="L23" s="87">
        <f t="shared" si="0"/>
        <v>10</v>
      </c>
      <c r="M23" s="38">
        <v>7</v>
      </c>
      <c r="N23" s="38">
        <v>1</v>
      </c>
      <c r="O23" s="87">
        <f t="shared" si="1"/>
        <v>14</v>
      </c>
      <c r="P23" s="86">
        <v>4</v>
      </c>
      <c r="Q23" s="38">
        <v>3</v>
      </c>
      <c r="R23" s="87">
        <f t="shared" si="2"/>
        <v>4.4000000000000004</v>
      </c>
      <c r="S23" s="38"/>
      <c r="T23" s="38"/>
      <c r="U23" s="87">
        <f t="shared" si="3"/>
        <v>0</v>
      </c>
      <c r="V23" s="38"/>
      <c r="W23" s="38"/>
      <c r="X23" s="87">
        <f t="shared" si="24"/>
        <v>0</v>
      </c>
      <c r="Y23" s="86"/>
      <c r="Z23" s="38"/>
      <c r="AA23" s="88">
        <f t="shared" si="5"/>
        <v>0</v>
      </c>
    </row>
    <row r="24" spans="1:27">
      <c r="A24" s="14" t="s">
        <v>29</v>
      </c>
      <c r="B24" s="15" t="s">
        <v>83</v>
      </c>
      <c r="C24" s="189"/>
      <c r="D24" s="179" t="s">
        <v>84</v>
      </c>
      <c r="E24" s="179" t="s">
        <v>68</v>
      </c>
      <c r="F24" s="89">
        <v>2000</v>
      </c>
      <c r="G24" s="43">
        <v>6</v>
      </c>
      <c r="H24" s="43">
        <v>3</v>
      </c>
      <c r="I24" s="91">
        <f t="shared" si="6"/>
        <v>16720.000000000004</v>
      </c>
      <c r="J24" s="90"/>
      <c r="K24" s="43"/>
      <c r="L24" s="91"/>
      <c r="M24" s="43">
        <v>4</v>
      </c>
      <c r="N24" s="43">
        <v>3</v>
      </c>
      <c r="O24" s="91">
        <f t="shared" si="1"/>
        <v>8.8000000000000007</v>
      </c>
      <c r="P24" s="90"/>
      <c r="Q24" s="43"/>
      <c r="R24" s="91">
        <f t="shared" ref="R24:R26" si="46">(1*P24)*(1+0.05*(Q24-1))</f>
        <v>0</v>
      </c>
      <c r="S24" s="43"/>
      <c r="T24" s="43"/>
      <c r="U24" s="91">
        <f t="shared" si="3"/>
        <v>0</v>
      </c>
      <c r="V24" s="43"/>
      <c r="W24" s="43"/>
      <c r="X24" s="91">
        <f t="shared" si="24"/>
        <v>0</v>
      </c>
      <c r="Y24" s="90">
        <v>4</v>
      </c>
      <c r="Z24" s="43">
        <v>2</v>
      </c>
      <c r="AA24" s="92">
        <f t="shared" ref="AA24:AA26" si="47">(1*Y24)*(1+0.05*(Z24-1))</f>
        <v>4.2</v>
      </c>
    </row>
    <row r="25" spans="1:27">
      <c r="A25" s="14" t="s">
        <v>85</v>
      </c>
      <c r="B25" s="15" t="s">
        <v>83</v>
      </c>
      <c r="C25" s="189"/>
      <c r="D25" s="180"/>
      <c r="E25" s="180"/>
      <c r="F25" s="93"/>
      <c r="G25" s="49"/>
      <c r="H25" s="49"/>
      <c r="I25" s="61">
        <f t="shared" si="6"/>
        <v>0</v>
      </c>
      <c r="J25" s="60"/>
      <c r="K25" s="49"/>
      <c r="L25" s="61">
        <f t="shared" ref="L25" si="48">(2*J25)*(1+0.05*(K25-1))</f>
        <v>0</v>
      </c>
      <c r="M25" s="49"/>
      <c r="N25" s="49"/>
      <c r="O25" s="61">
        <f t="shared" si="1"/>
        <v>0</v>
      </c>
      <c r="P25" s="60"/>
      <c r="Q25" s="49"/>
      <c r="R25" s="61">
        <f t="shared" si="46"/>
        <v>0</v>
      </c>
      <c r="S25" s="49"/>
      <c r="T25" s="49"/>
      <c r="U25" s="61">
        <f t="shared" si="3"/>
        <v>0</v>
      </c>
      <c r="V25" s="49"/>
      <c r="W25" s="49"/>
      <c r="X25" s="61">
        <f t="shared" si="24"/>
        <v>0</v>
      </c>
      <c r="Y25" s="60">
        <v>4</v>
      </c>
      <c r="Z25" s="49">
        <v>1</v>
      </c>
      <c r="AA25" s="94">
        <f t="shared" si="47"/>
        <v>4</v>
      </c>
    </row>
    <row r="26" spans="1:27">
      <c r="A26" s="14" t="s">
        <v>29</v>
      </c>
      <c r="B26" s="15" t="s">
        <v>49</v>
      </c>
      <c r="C26" s="189"/>
      <c r="D26" s="183" t="s">
        <v>49</v>
      </c>
      <c r="E26" s="179" t="s">
        <v>68</v>
      </c>
      <c r="F26" s="154">
        <v>4000</v>
      </c>
      <c r="G26" s="138"/>
      <c r="H26" s="138"/>
      <c r="I26" s="156">
        <f t="shared" si="6"/>
        <v>4400</v>
      </c>
      <c r="J26" s="155">
        <v>7</v>
      </c>
      <c r="K26" s="138">
        <v>3</v>
      </c>
      <c r="L26" s="156">
        <f t="shared" ref="L26" si="49">(2*J26)*(1+0.05*(K26-1))</f>
        <v>15.400000000000002</v>
      </c>
      <c r="M26" s="138"/>
      <c r="N26" s="138"/>
      <c r="O26" s="156">
        <f t="shared" ref="O26" si="50">(2*M26)*(1+0.05*(N26-1))</f>
        <v>0</v>
      </c>
      <c r="P26" s="155">
        <v>6</v>
      </c>
      <c r="Q26" s="138">
        <v>3</v>
      </c>
      <c r="R26" s="156">
        <f t="shared" si="46"/>
        <v>6.6000000000000005</v>
      </c>
      <c r="S26" s="138"/>
      <c r="T26" s="138"/>
      <c r="U26" s="156">
        <f t="shared" ref="U26" si="51">(1*S26)*(1+0.05*(T26-1))</f>
        <v>0</v>
      </c>
      <c r="V26" s="138">
        <v>6</v>
      </c>
      <c r="W26" s="138">
        <v>3</v>
      </c>
      <c r="X26" s="156">
        <f t="shared" ref="X26" si="52">(1*V26)*(1+0.05*(W26-1))</f>
        <v>6.6000000000000005</v>
      </c>
      <c r="Y26" s="155"/>
      <c r="Z26" s="138"/>
      <c r="AA26" s="157">
        <f t="shared" si="47"/>
        <v>0</v>
      </c>
    </row>
    <row r="27" spans="1:27">
      <c r="A27" s="14" t="s">
        <v>29</v>
      </c>
      <c r="B27" s="15" t="s">
        <v>49</v>
      </c>
      <c r="C27" s="189"/>
      <c r="D27" s="180"/>
      <c r="E27" s="180"/>
      <c r="F27" s="93"/>
      <c r="G27" s="49"/>
      <c r="H27" s="49"/>
      <c r="I27" s="61">
        <f t="shared" si="6"/>
        <v>0</v>
      </c>
      <c r="J27" s="60"/>
      <c r="K27" s="49"/>
      <c r="L27" s="61"/>
      <c r="M27" s="49"/>
      <c r="N27" s="49"/>
      <c r="O27" s="61">
        <f t="shared" ref="O27" si="53">(2*M27)*(1+0.05*(N27-1))</f>
        <v>0</v>
      </c>
      <c r="P27" s="60">
        <v>5</v>
      </c>
      <c r="Q27" s="49">
        <v>3</v>
      </c>
      <c r="R27" s="61">
        <f t="shared" ref="R27" si="54">(1*P27)*(1+0.05*(Q27-1))</f>
        <v>5.5</v>
      </c>
      <c r="S27" s="49"/>
      <c r="T27" s="49"/>
      <c r="U27" s="61">
        <f t="shared" ref="U27" si="55">(1*S27)*(1+0.05*(T27-1))</f>
        <v>0</v>
      </c>
      <c r="V27" s="49"/>
      <c r="W27" s="49"/>
      <c r="X27" s="61">
        <f t="shared" ref="X27" si="56">(1*V27)*(1+0.05*(W27-1))</f>
        <v>0</v>
      </c>
      <c r="Y27" s="60"/>
      <c r="Z27" s="49"/>
      <c r="AA27" s="94">
        <f t="shared" ref="AA27" si="57">(1*Y27)*(1+0.05*(Z27-1))</f>
        <v>0</v>
      </c>
    </row>
    <row r="28" spans="1:27" ht="15.75" thickBot="1">
      <c r="A28" s="16" t="s">
        <v>29</v>
      </c>
      <c r="B28" s="17" t="s">
        <v>31</v>
      </c>
      <c r="C28" s="182"/>
      <c r="D28" s="51" t="s">
        <v>31</v>
      </c>
      <c r="E28" s="51" t="s">
        <v>68</v>
      </c>
      <c r="F28" s="95">
        <v>7000</v>
      </c>
      <c r="G28" s="56">
        <v>8</v>
      </c>
      <c r="H28" s="56">
        <v>4</v>
      </c>
      <c r="I28" s="57">
        <f t="shared" si="6"/>
        <v>27940.000000000004</v>
      </c>
      <c r="J28" s="55">
        <v>8</v>
      </c>
      <c r="K28" s="56">
        <v>3</v>
      </c>
      <c r="L28" s="57">
        <f t="shared" si="0"/>
        <v>17.600000000000001</v>
      </c>
      <c r="M28" s="56">
        <v>9</v>
      </c>
      <c r="N28" s="56">
        <v>3</v>
      </c>
      <c r="O28" s="57">
        <f t="shared" si="1"/>
        <v>19.8</v>
      </c>
      <c r="P28" s="55"/>
      <c r="Q28" s="56"/>
      <c r="R28" s="57">
        <f t="shared" si="2"/>
        <v>0</v>
      </c>
      <c r="S28" s="56">
        <v>8</v>
      </c>
      <c r="T28" s="56">
        <v>2</v>
      </c>
      <c r="U28" s="57">
        <f t="shared" si="3"/>
        <v>8.4</v>
      </c>
      <c r="V28" s="56"/>
      <c r="W28" s="56"/>
      <c r="X28" s="57">
        <f t="shared" si="24"/>
        <v>0</v>
      </c>
      <c r="Y28" s="55"/>
      <c r="Z28" s="56"/>
      <c r="AA28" s="96">
        <f t="shared" si="5"/>
        <v>0</v>
      </c>
    </row>
    <row r="29" spans="1:27">
      <c r="A29" s="12" t="s">
        <v>0</v>
      </c>
      <c r="B29" s="15" t="s">
        <v>3</v>
      </c>
      <c r="C29" s="189" t="s">
        <v>0</v>
      </c>
      <c r="D29" s="45" t="s">
        <v>3</v>
      </c>
      <c r="E29" s="45" t="s">
        <v>68</v>
      </c>
      <c r="F29" s="97">
        <v>7000</v>
      </c>
      <c r="G29" s="47">
        <v>9</v>
      </c>
      <c r="H29" s="47">
        <v>5</v>
      </c>
      <c r="I29" s="48">
        <f t="shared" si="6"/>
        <v>31460.000000000004</v>
      </c>
      <c r="J29" s="46">
        <v>7</v>
      </c>
      <c r="K29" s="47">
        <v>5</v>
      </c>
      <c r="L29" s="48">
        <f t="shared" si="0"/>
        <v>16.8</v>
      </c>
      <c r="M29" s="47">
        <v>7</v>
      </c>
      <c r="N29" s="47">
        <v>5</v>
      </c>
      <c r="O29" s="48">
        <f t="shared" si="1"/>
        <v>16.8</v>
      </c>
      <c r="P29" s="46"/>
      <c r="Q29" s="47"/>
      <c r="R29" s="48">
        <f t="shared" si="2"/>
        <v>0</v>
      </c>
      <c r="S29" s="47">
        <v>7</v>
      </c>
      <c r="T29" s="47">
        <v>7</v>
      </c>
      <c r="U29" s="48">
        <f t="shared" si="3"/>
        <v>9.1</v>
      </c>
      <c r="V29" s="47"/>
      <c r="W29" s="47"/>
      <c r="X29" s="48">
        <f t="shared" si="24"/>
        <v>0</v>
      </c>
      <c r="Y29" s="46"/>
      <c r="Z29" s="47"/>
      <c r="AA29" s="50">
        <f t="shared" si="5"/>
        <v>0</v>
      </c>
    </row>
    <row r="30" spans="1:27">
      <c r="A30" s="14" t="s">
        <v>0</v>
      </c>
      <c r="B30" s="15" t="s">
        <v>62</v>
      </c>
      <c r="C30" s="189"/>
      <c r="D30" s="179" t="s">
        <v>62</v>
      </c>
      <c r="E30" s="179" t="s">
        <v>68</v>
      </c>
      <c r="F30" s="98">
        <v>2000</v>
      </c>
      <c r="G30" s="43">
        <v>8</v>
      </c>
      <c r="H30" s="43">
        <v>8</v>
      </c>
      <c r="I30" s="42">
        <f t="shared" si="6"/>
        <v>25960.000000000004</v>
      </c>
      <c r="J30" s="40"/>
      <c r="K30" s="41"/>
      <c r="L30" s="42">
        <f t="shared" ref="L30" si="58">(2*J30)*(1+0.05*(K30-1))</f>
        <v>0</v>
      </c>
      <c r="M30" s="41"/>
      <c r="N30" s="41"/>
      <c r="O30" s="42">
        <f t="shared" ref="O30" si="59">(2*M30)*(1+0.05*(N30-1))</f>
        <v>0</v>
      </c>
      <c r="P30" s="40"/>
      <c r="Q30" s="41"/>
      <c r="R30" s="42">
        <f t="shared" ref="R30" si="60">(1*P30)*(1+0.05*(Q30-1))</f>
        <v>0</v>
      </c>
      <c r="S30" s="41">
        <v>6</v>
      </c>
      <c r="T30" s="41">
        <v>6</v>
      </c>
      <c r="U30" s="42">
        <f>(1*S30)*(1+0.05*(T30-1))</f>
        <v>7.5</v>
      </c>
      <c r="V30" s="41"/>
      <c r="W30" s="41"/>
      <c r="X30" s="42">
        <f t="shared" ref="X30" si="61">(1*V30)*(1+0.05*(W30-1))</f>
        <v>0</v>
      </c>
      <c r="Y30" s="40">
        <v>7</v>
      </c>
      <c r="Z30" s="41">
        <v>7</v>
      </c>
      <c r="AA30" s="44">
        <f t="shared" ref="AA30" si="62">(1*Y30)*(1+0.05*(Z30-1))</f>
        <v>9.1</v>
      </c>
    </row>
    <row r="31" spans="1:27">
      <c r="A31" s="14" t="s">
        <v>0</v>
      </c>
      <c r="B31" s="15" t="s">
        <v>62</v>
      </c>
      <c r="C31" s="189"/>
      <c r="D31" s="180"/>
      <c r="E31" s="180"/>
      <c r="F31" s="97"/>
      <c r="G31" s="49">
        <v>7</v>
      </c>
      <c r="H31" s="49">
        <v>7</v>
      </c>
      <c r="I31" s="48">
        <f t="shared" si="6"/>
        <v>20020</v>
      </c>
      <c r="J31" s="46"/>
      <c r="K31" s="47"/>
      <c r="L31" s="48">
        <f t="shared" ref="L31:L32" si="63">(2*J31)*(1+0.05*(K31-1))</f>
        <v>0</v>
      </c>
      <c r="M31" s="47"/>
      <c r="N31" s="47"/>
      <c r="O31" s="48">
        <f t="shared" ref="O31:O32" si="64">(2*M31)*(1+0.05*(N31-1))</f>
        <v>0</v>
      </c>
      <c r="P31" s="46"/>
      <c r="Q31" s="47"/>
      <c r="R31" s="48">
        <f t="shared" ref="R31:R32" si="65">(1*P31)*(1+0.05*(Q31-1))</f>
        <v>0</v>
      </c>
      <c r="S31" s="47"/>
      <c r="T31" s="47"/>
      <c r="U31" s="48">
        <f t="shared" ref="U31:U32" si="66">(1*S31)*(1+0.05*(T31-1))</f>
        <v>0</v>
      </c>
      <c r="V31" s="47"/>
      <c r="W31" s="47"/>
      <c r="X31" s="48">
        <f t="shared" ref="X31:X32" si="67">(1*V31)*(1+0.05*(W31-1))</f>
        <v>0</v>
      </c>
      <c r="Y31" s="46"/>
      <c r="Z31" s="47"/>
      <c r="AA31" s="50">
        <f t="shared" ref="AA31:AA32" si="68">(1*Y31)*(1+0.05*(Z31-1))</f>
        <v>0</v>
      </c>
    </row>
    <row r="32" spans="1:27">
      <c r="A32" s="14" t="s">
        <v>0</v>
      </c>
      <c r="B32" s="15" t="s">
        <v>63</v>
      </c>
      <c r="C32" s="189"/>
      <c r="D32" s="183" t="s">
        <v>63</v>
      </c>
      <c r="E32" s="179" t="s">
        <v>68</v>
      </c>
      <c r="F32" s="98">
        <v>2000</v>
      </c>
      <c r="G32" s="43">
        <v>7</v>
      </c>
      <c r="H32" s="43">
        <v>7</v>
      </c>
      <c r="I32" s="42">
        <f t="shared" si="6"/>
        <v>22220</v>
      </c>
      <c r="J32" s="40">
        <v>6</v>
      </c>
      <c r="K32" s="41">
        <v>6</v>
      </c>
      <c r="L32" s="42">
        <f t="shared" si="63"/>
        <v>15</v>
      </c>
      <c r="M32" s="41">
        <v>5</v>
      </c>
      <c r="N32" s="123">
        <v>5</v>
      </c>
      <c r="O32" s="42">
        <f t="shared" si="64"/>
        <v>12</v>
      </c>
      <c r="P32" s="40"/>
      <c r="Q32" s="41"/>
      <c r="R32" s="42">
        <f t="shared" si="65"/>
        <v>0</v>
      </c>
      <c r="S32" s="41"/>
      <c r="T32" s="41"/>
      <c r="U32" s="42">
        <f t="shared" si="66"/>
        <v>0</v>
      </c>
      <c r="V32" s="41"/>
      <c r="W32" s="41"/>
      <c r="X32" s="42">
        <f t="shared" si="67"/>
        <v>0</v>
      </c>
      <c r="Y32" s="40"/>
      <c r="Z32" s="41"/>
      <c r="AA32" s="44">
        <f t="shared" si="68"/>
        <v>0</v>
      </c>
    </row>
    <row r="33" spans="1:27">
      <c r="A33" s="14" t="s">
        <v>0</v>
      </c>
      <c r="B33" s="15" t="s">
        <v>63</v>
      </c>
      <c r="C33" s="189"/>
      <c r="D33" s="180"/>
      <c r="E33" s="180"/>
      <c r="F33" s="97"/>
      <c r="G33" s="49">
        <v>7</v>
      </c>
      <c r="H33" s="49">
        <v>7</v>
      </c>
      <c r="I33" s="48">
        <f t="shared" si="6"/>
        <v>20020</v>
      </c>
      <c r="J33" s="46"/>
      <c r="K33" s="47"/>
      <c r="L33" s="48">
        <f t="shared" ref="L33" si="69">(2*J33)*(1+0.05*(K33-1))</f>
        <v>0</v>
      </c>
      <c r="M33" s="47"/>
      <c r="N33" s="47"/>
      <c r="O33" s="48">
        <f t="shared" ref="O33" si="70">(2*M33)*(1+0.05*(N33-1))</f>
        <v>0</v>
      </c>
      <c r="P33" s="46"/>
      <c r="Q33" s="47"/>
      <c r="R33" s="48">
        <f t="shared" ref="R33" si="71">(1*P33)*(1+0.05*(Q33-1))</f>
        <v>0</v>
      </c>
      <c r="S33" s="47"/>
      <c r="T33" s="47"/>
      <c r="U33" s="48">
        <f t="shared" ref="U33" si="72">(1*S33)*(1+0.05*(T33-1))</f>
        <v>0</v>
      </c>
      <c r="V33" s="47"/>
      <c r="W33" s="47"/>
      <c r="X33" s="48">
        <f t="shared" ref="X33" si="73">(1*V33)*(1+0.05*(W33-1))</f>
        <v>0</v>
      </c>
      <c r="Y33" s="46"/>
      <c r="Z33" s="47"/>
      <c r="AA33" s="50">
        <f t="shared" ref="AA33" si="74">(1*Y33)*(1+0.05*(Z33-1))</f>
        <v>0</v>
      </c>
    </row>
    <row r="34" spans="1:27" ht="15.75" thickBot="1">
      <c r="A34" s="14" t="s">
        <v>0</v>
      </c>
      <c r="B34" s="15" t="s">
        <v>17</v>
      </c>
      <c r="C34" s="189"/>
      <c r="D34" s="32" t="s">
        <v>17</v>
      </c>
      <c r="E34" s="32" t="s">
        <v>68</v>
      </c>
      <c r="F34" s="98">
        <v>7000</v>
      </c>
      <c r="G34" s="41">
        <v>9</v>
      </c>
      <c r="H34" s="41">
        <v>9</v>
      </c>
      <c r="I34" s="42">
        <f t="shared" si="6"/>
        <v>35420</v>
      </c>
      <c r="J34" s="40">
        <v>7</v>
      </c>
      <c r="K34" s="41">
        <v>7</v>
      </c>
      <c r="L34" s="42">
        <f t="shared" si="0"/>
        <v>18.2</v>
      </c>
      <c r="M34" s="41">
        <v>7</v>
      </c>
      <c r="N34" s="41">
        <v>7</v>
      </c>
      <c r="O34" s="42">
        <f t="shared" si="1"/>
        <v>18.2</v>
      </c>
      <c r="P34" s="40">
        <v>7</v>
      </c>
      <c r="Q34" s="41">
        <v>7</v>
      </c>
      <c r="R34" s="42">
        <f t="shared" si="2"/>
        <v>9.1</v>
      </c>
      <c r="S34" s="41"/>
      <c r="T34" s="41"/>
      <c r="U34" s="42">
        <f t="shared" si="3"/>
        <v>0</v>
      </c>
      <c r="V34" s="41"/>
      <c r="W34" s="41"/>
      <c r="X34" s="42">
        <f t="shared" si="24"/>
        <v>0</v>
      </c>
      <c r="Y34" s="40"/>
      <c r="Z34" s="41"/>
      <c r="AA34" s="44">
        <f t="shared" si="5"/>
        <v>0</v>
      </c>
    </row>
    <row r="35" spans="1:27">
      <c r="A35" s="18" t="s">
        <v>46</v>
      </c>
      <c r="B35" s="19" t="s">
        <v>47</v>
      </c>
      <c r="C35" s="181" t="s">
        <v>46</v>
      </c>
      <c r="D35" s="34" t="s">
        <v>47</v>
      </c>
      <c r="E35" s="34" t="s">
        <v>68</v>
      </c>
      <c r="F35" s="99">
        <v>2000</v>
      </c>
      <c r="G35" s="36">
        <v>5</v>
      </c>
      <c r="H35" s="36">
        <v>5</v>
      </c>
      <c r="I35" s="37">
        <f t="shared" si="6"/>
        <v>15400.000000000002</v>
      </c>
      <c r="J35" s="35"/>
      <c r="K35" s="36"/>
      <c r="L35" s="37">
        <f t="shared" si="0"/>
        <v>0</v>
      </c>
      <c r="M35" s="36"/>
      <c r="N35" s="36"/>
      <c r="O35" s="37">
        <f t="shared" si="1"/>
        <v>0</v>
      </c>
      <c r="P35" s="35"/>
      <c r="Q35" s="36"/>
      <c r="R35" s="37">
        <f t="shared" si="2"/>
        <v>0</v>
      </c>
      <c r="S35" s="36"/>
      <c r="T35" s="36"/>
      <c r="U35" s="37">
        <f t="shared" si="3"/>
        <v>0</v>
      </c>
      <c r="V35" s="36"/>
      <c r="W35" s="36"/>
      <c r="X35" s="37">
        <f t="shared" si="24"/>
        <v>0</v>
      </c>
      <c r="Y35" s="35">
        <v>6</v>
      </c>
      <c r="Z35" s="36">
        <v>6</v>
      </c>
      <c r="AA35" s="39">
        <f t="shared" si="5"/>
        <v>7.5</v>
      </c>
    </row>
    <row r="36" spans="1:27" ht="15.75" thickBot="1">
      <c r="A36" s="20" t="s">
        <v>46</v>
      </c>
      <c r="B36" s="21" t="s">
        <v>50</v>
      </c>
      <c r="C36" s="182"/>
      <c r="D36" s="51" t="s">
        <v>50</v>
      </c>
      <c r="E36" s="51" t="s">
        <v>68</v>
      </c>
      <c r="F36" s="100">
        <v>2000</v>
      </c>
      <c r="G36" s="53">
        <v>10</v>
      </c>
      <c r="H36" s="53">
        <v>1</v>
      </c>
      <c r="I36" s="54">
        <f t="shared" si="6"/>
        <v>24200.000000000004</v>
      </c>
      <c r="J36" s="52"/>
      <c r="K36" s="53"/>
      <c r="L36" s="54">
        <f t="shared" si="0"/>
        <v>0</v>
      </c>
      <c r="M36" s="53"/>
      <c r="N36" s="53"/>
      <c r="O36" s="54">
        <f t="shared" si="1"/>
        <v>0</v>
      </c>
      <c r="P36" s="52"/>
      <c r="Q36" s="53"/>
      <c r="R36" s="54">
        <f t="shared" si="2"/>
        <v>0</v>
      </c>
      <c r="S36" s="53"/>
      <c r="T36" s="53"/>
      <c r="U36" s="54">
        <f t="shared" si="3"/>
        <v>0</v>
      </c>
      <c r="V36" s="53"/>
      <c r="W36" s="53"/>
      <c r="X36" s="54">
        <f t="shared" si="24"/>
        <v>0</v>
      </c>
      <c r="Y36" s="52"/>
      <c r="Z36" s="53"/>
      <c r="AA36" s="58">
        <f t="shared" si="5"/>
        <v>0</v>
      </c>
    </row>
    <row r="37" spans="1:27">
      <c r="A37" s="12" t="s">
        <v>38</v>
      </c>
      <c r="B37" s="13" t="s">
        <v>39</v>
      </c>
      <c r="C37" s="189" t="s">
        <v>38</v>
      </c>
      <c r="D37" s="45" t="s">
        <v>39</v>
      </c>
      <c r="E37" s="45" t="s">
        <v>68</v>
      </c>
      <c r="F37" s="97">
        <v>13000</v>
      </c>
      <c r="G37" s="47">
        <v>10</v>
      </c>
      <c r="H37" s="49">
        <v>2</v>
      </c>
      <c r="I37" s="48">
        <f t="shared" si="6"/>
        <v>37400</v>
      </c>
      <c r="J37" s="46">
        <v>9</v>
      </c>
      <c r="K37" s="47">
        <v>2</v>
      </c>
      <c r="L37" s="48">
        <f t="shared" si="0"/>
        <v>18.900000000000002</v>
      </c>
      <c r="M37" s="47">
        <v>8</v>
      </c>
      <c r="N37" s="47">
        <v>2</v>
      </c>
      <c r="O37" s="48">
        <f t="shared" si="1"/>
        <v>16.8</v>
      </c>
      <c r="P37" s="46"/>
      <c r="Q37" s="47"/>
      <c r="R37" s="48">
        <f t="shared" si="2"/>
        <v>0</v>
      </c>
      <c r="S37" s="47">
        <v>8</v>
      </c>
      <c r="T37" s="47">
        <v>2</v>
      </c>
      <c r="U37" s="48">
        <f t="shared" si="3"/>
        <v>8.4</v>
      </c>
      <c r="V37" s="47"/>
      <c r="W37" s="47"/>
      <c r="X37" s="48">
        <f t="shared" si="24"/>
        <v>0</v>
      </c>
      <c r="Y37" s="46"/>
      <c r="Z37" s="47"/>
      <c r="AA37" s="50">
        <f t="shared" si="5"/>
        <v>0</v>
      </c>
    </row>
    <row r="38" spans="1:27">
      <c r="A38" s="14" t="s">
        <v>38</v>
      </c>
      <c r="B38" s="15" t="s">
        <v>72</v>
      </c>
      <c r="C38" s="189"/>
      <c r="D38" s="101" t="s">
        <v>72</v>
      </c>
      <c r="E38" s="101" t="s">
        <v>69</v>
      </c>
      <c r="F38" s="102">
        <v>7000</v>
      </c>
      <c r="G38" s="83">
        <v>9</v>
      </c>
      <c r="H38" s="81">
        <v>3</v>
      </c>
      <c r="I38" s="82">
        <f t="shared" si="6"/>
        <v>29480.000000000004</v>
      </c>
      <c r="J38" s="79">
        <v>9</v>
      </c>
      <c r="K38" s="83">
        <v>2</v>
      </c>
      <c r="L38" s="82">
        <f t="shared" si="0"/>
        <v>18.900000000000002</v>
      </c>
      <c r="M38" s="83">
        <v>5</v>
      </c>
      <c r="N38" s="83">
        <v>3</v>
      </c>
      <c r="O38" s="82">
        <f t="shared" si="1"/>
        <v>11</v>
      </c>
      <c r="P38" s="79">
        <v>5</v>
      </c>
      <c r="Q38" s="83">
        <v>3</v>
      </c>
      <c r="R38" s="82">
        <f t="shared" si="2"/>
        <v>5.5</v>
      </c>
      <c r="S38" s="83"/>
      <c r="T38" s="83"/>
      <c r="U38" s="82">
        <f t="shared" si="3"/>
        <v>0</v>
      </c>
      <c r="V38" s="83"/>
      <c r="W38" s="83"/>
      <c r="X38" s="82">
        <f t="shared" si="24"/>
        <v>0</v>
      </c>
      <c r="Y38" s="79"/>
      <c r="Z38" s="83"/>
      <c r="AA38" s="84">
        <f t="shared" si="5"/>
        <v>0</v>
      </c>
    </row>
    <row r="39" spans="1:27">
      <c r="A39" s="14" t="s">
        <v>38</v>
      </c>
      <c r="B39" s="15" t="s">
        <v>51</v>
      </c>
      <c r="C39" s="189"/>
      <c r="D39" s="32" t="s">
        <v>51</v>
      </c>
      <c r="E39" s="32" t="s">
        <v>68</v>
      </c>
      <c r="F39" s="102">
        <v>4000</v>
      </c>
      <c r="G39" s="83">
        <v>5</v>
      </c>
      <c r="H39" s="81">
        <v>1</v>
      </c>
      <c r="I39" s="82">
        <f t="shared" si="6"/>
        <v>15400.000000000002</v>
      </c>
      <c r="J39" s="79">
        <v>8</v>
      </c>
      <c r="K39" s="81">
        <v>3</v>
      </c>
      <c r="L39" s="82">
        <f t="shared" si="0"/>
        <v>17.600000000000001</v>
      </c>
      <c r="M39" s="83">
        <v>5</v>
      </c>
      <c r="N39" s="81">
        <v>3</v>
      </c>
      <c r="O39" s="82">
        <f t="shared" si="1"/>
        <v>11</v>
      </c>
      <c r="P39" s="79"/>
      <c r="Q39" s="83"/>
      <c r="R39" s="82">
        <f t="shared" si="2"/>
        <v>0</v>
      </c>
      <c r="S39" s="83">
        <v>3</v>
      </c>
      <c r="T39" s="83">
        <v>3</v>
      </c>
      <c r="U39" s="82">
        <f t="shared" si="3"/>
        <v>3.3000000000000003</v>
      </c>
      <c r="V39" s="83"/>
      <c r="W39" s="83"/>
      <c r="X39" s="82">
        <f t="shared" si="24"/>
        <v>0</v>
      </c>
      <c r="Y39" s="79"/>
      <c r="Z39" s="83"/>
      <c r="AA39" s="84">
        <f t="shared" si="5"/>
        <v>0</v>
      </c>
    </row>
    <row r="40" spans="1:27" ht="15.75" thickBot="1">
      <c r="A40" s="16" t="s">
        <v>38</v>
      </c>
      <c r="B40" s="17" t="s">
        <v>40</v>
      </c>
      <c r="C40" s="189"/>
      <c r="D40" s="32" t="s">
        <v>40</v>
      </c>
      <c r="E40" s="32" t="s">
        <v>68</v>
      </c>
      <c r="F40" s="98">
        <v>4000</v>
      </c>
      <c r="G40" s="41">
        <v>8</v>
      </c>
      <c r="H40" s="41">
        <v>2</v>
      </c>
      <c r="I40" s="42">
        <f t="shared" si="6"/>
        <v>22880.000000000004</v>
      </c>
      <c r="J40" s="40"/>
      <c r="K40" s="41"/>
      <c r="L40" s="42">
        <f t="shared" si="0"/>
        <v>0</v>
      </c>
      <c r="M40" s="41">
        <v>5</v>
      </c>
      <c r="N40" s="41">
        <v>4</v>
      </c>
      <c r="O40" s="42">
        <f t="shared" si="1"/>
        <v>11.5</v>
      </c>
      <c r="P40" s="40"/>
      <c r="Q40" s="41"/>
      <c r="R40" s="42">
        <f t="shared" si="2"/>
        <v>0</v>
      </c>
      <c r="S40" s="41">
        <v>7</v>
      </c>
      <c r="T40" s="43">
        <v>5</v>
      </c>
      <c r="U40" s="42">
        <f t="shared" si="3"/>
        <v>8.4</v>
      </c>
      <c r="V40" s="41"/>
      <c r="W40" s="41"/>
      <c r="X40" s="42">
        <f t="shared" si="24"/>
        <v>0</v>
      </c>
      <c r="Y40" s="40">
        <v>5</v>
      </c>
      <c r="Z40" s="41">
        <v>3</v>
      </c>
      <c r="AA40" s="44">
        <f t="shared" si="5"/>
        <v>5.5</v>
      </c>
    </row>
    <row r="41" spans="1:27">
      <c r="A41" s="12" t="s">
        <v>20</v>
      </c>
      <c r="B41" s="15" t="s">
        <v>21</v>
      </c>
      <c r="C41" s="181" t="s">
        <v>20</v>
      </c>
      <c r="D41" s="34" t="s">
        <v>21</v>
      </c>
      <c r="E41" s="34" t="s">
        <v>70</v>
      </c>
      <c r="F41" s="99">
        <v>2000</v>
      </c>
      <c r="G41" s="36"/>
      <c r="H41" s="36"/>
      <c r="I41" s="37">
        <f t="shared" si="6"/>
        <v>2200</v>
      </c>
      <c r="J41" s="35">
        <v>4</v>
      </c>
      <c r="K41" s="36">
        <v>4</v>
      </c>
      <c r="L41" s="37">
        <f t="shared" si="0"/>
        <v>9.1999999999999993</v>
      </c>
      <c r="M41" s="36"/>
      <c r="N41" s="36"/>
      <c r="O41" s="37">
        <f t="shared" si="1"/>
        <v>0</v>
      </c>
      <c r="P41" s="35"/>
      <c r="Q41" s="36"/>
      <c r="R41" s="37">
        <f t="shared" si="2"/>
        <v>0</v>
      </c>
      <c r="S41" s="36">
        <v>5</v>
      </c>
      <c r="T41" s="36">
        <v>5</v>
      </c>
      <c r="U41" s="37">
        <f t="shared" si="3"/>
        <v>6</v>
      </c>
      <c r="V41" s="36">
        <v>3</v>
      </c>
      <c r="W41" s="36">
        <v>3</v>
      </c>
      <c r="X41" s="37">
        <f t="shared" si="24"/>
        <v>3.3000000000000003</v>
      </c>
      <c r="Y41" s="35">
        <v>4</v>
      </c>
      <c r="Z41" s="36">
        <v>4</v>
      </c>
      <c r="AA41" s="39">
        <f t="shared" si="5"/>
        <v>4.5999999999999996</v>
      </c>
    </row>
    <row r="42" spans="1:27" ht="15.75" thickBot="1">
      <c r="A42" s="16" t="s">
        <v>20</v>
      </c>
      <c r="B42" s="15" t="s">
        <v>22</v>
      </c>
      <c r="C42" s="182"/>
      <c r="D42" s="51" t="s">
        <v>22</v>
      </c>
      <c r="E42" s="51" t="s">
        <v>70</v>
      </c>
      <c r="F42" s="100">
        <v>7000</v>
      </c>
      <c r="G42" s="53">
        <v>10</v>
      </c>
      <c r="H42" s="56">
        <v>1</v>
      </c>
      <c r="I42" s="54">
        <f t="shared" si="6"/>
        <v>29700.000000000004</v>
      </c>
      <c r="J42" s="52">
        <v>5</v>
      </c>
      <c r="K42" s="53">
        <v>5</v>
      </c>
      <c r="L42" s="54">
        <f t="shared" si="0"/>
        <v>12</v>
      </c>
      <c r="M42" s="53">
        <v>7</v>
      </c>
      <c r="N42" s="53">
        <v>7</v>
      </c>
      <c r="O42" s="54">
        <f t="shared" si="1"/>
        <v>18.2</v>
      </c>
      <c r="P42" s="52"/>
      <c r="Q42" s="53"/>
      <c r="R42" s="54">
        <f t="shared" si="2"/>
        <v>0</v>
      </c>
      <c r="S42" s="53"/>
      <c r="T42" s="53"/>
      <c r="U42" s="54">
        <f t="shared" si="3"/>
        <v>0</v>
      </c>
      <c r="V42" s="53"/>
      <c r="W42" s="53"/>
      <c r="X42" s="54">
        <f t="shared" si="24"/>
        <v>0</v>
      </c>
      <c r="Y42" s="52">
        <v>5</v>
      </c>
      <c r="Z42" s="53">
        <v>5</v>
      </c>
      <c r="AA42" s="58">
        <f t="shared" si="5"/>
        <v>6</v>
      </c>
    </row>
    <row r="43" spans="1:27">
      <c r="A43" s="12" t="s">
        <v>2</v>
      </c>
      <c r="B43" s="13" t="s">
        <v>15</v>
      </c>
      <c r="C43" s="189" t="s">
        <v>2</v>
      </c>
      <c r="D43" s="45" t="s">
        <v>15</v>
      </c>
      <c r="E43" s="45" t="s">
        <v>69</v>
      </c>
      <c r="F43" s="97">
        <v>7000</v>
      </c>
      <c r="G43" s="47">
        <v>8</v>
      </c>
      <c r="H43" s="47">
        <v>8</v>
      </c>
      <c r="I43" s="48">
        <f t="shared" si="6"/>
        <v>31460.000000000004</v>
      </c>
      <c r="J43" s="46">
        <v>10</v>
      </c>
      <c r="K43" s="47">
        <v>1</v>
      </c>
      <c r="L43" s="48">
        <f t="shared" si="0"/>
        <v>20</v>
      </c>
      <c r="M43" s="47"/>
      <c r="N43" s="47"/>
      <c r="O43" s="48">
        <f t="shared" si="1"/>
        <v>0</v>
      </c>
      <c r="P43" s="46">
        <v>10</v>
      </c>
      <c r="Q43" s="47">
        <v>1</v>
      </c>
      <c r="R43" s="48">
        <f t="shared" si="2"/>
        <v>10</v>
      </c>
      <c r="S43" s="47"/>
      <c r="T43" s="47"/>
      <c r="U43" s="48">
        <f t="shared" si="3"/>
        <v>0</v>
      </c>
      <c r="V43" s="47">
        <v>10</v>
      </c>
      <c r="W43" s="47">
        <v>1</v>
      </c>
      <c r="X43" s="48">
        <f t="shared" si="24"/>
        <v>10</v>
      </c>
      <c r="Y43" s="46"/>
      <c r="Z43" s="47"/>
      <c r="AA43" s="50">
        <f t="shared" si="5"/>
        <v>0</v>
      </c>
    </row>
    <row r="44" spans="1:27">
      <c r="A44" s="14" t="s">
        <v>2</v>
      </c>
      <c r="B44" s="15" t="s">
        <v>65</v>
      </c>
      <c r="C44" s="189"/>
      <c r="D44" s="179" t="s">
        <v>65</v>
      </c>
      <c r="E44" s="179" t="s">
        <v>69</v>
      </c>
      <c r="F44" s="103">
        <v>2000</v>
      </c>
      <c r="G44" s="104">
        <v>7</v>
      </c>
      <c r="H44" s="41">
        <v>7</v>
      </c>
      <c r="I44" s="42">
        <f t="shared" si="6"/>
        <v>22220</v>
      </c>
      <c r="J44" s="40"/>
      <c r="K44" s="41"/>
      <c r="L44" s="42">
        <f t="shared" si="0"/>
        <v>0</v>
      </c>
      <c r="M44" s="41">
        <v>6</v>
      </c>
      <c r="N44" s="41">
        <v>6</v>
      </c>
      <c r="O44" s="42">
        <f t="shared" si="1"/>
        <v>15</v>
      </c>
      <c r="P44" s="40"/>
      <c r="Q44" s="41"/>
      <c r="R44" s="42">
        <f t="shared" si="2"/>
        <v>0</v>
      </c>
      <c r="S44" s="41">
        <v>7</v>
      </c>
      <c r="T44" s="41">
        <v>7</v>
      </c>
      <c r="U44" s="42">
        <f>(1*S44)*(1+0.05*(T44-1))</f>
        <v>9.1</v>
      </c>
      <c r="V44" s="41"/>
      <c r="W44" s="41"/>
      <c r="X44" s="42">
        <f t="shared" si="24"/>
        <v>0</v>
      </c>
      <c r="Y44" s="40"/>
      <c r="Z44" s="41"/>
      <c r="AA44" s="44">
        <f t="shared" si="5"/>
        <v>0</v>
      </c>
    </row>
    <row r="45" spans="1:27">
      <c r="A45" s="14" t="s">
        <v>2</v>
      </c>
      <c r="B45" s="15" t="s">
        <v>65</v>
      </c>
      <c r="C45" s="189"/>
      <c r="D45" s="180"/>
      <c r="E45" s="180"/>
      <c r="F45" s="103"/>
      <c r="G45" s="104"/>
      <c r="H45" s="47"/>
      <c r="I45" s="48">
        <f t="shared" si="6"/>
        <v>0</v>
      </c>
      <c r="J45" s="46"/>
      <c r="K45" s="47"/>
      <c r="L45" s="48">
        <f t="shared" si="0"/>
        <v>0</v>
      </c>
      <c r="M45" s="47"/>
      <c r="N45" s="47"/>
      <c r="O45" s="48">
        <f t="shared" si="1"/>
        <v>0</v>
      </c>
      <c r="P45" s="46"/>
      <c r="Q45" s="47"/>
      <c r="R45" s="48">
        <f t="shared" si="2"/>
        <v>0</v>
      </c>
      <c r="S45" s="47">
        <v>6</v>
      </c>
      <c r="T45" s="47">
        <v>6</v>
      </c>
      <c r="U45" s="48">
        <f>(1*S45)*(1+0.05*(T45-1))</f>
        <v>7.5</v>
      </c>
      <c r="V45" s="47"/>
      <c r="W45" s="47"/>
      <c r="X45" s="48">
        <f t="shared" si="24"/>
        <v>0</v>
      </c>
      <c r="Y45" s="46"/>
      <c r="Z45" s="47"/>
      <c r="AA45" s="50">
        <f t="shared" si="5"/>
        <v>0</v>
      </c>
    </row>
    <row r="46" spans="1:27" ht="15.75" thickBot="1">
      <c r="A46" s="16" t="s">
        <v>2</v>
      </c>
      <c r="B46" s="17" t="s">
        <v>16</v>
      </c>
      <c r="C46" s="189"/>
      <c r="D46" s="32" t="s">
        <v>16</v>
      </c>
      <c r="E46" s="32" t="s">
        <v>69</v>
      </c>
      <c r="F46" s="98">
        <v>7000</v>
      </c>
      <c r="G46" s="41">
        <v>10</v>
      </c>
      <c r="H46" s="41">
        <v>1</v>
      </c>
      <c r="I46" s="42">
        <f t="shared" si="6"/>
        <v>29700.000000000004</v>
      </c>
      <c r="J46" s="40">
        <v>9</v>
      </c>
      <c r="K46" s="41">
        <v>1</v>
      </c>
      <c r="L46" s="42">
        <f t="shared" si="0"/>
        <v>18</v>
      </c>
      <c r="M46" s="41">
        <v>9</v>
      </c>
      <c r="N46" s="41">
        <v>1</v>
      </c>
      <c r="O46" s="42">
        <f t="shared" si="1"/>
        <v>18</v>
      </c>
      <c r="P46" s="40">
        <v>8</v>
      </c>
      <c r="Q46" s="41">
        <v>8</v>
      </c>
      <c r="R46" s="42">
        <f t="shared" si="2"/>
        <v>10.8</v>
      </c>
      <c r="S46" s="41"/>
      <c r="T46" s="41"/>
      <c r="U46" s="42">
        <f t="shared" si="3"/>
        <v>0</v>
      </c>
      <c r="V46" s="41"/>
      <c r="W46" s="41"/>
      <c r="X46" s="42">
        <f t="shared" si="24"/>
        <v>0</v>
      </c>
      <c r="Y46" s="40"/>
      <c r="Z46" s="41"/>
      <c r="AA46" s="44">
        <f t="shared" si="5"/>
        <v>0</v>
      </c>
    </row>
    <row r="47" spans="1:27">
      <c r="A47" s="12" t="s">
        <v>1</v>
      </c>
      <c r="B47" s="13" t="s">
        <v>12</v>
      </c>
      <c r="C47" s="181" t="s">
        <v>1</v>
      </c>
      <c r="D47" s="34" t="s">
        <v>12</v>
      </c>
      <c r="E47" s="34" t="s">
        <v>70</v>
      </c>
      <c r="F47" s="99">
        <v>7000</v>
      </c>
      <c r="G47" s="36">
        <v>9</v>
      </c>
      <c r="H47" s="36">
        <v>5</v>
      </c>
      <c r="I47" s="37">
        <f t="shared" si="6"/>
        <v>31460.000000000004</v>
      </c>
      <c r="J47" s="35">
        <v>8</v>
      </c>
      <c r="K47" s="36">
        <v>4</v>
      </c>
      <c r="L47" s="37">
        <f t="shared" si="0"/>
        <v>18.399999999999999</v>
      </c>
      <c r="M47" s="36">
        <v>8</v>
      </c>
      <c r="N47" s="36">
        <v>4</v>
      </c>
      <c r="O47" s="37">
        <f t="shared" si="1"/>
        <v>18.399999999999999</v>
      </c>
      <c r="P47" s="35"/>
      <c r="Q47" s="36"/>
      <c r="R47" s="37">
        <f t="shared" si="2"/>
        <v>0</v>
      </c>
      <c r="S47" s="36"/>
      <c r="T47" s="36"/>
      <c r="U47" s="37">
        <f t="shared" si="3"/>
        <v>0</v>
      </c>
      <c r="V47" s="36"/>
      <c r="W47" s="36"/>
      <c r="X47" s="37">
        <f t="shared" si="24"/>
        <v>0</v>
      </c>
      <c r="Y47" s="35">
        <v>8</v>
      </c>
      <c r="Z47" s="36">
        <v>5</v>
      </c>
      <c r="AA47" s="39">
        <f t="shared" si="5"/>
        <v>9.6</v>
      </c>
    </row>
    <row r="48" spans="1:27">
      <c r="A48" s="14" t="s">
        <v>1</v>
      </c>
      <c r="B48" s="15" t="s">
        <v>66</v>
      </c>
      <c r="C48" s="189"/>
      <c r="D48" s="179" t="s">
        <v>66</v>
      </c>
      <c r="E48" s="179" t="s">
        <v>70</v>
      </c>
      <c r="F48" s="103">
        <v>7000</v>
      </c>
      <c r="G48" s="104">
        <v>8</v>
      </c>
      <c r="H48" s="104">
        <v>8</v>
      </c>
      <c r="I48" s="106">
        <f t="shared" si="6"/>
        <v>31460.000000000004</v>
      </c>
      <c r="J48" s="105">
        <v>6</v>
      </c>
      <c r="K48" s="104">
        <v>6</v>
      </c>
      <c r="L48" s="106">
        <f t="shared" ref="L48:L49" si="75">(2*J48)*(1+0.05*(K48-1))</f>
        <v>15</v>
      </c>
      <c r="M48" s="104"/>
      <c r="N48" s="104"/>
      <c r="O48" s="106">
        <f t="shared" ref="O48:O49" si="76">(2*M48)*(1+0.05*(N48-1))</f>
        <v>0</v>
      </c>
      <c r="P48" s="105"/>
      <c r="Q48" s="104"/>
      <c r="R48" s="106">
        <f t="shared" ref="R48:R49" si="77">(1*P48)*(1+0.05*(Q48-1))</f>
        <v>0</v>
      </c>
      <c r="S48" s="104"/>
      <c r="T48" s="104"/>
      <c r="U48" s="106">
        <f t="shared" ref="U48:U49" si="78">(1*S48)*(1+0.05*(T48-1))</f>
        <v>0</v>
      </c>
      <c r="V48" s="104">
        <v>7</v>
      </c>
      <c r="W48" s="104">
        <v>7</v>
      </c>
      <c r="X48" s="106">
        <f t="shared" ref="X48:X49" si="79">(1*V48)*(1+0.05*(W48-1))</f>
        <v>9.1</v>
      </c>
      <c r="Y48" s="105"/>
      <c r="Z48" s="104"/>
      <c r="AA48" s="107">
        <f t="shared" ref="AA48:AA49" si="80">(1*Y48)*(1+0.05*(Z48-1))</f>
        <v>0</v>
      </c>
    </row>
    <row r="49" spans="1:27">
      <c r="A49" s="14" t="s">
        <v>1</v>
      </c>
      <c r="B49" s="15" t="s">
        <v>66</v>
      </c>
      <c r="C49" s="189"/>
      <c r="D49" s="180"/>
      <c r="E49" s="180"/>
      <c r="F49" s="103"/>
      <c r="G49" s="104">
        <v>8</v>
      </c>
      <c r="H49" s="104">
        <v>8</v>
      </c>
      <c r="I49" s="106">
        <f t="shared" si="6"/>
        <v>23760.000000000004</v>
      </c>
      <c r="J49" s="105"/>
      <c r="K49" s="104"/>
      <c r="L49" s="106">
        <f t="shared" si="75"/>
        <v>0</v>
      </c>
      <c r="M49" s="104"/>
      <c r="N49" s="104"/>
      <c r="O49" s="106">
        <f t="shared" si="76"/>
        <v>0</v>
      </c>
      <c r="P49" s="105"/>
      <c r="Q49" s="104"/>
      <c r="R49" s="106">
        <f t="shared" si="77"/>
        <v>0</v>
      </c>
      <c r="S49" s="104"/>
      <c r="T49" s="104"/>
      <c r="U49" s="106">
        <f t="shared" si="78"/>
        <v>0</v>
      </c>
      <c r="V49" s="104"/>
      <c r="W49" s="104"/>
      <c r="X49" s="106">
        <f t="shared" si="79"/>
        <v>0</v>
      </c>
      <c r="Y49" s="105"/>
      <c r="Z49" s="104"/>
      <c r="AA49" s="107">
        <f t="shared" si="80"/>
        <v>0</v>
      </c>
    </row>
    <row r="50" spans="1:27">
      <c r="A50" s="14" t="s">
        <v>1</v>
      </c>
      <c r="B50" s="15" t="s">
        <v>43</v>
      </c>
      <c r="C50" s="189"/>
      <c r="D50" s="179" t="s">
        <v>43</v>
      </c>
      <c r="E50" s="179" t="s">
        <v>70</v>
      </c>
      <c r="F50" s="98">
        <v>7000</v>
      </c>
      <c r="G50" s="41">
        <v>8</v>
      </c>
      <c r="H50" s="41">
        <v>8</v>
      </c>
      <c r="I50" s="42">
        <f t="shared" si="6"/>
        <v>31460.000000000004</v>
      </c>
      <c r="J50" s="40">
        <v>6</v>
      </c>
      <c r="K50" s="41">
        <v>6</v>
      </c>
      <c r="L50" s="42">
        <f t="shared" si="0"/>
        <v>15</v>
      </c>
      <c r="M50" s="41">
        <v>7</v>
      </c>
      <c r="N50" s="41">
        <v>7</v>
      </c>
      <c r="O50" s="42">
        <f t="shared" si="1"/>
        <v>18.2</v>
      </c>
      <c r="P50" s="40"/>
      <c r="Q50" s="41"/>
      <c r="R50" s="42">
        <f t="shared" si="2"/>
        <v>0</v>
      </c>
      <c r="S50" s="41"/>
      <c r="T50" s="41"/>
      <c r="U50" s="42">
        <f t="shared" si="3"/>
        <v>0</v>
      </c>
      <c r="V50" s="41"/>
      <c r="W50" s="41"/>
      <c r="X50" s="42">
        <f t="shared" si="24"/>
        <v>0</v>
      </c>
      <c r="Y50" s="40"/>
      <c r="Z50" s="41"/>
      <c r="AA50" s="44">
        <f t="shared" si="5"/>
        <v>0</v>
      </c>
    </row>
    <row r="51" spans="1:27">
      <c r="A51" s="14" t="s">
        <v>1</v>
      </c>
      <c r="B51" s="15" t="s">
        <v>43</v>
      </c>
      <c r="C51" s="189"/>
      <c r="D51" s="180"/>
      <c r="E51" s="180"/>
      <c r="F51" s="97"/>
      <c r="G51" s="47">
        <v>8</v>
      </c>
      <c r="H51" s="47">
        <v>8</v>
      </c>
      <c r="I51" s="48">
        <f t="shared" si="6"/>
        <v>23760.000000000004</v>
      </c>
      <c r="J51" s="46"/>
      <c r="K51" s="47"/>
      <c r="L51" s="48">
        <f t="shared" si="0"/>
        <v>0</v>
      </c>
      <c r="M51" s="47"/>
      <c r="N51" s="47"/>
      <c r="O51" s="48">
        <f t="shared" si="1"/>
        <v>0</v>
      </c>
      <c r="P51" s="46"/>
      <c r="Q51" s="47"/>
      <c r="R51" s="48">
        <f t="shared" si="2"/>
        <v>0</v>
      </c>
      <c r="S51" s="47"/>
      <c r="T51" s="47"/>
      <c r="U51" s="48">
        <f t="shared" si="3"/>
        <v>0</v>
      </c>
      <c r="V51" s="47"/>
      <c r="W51" s="47"/>
      <c r="X51" s="48">
        <f t="shared" si="24"/>
        <v>0</v>
      </c>
      <c r="Y51" s="46"/>
      <c r="Z51" s="47"/>
      <c r="AA51" s="50">
        <f t="shared" si="5"/>
        <v>0</v>
      </c>
    </row>
    <row r="52" spans="1:27" ht="15.75" thickBot="1">
      <c r="A52" s="16" t="s">
        <v>1</v>
      </c>
      <c r="B52" s="17" t="s">
        <v>11</v>
      </c>
      <c r="C52" s="182"/>
      <c r="D52" s="51" t="s">
        <v>11</v>
      </c>
      <c r="E52" s="51" t="s">
        <v>70</v>
      </c>
      <c r="F52" s="100">
        <v>4000</v>
      </c>
      <c r="G52" s="53">
        <v>9</v>
      </c>
      <c r="H52" s="53">
        <v>9</v>
      </c>
      <c r="I52" s="54">
        <f t="shared" si="6"/>
        <v>32120.000000000004</v>
      </c>
      <c r="J52" s="52"/>
      <c r="K52" s="53"/>
      <c r="L52" s="54">
        <f t="shared" si="0"/>
        <v>0</v>
      </c>
      <c r="M52" s="53"/>
      <c r="N52" s="53"/>
      <c r="O52" s="54">
        <f t="shared" si="1"/>
        <v>0</v>
      </c>
      <c r="P52" s="52">
        <v>6</v>
      </c>
      <c r="Q52" s="53">
        <v>6</v>
      </c>
      <c r="R52" s="54">
        <f t="shared" si="2"/>
        <v>7.5</v>
      </c>
      <c r="S52" s="53">
        <v>7</v>
      </c>
      <c r="T52" s="53">
        <v>7</v>
      </c>
      <c r="U52" s="54">
        <f t="shared" si="3"/>
        <v>9.1</v>
      </c>
      <c r="V52" s="53">
        <v>7</v>
      </c>
      <c r="W52" s="53">
        <v>7</v>
      </c>
      <c r="X52" s="54">
        <f t="shared" si="24"/>
        <v>9.1</v>
      </c>
      <c r="Y52" s="52"/>
      <c r="Z52" s="53"/>
      <c r="AA52" s="58">
        <f t="shared" si="5"/>
        <v>0</v>
      </c>
    </row>
    <row r="53" spans="1:27">
      <c r="A53" s="144" t="s">
        <v>79</v>
      </c>
      <c r="B53" s="145" t="s">
        <v>81</v>
      </c>
      <c r="C53" s="186" t="s">
        <v>79</v>
      </c>
      <c r="D53" s="34" t="s">
        <v>81</v>
      </c>
      <c r="E53" s="34" t="s">
        <v>69</v>
      </c>
      <c r="F53" s="99">
        <v>2000</v>
      </c>
      <c r="G53" s="36">
        <v>10</v>
      </c>
      <c r="H53" s="36">
        <v>10</v>
      </c>
      <c r="I53" s="82">
        <f t="shared" si="6"/>
        <v>34100</v>
      </c>
      <c r="J53" s="79"/>
      <c r="K53" s="83"/>
      <c r="L53" s="82">
        <f t="shared" ref="L53:L54" si="81">(2*J53)*(1+0.05*(K53-1))</f>
        <v>0</v>
      </c>
      <c r="M53" s="83"/>
      <c r="N53" s="83"/>
      <c r="O53" s="82">
        <f t="shared" ref="O53:O54" si="82">(2*M53)*(1+0.05*(N53-1))</f>
        <v>0</v>
      </c>
      <c r="P53" s="79"/>
      <c r="Q53" s="83"/>
      <c r="R53" s="82">
        <f t="shared" ref="R53:R54" si="83">(1*P53)*(1+0.05*(Q53-1))</f>
        <v>0</v>
      </c>
      <c r="S53" s="83"/>
      <c r="T53" s="83"/>
      <c r="U53" s="82">
        <f t="shared" ref="U53:U54" si="84">(1*S53)*(1+0.05*(T53-1))</f>
        <v>0</v>
      </c>
      <c r="V53" s="83"/>
      <c r="W53" s="83"/>
      <c r="X53" s="82">
        <f t="shared" ref="X53:X54" si="85">(1*V53)*(1+0.05*(W53-1))</f>
        <v>0</v>
      </c>
      <c r="Y53" s="79"/>
      <c r="Z53" s="83"/>
      <c r="AA53" s="84">
        <f t="shared" ref="AA53:AA54" si="86">(1*Y53)*(1+0.05*(Z53-1))</f>
        <v>0</v>
      </c>
    </row>
    <row r="54" spans="1:27">
      <c r="A54" s="171" t="s">
        <v>79</v>
      </c>
      <c r="B54" s="172" t="s">
        <v>80</v>
      </c>
      <c r="C54" s="187"/>
      <c r="D54" s="32" t="s">
        <v>80</v>
      </c>
      <c r="E54" s="32"/>
      <c r="F54" s="98">
        <v>2000</v>
      </c>
      <c r="G54" s="41"/>
      <c r="H54" s="41"/>
      <c r="I54" s="42">
        <f t="shared" si="6"/>
        <v>2200</v>
      </c>
      <c r="J54" s="40"/>
      <c r="K54" s="43"/>
      <c r="L54" s="42">
        <f t="shared" si="81"/>
        <v>0</v>
      </c>
      <c r="M54" s="41"/>
      <c r="N54" s="43"/>
      <c r="O54" s="42">
        <f t="shared" si="82"/>
        <v>0</v>
      </c>
      <c r="P54" s="40"/>
      <c r="Q54" s="41"/>
      <c r="R54" s="42">
        <f t="shared" si="83"/>
        <v>0</v>
      </c>
      <c r="S54" s="41"/>
      <c r="T54" s="41"/>
      <c r="U54" s="42">
        <f t="shared" si="84"/>
        <v>0</v>
      </c>
      <c r="V54" s="41"/>
      <c r="W54" s="41"/>
      <c r="X54" s="42">
        <f t="shared" si="85"/>
        <v>0</v>
      </c>
      <c r="Y54" s="40"/>
      <c r="Z54" s="41"/>
      <c r="AA54" s="44">
        <f t="shared" si="86"/>
        <v>0</v>
      </c>
    </row>
    <row r="55" spans="1:27">
      <c r="A55" s="173" t="s">
        <v>79</v>
      </c>
      <c r="B55" s="174" t="s">
        <v>96</v>
      </c>
      <c r="C55" s="187"/>
      <c r="D55" s="108" t="s">
        <v>96</v>
      </c>
      <c r="E55" s="108" t="s">
        <v>69</v>
      </c>
      <c r="F55" s="102"/>
      <c r="G55" s="79"/>
      <c r="H55" s="83"/>
      <c r="I55" s="82">
        <f t="shared" si="6"/>
        <v>0</v>
      </c>
      <c r="J55" s="79"/>
      <c r="K55" s="81"/>
      <c r="L55" s="82"/>
      <c r="M55" s="79"/>
      <c r="N55" s="81"/>
      <c r="O55" s="82"/>
      <c r="P55" s="79"/>
      <c r="Q55" s="83"/>
      <c r="R55" s="82"/>
      <c r="S55" s="79"/>
      <c r="T55" s="83"/>
      <c r="U55" s="82"/>
      <c r="V55" s="79"/>
      <c r="W55" s="83"/>
      <c r="X55" s="82"/>
      <c r="Y55" s="79"/>
      <c r="Z55" s="83"/>
      <c r="AA55" s="84"/>
    </row>
    <row r="56" spans="1:27" ht="15.75" thickBot="1">
      <c r="A56" s="146" t="s">
        <v>79</v>
      </c>
      <c r="B56" s="147" t="s">
        <v>95</v>
      </c>
      <c r="C56" s="188"/>
      <c r="D56" s="109" t="s">
        <v>95</v>
      </c>
      <c r="E56" s="109" t="s">
        <v>69</v>
      </c>
      <c r="F56" s="100"/>
      <c r="G56" s="52"/>
      <c r="H56" s="53"/>
      <c r="I56" s="54">
        <f t="shared" si="6"/>
        <v>0</v>
      </c>
      <c r="J56" s="52"/>
      <c r="K56" s="56"/>
      <c r="L56" s="54"/>
      <c r="M56" s="52"/>
      <c r="N56" s="56"/>
      <c r="O56" s="54"/>
      <c r="P56" s="52"/>
      <c r="Q56" s="53"/>
      <c r="R56" s="54"/>
      <c r="S56" s="52"/>
      <c r="T56" s="53"/>
      <c r="U56" s="54"/>
      <c r="V56" s="52"/>
      <c r="W56" s="53"/>
      <c r="X56" s="54"/>
      <c r="Y56" s="52"/>
      <c r="Z56" s="53"/>
      <c r="AA56" s="58"/>
    </row>
    <row r="57" spans="1:27">
      <c r="A57" s="22" t="s">
        <v>34</v>
      </c>
      <c r="B57" s="162" t="s">
        <v>35</v>
      </c>
      <c r="C57" s="176" t="s">
        <v>34</v>
      </c>
      <c r="D57" s="158" t="s">
        <v>35</v>
      </c>
      <c r="E57" s="45" t="s">
        <v>68</v>
      </c>
      <c r="F57" s="97">
        <v>2000</v>
      </c>
      <c r="G57" s="47">
        <v>8</v>
      </c>
      <c r="H57" s="64">
        <v>1</v>
      </c>
      <c r="I57" s="48">
        <f t="shared" si="6"/>
        <v>19800</v>
      </c>
      <c r="J57" s="46"/>
      <c r="K57" s="47"/>
      <c r="L57" s="48">
        <f t="shared" si="0"/>
        <v>0</v>
      </c>
      <c r="M57" s="47"/>
      <c r="N57" s="47"/>
      <c r="O57" s="48">
        <f t="shared" si="1"/>
        <v>0</v>
      </c>
      <c r="P57" s="46"/>
      <c r="Q57" s="47"/>
      <c r="R57" s="48">
        <f t="shared" si="2"/>
        <v>0</v>
      </c>
      <c r="S57" s="47"/>
      <c r="T57" s="47"/>
      <c r="U57" s="48">
        <f t="shared" si="3"/>
        <v>0</v>
      </c>
      <c r="V57" s="47"/>
      <c r="W57" s="47"/>
      <c r="X57" s="48">
        <f t="shared" si="24"/>
        <v>0</v>
      </c>
      <c r="Y57" s="46"/>
      <c r="Z57" s="47"/>
      <c r="AA57" s="50">
        <f t="shared" si="5"/>
        <v>0</v>
      </c>
    </row>
    <row r="58" spans="1:27">
      <c r="A58" s="22" t="s">
        <v>34</v>
      </c>
      <c r="B58" s="162" t="s">
        <v>73</v>
      </c>
      <c r="C58" s="177"/>
      <c r="D58" s="184" t="s">
        <v>73</v>
      </c>
      <c r="E58" s="179" t="s">
        <v>68</v>
      </c>
      <c r="F58" s="103">
        <v>2000</v>
      </c>
      <c r="G58" s="104"/>
      <c r="H58" s="122"/>
      <c r="I58" s="106">
        <f t="shared" si="6"/>
        <v>2200</v>
      </c>
      <c r="J58" s="105">
        <v>5</v>
      </c>
      <c r="K58" s="104">
        <v>1</v>
      </c>
      <c r="L58" s="106">
        <f t="shared" si="0"/>
        <v>10</v>
      </c>
      <c r="M58" s="104"/>
      <c r="N58" s="104"/>
      <c r="O58" s="106">
        <f t="shared" si="1"/>
        <v>0</v>
      </c>
      <c r="P58" s="105">
        <v>3</v>
      </c>
      <c r="Q58" s="104">
        <v>1</v>
      </c>
      <c r="R58" s="106">
        <f t="shared" ref="R58:R59" si="87">(2*P58)*(1+0.05*(Q58-1))</f>
        <v>6</v>
      </c>
      <c r="S58" s="104"/>
      <c r="T58" s="104"/>
      <c r="U58" s="106">
        <f t="shared" ref="U58:U59" si="88">(2*S58)*(1+0.05*(T58-1))</f>
        <v>0</v>
      </c>
      <c r="V58" s="104"/>
      <c r="W58" s="104"/>
      <c r="X58" s="106">
        <f>(2*V58)*(1+0.05*(W58-1))</f>
        <v>0</v>
      </c>
      <c r="Y58" s="105">
        <v>2</v>
      </c>
      <c r="Z58" s="104">
        <v>1</v>
      </c>
      <c r="AA58" s="107">
        <f>(2*Y58)*(1+0.05*(Z58-1))</f>
        <v>4</v>
      </c>
    </row>
    <row r="59" spans="1:27">
      <c r="A59" s="22" t="s">
        <v>34</v>
      </c>
      <c r="B59" s="162" t="s">
        <v>73</v>
      </c>
      <c r="C59" s="177"/>
      <c r="D59" s="185"/>
      <c r="E59" s="180"/>
      <c r="F59" s="103"/>
      <c r="G59" s="104"/>
      <c r="H59" s="122"/>
      <c r="I59" s="106">
        <f t="shared" si="6"/>
        <v>0</v>
      </c>
      <c r="J59" s="105">
        <v>4</v>
      </c>
      <c r="K59" s="122">
        <v>1</v>
      </c>
      <c r="L59" s="106">
        <f t="shared" si="0"/>
        <v>8</v>
      </c>
      <c r="M59" s="104"/>
      <c r="N59" s="104"/>
      <c r="O59" s="106">
        <f t="shared" si="1"/>
        <v>0</v>
      </c>
      <c r="P59" s="105"/>
      <c r="Q59" s="104"/>
      <c r="R59" s="106">
        <f t="shared" si="87"/>
        <v>0</v>
      </c>
      <c r="S59" s="104"/>
      <c r="T59" s="104"/>
      <c r="U59" s="106">
        <f t="shared" si="88"/>
        <v>0</v>
      </c>
      <c r="V59" s="104"/>
      <c r="W59" s="104"/>
      <c r="X59" s="106">
        <f>(2*V59)*(1+0.05*(W59-1))</f>
        <v>0</v>
      </c>
      <c r="Y59" s="105"/>
      <c r="Z59" s="104"/>
      <c r="AA59" s="107">
        <f>(2*Y59)*(1+0.05*(Z59-1))</f>
        <v>0</v>
      </c>
    </row>
    <row r="60" spans="1:27">
      <c r="A60" s="22" t="s">
        <v>34</v>
      </c>
      <c r="B60" s="162" t="s">
        <v>36</v>
      </c>
      <c r="C60" s="177"/>
      <c r="D60" s="163" t="s">
        <v>36</v>
      </c>
      <c r="E60" s="101" t="s">
        <v>68</v>
      </c>
      <c r="F60" s="102">
        <v>2000</v>
      </c>
      <c r="G60" s="83">
        <v>6</v>
      </c>
      <c r="H60" s="161">
        <v>1</v>
      </c>
      <c r="I60" s="82">
        <f t="shared" si="6"/>
        <v>15400.000000000002</v>
      </c>
      <c r="J60" s="79"/>
      <c r="K60" s="83"/>
      <c r="L60" s="82">
        <f t="shared" si="0"/>
        <v>0</v>
      </c>
      <c r="M60" s="83">
        <v>8</v>
      </c>
      <c r="N60" s="161">
        <v>1</v>
      </c>
      <c r="O60" s="82">
        <f t="shared" si="1"/>
        <v>16</v>
      </c>
      <c r="P60" s="79">
        <v>6</v>
      </c>
      <c r="Q60" s="161">
        <v>1</v>
      </c>
      <c r="R60" s="82">
        <f t="shared" si="2"/>
        <v>6</v>
      </c>
      <c r="S60" s="83"/>
      <c r="T60" s="83"/>
      <c r="U60" s="82">
        <f t="shared" si="3"/>
        <v>0</v>
      </c>
      <c r="V60" s="83">
        <v>6</v>
      </c>
      <c r="W60" s="161">
        <v>1</v>
      </c>
      <c r="X60" s="83">
        <f t="shared" si="24"/>
        <v>6</v>
      </c>
      <c r="Y60" s="79"/>
      <c r="Z60" s="83"/>
      <c r="AA60" s="84">
        <f t="shared" si="5"/>
        <v>0</v>
      </c>
    </row>
    <row r="61" spans="1:27" ht="15.75" thickBot="1">
      <c r="A61" s="159" t="s">
        <v>34</v>
      </c>
      <c r="B61" s="160" t="s">
        <v>53</v>
      </c>
      <c r="C61" s="178"/>
      <c r="D61" s="164" t="s">
        <v>53</v>
      </c>
      <c r="E61" s="51" t="s">
        <v>68</v>
      </c>
      <c r="F61" s="52">
        <v>4000</v>
      </c>
      <c r="G61" s="52">
        <v>5</v>
      </c>
      <c r="H61" s="56">
        <v>5</v>
      </c>
      <c r="I61" s="54">
        <f t="shared" si="6"/>
        <v>17600</v>
      </c>
      <c r="J61" s="52">
        <v>5</v>
      </c>
      <c r="K61" s="53">
        <v>5</v>
      </c>
      <c r="L61" s="54">
        <f>(2*J61)*(1+0.05*(K61-1))</f>
        <v>12</v>
      </c>
      <c r="M61" s="52">
        <v>5</v>
      </c>
      <c r="N61" s="53">
        <v>5</v>
      </c>
      <c r="O61" s="54">
        <f>(2*M61)*(1+0.05*(N61-1))</f>
        <v>12</v>
      </c>
      <c r="P61" s="52"/>
      <c r="Q61" s="53"/>
      <c r="R61" s="54">
        <f>(1*P61)*(1+0.05*(Q61-1))</f>
        <v>0</v>
      </c>
      <c r="S61" s="52">
        <v>4</v>
      </c>
      <c r="T61" s="53">
        <v>4</v>
      </c>
      <c r="U61" s="54">
        <f>(1*S61)*(1+0.05*(T61-1))</f>
        <v>4.5999999999999996</v>
      </c>
      <c r="V61" s="52"/>
      <c r="W61" s="53"/>
      <c r="X61" s="54">
        <f>(1*V61)*(1+0.05*(W61-1))</f>
        <v>0</v>
      </c>
      <c r="Y61" s="52"/>
      <c r="Z61" s="53"/>
      <c r="AA61" s="58">
        <f>(1*Y61)*(1+0.05*(Z61-1))</f>
        <v>0</v>
      </c>
    </row>
    <row r="62" spans="1:27">
      <c r="C62" s="31"/>
      <c r="D62" s="31"/>
      <c r="E62" s="31"/>
      <c r="F62" s="30"/>
      <c r="G62" s="30"/>
      <c r="H62" s="30"/>
      <c r="I62" s="30"/>
      <c r="J62" s="30"/>
      <c r="K62" s="30"/>
      <c r="L62" s="30"/>
      <c r="M62" s="30"/>
      <c r="N62" s="30"/>
      <c r="O62" s="30"/>
      <c r="P62" s="30"/>
      <c r="Q62" s="30"/>
      <c r="R62" s="30"/>
      <c r="S62" s="30"/>
      <c r="T62" s="30"/>
      <c r="U62" s="30"/>
      <c r="V62" s="30"/>
      <c r="W62" s="30"/>
      <c r="X62" s="30"/>
      <c r="Y62" s="30"/>
      <c r="Z62" s="30"/>
      <c r="AA62" s="30"/>
    </row>
    <row r="63" spans="1:27">
      <c r="C63" s="31"/>
      <c r="D63" s="31"/>
      <c r="E63" s="31"/>
      <c r="F63" s="30"/>
      <c r="G63" s="30"/>
      <c r="H63" s="30"/>
      <c r="I63" s="30"/>
      <c r="J63" s="30"/>
      <c r="K63" s="30"/>
      <c r="L63" s="30"/>
      <c r="M63" s="30"/>
      <c r="N63" s="30"/>
      <c r="O63" s="30"/>
      <c r="P63" s="30"/>
      <c r="Q63" s="30"/>
      <c r="R63" s="30"/>
      <c r="S63" s="30"/>
      <c r="T63" s="30"/>
      <c r="U63" s="30"/>
      <c r="V63" s="30"/>
      <c r="W63" s="30"/>
      <c r="X63" s="30"/>
      <c r="Y63" s="30"/>
      <c r="Z63" s="30"/>
      <c r="AA63" s="30"/>
    </row>
    <row r="64" spans="1:27">
      <c r="C64" s="31"/>
      <c r="D64" s="31"/>
      <c r="E64" s="31"/>
      <c r="F64" s="30"/>
      <c r="G64" s="30"/>
      <c r="H64" s="30"/>
      <c r="I64" s="30"/>
      <c r="J64" s="30"/>
      <c r="K64" s="30"/>
      <c r="L64" s="30"/>
      <c r="M64" s="30"/>
      <c r="N64" s="30"/>
      <c r="O64" s="30"/>
      <c r="P64" s="30"/>
      <c r="Q64" s="30"/>
      <c r="R64" s="30"/>
      <c r="S64" s="30"/>
      <c r="T64" s="30"/>
      <c r="U64" s="30"/>
      <c r="V64" s="30"/>
      <c r="W64" s="30"/>
      <c r="X64" s="30"/>
      <c r="Y64" s="30"/>
      <c r="Z64" s="30"/>
      <c r="AA64" s="30"/>
    </row>
    <row r="65" spans="3:27">
      <c r="C65" s="31"/>
      <c r="D65" s="31"/>
      <c r="E65" s="31"/>
      <c r="F65" s="30"/>
      <c r="G65" s="30"/>
      <c r="H65" s="30"/>
      <c r="I65" s="30"/>
      <c r="J65" s="30"/>
      <c r="K65" s="30"/>
      <c r="L65" s="30"/>
      <c r="M65" s="30"/>
      <c r="N65" s="30"/>
      <c r="O65" s="30"/>
      <c r="P65" s="30"/>
      <c r="Q65" s="30"/>
      <c r="R65" s="30"/>
      <c r="S65" s="30"/>
      <c r="T65" s="30"/>
      <c r="U65" s="30"/>
      <c r="V65" s="30"/>
      <c r="W65" s="30"/>
      <c r="X65" s="30"/>
      <c r="Y65" s="30"/>
      <c r="Z65" s="30"/>
      <c r="AA65" s="30"/>
    </row>
    <row r="66" spans="3:27">
      <c r="C66" s="31"/>
      <c r="D66" s="31"/>
      <c r="E66" s="31"/>
      <c r="F66" s="30"/>
      <c r="G66" s="30"/>
      <c r="H66" s="30"/>
      <c r="I66" s="30"/>
      <c r="J66" s="30"/>
      <c r="K66" s="30"/>
      <c r="L66" s="30"/>
      <c r="M66" s="30"/>
      <c r="N66" s="30"/>
      <c r="O66" s="30"/>
      <c r="P66" s="30"/>
      <c r="Q66" s="30"/>
      <c r="R66" s="30"/>
      <c r="S66" s="30"/>
      <c r="T66" s="30"/>
      <c r="U66" s="30"/>
      <c r="V66" s="30"/>
      <c r="W66" s="30"/>
      <c r="X66" s="30"/>
      <c r="Y66" s="30"/>
      <c r="Z66" s="30"/>
      <c r="AA66" s="30"/>
    </row>
    <row r="67" spans="3:27">
      <c r="C67" s="31"/>
      <c r="D67" s="31"/>
      <c r="E67" s="31"/>
      <c r="F67" s="30"/>
      <c r="G67" s="30"/>
      <c r="H67" s="30"/>
      <c r="I67" s="30"/>
      <c r="J67" s="30"/>
      <c r="K67" s="30"/>
      <c r="L67" s="30"/>
      <c r="M67" s="30"/>
      <c r="N67" s="30"/>
      <c r="O67" s="30"/>
      <c r="P67" s="30"/>
      <c r="Q67" s="30"/>
      <c r="R67" s="30"/>
      <c r="S67" s="30"/>
      <c r="T67" s="30"/>
      <c r="U67" s="30"/>
      <c r="V67" s="30"/>
      <c r="W67" s="30"/>
      <c r="X67" s="30"/>
      <c r="Y67" s="30"/>
      <c r="Z67" s="30"/>
      <c r="AA67" s="30"/>
    </row>
    <row r="68" spans="3:27">
      <c r="C68" s="31"/>
      <c r="D68" s="31"/>
      <c r="E68" s="31"/>
      <c r="F68" s="30"/>
      <c r="G68" s="30"/>
      <c r="H68" s="30"/>
      <c r="I68" s="30"/>
      <c r="J68" s="30"/>
      <c r="K68" s="30"/>
      <c r="L68" s="30"/>
      <c r="M68" s="30"/>
      <c r="N68" s="30"/>
      <c r="O68" s="30"/>
      <c r="P68" s="30"/>
      <c r="Q68" s="30"/>
      <c r="R68" s="30"/>
      <c r="S68" s="30"/>
      <c r="T68" s="30"/>
      <c r="U68" s="30"/>
      <c r="V68" s="30"/>
      <c r="W68" s="30"/>
      <c r="X68" s="30"/>
      <c r="Y68" s="30"/>
      <c r="Z68" s="30"/>
      <c r="AA68" s="30"/>
    </row>
    <row r="69" spans="3:27">
      <c r="C69" s="31"/>
      <c r="D69" s="31"/>
      <c r="E69" s="31"/>
      <c r="F69" s="30"/>
      <c r="G69" s="30"/>
      <c r="H69" s="30"/>
      <c r="I69" s="30"/>
      <c r="J69" s="30"/>
      <c r="K69" s="30"/>
      <c r="L69" s="30"/>
      <c r="M69" s="30"/>
      <c r="N69" s="30"/>
      <c r="O69" s="30"/>
      <c r="P69" s="30"/>
      <c r="Q69" s="30"/>
      <c r="R69" s="30"/>
      <c r="S69" s="30"/>
      <c r="T69" s="30"/>
      <c r="U69" s="30"/>
      <c r="V69" s="30"/>
      <c r="W69" s="30"/>
      <c r="X69" s="30"/>
      <c r="Y69" s="30"/>
      <c r="Z69" s="30"/>
      <c r="AA69" s="30"/>
    </row>
    <row r="70" spans="3:27">
      <c r="C70" s="31"/>
      <c r="D70" s="31"/>
      <c r="E70" s="31"/>
      <c r="F70" s="30"/>
      <c r="G70" s="30"/>
      <c r="H70" s="30"/>
      <c r="I70" s="30"/>
      <c r="J70" s="30"/>
      <c r="K70" s="30"/>
      <c r="L70" s="30"/>
      <c r="M70" s="30"/>
      <c r="N70" s="30"/>
      <c r="O70" s="30"/>
      <c r="P70" s="30"/>
      <c r="Q70" s="30"/>
      <c r="R70" s="30"/>
      <c r="S70" s="30"/>
      <c r="T70" s="30"/>
      <c r="U70" s="30"/>
      <c r="V70" s="30"/>
      <c r="W70" s="30"/>
      <c r="X70" s="30"/>
      <c r="Y70" s="30"/>
      <c r="Z70" s="30"/>
      <c r="AA70" s="30"/>
    </row>
    <row r="71" spans="3:27">
      <c r="C71" s="31"/>
      <c r="D71" s="31"/>
      <c r="E71" s="31"/>
      <c r="F71" s="30"/>
      <c r="G71" s="30"/>
      <c r="H71" s="30"/>
      <c r="I71" s="30"/>
      <c r="J71" s="30"/>
      <c r="K71" s="30"/>
      <c r="L71" s="30"/>
      <c r="M71" s="30"/>
      <c r="N71" s="30"/>
      <c r="O71" s="30"/>
      <c r="P71" s="30"/>
      <c r="Q71" s="30"/>
      <c r="R71" s="30"/>
      <c r="S71" s="30"/>
      <c r="T71" s="30"/>
      <c r="U71" s="30"/>
      <c r="V71" s="30"/>
      <c r="W71" s="30"/>
      <c r="X71" s="30"/>
      <c r="Y71" s="30"/>
      <c r="Z71" s="30"/>
      <c r="AA71" s="30"/>
    </row>
    <row r="72" spans="3:27">
      <c r="C72" s="31"/>
      <c r="D72" s="31"/>
      <c r="E72" s="31"/>
      <c r="F72" s="30"/>
      <c r="G72" s="30"/>
      <c r="H72" s="30"/>
      <c r="I72" s="30"/>
      <c r="J72" s="30"/>
      <c r="K72" s="30"/>
      <c r="L72" s="30"/>
      <c r="M72" s="30"/>
      <c r="N72" s="30"/>
      <c r="O72" s="30"/>
      <c r="P72" s="30"/>
      <c r="Q72" s="30"/>
      <c r="R72" s="30"/>
      <c r="S72" s="30"/>
      <c r="T72" s="30"/>
      <c r="U72" s="30"/>
      <c r="V72" s="30"/>
      <c r="W72" s="30"/>
      <c r="X72" s="30"/>
      <c r="Y72" s="30"/>
      <c r="Z72" s="30"/>
      <c r="AA72" s="30"/>
    </row>
    <row r="73" spans="3:27">
      <c r="C73" s="31"/>
      <c r="D73" s="31"/>
      <c r="E73" s="31"/>
      <c r="F73" s="30"/>
      <c r="G73" s="30"/>
      <c r="H73" s="30"/>
      <c r="I73" s="30"/>
      <c r="J73" s="30"/>
      <c r="K73" s="30"/>
      <c r="L73" s="30"/>
      <c r="M73" s="30"/>
      <c r="N73" s="30"/>
      <c r="O73" s="30"/>
      <c r="P73" s="30"/>
      <c r="Q73" s="30"/>
      <c r="R73" s="30"/>
      <c r="S73" s="30"/>
      <c r="T73" s="30"/>
      <c r="U73" s="30"/>
      <c r="V73" s="30"/>
      <c r="W73" s="30"/>
      <c r="X73" s="30"/>
      <c r="Y73" s="30"/>
      <c r="Z73" s="30"/>
      <c r="AA73" s="30"/>
    </row>
    <row r="74" spans="3:27">
      <c r="C74" s="31"/>
      <c r="D74" s="31"/>
      <c r="E74" s="31"/>
      <c r="F74" s="30"/>
      <c r="G74" s="30"/>
      <c r="H74" s="30"/>
      <c r="I74" s="30"/>
      <c r="J74" s="30"/>
      <c r="K74" s="30"/>
      <c r="L74" s="30"/>
      <c r="M74" s="30"/>
      <c r="N74" s="30"/>
      <c r="O74" s="30"/>
      <c r="P74" s="30"/>
      <c r="Q74" s="30"/>
      <c r="R74" s="30"/>
      <c r="S74" s="30"/>
      <c r="T74" s="30"/>
      <c r="U74" s="30"/>
      <c r="V74" s="30"/>
      <c r="W74" s="30"/>
      <c r="X74" s="30"/>
      <c r="Y74" s="30"/>
      <c r="Z74" s="30"/>
      <c r="AA74" s="30"/>
    </row>
    <row r="75" spans="3:27">
      <c r="C75" s="31"/>
      <c r="D75" s="31"/>
      <c r="E75" s="31"/>
      <c r="F75" s="30"/>
      <c r="G75" s="30"/>
      <c r="H75" s="30"/>
      <c r="I75" s="30"/>
      <c r="J75" s="30"/>
      <c r="K75" s="30"/>
      <c r="L75" s="30"/>
      <c r="M75" s="30"/>
      <c r="N75" s="30"/>
      <c r="O75" s="30"/>
      <c r="P75" s="30"/>
      <c r="Q75" s="30"/>
      <c r="R75" s="30"/>
      <c r="S75" s="30"/>
      <c r="T75" s="30"/>
      <c r="U75" s="30"/>
      <c r="V75" s="30"/>
      <c r="W75" s="30"/>
      <c r="X75" s="30"/>
      <c r="Y75" s="30"/>
      <c r="Z75" s="30"/>
      <c r="AA75" s="30"/>
    </row>
    <row r="76" spans="3:27">
      <c r="C76" s="31"/>
      <c r="D76" s="31"/>
      <c r="E76" s="31"/>
      <c r="F76" s="30"/>
      <c r="G76" s="30"/>
      <c r="H76" s="30"/>
      <c r="I76" s="30"/>
      <c r="J76" s="30"/>
      <c r="K76" s="30"/>
      <c r="L76" s="30"/>
      <c r="M76" s="30"/>
      <c r="N76" s="30"/>
      <c r="O76" s="30"/>
      <c r="P76" s="30"/>
      <c r="Q76" s="30"/>
      <c r="R76" s="30"/>
      <c r="S76" s="30"/>
      <c r="T76" s="30"/>
      <c r="U76" s="30"/>
      <c r="V76" s="30"/>
      <c r="W76" s="30"/>
      <c r="X76" s="30"/>
      <c r="Y76" s="30"/>
      <c r="Z76" s="30"/>
      <c r="AA76" s="30"/>
    </row>
    <row r="77" spans="3:27">
      <c r="C77" s="31"/>
      <c r="D77" s="31"/>
      <c r="E77" s="31"/>
      <c r="F77" s="30"/>
      <c r="G77" s="30"/>
      <c r="H77" s="30"/>
      <c r="I77" s="30"/>
      <c r="J77" s="30"/>
      <c r="K77" s="30"/>
      <c r="L77" s="30"/>
      <c r="M77" s="30"/>
      <c r="N77" s="30"/>
      <c r="O77" s="30"/>
      <c r="P77" s="30"/>
      <c r="Q77" s="30"/>
      <c r="R77" s="30"/>
      <c r="S77" s="30"/>
      <c r="T77" s="30"/>
      <c r="U77" s="30"/>
      <c r="V77" s="30"/>
      <c r="W77" s="30"/>
      <c r="X77" s="30"/>
      <c r="Y77" s="30"/>
      <c r="Z77" s="30"/>
      <c r="AA77" s="30"/>
    </row>
    <row r="78" spans="3:27">
      <c r="C78" s="31"/>
      <c r="D78" s="31"/>
      <c r="E78" s="31"/>
      <c r="F78" s="30"/>
      <c r="G78" s="30"/>
      <c r="H78" s="30"/>
      <c r="I78" s="30"/>
      <c r="J78" s="30"/>
      <c r="K78" s="30"/>
      <c r="L78" s="30"/>
      <c r="M78" s="30"/>
      <c r="N78" s="30"/>
      <c r="O78" s="30"/>
      <c r="P78" s="30"/>
      <c r="Q78" s="30"/>
      <c r="R78" s="30"/>
      <c r="S78" s="30"/>
      <c r="T78" s="30"/>
      <c r="U78" s="30"/>
      <c r="V78" s="30"/>
      <c r="W78" s="30"/>
      <c r="X78" s="30"/>
      <c r="Y78" s="30"/>
      <c r="Z78" s="30"/>
      <c r="AA78" s="30"/>
    </row>
    <row r="79" spans="3:27">
      <c r="C79" s="31"/>
      <c r="D79" s="31"/>
      <c r="E79" s="31"/>
      <c r="F79" s="30"/>
      <c r="G79" s="30"/>
      <c r="H79" s="30"/>
      <c r="I79" s="30"/>
      <c r="J79" s="30"/>
      <c r="K79" s="30"/>
      <c r="L79" s="30"/>
      <c r="M79" s="30"/>
      <c r="N79" s="30"/>
      <c r="O79" s="30"/>
      <c r="P79" s="30"/>
      <c r="Q79" s="30"/>
      <c r="R79" s="30"/>
      <c r="S79" s="30"/>
      <c r="T79" s="30"/>
      <c r="U79" s="30"/>
      <c r="V79" s="30"/>
      <c r="W79" s="30"/>
      <c r="X79" s="30"/>
      <c r="Y79" s="30"/>
      <c r="Z79" s="30"/>
      <c r="AA79" s="30"/>
    </row>
    <row r="80" spans="3:27">
      <c r="C80" s="31"/>
      <c r="D80" s="31"/>
      <c r="E80" s="31"/>
      <c r="F80" s="30"/>
      <c r="G80" s="30"/>
      <c r="H80" s="30"/>
      <c r="I80" s="30"/>
      <c r="J80" s="30"/>
      <c r="K80" s="30"/>
      <c r="L80" s="30"/>
      <c r="M80" s="30"/>
      <c r="N80" s="30"/>
      <c r="O80" s="30"/>
      <c r="P80" s="30"/>
      <c r="Q80" s="30"/>
      <c r="R80" s="30"/>
      <c r="S80" s="30"/>
      <c r="T80" s="30"/>
      <c r="U80" s="30"/>
      <c r="V80" s="30"/>
      <c r="W80" s="30"/>
      <c r="X80" s="30"/>
      <c r="Y80" s="30"/>
      <c r="Z80" s="30"/>
      <c r="AA80" s="30"/>
    </row>
    <row r="81" spans="3:27">
      <c r="C81" s="31"/>
      <c r="D81" s="31"/>
      <c r="E81" s="31"/>
      <c r="F81" s="30"/>
      <c r="G81" s="30"/>
      <c r="H81" s="30"/>
      <c r="I81" s="30"/>
      <c r="J81" s="30"/>
      <c r="K81" s="30"/>
      <c r="L81" s="30"/>
      <c r="M81" s="30"/>
      <c r="N81" s="30"/>
      <c r="O81" s="30"/>
      <c r="P81" s="30"/>
      <c r="Q81" s="30"/>
      <c r="R81" s="30"/>
      <c r="S81" s="30"/>
      <c r="T81" s="30"/>
      <c r="U81" s="30"/>
      <c r="V81" s="30"/>
      <c r="W81" s="30"/>
      <c r="X81" s="30"/>
      <c r="Y81" s="30"/>
      <c r="Z81" s="30"/>
      <c r="AA81" s="30"/>
    </row>
    <row r="82" spans="3:27">
      <c r="C82" s="31"/>
      <c r="D82" s="31"/>
      <c r="E82" s="31"/>
      <c r="F82" s="30"/>
      <c r="G82" s="30"/>
      <c r="H82" s="30"/>
      <c r="I82" s="30"/>
      <c r="J82" s="30"/>
      <c r="K82" s="30"/>
      <c r="L82" s="30"/>
      <c r="M82" s="30"/>
      <c r="N82" s="30"/>
      <c r="O82" s="30"/>
      <c r="P82" s="30"/>
      <c r="Q82" s="30"/>
      <c r="R82" s="30"/>
      <c r="S82" s="30"/>
      <c r="T82" s="30"/>
      <c r="U82" s="30"/>
      <c r="V82" s="30"/>
      <c r="W82" s="30"/>
      <c r="X82" s="30"/>
      <c r="Y82" s="30"/>
      <c r="Z82" s="30"/>
      <c r="AA82" s="30"/>
    </row>
    <row r="83" spans="3:27">
      <c r="C83" s="31"/>
      <c r="D83" s="31"/>
      <c r="E83" s="31"/>
      <c r="F83" s="30"/>
      <c r="G83" s="30"/>
      <c r="H83" s="30"/>
      <c r="I83" s="30"/>
      <c r="J83" s="30"/>
      <c r="K83" s="30"/>
      <c r="L83" s="30"/>
      <c r="M83" s="30"/>
      <c r="N83" s="30"/>
      <c r="O83" s="30"/>
      <c r="P83" s="30"/>
      <c r="Q83" s="30"/>
      <c r="R83" s="30"/>
      <c r="S83" s="30"/>
      <c r="T83" s="30"/>
      <c r="U83" s="30"/>
      <c r="V83" s="30"/>
      <c r="W83" s="30"/>
      <c r="X83" s="30"/>
      <c r="Y83" s="30"/>
      <c r="Z83" s="30"/>
      <c r="AA83" s="30"/>
    </row>
    <row r="84" spans="3:27">
      <c r="C84" s="31"/>
      <c r="D84" s="31"/>
      <c r="E84" s="31"/>
      <c r="F84" s="30"/>
      <c r="G84" s="30"/>
      <c r="H84" s="30"/>
      <c r="I84" s="30"/>
      <c r="J84" s="30"/>
      <c r="K84" s="30"/>
      <c r="L84" s="30"/>
      <c r="M84" s="30"/>
      <c r="N84" s="30"/>
      <c r="O84" s="30"/>
      <c r="P84" s="30"/>
      <c r="Q84" s="30"/>
      <c r="R84" s="30"/>
      <c r="S84" s="30"/>
      <c r="T84" s="30"/>
      <c r="U84" s="30"/>
      <c r="V84" s="30"/>
      <c r="W84" s="30"/>
      <c r="X84" s="30"/>
      <c r="Y84" s="30"/>
      <c r="Z84" s="30"/>
      <c r="AA84" s="30"/>
    </row>
    <row r="85" spans="3:27">
      <c r="C85" s="31"/>
      <c r="D85" s="31"/>
      <c r="E85" s="31"/>
      <c r="F85" s="30"/>
      <c r="G85" s="30"/>
      <c r="H85" s="30"/>
      <c r="I85" s="30"/>
      <c r="J85" s="30"/>
      <c r="K85" s="30"/>
      <c r="L85" s="30"/>
      <c r="M85" s="30"/>
      <c r="N85" s="30"/>
      <c r="O85" s="30"/>
      <c r="P85" s="30"/>
      <c r="Q85" s="30"/>
      <c r="R85" s="30"/>
      <c r="S85" s="30"/>
      <c r="T85" s="30"/>
      <c r="U85" s="30"/>
      <c r="V85" s="30"/>
      <c r="W85" s="30"/>
      <c r="X85" s="30"/>
      <c r="Y85" s="30"/>
      <c r="Z85" s="30"/>
      <c r="AA85" s="30"/>
    </row>
    <row r="86" spans="3:27">
      <c r="C86" s="31"/>
      <c r="D86" s="31"/>
      <c r="E86" s="31"/>
      <c r="F86" s="30"/>
      <c r="G86" s="30"/>
      <c r="H86" s="30"/>
      <c r="I86" s="30"/>
      <c r="J86" s="30"/>
      <c r="K86" s="30"/>
      <c r="L86" s="30"/>
      <c r="M86" s="30"/>
      <c r="N86" s="30"/>
      <c r="O86" s="30"/>
      <c r="P86" s="30"/>
      <c r="Q86" s="30"/>
      <c r="R86" s="30"/>
      <c r="S86" s="30"/>
      <c r="T86" s="30"/>
      <c r="U86" s="30"/>
      <c r="V86" s="30"/>
      <c r="W86" s="30"/>
      <c r="X86" s="30"/>
      <c r="Y86" s="30"/>
      <c r="Z86" s="30"/>
      <c r="AA86" s="30"/>
    </row>
    <row r="87" spans="3:27">
      <c r="C87" s="31"/>
      <c r="D87" s="31"/>
      <c r="E87" s="31"/>
      <c r="F87" s="30"/>
      <c r="G87" s="30"/>
      <c r="H87" s="30"/>
      <c r="I87" s="30"/>
      <c r="J87" s="30"/>
      <c r="K87" s="30"/>
      <c r="L87" s="30"/>
      <c r="M87" s="30"/>
      <c r="N87" s="30"/>
      <c r="O87" s="30"/>
      <c r="P87" s="30"/>
      <c r="Q87" s="30"/>
      <c r="R87" s="30"/>
      <c r="S87" s="30"/>
      <c r="T87" s="30"/>
      <c r="U87" s="30"/>
      <c r="V87" s="30"/>
      <c r="W87" s="30"/>
      <c r="X87" s="30"/>
      <c r="Y87" s="30"/>
      <c r="Z87" s="30"/>
      <c r="AA87" s="30"/>
    </row>
    <row r="88" spans="3:27">
      <c r="C88" s="31"/>
      <c r="D88" s="31"/>
      <c r="E88" s="31"/>
      <c r="F88" s="30"/>
      <c r="G88" s="30"/>
      <c r="H88" s="30"/>
      <c r="I88" s="30"/>
      <c r="J88" s="30"/>
      <c r="K88" s="30"/>
      <c r="L88" s="30"/>
      <c r="M88" s="30"/>
      <c r="N88" s="30"/>
      <c r="O88" s="30"/>
      <c r="P88" s="30"/>
      <c r="Q88" s="30"/>
      <c r="R88" s="30"/>
      <c r="S88" s="30"/>
      <c r="T88" s="30"/>
      <c r="U88" s="30"/>
      <c r="V88" s="30"/>
      <c r="W88" s="30"/>
      <c r="X88" s="30"/>
      <c r="Y88" s="30"/>
      <c r="Z88" s="30"/>
      <c r="AA88" s="30"/>
    </row>
    <row r="89" spans="3:27">
      <c r="C89" s="31"/>
      <c r="D89" s="31"/>
      <c r="E89" s="31"/>
      <c r="F89" s="30"/>
      <c r="G89" s="30"/>
      <c r="H89" s="30"/>
      <c r="I89" s="30"/>
      <c r="J89" s="30"/>
      <c r="K89" s="30"/>
      <c r="L89" s="30"/>
      <c r="M89" s="30"/>
      <c r="N89" s="30"/>
      <c r="O89" s="30"/>
      <c r="P89" s="30"/>
      <c r="Q89" s="30"/>
      <c r="R89" s="30"/>
      <c r="S89" s="30"/>
      <c r="T89" s="30"/>
      <c r="U89" s="30"/>
      <c r="V89" s="30"/>
      <c r="W89" s="30"/>
      <c r="X89" s="30"/>
      <c r="Y89" s="30"/>
      <c r="Z89" s="30"/>
      <c r="AA89" s="30"/>
    </row>
    <row r="90" spans="3:27">
      <c r="C90" s="31"/>
      <c r="D90" s="31"/>
      <c r="E90" s="31"/>
      <c r="F90" s="30"/>
      <c r="G90" s="30"/>
      <c r="H90" s="30"/>
      <c r="I90" s="30"/>
      <c r="J90" s="30"/>
      <c r="K90" s="30"/>
      <c r="L90" s="30"/>
      <c r="M90" s="30"/>
      <c r="N90" s="30"/>
      <c r="O90" s="30"/>
      <c r="P90" s="30"/>
      <c r="Q90" s="30"/>
      <c r="R90" s="30"/>
      <c r="S90" s="30"/>
      <c r="T90" s="30"/>
      <c r="U90" s="30"/>
      <c r="V90" s="30"/>
      <c r="W90" s="30"/>
      <c r="X90" s="30"/>
      <c r="Y90" s="30"/>
      <c r="Z90" s="30"/>
      <c r="AA90" s="30"/>
    </row>
    <row r="91" spans="3:27">
      <c r="C91" s="31"/>
      <c r="D91" s="31"/>
      <c r="E91" s="31"/>
      <c r="F91" s="30"/>
      <c r="G91" s="30"/>
      <c r="H91" s="30"/>
      <c r="I91" s="30"/>
      <c r="J91" s="30"/>
      <c r="K91" s="30"/>
      <c r="L91" s="30"/>
      <c r="M91" s="30"/>
      <c r="N91" s="30"/>
      <c r="O91" s="30"/>
      <c r="P91" s="30"/>
      <c r="Q91" s="30"/>
      <c r="R91" s="30"/>
      <c r="S91" s="30"/>
      <c r="T91" s="30"/>
      <c r="U91" s="30"/>
      <c r="V91" s="30"/>
      <c r="W91" s="30"/>
      <c r="X91" s="30"/>
      <c r="Y91" s="30"/>
      <c r="Z91" s="30"/>
      <c r="AA91" s="30"/>
    </row>
    <row r="92" spans="3:27">
      <c r="C92" s="31"/>
      <c r="D92" s="31"/>
      <c r="E92" s="31"/>
      <c r="F92" s="30"/>
      <c r="G92" s="30"/>
      <c r="H92" s="30"/>
      <c r="I92" s="30"/>
      <c r="J92" s="30"/>
      <c r="K92" s="30"/>
      <c r="L92" s="30"/>
      <c r="M92" s="30"/>
      <c r="N92" s="30"/>
      <c r="O92" s="30"/>
      <c r="P92" s="30"/>
      <c r="Q92" s="30"/>
      <c r="R92" s="30"/>
      <c r="S92" s="30"/>
      <c r="T92" s="30"/>
      <c r="U92" s="30"/>
      <c r="V92" s="30"/>
      <c r="W92" s="30"/>
      <c r="X92" s="30"/>
      <c r="Y92" s="30"/>
      <c r="Z92" s="30"/>
      <c r="AA92" s="30"/>
    </row>
    <row r="93" spans="3:27">
      <c r="C93" s="31"/>
      <c r="D93" s="31"/>
      <c r="E93" s="31"/>
      <c r="F93" s="30"/>
      <c r="G93" s="30"/>
      <c r="H93" s="30"/>
      <c r="I93" s="30"/>
      <c r="J93" s="30"/>
      <c r="K93" s="30"/>
      <c r="L93" s="30"/>
      <c r="M93" s="30"/>
      <c r="N93" s="30"/>
      <c r="O93" s="30"/>
      <c r="P93" s="30"/>
      <c r="Q93" s="30"/>
      <c r="R93" s="30"/>
      <c r="S93" s="30"/>
      <c r="T93" s="30"/>
      <c r="U93" s="30"/>
      <c r="V93" s="30"/>
      <c r="W93" s="30"/>
      <c r="X93" s="30"/>
      <c r="Y93" s="30"/>
      <c r="Z93" s="30"/>
      <c r="AA93" s="30"/>
    </row>
    <row r="94" spans="3:27">
      <c r="C94" s="31"/>
      <c r="D94" s="31"/>
      <c r="E94" s="31"/>
      <c r="F94" s="30"/>
      <c r="G94" s="30"/>
      <c r="H94" s="30"/>
      <c r="I94" s="30"/>
      <c r="J94" s="30"/>
      <c r="K94" s="30"/>
      <c r="L94" s="30"/>
      <c r="M94" s="30"/>
      <c r="N94" s="30"/>
      <c r="O94" s="30"/>
      <c r="P94" s="30"/>
      <c r="Q94" s="30"/>
      <c r="R94" s="30"/>
      <c r="S94" s="30"/>
      <c r="T94" s="30"/>
      <c r="U94" s="30"/>
      <c r="V94" s="30"/>
      <c r="W94" s="30"/>
      <c r="X94" s="30"/>
      <c r="Y94" s="30"/>
      <c r="Z94" s="30"/>
      <c r="AA94" s="30"/>
    </row>
    <row r="95" spans="3:27">
      <c r="C95" s="31"/>
      <c r="D95" s="31"/>
      <c r="E95" s="31"/>
      <c r="F95" s="30"/>
      <c r="G95" s="30"/>
      <c r="H95" s="30"/>
      <c r="I95" s="30"/>
      <c r="J95" s="30"/>
      <c r="K95" s="30"/>
      <c r="L95" s="30"/>
      <c r="M95" s="30"/>
      <c r="N95" s="30"/>
      <c r="O95" s="30"/>
      <c r="P95" s="30"/>
      <c r="Q95" s="30"/>
      <c r="R95" s="30"/>
      <c r="S95" s="30"/>
      <c r="T95" s="30"/>
      <c r="U95" s="30"/>
      <c r="V95" s="30"/>
      <c r="W95" s="30"/>
      <c r="X95" s="30"/>
      <c r="Y95" s="30"/>
      <c r="Z95" s="30"/>
      <c r="AA95" s="30"/>
    </row>
    <row r="96" spans="3:27">
      <c r="C96" s="31"/>
      <c r="D96" s="31"/>
      <c r="E96" s="31"/>
      <c r="F96" s="30"/>
      <c r="G96" s="30"/>
      <c r="H96" s="30"/>
      <c r="I96" s="30"/>
      <c r="J96" s="30"/>
      <c r="K96" s="30"/>
      <c r="L96" s="30"/>
      <c r="M96" s="30"/>
      <c r="N96" s="30"/>
      <c r="O96" s="30"/>
      <c r="P96" s="30"/>
      <c r="Q96" s="30"/>
      <c r="R96" s="30"/>
      <c r="S96" s="30"/>
      <c r="T96" s="30"/>
      <c r="U96" s="30"/>
      <c r="V96" s="30"/>
      <c r="W96" s="30"/>
      <c r="X96" s="30"/>
      <c r="Y96" s="30"/>
      <c r="Z96" s="30"/>
      <c r="AA96" s="30"/>
    </row>
    <row r="97" spans="3:27">
      <c r="C97" s="31"/>
      <c r="D97" s="31"/>
      <c r="E97" s="31"/>
      <c r="F97" s="30"/>
      <c r="G97" s="30"/>
      <c r="H97" s="30"/>
      <c r="I97" s="30"/>
      <c r="J97" s="30"/>
      <c r="K97" s="30"/>
      <c r="L97" s="30"/>
      <c r="M97" s="30"/>
      <c r="N97" s="30"/>
      <c r="O97" s="30"/>
      <c r="P97" s="30"/>
      <c r="Q97" s="30"/>
      <c r="R97" s="30"/>
      <c r="S97" s="30"/>
      <c r="T97" s="30"/>
      <c r="U97" s="30"/>
      <c r="V97" s="30"/>
      <c r="W97" s="30"/>
      <c r="X97" s="30"/>
      <c r="Y97" s="30"/>
      <c r="Z97" s="30"/>
      <c r="AA97" s="30"/>
    </row>
    <row r="98" spans="3:27">
      <c r="C98" s="31"/>
      <c r="D98" s="31"/>
      <c r="E98" s="31"/>
      <c r="F98" s="30"/>
      <c r="G98" s="30"/>
      <c r="H98" s="30"/>
      <c r="I98" s="30"/>
      <c r="J98" s="30"/>
      <c r="K98" s="30"/>
      <c r="L98" s="30"/>
      <c r="M98" s="30"/>
      <c r="N98" s="30"/>
      <c r="O98" s="30"/>
      <c r="P98" s="30"/>
      <c r="Q98" s="30"/>
      <c r="R98" s="30"/>
      <c r="S98" s="30"/>
      <c r="T98" s="30"/>
      <c r="U98" s="30"/>
      <c r="V98" s="30"/>
      <c r="W98" s="30"/>
      <c r="X98" s="30"/>
      <c r="Y98" s="30"/>
      <c r="Z98" s="30"/>
      <c r="AA98" s="30"/>
    </row>
    <row r="99" spans="3:27">
      <c r="C99" s="31"/>
      <c r="D99" s="31"/>
      <c r="E99" s="31"/>
      <c r="F99" s="30"/>
      <c r="G99" s="30"/>
      <c r="H99" s="30"/>
      <c r="I99" s="30"/>
      <c r="J99" s="30"/>
      <c r="K99" s="30"/>
      <c r="L99" s="30"/>
      <c r="M99" s="30"/>
      <c r="N99" s="30"/>
      <c r="O99" s="30"/>
      <c r="P99" s="30"/>
      <c r="Q99" s="30"/>
      <c r="R99" s="30"/>
      <c r="S99" s="30"/>
      <c r="T99" s="30"/>
      <c r="U99" s="30"/>
      <c r="V99" s="30"/>
      <c r="W99" s="30"/>
      <c r="X99" s="30"/>
      <c r="Y99" s="30"/>
      <c r="Z99" s="30"/>
      <c r="AA99" s="30"/>
    </row>
    <row r="100" spans="3:27">
      <c r="C100" s="31"/>
      <c r="D100" s="31"/>
      <c r="E100" s="31"/>
      <c r="F100" s="30"/>
      <c r="G100" s="30"/>
      <c r="H100" s="30"/>
      <c r="I100" s="30"/>
      <c r="J100" s="30"/>
      <c r="K100" s="30"/>
      <c r="L100" s="30"/>
      <c r="M100" s="30"/>
      <c r="N100" s="30"/>
      <c r="O100" s="30"/>
      <c r="P100" s="30"/>
      <c r="Q100" s="30"/>
      <c r="R100" s="30"/>
      <c r="S100" s="30"/>
      <c r="T100" s="30"/>
      <c r="U100" s="30"/>
      <c r="V100" s="30"/>
      <c r="W100" s="30"/>
      <c r="X100" s="30"/>
      <c r="Y100" s="30"/>
      <c r="Z100" s="30"/>
      <c r="AA100" s="30"/>
    </row>
    <row r="101" spans="3:27">
      <c r="C101" s="31"/>
      <c r="D101" s="31"/>
      <c r="E101" s="31"/>
      <c r="F101" s="30"/>
      <c r="G101" s="30"/>
      <c r="H101" s="30"/>
      <c r="I101" s="30"/>
      <c r="J101" s="30"/>
      <c r="K101" s="30"/>
      <c r="L101" s="30"/>
      <c r="M101" s="30"/>
      <c r="N101" s="30"/>
      <c r="O101" s="30"/>
      <c r="P101" s="30"/>
      <c r="Q101" s="30"/>
      <c r="R101" s="30"/>
      <c r="S101" s="30"/>
      <c r="T101" s="30"/>
      <c r="U101" s="30"/>
      <c r="V101" s="30"/>
      <c r="W101" s="30"/>
      <c r="X101" s="30"/>
      <c r="Y101" s="30"/>
      <c r="Z101" s="30"/>
      <c r="AA101" s="30"/>
    </row>
    <row r="102" spans="3:27">
      <c r="C102" s="31"/>
      <c r="D102" s="31"/>
      <c r="E102" s="31"/>
      <c r="F102" s="30"/>
      <c r="G102" s="30"/>
      <c r="H102" s="30"/>
      <c r="I102" s="30"/>
      <c r="J102" s="30"/>
      <c r="K102" s="30"/>
      <c r="L102" s="30"/>
      <c r="M102" s="30"/>
      <c r="N102" s="30"/>
      <c r="O102" s="30"/>
      <c r="P102" s="30"/>
      <c r="Q102" s="30"/>
      <c r="R102" s="30"/>
      <c r="S102" s="30"/>
      <c r="T102" s="30"/>
      <c r="U102" s="30"/>
      <c r="V102" s="30"/>
      <c r="W102" s="30"/>
      <c r="X102" s="30"/>
      <c r="Y102" s="30"/>
      <c r="Z102" s="30"/>
      <c r="AA102" s="30"/>
    </row>
    <row r="103" spans="3:27">
      <c r="C103" s="31"/>
      <c r="D103" s="31"/>
      <c r="E103" s="31"/>
      <c r="F103" s="30"/>
      <c r="G103" s="30"/>
      <c r="H103" s="30"/>
      <c r="I103" s="30"/>
      <c r="J103" s="30"/>
      <c r="K103" s="30"/>
      <c r="L103" s="30"/>
      <c r="M103" s="30"/>
      <c r="N103" s="30"/>
      <c r="O103" s="30"/>
      <c r="P103" s="30"/>
      <c r="Q103" s="30"/>
      <c r="R103" s="30"/>
      <c r="S103" s="30"/>
      <c r="T103" s="30"/>
      <c r="U103" s="30"/>
      <c r="V103" s="30"/>
      <c r="W103" s="30"/>
      <c r="X103" s="30"/>
      <c r="Y103" s="30"/>
      <c r="Z103" s="30"/>
      <c r="AA103" s="30"/>
    </row>
    <row r="104" spans="3:27">
      <c r="C104" s="31"/>
      <c r="D104" s="31"/>
      <c r="E104" s="31"/>
      <c r="F104" s="30"/>
      <c r="G104" s="30"/>
      <c r="H104" s="30"/>
      <c r="I104" s="30"/>
      <c r="J104" s="30"/>
      <c r="K104" s="30"/>
      <c r="L104" s="30"/>
      <c r="M104" s="30"/>
      <c r="N104" s="30"/>
      <c r="O104" s="30"/>
      <c r="P104" s="30"/>
      <c r="Q104" s="30"/>
      <c r="R104" s="30"/>
      <c r="S104" s="30"/>
      <c r="T104" s="30"/>
      <c r="U104" s="30"/>
      <c r="V104" s="30"/>
      <c r="W104" s="30"/>
      <c r="X104" s="30"/>
      <c r="Y104" s="30"/>
      <c r="Z104" s="30"/>
      <c r="AA104" s="30"/>
    </row>
    <row r="105" spans="3:27">
      <c r="C105" s="31"/>
      <c r="D105" s="31"/>
      <c r="E105" s="31"/>
      <c r="F105" s="30"/>
      <c r="G105" s="30"/>
      <c r="H105" s="30"/>
      <c r="I105" s="30"/>
      <c r="J105" s="30"/>
      <c r="K105" s="30"/>
      <c r="L105" s="30"/>
      <c r="M105" s="30"/>
      <c r="N105" s="30"/>
      <c r="O105" s="30"/>
      <c r="P105" s="30"/>
      <c r="Q105" s="30"/>
      <c r="R105" s="30"/>
      <c r="S105" s="30"/>
      <c r="T105" s="30"/>
      <c r="U105" s="30"/>
      <c r="V105" s="30"/>
      <c r="W105" s="30"/>
      <c r="X105" s="30"/>
      <c r="Y105" s="30"/>
      <c r="Z105" s="30"/>
      <c r="AA105" s="30"/>
    </row>
    <row r="106" spans="3:27">
      <c r="C106" s="31"/>
      <c r="D106" s="31"/>
      <c r="E106" s="31"/>
      <c r="F106" s="30"/>
      <c r="G106" s="30"/>
      <c r="H106" s="30"/>
      <c r="I106" s="30"/>
      <c r="J106" s="30"/>
      <c r="K106" s="30"/>
      <c r="L106" s="30"/>
      <c r="M106" s="30"/>
      <c r="N106" s="30"/>
      <c r="O106" s="30"/>
      <c r="P106" s="30"/>
      <c r="Q106" s="30"/>
      <c r="R106" s="30"/>
      <c r="S106" s="30"/>
      <c r="T106" s="30"/>
      <c r="U106" s="30"/>
      <c r="V106" s="30"/>
      <c r="W106" s="30"/>
      <c r="X106" s="30"/>
      <c r="Y106" s="30"/>
      <c r="Z106" s="30"/>
      <c r="AA106" s="30"/>
    </row>
    <row r="107" spans="3:27">
      <c r="C107" s="31"/>
      <c r="D107" s="31"/>
      <c r="E107" s="31"/>
      <c r="F107" s="30"/>
      <c r="G107" s="30"/>
      <c r="H107" s="30"/>
      <c r="I107" s="30"/>
      <c r="J107" s="30"/>
      <c r="K107" s="30"/>
      <c r="L107" s="30"/>
      <c r="M107" s="30"/>
      <c r="N107" s="30"/>
      <c r="O107" s="30"/>
      <c r="P107" s="30"/>
      <c r="Q107" s="30"/>
      <c r="R107" s="30"/>
      <c r="S107" s="30"/>
      <c r="T107" s="30"/>
      <c r="U107" s="30"/>
      <c r="V107" s="30"/>
      <c r="W107" s="30"/>
      <c r="X107" s="30"/>
      <c r="Y107" s="30"/>
      <c r="Z107" s="30"/>
      <c r="AA107" s="30"/>
    </row>
    <row r="108" spans="3:27">
      <c r="C108" s="31"/>
      <c r="D108" s="31"/>
      <c r="E108" s="31"/>
      <c r="F108" s="30"/>
      <c r="G108" s="30"/>
      <c r="H108" s="30"/>
      <c r="I108" s="30"/>
      <c r="J108" s="30"/>
      <c r="K108" s="30"/>
      <c r="L108" s="30"/>
      <c r="M108" s="30"/>
      <c r="N108" s="30"/>
      <c r="O108" s="30"/>
      <c r="P108" s="30"/>
      <c r="Q108" s="30"/>
      <c r="R108" s="30"/>
      <c r="S108" s="30"/>
      <c r="T108" s="30"/>
      <c r="U108" s="30"/>
      <c r="V108" s="30"/>
      <c r="W108" s="30"/>
      <c r="X108" s="30"/>
      <c r="Y108" s="30"/>
      <c r="Z108" s="30"/>
      <c r="AA108" s="30"/>
    </row>
    <row r="109" spans="3:27">
      <c r="C109" s="31"/>
      <c r="D109" s="31"/>
      <c r="E109" s="31"/>
      <c r="F109" s="30"/>
      <c r="G109" s="30"/>
      <c r="H109" s="30"/>
      <c r="I109" s="30"/>
      <c r="J109" s="30"/>
      <c r="K109" s="30"/>
      <c r="L109" s="30"/>
      <c r="M109" s="30"/>
      <c r="N109" s="30"/>
      <c r="O109" s="30"/>
      <c r="P109" s="30"/>
      <c r="Q109" s="30"/>
      <c r="R109" s="30"/>
      <c r="S109" s="30"/>
      <c r="T109" s="30"/>
      <c r="U109" s="30"/>
      <c r="V109" s="30"/>
      <c r="W109" s="30"/>
      <c r="X109" s="30"/>
      <c r="Y109" s="30"/>
      <c r="Z109" s="30"/>
      <c r="AA109" s="30"/>
    </row>
    <row r="110" spans="3:27">
      <c r="C110" s="31"/>
      <c r="D110" s="31"/>
      <c r="E110" s="31"/>
      <c r="F110" s="30"/>
      <c r="G110" s="30"/>
      <c r="H110" s="30"/>
      <c r="I110" s="30"/>
      <c r="J110" s="30"/>
      <c r="K110" s="30"/>
      <c r="L110" s="30"/>
      <c r="M110" s="30"/>
      <c r="N110" s="30"/>
      <c r="O110" s="30"/>
      <c r="P110" s="30"/>
      <c r="Q110" s="30"/>
      <c r="R110" s="30"/>
      <c r="S110" s="30"/>
      <c r="T110" s="30"/>
      <c r="U110" s="30"/>
      <c r="V110" s="30"/>
      <c r="W110" s="30"/>
      <c r="X110" s="30"/>
      <c r="Y110" s="30"/>
      <c r="Z110" s="30"/>
      <c r="AA110" s="30"/>
    </row>
    <row r="111" spans="3:27">
      <c r="C111" s="31"/>
      <c r="D111" s="31"/>
      <c r="E111" s="31"/>
      <c r="F111" s="30"/>
      <c r="G111" s="30"/>
      <c r="H111" s="30"/>
      <c r="I111" s="30"/>
      <c r="J111" s="30"/>
      <c r="K111" s="30"/>
      <c r="L111" s="30"/>
      <c r="M111" s="30"/>
      <c r="N111" s="30"/>
      <c r="O111" s="30"/>
      <c r="P111" s="30"/>
      <c r="Q111" s="30"/>
      <c r="R111" s="30"/>
      <c r="S111" s="30"/>
      <c r="T111" s="30"/>
      <c r="U111" s="30"/>
      <c r="V111" s="30"/>
      <c r="W111" s="30"/>
      <c r="X111" s="30"/>
      <c r="Y111" s="30"/>
      <c r="Z111" s="30"/>
      <c r="AA111" s="30"/>
    </row>
    <row r="112" spans="3:27">
      <c r="C112" s="31"/>
      <c r="D112" s="31"/>
      <c r="E112" s="31"/>
      <c r="F112" s="30"/>
      <c r="G112" s="30"/>
      <c r="H112" s="30"/>
      <c r="I112" s="30"/>
      <c r="J112" s="30"/>
      <c r="K112" s="30"/>
      <c r="L112" s="30"/>
      <c r="M112" s="30"/>
      <c r="N112" s="30"/>
      <c r="O112" s="30"/>
      <c r="P112" s="30"/>
      <c r="Q112" s="30"/>
      <c r="R112" s="30"/>
      <c r="S112" s="30"/>
      <c r="T112" s="30"/>
      <c r="U112" s="30"/>
      <c r="V112" s="30"/>
      <c r="W112" s="30"/>
      <c r="X112" s="30"/>
      <c r="Y112" s="30"/>
      <c r="Z112" s="30"/>
      <c r="AA112" s="30"/>
    </row>
    <row r="113" spans="3:27">
      <c r="C113" s="31"/>
      <c r="D113" s="31"/>
      <c r="E113" s="31"/>
      <c r="F113" s="30"/>
      <c r="G113" s="30"/>
      <c r="H113" s="30"/>
      <c r="I113" s="30"/>
      <c r="J113" s="30"/>
      <c r="K113" s="30"/>
      <c r="L113" s="30"/>
      <c r="M113" s="30"/>
      <c r="N113" s="30"/>
      <c r="O113" s="30"/>
      <c r="P113" s="30"/>
      <c r="Q113" s="30"/>
      <c r="R113" s="30"/>
      <c r="S113" s="30"/>
      <c r="T113" s="30"/>
      <c r="U113" s="30"/>
      <c r="V113" s="30"/>
      <c r="W113" s="30"/>
      <c r="X113" s="30"/>
      <c r="Y113" s="30"/>
      <c r="Z113" s="30"/>
      <c r="AA113" s="30"/>
    </row>
    <row r="114" spans="3:27">
      <c r="C114" s="31"/>
      <c r="D114" s="31"/>
      <c r="E114" s="31"/>
      <c r="F114" s="30"/>
      <c r="G114" s="30"/>
      <c r="H114" s="30"/>
      <c r="I114" s="30"/>
      <c r="J114" s="30"/>
      <c r="K114" s="30"/>
      <c r="L114" s="30"/>
      <c r="M114" s="30"/>
      <c r="N114" s="30"/>
      <c r="O114" s="30"/>
      <c r="P114" s="30"/>
      <c r="Q114" s="30"/>
      <c r="R114" s="30"/>
      <c r="S114" s="30"/>
      <c r="T114" s="30"/>
      <c r="U114" s="30"/>
      <c r="V114" s="30"/>
      <c r="W114" s="30"/>
      <c r="X114" s="30"/>
      <c r="Y114" s="30"/>
      <c r="Z114" s="30"/>
      <c r="AA114" s="30"/>
    </row>
    <row r="115" spans="3:27">
      <c r="C115" s="31"/>
      <c r="D115" s="31"/>
      <c r="E115" s="31"/>
      <c r="F115" s="30"/>
      <c r="G115" s="30"/>
      <c r="H115" s="30"/>
      <c r="I115" s="30"/>
      <c r="J115" s="30"/>
      <c r="K115" s="30"/>
      <c r="L115" s="30"/>
      <c r="M115" s="30"/>
      <c r="N115" s="30"/>
      <c r="O115" s="30"/>
      <c r="P115" s="30"/>
      <c r="Q115" s="30"/>
      <c r="R115" s="30"/>
      <c r="S115" s="30"/>
      <c r="T115" s="30"/>
      <c r="U115" s="30"/>
      <c r="V115" s="30"/>
      <c r="W115" s="30"/>
      <c r="X115" s="30"/>
      <c r="Y115" s="30"/>
      <c r="Z115" s="30"/>
      <c r="AA115" s="30"/>
    </row>
    <row r="116" spans="3:27">
      <c r="C116" s="31"/>
      <c r="D116" s="31"/>
      <c r="E116" s="31"/>
      <c r="F116" s="30"/>
      <c r="G116" s="30"/>
      <c r="H116" s="30"/>
      <c r="I116" s="30"/>
      <c r="J116" s="30"/>
      <c r="K116" s="30"/>
      <c r="L116" s="30"/>
      <c r="M116" s="30"/>
      <c r="N116" s="30"/>
      <c r="O116" s="30"/>
      <c r="P116" s="30"/>
      <c r="Q116" s="30"/>
      <c r="R116" s="30"/>
      <c r="S116" s="30"/>
      <c r="T116" s="30"/>
      <c r="U116" s="30"/>
      <c r="V116" s="30"/>
      <c r="W116" s="30"/>
      <c r="X116" s="30"/>
      <c r="Y116" s="30"/>
      <c r="Z116" s="30"/>
      <c r="AA116" s="30"/>
    </row>
    <row r="117" spans="3:27">
      <c r="C117" s="31"/>
      <c r="D117" s="31"/>
      <c r="E117" s="31"/>
      <c r="F117" s="30"/>
      <c r="G117" s="30"/>
      <c r="H117" s="30"/>
      <c r="I117" s="30"/>
      <c r="J117" s="30"/>
      <c r="K117" s="30"/>
      <c r="L117" s="30"/>
      <c r="M117" s="30"/>
      <c r="N117" s="30"/>
      <c r="O117" s="30"/>
      <c r="P117" s="30"/>
      <c r="Q117" s="30"/>
      <c r="R117" s="30"/>
      <c r="S117" s="30"/>
      <c r="T117" s="30"/>
      <c r="U117" s="30"/>
      <c r="V117" s="30"/>
      <c r="W117" s="30"/>
      <c r="X117" s="30"/>
      <c r="Y117" s="30"/>
      <c r="Z117" s="30"/>
      <c r="AA117" s="30"/>
    </row>
    <row r="118" spans="3:27">
      <c r="C118" s="31"/>
      <c r="D118" s="31"/>
      <c r="E118" s="31"/>
      <c r="F118" s="30"/>
      <c r="G118" s="30"/>
      <c r="H118" s="30"/>
      <c r="I118" s="30"/>
      <c r="J118" s="30"/>
      <c r="K118" s="30"/>
      <c r="L118" s="30"/>
      <c r="M118" s="30"/>
      <c r="N118" s="30"/>
      <c r="O118" s="30"/>
      <c r="P118" s="30"/>
      <c r="Q118" s="30"/>
      <c r="R118" s="30"/>
      <c r="S118" s="30"/>
      <c r="T118" s="30"/>
      <c r="U118" s="30"/>
      <c r="V118" s="30"/>
      <c r="W118" s="30"/>
      <c r="X118" s="30"/>
      <c r="Y118" s="30"/>
      <c r="Z118" s="30"/>
      <c r="AA118" s="30"/>
    </row>
    <row r="119" spans="3:27">
      <c r="C119" s="31"/>
      <c r="D119" s="31"/>
      <c r="E119" s="31"/>
      <c r="F119" s="30"/>
      <c r="G119" s="30"/>
      <c r="H119" s="30"/>
      <c r="I119" s="30"/>
      <c r="J119" s="30"/>
      <c r="K119" s="30"/>
      <c r="L119" s="30"/>
      <c r="M119" s="30"/>
      <c r="N119" s="30"/>
      <c r="O119" s="30"/>
      <c r="P119" s="30"/>
      <c r="Q119" s="30"/>
      <c r="R119" s="30"/>
      <c r="S119" s="30"/>
      <c r="T119" s="30"/>
      <c r="U119" s="30"/>
      <c r="V119" s="30"/>
      <c r="W119" s="30"/>
      <c r="X119" s="30"/>
      <c r="Y119" s="30"/>
      <c r="Z119" s="30"/>
      <c r="AA119" s="30"/>
    </row>
    <row r="120" spans="3:27">
      <c r="C120" s="31"/>
      <c r="D120" s="31"/>
      <c r="E120" s="31"/>
      <c r="F120" s="30"/>
      <c r="G120" s="30"/>
      <c r="H120" s="30"/>
      <c r="I120" s="30"/>
      <c r="J120" s="30"/>
      <c r="K120" s="30"/>
      <c r="L120" s="30"/>
      <c r="M120" s="30"/>
      <c r="N120" s="30"/>
      <c r="O120" s="30"/>
      <c r="P120" s="30"/>
      <c r="Q120" s="30"/>
      <c r="R120" s="30"/>
      <c r="S120" s="30"/>
      <c r="T120" s="30"/>
      <c r="U120" s="30"/>
      <c r="V120" s="30"/>
      <c r="W120" s="30"/>
      <c r="X120" s="30"/>
      <c r="Y120" s="30"/>
      <c r="Z120" s="30"/>
      <c r="AA120" s="30"/>
    </row>
    <row r="121" spans="3:27">
      <c r="C121" s="31"/>
      <c r="D121" s="31"/>
      <c r="E121" s="31"/>
      <c r="F121" s="30"/>
      <c r="G121" s="30"/>
      <c r="H121" s="30"/>
      <c r="I121" s="30"/>
      <c r="J121" s="30"/>
      <c r="K121" s="30"/>
      <c r="L121" s="30"/>
      <c r="M121" s="30"/>
      <c r="N121" s="30"/>
      <c r="O121" s="30"/>
      <c r="P121" s="30"/>
      <c r="Q121" s="30"/>
      <c r="R121" s="30"/>
      <c r="S121" s="30"/>
      <c r="T121" s="30"/>
      <c r="U121" s="30"/>
      <c r="V121" s="30"/>
      <c r="W121" s="30"/>
      <c r="X121" s="30"/>
      <c r="Y121" s="30"/>
      <c r="Z121" s="30"/>
      <c r="AA121" s="30"/>
    </row>
    <row r="122" spans="3:27">
      <c r="C122" s="31"/>
      <c r="D122" s="31"/>
      <c r="E122" s="31"/>
      <c r="F122" s="30"/>
      <c r="G122" s="30"/>
      <c r="H122" s="30"/>
      <c r="I122" s="30"/>
      <c r="J122" s="30"/>
      <c r="K122" s="30"/>
      <c r="L122" s="30"/>
      <c r="M122" s="30"/>
      <c r="N122" s="30"/>
      <c r="O122" s="30"/>
      <c r="P122" s="30"/>
      <c r="Q122" s="30"/>
      <c r="R122" s="30"/>
      <c r="S122" s="30"/>
      <c r="T122" s="30"/>
      <c r="U122" s="30"/>
      <c r="V122" s="30"/>
      <c r="W122" s="30"/>
      <c r="X122" s="30"/>
      <c r="Y122" s="30"/>
      <c r="Z122" s="30"/>
      <c r="AA122" s="30"/>
    </row>
    <row r="123" spans="3:27">
      <c r="C123" s="31"/>
      <c r="D123" s="31"/>
      <c r="E123" s="31"/>
      <c r="F123" s="30"/>
      <c r="G123" s="30"/>
      <c r="H123" s="30"/>
      <c r="I123" s="30"/>
      <c r="J123" s="30"/>
      <c r="K123" s="30"/>
      <c r="L123" s="30"/>
      <c r="M123" s="30"/>
      <c r="N123" s="30"/>
      <c r="O123" s="30"/>
      <c r="P123" s="30"/>
      <c r="Q123" s="30"/>
      <c r="R123" s="30"/>
      <c r="S123" s="30"/>
      <c r="T123" s="30"/>
      <c r="U123" s="30"/>
      <c r="V123" s="30"/>
      <c r="W123" s="30"/>
      <c r="X123" s="30"/>
      <c r="Y123" s="30"/>
      <c r="Z123" s="30"/>
      <c r="AA123" s="30"/>
    </row>
    <row r="124" spans="3:27">
      <c r="C124" s="31"/>
      <c r="D124" s="31"/>
      <c r="E124" s="31"/>
      <c r="F124" s="30"/>
      <c r="G124" s="30"/>
      <c r="H124" s="30"/>
      <c r="I124" s="30"/>
      <c r="J124" s="30"/>
      <c r="K124" s="30"/>
      <c r="L124" s="30"/>
      <c r="M124" s="30"/>
      <c r="N124" s="30"/>
      <c r="O124" s="30"/>
      <c r="P124" s="30"/>
      <c r="Q124" s="30"/>
      <c r="R124" s="30"/>
      <c r="S124" s="30"/>
      <c r="T124" s="30"/>
      <c r="U124" s="30"/>
      <c r="V124" s="30"/>
      <c r="W124" s="30"/>
      <c r="X124" s="30"/>
      <c r="Y124" s="30"/>
      <c r="Z124" s="30"/>
      <c r="AA124" s="30"/>
    </row>
    <row r="125" spans="3:27">
      <c r="C125" s="31"/>
      <c r="D125" s="31"/>
      <c r="E125" s="31"/>
      <c r="F125" s="30"/>
      <c r="G125" s="30"/>
      <c r="H125" s="30"/>
      <c r="I125" s="30"/>
      <c r="J125" s="30"/>
      <c r="K125" s="30"/>
      <c r="L125" s="30"/>
      <c r="M125" s="30"/>
      <c r="N125" s="30"/>
      <c r="O125" s="30"/>
      <c r="P125" s="30"/>
      <c r="Q125" s="30"/>
      <c r="R125" s="30"/>
      <c r="S125" s="30"/>
      <c r="T125" s="30"/>
      <c r="U125" s="30"/>
      <c r="V125" s="30"/>
      <c r="W125" s="30"/>
      <c r="X125" s="30"/>
      <c r="Y125" s="30"/>
      <c r="Z125" s="30"/>
      <c r="AA125" s="30"/>
    </row>
    <row r="126" spans="3:27">
      <c r="C126" s="31"/>
      <c r="D126" s="31"/>
      <c r="E126" s="31"/>
      <c r="F126" s="30"/>
      <c r="G126" s="30"/>
      <c r="H126" s="30"/>
      <c r="I126" s="30"/>
      <c r="J126" s="30"/>
      <c r="K126" s="30"/>
      <c r="L126" s="30"/>
      <c r="M126" s="30"/>
      <c r="N126" s="30"/>
      <c r="O126" s="30"/>
      <c r="P126" s="30"/>
      <c r="Q126" s="30"/>
      <c r="R126" s="30"/>
      <c r="S126" s="30"/>
      <c r="T126" s="30"/>
      <c r="U126" s="30"/>
      <c r="V126" s="30"/>
      <c r="W126" s="30"/>
      <c r="X126" s="30"/>
      <c r="Y126" s="30"/>
      <c r="Z126" s="30"/>
      <c r="AA126" s="30"/>
    </row>
    <row r="127" spans="3:27">
      <c r="C127" s="31"/>
      <c r="D127" s="31"/>
      <c r="E127" s="31"/>
      <c r="F127" s="30"/>
      <c r="G127" s="30"/>
      <c r="H127" s="30"/>
      <c r="I127" s="30"/>
      <c r="J127" s="30"/>
      <c r="K127" s="30"/>
      <c r="L127" s="30"/>
      <c r="M127" s="30"/>
      <c r="N127" s="30"/>
      <c r="O127" s="30"/>
      <c r="P127" s="30"/>
      <c r="Q127" s="30"/>
      <c r="R127" s="30"/>
      <c r="S127" s="30"/>
      <c r="T127" s="30"/>
      <c r="U127" s="30"/>
      <c r="V127" s="30"/>
      <c r="W127" s="30"/>
      <c r="X127" s="30"/>
      <c r="Y127" s="30"/>
      <c r="Z127" s="30"/>
      <c r="AA127" s="30"/>
    </row>
    <row r="128" spans="3:27">
      <c r="C128" s="31"/>
      <c r="D128" s="31"/>
      <c r="E128" s="31"/>
      <c r="F128" s="30"/>
      <c r="G128" s="30"/>
      <c r="H128" s="30"/>
      <c r="I128" s="30"/>
      <c r="J128" s="30"/>
      <c r="K128" s="30"/>
      <c r="L128" s="30"/>
      <c r="M128" s="30"/>
      <c r="N128" s="30"/>
      <c r="O128" s="30"/>
      <c r="P128" s="30"/>
      <c r="Q128" s="30"/>
      <c r="R128" s="30"/>
      <c r="S128" s="30"/>
      <c r="T128" s="30"/>
      <c r="U128" s="30"/>
      <c r="V128" s="30"/>
      <c r="W128" s="30"/>
      <c r="X128" s="30"/>
      <c r="Y128" s="30"/>
      <c r="Z128" s="30"/>
      <c r="AA128" s="30"/>
    </row>
    <row r="129" spans="3:27">
      <c r="C129" s="31"/>
      <c r="D129" s="31"/>
      <c r="E129" s="31"/>
      <c r="F129" s="30"/>
      <c r="G129" s="30"/>
      <c r="H129" s="30"/>
      <c r="I129" s="30"/>
      <c r="J129" s="30"/>
      <c r="K129" s="30"/>
      <c r="L129" s="30"/>
      <c r="M129" s="30"/>
      <c r="N129" s="30"/>
      <c r="O129" s="30"/>
      <c r="P129" s="30"/>
      <c r="Q129" s="30"/>
      <c r="R129" s="30"/>
      <c r="S129" s="30"/>
      <c r="T129" s="30"/>
      <c r="U129" s="30"/>
      <c r="V129" s="30"/>
      <c r="W129" s="30"/>
      <c r="X129" s="30"/>
      <c r="Y129" s="30"/>
      <c r="Z129" s="30"/>
      <c r="AA129" s="30"/>
    </row>
    <row r="130" spans="3:27">
      <c r="C130" s="31"/>
      <c r="D130" s="31"/>
      <c r="E130" s="31"/>
      <c r="F130" s="30"/>
      <c r="G130" s="30"/>
      <c r="H130" s="30"/>
      <c r="I130" s="30"/>
      <c r="J130" s="30"/>
      <c r="K130" s="30"/>
      <c r="L130" s="30"/>
      <c r="M130" s="30"/>
      <c r="N130" s="30"/>
      <c r="O130" s="30"/>
      <c r="P130" s="30"/>
      <c r="Q130" s="30"/>
      <c r="R130" s="30"/>
      <c r="S130" s="30"/>
      <c r="T130" s="30"/>
      <c r="U130" s="30"/>
      <c r="V130" s="30"/>
      <c r="W130" s="30"/>
      <c r="X130" s="30"/>
      <c r="Y130" s="30"/>
      <c r="Z130" s="30"/>
      <c r="AA130" s="30"/>
    </row>
    <row r="131" spans="3:27">
      <c r="C131" s="31"/>
      <c r="D131" s="31"/>
      <c r="E131" s="31"/>
      <c r="F131" s="30"/>
      <c r="G131" s="30"/>
      <c r="H131" s="30"/>
      <c r="I131" s="30"/>
      <c r="J131" s="30"/>
      <c r="K131" s="30"/>
      <c r="L131" s="30"/>
      <c r="M131" s="30"/>
      <c r="N131" s="30"/>
      <c r="O131" s="30"/>
      <c r="P131" s="30"/>
      <c r="Q131" s="30"/>
      <c r="R131" s="30"/>
      <c r="S131" s="30"/>
      <c r="T131" s="30"/>
      <c r="U131" s="30"/>
      <c r="V131" s="30"/>
      <c r="W131" s="30"/>
      <c r="X131" s="30"/>
      <c r="Y131" s="30"/>
      <c r="Z131" s="30"/>
      <c r="AA131" s="30"/>
    </row>
    <row r="132" spans="3:27">
      <c r="C132" s="31"/>
      <c r="D132" s="31"/>
      <c r="E132" s="31"/>
      <c r="F132" s="30"/>
      <c r="G132" s="30"/>
      <c r="H132" s="30"/>
      <c r="I132" s="30"/>
      <c r="J132" s="30"/>
      <c r="K132" s="30"/>
      <c r="L132" s="30"/>
      <c r="M132" s="30"/>
      <c r="N132" s="30"/>
      <c r="O132" s="30"/>
      <c r="P132" s="30"/>
      <c r="Q132" s="30"/>
      <c r="R132" s="30"/>
      <c r="S132" s="30"/>
      <c r="T132" s="30"/>
      <c r="U132" s="30"/>
      <c r="V132" s="30"/>
      <c r="W132" s="30"/>
      <c r="X132" s="30"/>
      <c r="Y132" s="30"/>
      <c r="Z132" s="30"/>
      <c r="AA132" s="30"/>
    </row>
    <row r="133" spans="3:27">
      <c r="C133" s="31"/>
      <c r="D133" s="31"/>
      <c r="E133" s="31"/>
      <c r="F133" s="30"/>
      <c r="G133" s="30"/>
      <c r="H133" s="30"/>
      <c r="I133" s="30"/>
      <c r="J133" s="30"/>
      <c r="K133" s="30"/>
      <c r="L133" s="30"/>
      <c r="M133" s="30"/>
      <c r="N133" s="30"/>
      <c r="O133" s="30"/>
      <c r="P133" s="30"/>
      <c r="Q133" s="30"/>
      <c r="R133" s="30"/>
      <c r="S133" s="30"/>
      <c r="T133" s="30"/>
      <c r="U133" s="30"/>
      <c r="V133" s="30"/>
      <c r="W133" s="30"/>
      <c r="X133" s="30"/>
      <c r="Y133" s="30"/>
      <c r="Z133" s="30"/>
      <c r="AA133" s="30"/>
    </row>
    <row r="134" spans="3:27">
      <c r="C134" s="31"/>
      <c r="D134" s="31"/>
      <c r="E134" s="31"/>
      <c r="F134" s="30"/>
      <c r="G134" s="30"/>
      <c r="H134" s="30"/>
      <c r="I134" s="30"/>
      <c r="J134" s="30"/>
      <c r="K134" s="30"/>
      <c r="L134" s="30"/>
      <c r="M134" s="30"/>
      <c r="N134" s="30"/>
      <c r="O134" s="30"/>
      <c r="P134" s="30"/>
      <c r="Q134" s="30"/>
      <c r="R134" s="30"/>
      <c r="S134" s="30"/>
      <c r="T134" s="30"/>
      <c r="U134" s="30"/>
      <c r="V134" s="30"/>
      <c r="W134" s="30"/>
      <c r="X134" s="30"/>
      <c r="Y134" s="30"/>
      <c r="Z134" s="30"/>
      <c r="AA134" s="30"/>
    </row>
    <row r="135" spans="3:27">
      <c r="C135" s="31"/>
      <c r="D135" s="31"/>
      <c r="E135" s="31"/>
      <c r="F135" s="30"/>
      <c r="G135" s="30"/>
      <c r="H135" s="30"/>
      <c r="I135" s="30"/>
      <c r="J135" s="30"/>
      <c r="K135" s="30"/>
      <c r="L135" s="30"/>
      <c r="M135" s="30"/>
      <c r="N135" s="30"/>
      <c r="O135" s="30"/>
      <c r="P135" s="30"/>
      <c r="Q135" s="30"/>
      <c r="R135" s="30"/>
      <c r="S135" s="30"/>
      <c r="T135" s="30"/>
      <c r="U135" s="30"/>
      <c r="V135" s="30"/>
      <c r="W135" s="30"/>
      <c r="X135" s="30"/>
      <c r="Y135" s="30"/>
      <c r="Z135" s="30"/>
      <c r="AA135" s="30"/>
    </row>
    <row r="136" spans="3:27">
      <c r="C136" s="31"/>
      <c r="D136" s="31"/>
      <c r="E136" s="31"/>
      <c r="F136" s="30"/>
      <c r="G136" s="30"/>
      <c r="H136" s="30"/>
      <c r="I136" s="30"/>
      <c r="J136" s="30"/>
      <c r="K136" s="30"/>
      <c r="L136" s="30"/>
      <c r="M136" s="30"/>
      <c r="N136" s="30"/>
      <c r="O136" s="30"/>
      <c r="P136" s="30"/>
      <c r="Q136" s="30"/>
      <c r="R136" s="30"/>
      <c r="S136" s="30"/>
      <c r="T136" s="30"/>
      <c r="U136" s="30"/>
      <c r="V136" s="30"/>
      <c r="W136" s="30"/>
      <c r="X136" s="30"/>
      <c r="Y136" s="30"/>
      <c r="Z136" s="30"/>
      <c r="AA136" s="30"/>
    </row>
    <row r="137" spans="3:27">
      <c r="C137" s="31"/>
      <c r="D137" s="31"/>
      <c r="E137" s="31"/>
      <c r="F137" s="30"/>
      <c r="G137" s="30"/>
      <c r="H137" s="30"/>
      <c r="I137" s="30"/>
      <c r="J137" s="30"/>
      <c r="K137" s="30"/>
      <c r="L137" s="30"/>
      <c r="M137" s="30"/>
      <c r="N137" s="30"/>
      <c r="O137" s="30"/>
      <c r="P137" s="30"/>
      <c r="Q137" s="30"/>
      <c r="R137" s="30"/>
      <c r="S137" s="30"/>
      <c r="T137" s="30"/>
      <c r="U137" s="30"/>
      <c r="V137" s="30"/>
      <c r="W137" s="30"/>
      <c r="X137" s="30"/>
      <c r="Y137" s="30"/>
      <c r="Z137" s="30"/>
      <c r="AA137" s="30"/>
    </row>
    <row r="138" spans="3:27">
      <c r="C138" s="31"/>
      <c r="D138" s="31"/>
      <c r="E138" s="31"/>
      <c r="F138" s="30"/>
      <c r="G138" s="30"/>
      <c r="H138" s="30"/>
      <c r="I138" s="30"/>
      <c r="J138" s="30"/>
      <c r="K138" s="30"/>
      <c r="L138" s="30"/>
      <c r="M138" s="30"/>
      <c r="N138" s="30"/>
      <c r="O138" s="30"/>
      <c r="P138" s="30"/>
      <c r="Q138" s="30"/>
      <c r="R138" s="30"/>
      <c r="S138" s="30"/>
      <c r="T138" s="30"/>
      <c r="U138" s="30"/>
      <c r="V138" s="30"/>
      <c r="W138" s="30"/>
      <c r="X138" s="30"/>
      <c r="Y138" s="30"/>
      <c r="Z138" s="30"/>
      <c r="AA138" s="30"/>
    </row>
    <row r="139" spans="3:27">
      <c r="C139" s="31"/>
      <c r="D139" s="31"/>
      <c r="E139" s="31"/>
      <c r="F139" s="30"/>
      <c r="G139" s="30"/>
      <c r="H139" s="30"/>
      <c r="I139" s="30"/>
      <c r="J139" s="30"/>
      <c r="K139" s="30"/>
      <c r="L139" s="30"/>
      <c r="M139" s="30"/>
      <c r="N139" s="30"/>
      <c r="O139" s="30"/>
      <c r="P139" s="30"/>
      <c r="Q139" s="30"/>
      <c r="R139" s="30"/>
      <c r="S139" s="30"/>
      <c r="T139" s="30"/>
      <c r="U139" s="30"/>
      <c r="V139" s="30"/>
      <c r="W139" s="30"/>
      <c r="X139" s="30"/>
      <c r="Y139" s="30"/>
      <c r="Z139" s="30"/>
      <c r="AA139" s="30"/>
    </row>
    <row r="140" spans="3:27">
      <c r="C140" s="31"/>
      <c r="D140" s="31"/>
      <c r="E140" s="31"/>
      <c r="F140" s="30"/>
      <c r="G140" s="30"/>
      <c r="H140" s="30"/>
      <c r="I140" s="30"/>
      <c r="J140" s="30"/>
      <c r="K140" s="30"/>
      <c r="L140" s="30"/>
      <c r="M140" s="30"/>
      <c r="N140" s="30"/>
      <c r="O140" s="30"/>
      <c r="P140" s="30"/>
      <c r="Q140" s="30"/>
      <c r="R140" s="30"/>
      <c r="S140" s="30"/>
      <c r="T140" s="30"/>
      <c r="U140" s="30"/>
      <c r="V140" s="30"/>
      <c r="W140" s="30"/>
      <c r="X140" s="30"/>
      <c r="Y140" s="30"/>
      <c r="Z140" s="30"/>
      <c r="AA140" s="30"/>
    </row>
    <row r="141" spans="3:27">
      <c r="C141" s="31"/>
      <c r="D141" s="31"/>
      <c r="E141" s="31"/>
      <c r="F141" s="30"/>
      <c r="G141" s="30"/>
      <c r="H141" s="30"/>
      <c r="I141" s="30"/>
      <c r="J141" s="30"/>
      <c r="K141" s="30"/>
      <c r="L141" s="30"/>
      <c r="M141" s="30"/>
      <c r="N141" s="30"/>
      <c r="O141" s="30"/>
      <c r="P141" s="30"/>
      <c r="Q141" s="30"/>
      <c r="R141" s="30"/>
      <c r="S141" s="30"/>
      <c r="T141" s="30"/>
      <c r="U141" s="30"/>
      <c r="V141" s="30"/>
      <c r="W141" s="30"/>
      <c r="X141" s="30"/>
      <c r="Y141" s="30"/>
      <c r="Z141" s="30"/>
      <c r="AA141" s="30"/>
    </row>
    <row r="142" spans="3:27">
      <c r="C142" s="31"/>
      <c r="D142" s="31"/>
      <c r="E142" s="31"/>
      <c r="F142" s="30"/>
      <c r="G142" s="30"/>
      <c r="H142" s="30"/>
      <c r="I142" s="30"/>
      <c r="J142" s="30"/>
      <c r="K142" s="30"/>
      <c r="L142" s="30"/>
      <c r="M142" s="30"/>
      <c r="N142" s="30"/>
      <c r="O142" s="30"/>
      <c r="P142" s="30"/>
      <c r="Q142" s="30"/>
      <c r="R142" s="30"/>
      <c r="S142" s="30"/>
      <c r="T142" s="30"/>
      <c r="U142" s="30"/>
      <c r="V142" s="30"/>
      <c r="W142" s="30"/>
      <c r="X142" s="30"/>
      <c r="Y142" s="30"/>
      <c r="Z142" s="30"/>
      <c r="AA142" s="30"/>
    </row>
    <row r="143" spans="3:27">
      <c r="C143" s="31"/>
      <c r="D143" s="31"/>
      <c r="E143" s="31"/>
      <c r="F143" s="30"/>
      <c r="G143" s="30"/>
      <c r="H143" s="30"/>
      <c r="I143" s="30"/>
      <c r="J143" s="30"/>
      <c r="K143" s="30"/>
      <c r="L143" s="30"/>
      <c r="M143" s="30"/>
      <c r="N143" s="30"/>
      <c r="O143" s="30"/>
      <c r="P143" s="30"/>
      <c r="Q143" s="30"/>
      <c r="R143" s="30"/>
      <c r="S143" s="30"/>
      <c r="T143" s="30"/>
      <c r="U143" s="30"/>
      <c r="V143" s="30"/>
      <c r="W143" s="30"/>
      <c r="X143" s="30"/>
      <c r="Y143" s="30"/>
      <c r="Z143" s="30"/>
      <c r="AA143" s="30"/>
    </row>
    <row r="144" spans="3:27">
      <c r="C144" s="31"/>
      <c r="D144" s="31"/>
      <c r="E144" s="31"/>
      <c r="F144" s="30"/>
      <c r="G144" s="30"/>
      <c r="H144" s="30"/>
      <c r="I144" s="30"/>
      <c r="J144" s="30"/>
      <c r="K144" s="30"/>
      <c r="L144" s="30"/>
      <c r="M144" s="30"/>
      <c r="N144" s="30"/>
      <c r="O144" s="30"/>
      <c r="P144" s="30"/>
      <c r="Q144" s="30"/>
      <c r="R144" s="30"/>
      <c r="S144" s="30"/>
      <c r="T144" s="30"/>
      <c r="U144" s="30"/>
      <c r="V144" s="30"/>
      <c r="W144" s="30"/>
      <c r="X144" s="30"/>
      <c r="Y144" s="30"/>
      <c r="Z144" s="30"/>
      <c r="AA144" s="30"/>
    </row>
    <row r="145" spans="3:27">
      <c r="C145" s="31"/>
      <c r="D145" s="31"/>
      <c r="E145" s="31"/>
      <c r="F145" s="30"/>
      <c r="G145" s="30"/>
      <c r="H145" s="30"/>
      <c r="I145" s="30"/>
      <c r="J145" s="30"/>
      <c r="K145" s="30"/>
      <c r="L145" s="30"/>
      <c r="M145" s="30"/>
      <c r="N145" s="30"/>
      <c r="O145" s="30"/>
      <c r="P145" s="30"/>
      <c r="Q145" s="30"/>
      <c r="R145" s="30"/>
      <c r="S145" s="30"/>
      <c r="T145" s="30"/>
      <c r="U145" s="30"/>
      <c r="V145" s="30"/>
      <c r="W145" s="30"/>
      <c r="X145" s="30"/>
      <c r="Y145" s="30"/>
      <c r="Z145" s="30"/>
      <c r="AA145" s="30"/>
    </row>
    <row r="146" spans="3:27">
      <c r="C146" s="31"/>
      <c r="D146" s="31"/>
      <c r="E146" s="31"/>
      <c r="F146" s="30"/>
      <c r="G146" s="30"/>
      <c r="H146" s="30"/>
      <c r="I146" s="30"/>
      <c r="J146" s="30"/>
      <c r="K146" s="30"/>
      <c r="L146" s="30"/>
      <c r="M146" s="30"/>
      <c r="N146" s="30"/>
      <c r="O146" s="30"/>
      <c r="P146" s="30"/>
      <c r="Q146" s="30"/>
      <c r="R146" s="30"/>
      <c r="S146" s="30"/>
      <c r="T146" s="30"/>
      <c r="U146" s="30"/>
      <c r="V146" s="30"/>
      <c r="W146" s="30"/>
      <c r="X146" s="30"/>
      <c r="Y146" s="30"/>
      <c r="Z146" s="30"/>
      <c r="AA146" s="30"/>
    </row>
    <row r="147" spans="3:27">
      <c r="C147" s="31"/>
      <c r="D147" s="31"/>
      <c r="E147" s="31"/>
      <c r="F147" s="30"/>
      <c r="G147" s="30"/>
      <c r="H147" s="30"/>
      <c r="I147" s="30"/>
      <c r="J147" s="30"/>
      <c r="K147" s="30"/>
      <c r="L147" s="30"/>
      <c r="M147" s="30"/>
      <c r="N147" s="30"/>
      <c r="O147" s="30"/>
      <c r="P147" s="30"/>
      <c r="Q147" s="30"/>
      <c r="R147" s="30"/>
      <c r="S147" s="30"/>
      <c r="T147" s="30"/>
      <c r="U147" s="30"/>
      <c r="V147" s="30"/>
      <c r="W147" s="30"/>
      <c r="X147" s="30"/>
      <c r="Y147" s="30"/>
      <c r="Z147" s="30"/>
      <c r="AA147" s="30"/>
    </row>
    <row r="148" spans="3:27">
      <c r="C148" s="31"/>
      <c r="D148" s="31"/>
      <c r="E148" s="31"/>
      <c r="F148" s="30"/>
      <c r="G148" s="30"/>
      <c r="H148" s="30"/>
      <c r="I148" s="30"/>
      <c r="J148" s="30"/>
      <c r="K148" s="30"/>
      <c r="L148" s="30"/>
      <c r="M148" s="30"/>
      <c r="N148" s="30"/>
      <c r="O148" s="30"/>
      <c r="P148" s="30"/>
      <c r="Q148" s="30"/>
      <c r="R148" s="30"/>
      <c r="S148" s="30"/>
      <c r="T148" s="30"/>
      <c r="U148" s="30"/>
      <c r="V148" s="30"/>
      <c r="W148" s="30"/>
      <c r="X148" s="30"/>
      <c r="Y148" s="30"/>
      <c r="Z148" s="30"/>
      <c r="AA148" s="30"/>
    </row>
    <row r="149" spans="3:27">
      <c r="C149" s="31"/>
      <c r="D149" s="31"/>
      <c r="E149" s="31"/>
      <c r="F149" s="30"/>
      <c r="G149" s="30"/>
      <c r="H149" s="30"/>
      <c r="I149" s="30"/>
      <c r="J149" s="30"/>
      <c r="K149" s="30"/>
      <c r="L149" s="30"/>
      <c r="M149" s="30"/>
      <c r="N149" s="30"/>
      <c r="O149" s="30"/>
      <c r="P149" s="30"/>
      <c r="Q149" s="30"/>
      <c r="R149" s="30"/>
      <c r="S149" s="30"/>
      <c r="T149" s="30"/>
      <c r="U149" s="30"/>
      <c r="V149" s="30"/>
      <c r="W149" s="30"/>
      <c r="X149" s="30"/>
      <c r="Y149" s="30"/>
      <c r="Z149" s="30"/>
      <c r="AA149" s="30"/>
    </row>
    <row r="150" spans="3:27">
      <c r="C150" s="31"/>
      <c r="D150" s="31"/>
      <c r="E150" s="31"/>
      <c r="F150" s="30"/>
      <c r="G150" s="30"/>
      <c r="H150" s="30"/>
      <c r="I150" s="30"/>
      <c r="J150" s="30"/>
      <c r="K150" s="30"/>
      <c r="L150" s="30"/>
      <c r="M150" s="30"/>
      <c r="N150" s="30"/>
      <c r="O150" s="30"/>
      <c r="P150" s="30"/>
      <c r="Q150" s="30"/>
      <c r="R150" s="30"/>
      <c r="S150" s="30"/>
      <c r="T150" s="30"/>
      <c r="U150" s="30"/>
      <c r="V150" s="30"/>
      <c r="W150" s="30"/>
      <c r="X150" s="30"/>
      <c r="Y150" s="30"/>
      <c r="Z150" s="30"/>
      <c r="AA150" s="30"/>
    </row>
    <row r="151" spans="3:27">
      <c r="C151" s="31"/>
      <c r="D151" s="31"/>
      <c r="E151" s="31"/>
      <c r="F151" s="30"/>
      <c r="G151" s="30"/>
      <c r="H151" s="30"/>
      <c r="I151" s="30"/>
      <c r="J151" s="30"/>
      <c r="K151" s="30"/>
      <c r="L151" s="30"/>
      <c r="M151" s="30"/>
      <c r="N151" s="30"/>
      <c r="O151" s="30"/>
      <c r="P151" s="30"/>
      <c r="Q151" s="30"/>
      <c r="R151" s="30"/>
      <c r="S151" s="30"/>
      <c r="T151" s="30"/>
      <c r="U151" s="30"/>
      <c r="V151" s="30"/>
      <c r="W151" s="30"/>
      <c r="X151" s="30"/>
      <c r="Y151" s="30"/>
      <c r="Z151" s="30"/>
      <c r="AA151" s="30"/>
    </row>
    <row r="152" spans="3:27">
      <c r="C152" s="31"/>
      <c r="D152" s="31"/>
      <c r="E152" s="31"/>
      <c r="F152" s="30"/>
      <c r="G152" s="30"/>
      <c r="H152" s="30"/>
      <c r="I152" s="30"/>
      <c r="J152" s="30"/>
      <c r="K152" s="30"/>
      <c r="L152" s="30"/>
      <c r="M152" s="30"/>
      <c r="N152" s="30"/>
      <c r="O152" s="30"/>
      <c r="P152" s="30"/>
      <c r="Q152" s="30"/>
      <c r="R152" s="30"/>
      <c r="S152" s="30"/>
      <c r="T152" s="30"/>
      <c r="U152" s="30"/>
      <c r="V152" s="30"/>
      <c r="W152" s="30"/>
      <c r="X152" s="30"/>
      <c r="Y152" s="30"/>
      <c r="Z152" s="30"/>
      <c r="AA152" s="30"/>
    </row>
    <row r="153" spans="3:27">
      <c r="C153" s="31"/>
      <c r="D153" s="31"/>
      <c r="E153" s="31"/>
      <c r="F153" s="30"/>
      <c r="G153" s="30"/>
      <c r="H153" s="30"/>
      <c r="I153" s="30"/>
      <c r="J153" s="30"/>
      <c r="K153" s="30"/>
      <c r="L153" s="30"/>
      <c r="M153" s="30"/>
      <c r="N153" s="30"/>
      <c r="O153" s="30"/>
      <c r="P153" s="30"/>
      <c r="Q153" s="30"/>
      <c r="R153" s="30"/>
      <c r="S153" s="30"/>
      <c r="T153" s="30"/>
      <c r="U153" s="30"/>
      <c r="V153" s="30"/>
      <c r="W153" s="30"/>
      <c r="X153" s="30"/>
      <c r="Y153" s="30"/>
      <c r="Z153" s="30"/>
      <c r="AA153" s="30"/>
    </row>
    <row r="154" spans="3:27">
      <c r="C154" s="31"/>
      <c r="D154" s="31"/>
      <c r="E154" s="31"/>
      <c r="F154" s="30"/>
      <c r="G154" s="30"/>
      <c r="H154" s="30"/>
      <c r="I154" s="30"/>
      <c r="J154" s="30"/>
      <c r="K154" s="30"/>
      <c r="L154" s="30"/>
      <c r="M154" s="30"/>
      <c r="N154" s="30"/>
      <c r="O154" s="30"/>
      <c r="P154" s="30"/>
      <c r="Q154" s="30"/>
      <c r="R154" s="30"/>
      <c r="S154" s="30"/>
      <c r="T154" s="30"/>
      <c r="U154" s="30"/>
      <c r="V154" s="30"/>
      <c r="W154" s="30"/>
      <c r="X154" s="30"/>
      <c r="Y154" s="30"/>
      <c r="Z154" s="30"/>
      <c r="AA154" s="30"/>
    </row>
    <row r="155" spans="3:27">
      <c r="C155" s="31"/>
      <c r="D155" s="31"/>
      <c r="E155" s="31"/>
      <c r="F155" s="30"/>
      <c r="G155" s="30"/>
      <c r="H155" s="30"/>
      <c r="I155" s="30"/>
      <c r="J155" s="30"/>
      <c r="K155" s="30"/>
      <c r="L155" s="30"/>
      <c r="M155" s="30"/>
      <c r="N155" s="30"/>
      <c r="O155" s="30"/>
      <c r="P155" s="30"/>
      <c r="Q155" s="30"/>
      <c r="R155" s="30"/>
      <c r="S155" s="30"/>
      <c r="T155" s="30"/>
      <c r="U155" s="30"/>
      <c r="V155" s="30"/>
      <c r="W155" s="30"/>
      <c r="X155" s="30"/>
      <c r="Y155" s="30"/>
      <c r="Z155" s="30"/>
      <c r="AA155" s="30"/>
    </row>
    <row r="156" spans="3:27">
      <c r="C156" s="31"/>
      <c r="D156" s="31"/>
      <c r="E156" s="31"/>
      <c r="F156" s="30"/>
      <c r="G156" s="30"/>
      <c r="H156" s="30"/>
      <c r="I156" s="30"/>
      <c r="J156" s="30"/>
      <c r="K156" s="30"/>
      <c r="L156" s="30"/>
      <c r="M156" s="30"/>
      <c r="N156" s="30"/>
      <c r="O156" s="30"/>
      <c r="P156" s="30"/>
      <c r="Q156" s="30"/>
      <c r="R156" s="30"/>
      <c r="S156" s="30"/>
      <c r="T156" s="30"/>
      <c r="U156" s="30"/>
      <c r="V156" s="30"/>
      <c r="W156" s="30"/>
      <c r="X156" s="30"/>
      <c r="Y156" s="30"/>
      <c r="Z156" s="30"/>
      <c r="AA156" s="30"/>
    </row>
    <row r="157" spans="3:27">
      <c r="C157" s="31"/>
      <c r="D157" s="31"/>
      <c r="E157" s="31"/>
      <c r="F157" s="30"/>
      <c r="G157" s="30"/>
      <c r="H157" s="30"/>
      <c r="I157" s="30"/>
      <c r="J157" s="30"/>
      <c r="K157" s="30"/>
      <c r="L157" s="30"/>
      <c r="M157" s="30"/>
      <c r="N157" s="30"/>
      <c r="O157" s="30"/>
      <c r="P157" s="30"/>
      <c r="Q157" s="30"/>
      <c r="R157" s="30"/>
      <c r="S157" s="30"/>
      <c r="T157" s="30"/>
      <c r="U157" s="30"/>
      <c r="V157" s="30"/>
      <c r="W157" s="30"/>
      <c r="X157" s="30"/>
      <c r="Y157" s="30"/>
      <c r="Z157" s="30"/>
      <c r="AA157" s="30"/>
    </row>
    <row r="158" spans="3:27">
      <c r="C158" s="31"/>
      <c r="D158" s="31"/>
      <c r="E158" s="31"/>
      <c r="F158" s="30"/>
      <c r="G158" s="30"/>
      <c r="H158" s="30"/>
      <c r="I158" s="30"/>
      <c r="J158" s="30"/>
      <c r="K158" s="30"/>
      <c r="L158" s="30"/>
      <c r="M158" s="30"/>
      <c r="N158" s="30"/>
      <c r="O158" s="30"/>
      <c r="P158" s="30"/>
      <c r="Q158" s="30"/>
      <c r="R158" s="30"/>
      <c r="S158" s="30"/>
      <c r="T158" s="30"/>
      <c r="U158" s="30"/>
      <c r="V158" s="30"/>
      <c r="W158" s="30"/>
      <c r="X158" s="30"/>
      <c r="Y158" s="30"/>
      <c r="Z158" s="30"/>
      <c r="AA158" s="30"/>
    </row>
    <row r="159" spans="3:27">
      <c r="C159" s="31"/>
      <c r="D159" s="31"/>
      <c r="E159" s="31"/>
      <c r="F159" s="30"/>
      <c r="G159" s="30"/>
      <c r="H159" s="30"/>
      <c r="I159" s="30"/>
      <c r="J159" s="30"/>
      <c r="K159" s="30"/>
      <c r="L159" s="30"/>
      <c r="M159" s="30"/>
      <c r="N159" s="30"/>
      <c r="O159" s="30"/>
      <c r="P159" s="30"/>
      <c r="Q159" s="30"/>
      <c r="R159" s="30"/>
      <c r="S159" s="30"/>
      <c r="T159" s="30"/>
      <c r="U159" s="30"/>
      <c r="V159" s="30"/>
      <c r="W159" s="30"/>
      <c r="X159" s="30"/>
      <c r="Y159" s="30"/>
      <c r="Z159" s="30"/>
      <c r="AA159" s="30"/>
    </row>
    <row r="160" spans="3:27">
      <c r="C160" s="31"/>
      <c r="D160" s="31"/>
      <c r="E160" s="31"/>
      <c r="F160" s="30"/>
      <c r="G160" s="30"/>
      <c r="H160" s="30"/>
      <c r="I160" s="30"/>
      <c r="J160" s="30"/>
      <c r="K160" s="30"/>
      <c r="L160" s="30"/>
      <c r="M160" s="30"/>
      <c r="N160" s="30"/>
      <c r="O160" s="30"/>
      <c r="P160" s="30"/>
      <c r="Q160" s="30"/>
      <c r="R160" s="30"/>
      <c r="S160" s="30"/>
      <c r="T160" s="30"/>
      <c r="U160" s="30"/>
      <c r="V160" s="30"/>
      <c r="W160" s="30"/>
      <c r="X160" s="30"/>
      <c r="Y160" s="30"/>
      <c r="Z160" s="30"/>
      <c r="AA160" s="30"/>
    </row>
    <row r="161" spans="3:27">
      <c r="C161" s="31"/>
      <c r="D161" s="31"/>
      <c r="E161" s="31"/>
      <c r="F161" s="30"/>
      <c r="G161" s="30"/>
      <c r="H161" s="30"/>
      <c r="I161" s="30"/>
      <c r="J161" s="30"/>
      <c r="K161" s="30"/>
      <c r="L161" s="30"/>
      <c r="M161" s="30"/>
      <c r="N161" s="30"/>
      <c r="O161" s="30"/>
      <c r="P161" s="30"/>
      <c r="Q161" s="30"/>
      <c r="R161" s="30"/>
      <c r="S161" s="30"/>
      <c r="T161" s="30"/>
      <c r="U161" s="30"/>
      <c r="V161" s="30"/>
      <c r="W161" s="30"/>
      <c r="X161" s="30"/>
      <c r="Y161" s="30"/>
      <c r="Z161" s="30"/>
      <c r="AA161" s="30"/>
    </row>
    <row r="162" spans="3:27">
      <c r="C162" s="31"/>
      <c r="D162" s="31"/>
      <c r="E162" s="31"/>
      <c r="F162" s="30"/>
      <c r="G162" s="30"/>
      <c r="H162" s="30"/>
      <c r="I162" s="30"/>
      <c r="J162" s="30"/>
      <c r="K162" s="30"/>
      <c r="L162" s="30"/>
      <c r="M162" s="30"/>
      <c r="N162" s="30"/>
      <c r="O162" s="30"/>
      <c r="P162" s="30"/>
      <c r="Q162" s="30"/>
      <c r="R162" s="30"/>
      <c r="S162" s="30"/>
      <c r="T162" s="30"/>
      <c r="U162" s="30"/>
      <c r="V162" s="30"/>
      <c r="W162" s="30"/>
      <c r="X162" s="30"/>
      <c r="Y162" s="30"/>
      <c r="Z162" s="30"/>
      <c r="AA162" s="30"/>
    </row>
    <row r="163" spans="3:27">
      <c r="C163" s="31"/>
      <c r="D163" s="31"/>
      <c r="E163" s="31"/>
      <c r="F163" s="30"/>
      <c r="G163" s="30"/>
      <c r="H163" s="30"/>
      <c r="I163" s="30"/>
      <c r="J163" s="30"/>
      <c r="K163" s="30"/>
      <c r="L163" s="30"/>
      <c r="M163" s="30"/>
      <c r="N163" s="30"/>
      <c r="O163" s="30"/>
      <c r="P163" s="30"/>
      <c r="Q163" s="30"/>
      <c r="R163" s="30"/>
      <c r="S163" s="30"/>
      <c r="T163" s="30"/>
      <c r="U163" s="30"/>
      <c r="V163" s="30"/>
      <c r="W163" s="30"/>
      <c r="X163" s="30"/>
      <c r="Y163" s="30"/>
      <c r="Z163" s="30"/>
      <c r="AA163" s="30"/>
    </row>
    <row r="164" spans="3:27">
      <c r="C164" s="31"/>
      <c r="D164" s="31"/>
      <c r="E164" s="31"/>
      <c r="F164" s="30"/>
      <c r="G164" s="30"/>
      <c r="H164" s="30"/>
      <c r="I164" s="30"/>
      <c r="J164" s="30"/>
      <c r="K164" s="30"/>
      <c r="L164" s="30"/>
      <c r="M164" s="30"/>
      <c r="N164" s="30"/>
      <c r="O164" s="30"/>
      <c r="P164" s="30"/>
      <c r="Q164" s="30"/>
      <c r="R164" s="30"/>
      <c r="S164" s="30"/>
      <c r="T164" s="30"/>
      <c r="U164" s="30"/>
      <c r="V164" s="30"/>
      <c r="W164" s="30"/>
      <c r="X164" s="30"/>
      <c r="Y164" s="30"/>
      <c r="Z164" s="30"/>
      <c r="AA164" s="30"/>
    </row>
    <row r="165" spans="3:27">
      <c r="C165" s="31"/>
      <c r="D165" s="31"/>
      <c r="E165" s="31"/>
      <c r="F165" s="30"/>
      <c r="G165" s="30"/>
      <c r="H165" s="30"/>
      <c r="I165" s="30"/>
      <c r="J165" s="30"/>
      <c r="K165" s="30"/>
      <c r="L165" s="30"/>
      <c r="M165" s="30"/>
      <c r="N165" s="30"/>
      <c r="O165" s="30"/>
      <c r="P165" s="30"/>
      <c r="Q165" s="30"/>
      <c r="R165" s="30"/>
      <c r="S165" s="30"/>
      <c r="T165" s="30"/>
      <c r="U165" s="30"/>
      <c r="V165" s="30"/>
      <c r="W165" s="30"/>
      <c r="X165" s="30"/>
      <c r="Y165" s="30"/>
      <c r="Z165" s="30"/>
      <c r="AA165" s="30"/>
    </row>
    <row r="166" spans="3:27">
      <c r="C166" s="31"/>
      <c r="D166" s="31"/>
      <c r="E166" s="31"/>
      <c r="F166" s="30"/>
      <c r="G166" s="30"/>
      <c r="H166" s="30"/>
      <c r="I166" s="30"/>
      <c r="J166" s="30"/>
      <c r="K166" s="30"/>
      <c r="L166" s="30"/>
      <c r="M166" s="30"/>
      <c r="N166" s="30"/>
      <c r="O166" s="30"/>
      <c r="P166" s="30"/>
      <c r="Q166" s="30"/>
      <c r="R166" s="30"/>
      <c r="S166" s="30"/>
      <c r="T166" s="30"/>
      <c r="U166" s="30"/>
      <c r="V166" s="30"/>
      <c r="W166" s="30"/>
      <c r="X166" s="30"/>
      <c r="Y166" s="30"/>
      <c r="Z166" s="30"/>
      <c r="AA166" s="30"/>
    </row>
    <row r="167" spans="3:27">
      <c r="C167" s="31"/>
      <c r="D167" s="31"/>
      <c r="E167" s="31"/>
      <c r="F167" s="30"/>
      <c r="G167" s="30"/>
      <c r="H167" s="30"/>
      <c r="I167" s="30"/>
      <c r="J167" s="30"/>
      <c r="K167" s="30"/>
      <c r="L167" s="30"/>
      <c r="M167" s="30"/>
      <c r="N167" s="30"/>
      <c r="O167" s="30"/>
      <c r="P167" s="30"/>
      <c r="Q167" s="30"/>
      <c r="R167" s="30"/>
      <c r="S167" s="30"/>
      <c r="T167" s="30"/>
      <c r="U167" s="30"/>
      <c r="V167" s="30"/>
      <c r="W167" s="30"/>
      <c r="X167" s="30"/>
      <c r="Y167" s="30"/>
      <c r="Z167" s="30"/>
      <c r="AA167" s="30"/>
    </row>
    <row r="168" spans="3:27">
      <c r="C168" s="31"/>
      <c r="D168" s="31"/>
      <c r="E168" s="31"/>
      <c r="F168" s="30"/>
      <c r="G168" s="30"/>
      <c r="H168" s="30"/>
      <c r="I168" s="30"/>
      <c r="J168" s="30"/>
      <c r="K168" s="30"/>
      <c r="L168" s="30"/>
      <c r="M168" s="30"/>
      <c r="N168" s="30"/>
      <c r="O168" s="30"/>
      <c r="P168" s="30"/>
      <c r="Q168" s="30"/>
      <c r="R168" s="30"/>
      <c r="S168" s="30"/>
      <c r="T168" s="30"/>
      <c r="U168" s="30"/>
      <c r="V168" s="30"/>
      <c r="W168" s="30"/>
      <c r="X168" s="30"/>
      <c r="Y168" s="30"/>
      <c r="Z168" s="30"/>
      <c r="AA168" s="30"/>
    </row>
    <row r="169" spans="3:27">
      <c r="C169" s="31"/>
      <c r="D169" s="31"/>
      <c r="E169" s="31"/>
      <c r="F169" s="30"/>
      <c r="G169" s="30"/>
      <c r="H169" s="30"/>
      <c r="I169" s="30"/>
      <c r="J169" s="30"/>
      <c r="K169" s="30"/>
      <c r="L169" s="30"/>
      <c r="M169" s="30"/>
      <c r="N169" s="30"/>
      <c r="O169" s="30"/>
      <c r="P169" s="30"/>
      <c r="Q169" s="30"/>
      <c r="R169" s="30"/>
      <c r="S169" s="30"/>
      <c r="T169" s="30"/>
      <c r="U169" s="30"/>
      <c r="V169" s="30"/>
      <c r="W169" s="30"/>
      <c r="X169" s="30"/>
      <c r="Y169" s="30"/>
      <c r="Z169" s="30"/>
      <c r="AA169" s="30"/>
    </row>
    <row r="170" spans="3:27">
      <c r="C170" s="31"/>
      <c r="D170" s="31"/>
      <c r="E170" s="31"/>
      <c r="F170" s="30"/>
      <c r="G170" s="30"/>
      <c r="H170" s="30"/>
      <c r="I170" s="30"/>
      <c r="J170" s="30"/>
      <c r="K170" s="30"/>
      <c r="L170" s="30"/>
      <c r="M170" s="30"/>
      <c r="N170" s="30"/>
      <c r="O170" s="30"/>
      <c r="P170" s="30"/>
      <c r="Q170" s="30"/>
      <c r="R170" s="30"/>
      <c r="S170" s="30"/>
      <c r="T170" s="30"/>
      <c r="U170" s="30"/>
      <c r="V170" s="30"/>
      <c r="W170" s="30"/>
      <c r="X170" s="30"/>
      <c r="Y170" s="30"/>
      <c r="Z170" s="30"/>
      <c r="AA170" s="30"/>
    </row>
    <row r="171" spans="3:27">
      <c r="C171" s="31"/>
      <c r="D171" s="31"/>
      <c r="E171" s="31"/>
      <c r="F171" s="30"/>
      <c r="G171" s="30"/>
      <c r="H171" s="30"/>
      <c r="I171" s="30"/>
      <c r="J171" s="30"/>
      <c r="K171" s="30"/>
      <c r="L171" s="30"/>
      <c r="M171" s="30"/>
      <c r="N171" s="30"/>
      <c r="O171" s="30"/>
      <c r="P171" s="30"/>
      <c r="Q171" s="30"/>
      <c r="R171" s="30"/>
      <c r="S171" s="30"/>
      <c r="T171" s="30"/>
      <c r="U171" s="30"/>
      <c r="V171" s="30"/>
      <c r="W171" s="30"/>
      <c r="X171" s="30"/>
      <c r="Y171" s="30"/>
      <c r="Z171" s="30"/>
      <c r="AA171" s="30"/>
    </row>
    <row r="172" spans="3:27">
      <c r="C172" s="31"/>
      <c r="D172" s="31"/>
      <c r="E172" s="31"/>
      <c r="F172" s="30"/>
      <c r="G172" s="30"/>
      <c r="H172" s="30"/>
      <c r="I172" s="30"/>
      <c r="J172" s="30"/>
      <c r="K172" s="30"/>
      <c r="L172" s="30"/>
      <c r="M172" s="30"/>
      <c r="N172" s="30"/>
      <c r="O172" s="30"/>
      <c r="P172" s="30"/>
      <c r="Q172" s="30"/>
      <c r="R172" s="30"/>
      <c r="S172" s="30"/>
      <c r="T172" s="30"/>
      <c r="U172" s="30"/>
      <c r="V172" s="30"/>
      <c r="W172" s="30"/>
      <c r="X172" s="30"/>
      <c r="Y172" s="30"/>
      <c r="Z172" s="30"/>
      <c r="AA172" s="30"/>
    </row>
    <row r="173" spans="3:27">
      <c r="C173" s="31"/>
      <c r="D173" s="31"/>
      <c r="E173" s="31"/>
      <c r="F173" s="30"/>
      <c r="G173" s="30"/>
      <c r="H173" s="30"/>
      <c r="I173" s="30"/>
      <c r="J173" s="30"/>
      <c r="K173" s="30"/>
      <c r="L173" s="30"/>
      <c r="M173" s="30"/>
      <c r="N173" s="30"/>
      <c r="O173" s="30"/>
      <c r="P173" s="30"/>
      <c r="Q173" s="30"/>
      <c r="R173" s="30"/>
      <c r="S173" s="30"/>
      <c r="T173" s="30"/>
      <c r="U173" s="30"/>
      <c r="V173" s="30"/>
      <c r="W173" s="30"/>
      <c r="X173" s="30"/>
      <c r="Y173" s="30"/>
      <c r="Z173" s="30"/>
      <c r="AA173" s="30"/>
    </row>
    <row r="174" spans="3:27">
      <c r="C174" s="31"/>
      <c r="D174" s="31"/>
      <c r="E174" s="31"/>
      <c r="F174" s="30"/>
      <c r="G174" s="30"/>
      <c r="H174" s="30"/>
      <c r="I174" s="30"/>
      <c r="J174" s="30"/>
      <c r="K174" s="30"/>
      <c r="L174" s="30"/>
      <c r="M174" s="30"/>
      <c r="N174" s="30"/>
      <c r="O174" s="30"/>
      <c r="P174" s="30"/>
      <c r="Q174" s="30"/>
      <c r="R174" s="30"/>
      <c r="S174" s="30"/>
      <c r="T174" s="30"/>
      <c r="U174" s="30"/>
      <c r="V174" s="30"/>
      <c r="W174" s="30"/>
      <c r="X174" s="30"/>
      <c r="Y174" s="30"/>
      <c r="Z174" s="30"/>
      <c r="AA174" s="30"/>
    </row>
    <row r="175" spans="3:27">
      <c r="C175" s="31"/>
      <c r="D175" s="31"/>
      <c r="E175" s="31"/>
      <c r="F175" s="30"/>
      <c r="G175" s="30"/>
      <c r="H175" s="30"/>
      <c r="I175" s="30"/>
      <c r="J175" s="30"/>
      <c r="K175" s="30"/>
      <c r="L175" s="30"/>
      <c r="M175" s="30"/>
      <c r="N175" s="30"/>
      <c r="O175" s="30"/>
      <c r="P175" s="30"/>
      <c r="Q175" s="30"/>
      <c r="R175" s="30"/>
      <c r="S175" s="30"/>
      <c r="T175" s="30"/>
      <c r="U175" s="30"/>
      <c r="V175" s="30"/>
      <c r="W175" s="30"/>
      <c r="X175" s="30"/>
      <c r="Y175" s="30"/>
      <c r="Z175" s="30"/>
      <c r="AA175" s="30"/>
    </row>
    <row r="176" spans="3:27">
      <c r="C176" s="31"/>
      <c r="D176" s="31"/>
      <c r="E176" s="31"/>
      <c r="F176" s="30"/>
      <c r="G176" s="30"/>
      <c r="H176" s="30"/>
      <c r="I176" s="30"/>
      <c r="J176" s="30"/>
      <c r="K176" s="30"/>
      <c r="L176" s="30"/>
      <c r="M176" s="30"/>
      <c r="N176" s="30"/>
      <c r="O176" s="30"/>
      <c r="P176" s="30"/>
      <c r="Q176" s="30"/>
      <c r="R176" s="30"/>
      <c r="S176" s="30"/>
      <c r="T176" s="30"/>
      <c r="U176" s="30"/>
      <c r="V176" s="30"/>
      <c r="W176" s="30"/>
      <c r="X176" s="30"/>
      <c r="Y176" s="30"/>
      <c r="Z176" s="30"/>
      <c r="AA176" s="30"/>
    </row>
    <row r="177" spans="3:27">
      <c r="C177" s="31"/>
      <c r="D177" s="31"/>
      <c r="E177" s="31"/>
      <c r="F177" s="30"/>
      <c r="G177" s="30"/>
      <c r="H177" s="30"/>
      <c r="I177" s="30"/>
      <c r="J177" s="30"/>
      <c r="K177" s="30"/>
      <c r="L177" s="30"/>
      <c r="M177" s="30"/>
      <c r="N177" s="30"/>
      <c r="O177" s="30"/>
      <c r="P177" s="30"/>
      <c r="Q177" s="30"/>
      <c r="R177" s="30"/>
      <c r="S177" s="30"/>
      <c r="T177" s="30"/>
      <c r="U177" s="30"/>
      <c r="V177" s="30"/>
      <c r="W177" s="30"/>
      <c r="X177" s="30"/>
      <c r="Y177" s="30"/>
      <c r="Z177" s="30"/>
      <c r="AA177" s="30"/>
    </row>
    <row r="178" spans="3:27">
      <c r="C178" s="31"/>
      <c r="D178" s="31"/>
      <c r="E178" s="31"/>
      <c r="F178" s="30"/>
      <c r="G178" s="30"/>
      <c r="H178" s="30"/>
      <c r="I178" s="30"/>
      <c r="J178" s="30"/>
      <c r="K178" s="30"/>
      <c r="L178" s="30"/>
      <c r="M178" s="30"/>
      <c r="N178" s="30"/>
      <c r="O178" s="30"/>
      <c r="P178" s="30"/>
      <c r="Q178" s="30"/>
      <c r="R178" s="30"/>
      <c r="S178" s="30"/>
      <c r="T178" s="30"/>
      <c r="U178" s="30"/>
      <c r="V178" s="30"/>
      <c r="W178" s="30"/>
      <c r="X178" s="30"/>
      <c r="Y178" s="30"/>
      <c r="Z178" s="30"/>
      <c r="AA178" s="30"/>
    </row>
    <row r="179" spans="3:27">
      <c r="C179" s="31"/>
      <c r="D179" s="31"/>
      <c r="E179" s="31"/>
      <c r="F179" s="30"/>
      <c r="G179" s="30"/>
      <c r="H179" s="30"/>
      <c r="I179" s="30"/>
      <c r="J179" s="30"/>
      <c r="K179" s="30"/>
      <c r="L179" s="30"/>
      <c r="M179" s="30"/>
      <c r="N179" s="30"/>
      <c r="O179" s="30"/>
      <c r="P179" s="30"/>
      <c r="Q179" s="30"/>
      <c r="R179" s="30"/>
      <c r="S179" s="30"/>
      <c r="T179" s="30"/>
      <c r="U179" s="30"/>
      <c r="V179" s="30"/>
      <c r="W179" s="30"/>
      <c r="X179" s="30"/>
      <c r="Y179" s="30"/>
      <c r="Z179" s="30"/>
      <c r="AA179" s="30"/>
    </row>
    <row r="180" spans="3:27">
      <c r="C180" s="31"/>
      <c r="D180" s="31"/>
      <c r="E180" s="31"/>
      <c r="F180" s="30"/>
      <c r="G180" s="30"/>
      <c r="H180" s="30"/>
      <c r="I180" s="30"/>
      <c r="J180" s="30"/>
      <c r="K180" s="30"/>
      <c r="L180" s="30"/>
      <c r="M180" s="30"/>
      <c r="N180" s="30"/>
      <c r="O180" s="30"/>
      <c r="P180" s="30"/>
      <c r="Q180" s="30"/>
      <c r="R180" s="30"/>
      <c r="S180" s="30"/>
      <c r="T180" s="30"/>
      <c r="U180" s="30"/>
      <c r="V180" s="30"/>
      <c r="W180" s="30"/>
      <c r="X180" s="30"/>
      <c r="Y180" s="30"/>
      <c r="Z180" s="30"/>
      <c r="AA180" s="30"/>
    </row>
    <row r="181" spans="3:27">
      <c r="C181" s="31"/>
      <c r="D181" s="31"/>
      <c r="E181" s="31"/>
      <c r="F181" s="30"/>
      <c r="G181" s="30"/>
      <c r="H181" s="30"/>
      <c r="I181" s="30"/>
      <c r="J181" s="30"/>
      <c r="K181" s="30"/>
      <c r="L181" s="30"/>
      <c r="M181" s="30"/>
      <c r="N181" s="30"/>
      <c r="O181" s="30"/>
      <c r="P181" s="30"/>
      <c r="Q181" s="30"/>
      <c r="R181" s="30"/>
      <c r="S181" s="30"/>
      <c r="T181" s="30"/>
      <c r="U181" s="30"/>
      <c r="V181" s="30"/>
      <c r="W181" s="30"/>
      <c r="X181" s="30"/>
      <c r="Y181" s="30"/>
      <c r="Z181" s="30"/>
      <c r="AA181" s="30"/>
    </row>
    <row r="182" spans="3:27">
      <c r="C182" s="31"/>
      <c r="D182" s="31"/>
      <c r="E182" s="31"/>
      <c r="F182" s="30"/>
      <c r="G182" s="30"/>
      <c r="H182" s="30"/>
      <c r="I182" s="30"/>
      <c r="J182" s="30"/>
      <c r="K182" s="30"/>
      <c r="L182" s="30"/>
      <c r="M182" s="30"/>
      <c r="N182" s="30"/>
      <c r="O182" s="30"/>
      <c r="P182" s="30"/>
      <c r="Q182" s="30"/>
      <c r="R182" s="30"/>
      <c r="S182" s="30"/>
      <c r="T182" s="30"/>
      <c r="U182" s="30"/>
      <c r="V182" s="30"/>
      <c r="W182" s="30"/>
      <c r="X182" s="30"/>
      <c r="Y182" s="30"/>
      <c r="Z182" s="30"/>
      <c r="AA182" s="30"/>
    </row>
    <row r="183" spans="3:27">
      <c r="C183" s="31"/>
      <c r="D183" s="31"/>
      <c r="E183" s="31"/>
      <c r="F183" s="30"/>
      <c r="G183" s="30"/>
      <c r="H183" s="30"/>
      <c r="I183" s="30"/>
      <c r="J183" s="30"/>
      <c r="K183" s="30"/>
      <c r="L183" s="30"/>
      <c r="M183" s="30"/>
      <c r="N183" s="30"/>
      <c r="O183" s="30"/>
      <c r="P183" s="30"/>
      <c r="Q183" s="30"/>
      <c r="R183" s="30"/>
      <c r="S183" s="30"/>
      <c r="T183" s="30"/>
      <c r="U183" s="30"/>
      <c r="V183" s="30"/>
      <c r="W183" s="30"/>
      <c r="X183" s="30"/>
      <c r="Y183" s="30"/>
      <c r="Z183" s="30"/>
      <c r="AA183" s="30"/>
    </row>
    <row r="184" spans="3:27">
      <c r="C184" s="31"/>
      <c r="D184" s="31"/>
      <c r="E184" s="31"/>
      <c r="F184" s="30"/>
      <c r="G184" s="30"/>
      <c r="H184" s="30"/>
      <c r="I184" s="30"/>
      <c r="J184" s="30"/>
      <c r="K184" s="30"/>
      <c r="L184" s="30"/>
      <c r="M184" s="30"/>
      <c r="N184" s="30"/>
      <c r="O184" s="30"/>
      <c r="P184" s="30"/>
      <c r="Q184" s="30"/>
      <c r="R184" s="30"/>
      <c r="S184" s="30"/>
      <c r="T184" s="30"/>
      <c r="U184" s="30"/>
      <c r="V184" s="30"/>
      <c r="W184" s="30"/>
      <c r="X184" s="30"/>
      <c r="Y184" s="30"/>
      <c r="Z184" s="30"/>
      <c r="AA184" s="30"/>
    </row>
    <row r="185" spans="3:27">
      <c r="C185" s="31"/>
      <c r="D185" s="31"/>
      <c r="E185" s="31"/>
      <c r="F185" s="30"/>
      <c r="G185" s="30"/>
      <c r="H185" s="30"/>
      <c r="I185" s="30"/>
      <c r="J185" s="30"/>
      <c r="K185" s="30"/>
      <c r="L185" s="30"/>
      <c r="M185" s="30"/>
      <c r="N185" s="30"/>
      <c r="O185" s="30"/>
      <c r="P185" s="30"/>
      <c r="Q185" s="30"/>
      <c r="R185" s="30"/>
      <c r="S185" s="30"/>
      <c r="T185" s="30"/>
      <c r="U185" s="30"/>
      <c r="V185" s="30"/>
      <c r="W185" s="30"/>
      <c r="X185" s="30"/>
      <c r="Y185" s="30"/>
      <c r="Z185" s="30"/>
      <c r="AA185" s="30"/>
    </row>
    <row r="186" spans="3:27">
      <c r="C186" s="31"/>
      <c r="D186" s="31"/>
      <c r="E186" s="31"/>
      <c r="F186" s="30"/>
      <c r="G186" s="30"/>
      <c r="H186" s="30"/>
      <c r="I186" s="30"/>
      <c r="J186" s="30"/>
      <c r="K186" s="30"/>
      <c r="L186" s="30"/>
      <c r="M186" s="30"/>
      <c r="N186" s="30"/>
      <c r="O186" s="30"/>
      <c r="P186" s="30"/>
      <c r="Q186" s="30"/>
      <c r="R186" s="30"/>
      <c r="S186" s="30"/>
      <c r="T186" s="30"/>
      <c r="U186" s="30"/>
      <c r="V186" s="30"/>
      <c r="W186" s="30"/>
      <c r="X186" s="30"/>
      <c r="Y186" s="30"/>
      <c r="Z186" s="30"/>
      <c r="AA186" s="30"/>
    </row>
    <row r="187" spans="3:27">
      <c r="C187" s="31"/>
      <c r="D187" s="31"/>
      <c r="E187" s="31"/>
      <c r="F187" s="30"/>
      <c r="G187" s="30"/>
      <c r="H187" s="30"/>
      <c r="I187" s="30"/>
      <c r="J187" s="30"/>
      <c r="K187" s="30"/>
      <c r="L187" s="30"/>
      <c r="M187" s="30"/>
      <c r="N187" s="30"/>
      <c r="O187" s="30"/>
      <c r="P187" s="30"/>
      <c r="Q187" s="30"/>
      <c r="R187" s="30"/>
      <c r="S187" s="30"/>
      <c r="T187" s="30"/>
      <c r="U187" s="30"/>
      <c r="V187" s="30"/>
      <c r="W187" s="30"/>
      <c r="X187" s="30"/>
      <c r="Y187" s="30"/>
      <c r="Z187" s="30"/>
      <c r="AA187" s="30"/>
    </row>
    <row r="188" spans="3:27">
      <c r="C188" s="31"/>
      <c r="D188" s="31"/>
      <c r="E188" s="31"/>
      <c r="F188" s="30"/>
      <c r="G188" s="30"/>
      <c r="H188" s="30"/>
      <c r="I188" s="30"/>
      <c r="J188" s="30"/>
      <c r="K188" s="30"/>
      <c r="L188" s="30"/>
      <c r="M188" s="30"/>
      <c r="N188" s="30"/>
      <c r="O188" s="30"/>
      <c r="P188" s="30"/>
      <c r="Q188" s="30"/>
      <c r="R188" s="30"/>
      <c r="S188" s="30"/>
      <c r="T188" s="30"/>
      <c r="U188" s="30"/>
      <c r="V188" s="30"/>
      <c r="W188" s="30"/>
      <c r="X188" s="30"/>
      <c r="Y188" s="30"/>
      <c r="Z188" s="30"/>
      <c r="AA188" s="30"/>
    </row>
    <row r="189" spans="3:27">
      <c r="C189" s="31"/>
      <c r="D189" s="31"/>
      <c r="E189" s="31"/>
      <c r="F189" s="30"/>
      <c r="G189" s="30"/>
      <c r="H189" s="30"/>
      <c r="I189" s="30"/>
      <c r="J189" s="30"/>
      <c r="K189" s="30"/>
      <c r="L189" s="30"/>
      <c r="M189" s="30"/>
      <c r="N189" s="30"/>
      <c r="O189" s="30"/>
      <c r="P189" s="30"/>
      <c r="Q189" s="30"/>
      <c r="R189" s="30"/>
      <c r="S189" s="30"/>
      <c r="T189" s="30"/>
      <c r="U189" s="30"/>
      <c r="V189" s="30"/>
      <c r="W189" s="30"/>
      <c r="X189" s="30"/>
      <c r="Y189" s="30"/>
      <c r="Z189" s="30"/>
      <c r="AA189" s="30"/>
    </row>
    <row r="190" spans="3:27">
      <c r="C190" s="31"/>
      <c r="D190" s="31"/>
      <c r="E190" s="31"/>
      <c r="F190" s="30"/>
      <c r="G190" s="30"/>
      <c r="H190" s="30"/>
      <c r="I190" s="30"/>
      <c r="J190" s="30"/>
      <c r="K190" s="30"/>
      <c r="L190" s="30"/>
      <c r="M190" s="30"/>
      <c r="N190" s="30"/>
      <c r="O190" s="30"/>
      <c r="P190" s="30"/>
      <c r="Q190" s="30"/>
      <c r="R190" s="30"/>
      <c r="S190" s="30"/>
      <c r="T190" s="30"/>
      <c r="U190" s="30"/>
      <c r="V190" s="30"/>
      <c r="W190" s="30"/>
      <c r="X190" s="30"/>
      <c r="Y190" s="30"/>
      <c r="Z190" s="30"/>
      <c r="AA190" s="30"/>
    </row>
    <row r="191" spans="3:27">
      <c r="C191" s="31"/>
      <c r="D191" s="31"/>
      <c r="E191" s="31"/>
      <c r="F191" s="30"/>
      <c r="G191" s="30"/>
      <c r="H191" s="30"/>
      <c r="I191" s="30"/>
      <c r="J191" s="30"/>
      <c r="K191" s="30"/>
      <c r="L191" s="30"/>
      <c r="M191" s="30"/>
      <c r="N191" s="30"/>
      <c r="O191" s="30"/>
      <c r="P191" s="30"/>
      <c r="Q191" s="30"/>
      <c r="R191" s="30"/>
      <c r="S191" s="30"/>
      <c r="T191" s="30"/>
      <c r="U191" s="30"/>
      <c r="V191" s="30"/>
      <c r="W191" s="30"/>
      <c r="X191" s="30"/>
      <c r="Y191" s="30"/>
      <c r="Z191" s="30"/>
      <c r="AA191" s="30"/>
    </row>
    <row r="192" spans="3:27">
      <c r="C192" s="31"/>
      <c r="D192" s="31"/>
      <c r="E192" s="31"/>
      <c r="F192" s="30"/>
      <c r="G192" s="30"/>
      <c r="H192" s="30"/>
      <c r="I192" s="30"/>
      <c r="J192" s="30"/>
      <c r="K192" s="30"/>
      <c r="L192" s="30"/>
      <c r="M192" s="30"/>
      <c r="N192" s="30"/>
      <c r="O192" s="30"/>
      <c r="P192" s="30"/>
      <c r="Q192" s="30"/>
      <c r="R192" s="30"/>
      <c r="S192" s="30"/>
      <c r="T192" s="30"/>
      <c r="U192" s="30"/>
      <c r="V192" s="30"/>
      <c r="W192" s="30"/>
      <c r="X192" s="30"/>
      <c r="Y192" s="30"/>
      <c r="Z192" s="30"/>
      <c r="AA192" s="30"/>
    </row>
    <row r="193" spans="3:27">
      <c r="C193" s="31"/>
      <c r="D193" s="31"/>
      <c r="E193" s="31"/>
      <c r="F193" s="30"/>
      <c r="G193" s="30"/>
      <c r="H193" s="30"/>
      <c r="I193" s="30"/>
      <c r="J193" s="30"/>
      <c r="K193" s="30"/>
      <c r="L193" s="30"/>
      <c r="M193" s="30"/>
      <c r="N193" s="30"/>
      <c r="O193" s="30"/>
      <c r="P193" s="30"/>
      <c r="Q193" s="30"/>
      <c r="R193" s="30"/>
      <c r="S193" s="30"/>
      <c r="T193" s="30"/>
      <c r="U193" s="30"/>
      <c r="V193" s="30"/>
      <c r="W193" s="30"/>
      <c r="X193" s="30"/>
      <c r="Y193" s="30"/>
      <c r="Z193" s="30"/>
      <c r="AA193" s="30"/>
    </row>
    <row r="194" spans="3:27">
      <c r="C194" s="31"/>
      <c r="D194" s="31"/>
      <c r="E194" s="31"/>
      <c r="F194" s="30"/>
      <c r="G194" s="30"/>
      <c r="H194" s="30"/>
      <c r="I194" s="30"/>
      <c r="J194" s="30"/>
      <c r="K194" s="30"/>
      <c r="L194" s="30"/>
      <c r="M194" s="30"/>
      <c r="N194" s="30"/>
      <c r="O194" s="30"/>
      <c r="P194" s="30"/>
      <c r="Q194" s="30"/>
      <c r="R194" s="30"/>
      <c r="S194" s="30"/>
      <c r="T194" s="30"/>
      <c r="U194" s="30"/>
      <c r="V194" s="30"/>
      <c r="W194" s="30"/>
      <c r="X194" s="30"/>
      <c r="Y194" s="30"/>
      <c r="Z194" s="30"/>
      <c r="AA194" s="30"/>
    </row>
    <row r="195" spans="3:27">
      <c r="C195" s="31"/>
      <c r="D195" s="31"/>
      <c r="E195" s="31"/>
      <c r="F195" s="30"/>
      <c r="G195" s="30"/>
      <c r="H195" s="30"/>
      <c r="I195" s="30"/>
      <c r="J195" s="30"/>
      <c r="K195" s="30"/>
      <c r="L195" s="30"/>
      <c r="M195" s="30"/>
      <c r="N195" s="30"/>
      <c r="O195" s="30"/>
      <c r="P195" s="30"/>
      <c r="Q195" s="30"/>
      <c r="R195" s="30"/>
      <c r="S195" s="30"/>
      <c r="T195" s="30"/>
      <c r="U195" s="30"/>
      <c r="V195" s="30"/>
      <c r="W195" s="30"/>
      <c r="X195" s="30"/>
      <c r="Y195" s="30"/>
      <c r="Z195" s="30"/>
      <c r="AA195" s="30"/>
    </row>
    <row r="196" spans="3:27">
      <c r="C196" s="31"/>
      <c r="D196" s="31"/>
      <c r="E196" s="31"/>
      <c r="F196" s="30"/>
      <c r="G196" s="30"/>
      <c r="H196" s="30"/>
      <c r="I196" s="30"/>
      <c r="J196" s="30"/>
      <c r="K196" s="30"/>
      <c r="L196" s="30"/>
      <c r="M196" s="30"/>
      <c r="N196" s="30"/>
      <c r="O196" s="30"/>
      <c r="P196" s="30"/>
      <c r="Q196" s="30"/>
      <c r="R196" s="30"/>
      <c r="S196" s="30"/>
      <c r="T196" s="30"/>
      <c r="U196" s="30"/>
      <c r="V196" s="30"/>
      <c r="W196" s="30"/>
      <c r="X196" s="30"/>
      <c r="Y196" s="30"/>
      <c r="Z196" s="30"/>
      <c r="AA196" s="30"/>
    </row>
    <row r="197" spans="3:27">
      <c r="C197" s="31"/>
      <c r="D197" s="31"/>
      <c r="E197" s="31"/>
      <c r="F197" s="30"/>
      <c r="G197" s="30"/>
      <c r="H197" s="30"/>
      <c r="I197" s="30"/>
      <c r="J197" s="30"/>
      <c r="K197" s="30"/>
      <c r="L197" s="30"/>
      <c r="M197" s="30"/>
      <c r="N197" s="30"/>
      <c r="O197" s="30"/>
      <c r="P197" s="30"/>
      <c r="Q197" s="30"/>
      <c r="R197" s="30"/>
      <c r="S197" s="30"/>
      <c r="T197" s="30"/>
      <c r="U197" s="30"/>
      <c r="V197" s="30"/>
      <c r="W197" s="30"/>
      <c r="X197" s="30"/>
      <c r="Y197" s="30"/>
      <c r="Z197" s="30"/>
      <c r="AA197" s="30"/>
    </row>
    <row r="198" spans="3:27">
      <c r="C198" s="31"/>
      <c r="D198" s="31"/>
      <c r="E198" s="31"/>
      <c r="F198" s="30"/>
      <c r="G198" s="30"/>
      <c r="H198" s="30"/>
      <c r="I198" s="30"/>
      <c r="J198" s="30"/>
      <c r="K198" s="30"/>
      <c r="L198" s="30"/>
      <c r="M198" s="30"/>
      <c r="N198" s="30"/>
      <c r="O198" s="30"/>
      <c r="P198" s="30"/>
      <c r="Q198" s="30"/>
      <c r="R198" s="30"/>
      <c r="S198" s="30"/>
      <c r="T198" s="30"/>
      <c r="U198" s="30"/>
      <c r="V198" s="30"/>
      <c r="W198" s="30"/>
      <c r="X198" s="30"/>
      <c r="Y198" s="30"/>
      <c r="Z198" s="30"/>
      <c r="AA198" s="30"/>
    </row>
    <row r="199" spans="3:27">
      <c r="C199" s="31"/>
      <c r="D199" s="31"/>
      <c r="E199" s="31"/>
      <c r="F199" s="30"/>
      <c r="G199" s="30"/>
      <c r="H199" s="30"/>
      <c r="I199" s="30"/>
      <c r="J199" s="30"/>
      <c r="K199" s="30"/>
      <c r="L199" s="30"/>
      <c r="M199" s="30"/>
      <c r="N199" s="30"/>
      <c r="O199" s="30"/>
      <c r="P199" s="30"/>
      <c r="Q199" s="30"/>
      <c r="R199" s="30"/>
      <c r="S199" s="30"/>
      <c r="T199" s="30"/>
      <c r="U199" s="30"/>
      <c r="V199" s="30"/>
      <c r="W199" s="30"/>
      <c r="X199" s="30"/>
      <c r="Y199" s="30"/>
      <c r="Z199" s="30"/>
      <c r="AA199" s="30"/>
    </row>
    <row r="200" spans="3:27">
      <c r="C200" s="31"/>
      <c r="D200" s="31"/>
      <c r="E200" s="31"/>
      <c r="F200" s="30"/>
      <c r="G200" s="30"/>
      <c r="H200" s="30"/>
      <c r="I200" s="30"/>
      <c r="J200" s="30"/>
      <c r="K200" s="30"/>
      <c r="L200" s="30"/>
      <c r="M200" s="30"/>
      <c r="N200" s="30"/>
      <c r="O200" s="30"/>
      <c r="P200" s="30"/>
      <c r="Q200" s="30"/>
      <c r="R200" s="30"/>
      <c r="S200" s="30"/>
      <c r="T200" s="30"/>
      <c r="U200" s="30"/>
      <c r="V200" s="30"/>
      <c r="W200" s="30"/>
      <c r="X200" s="30"/>
      <c r="Y200" s="30"/>
      <c r="Z200" s="30"/>
      <c r="AA200" s="30"/>
    </row>
    <row r="201" spans="3:27">
      <c r="C201" s="31"/>
      <c r="D201" s="31"/>
      <c r="E201" s="31"/>
      <c r="F201" s="30"/>
      <c r="G201" s="30"/>
      <c r="H201" s="30"/>
      <c r="I201" s="30"/>
      <c r="J201" s="30"/>
      <c r="K201" s="30"/>
      <c r="L201" s="30"/>
      <c r="M201" s="30"/>
      <c r="N201" s="30"/>
      <c r="O201" s="30"/>
      <c r="P201" s="30"/>
      <c r="Q201" s="30"/>
      <c r="R201" s="30"/>
      <c r="S201" s="30"/>
      <c r="T201" s="30"/>
      <c r="U201" s="30"/>
      <c r="V201" s="30"/>
      <c r="W201" s="30"/>
      <c r="X201" s="30"/>
      <c r="Y201" s="30"/>
      <c r="Z201" s="30"/>
      <c r="AA201" s="30"/>
    </row>
    <row r="202" spans="3:27">
      <c r="C202" s="31"/>
      <c r="D202" s="31"/>
      <c r="E202" s="31"/>
      <c r="F202" s="30"/>
      <c r="G202" s="30"/>
      <c r="H202" s="30"/>
      <c r="I202" s="30"/>
      <c r="J202" s="30"/>
      <c r="K202" s="30"/>
      <c r="L202" s="30"/>
      <c r="M202" s="30"/>
      <c r="N202" s="30"/>
      <c r="O202" s="30"/>
      <c r="P202" s="30"/>
      <c r="Q202" s="30"/>
      <c r="R202" s="30"/>
      <c r="S202" s="30"/>
      <c r="T202" s="30"/>
      <c r="U202" s="30"/>
      <c r="V202" s="30"/>
      <c r="W202" s="30"/>
      <c r="X202" s="30"/>
      <c r="Y202" s="30"/>
      <c r="Z202" s="30"/>
      <c r="AA202" s="30"/>
    </row>
    <row r="203" spans="3:27">
      <c r="C203" s="31"/>
      <c r="D203" s="31"/>
      <c r="E203" s="31"/>
      <c r="F203" s="30"/>
      <c r="G203" s="30"/>
      <c r="H203" s="30"/>
      <c r="I203" s="30"/>
      <c r="J203" s="30"/>
      <c r="K203" s="30"/>
      <c r="L203" s="30"/>
      <c r="M203" s="30"/>
      <c r="N203" s="30"/>
      <c r="O203" s="30"/>
      <c r="P203" s="30"/>
      <c r="Q203" s="30"/>
      <c r="R203" s="30"/>
      <c r="S203" s="30"/>
      <c r="T203" s="30"/>
      <c r="U203" s="30"/>
      <c r="V203" s="30"/>
      <c r="W203" s="30"/>
      <c r="X203" s="30"/>
      <c r="Y203" s="30"/>
      <c r="Z203" s="30"/>
      <c r="AA203" s="30"/>
    </row>
    <row r="204" spans="3:27">
      <c r="C204" s="31"/>
      <c r="D204" s="31"/>
      <c r="E204" s="31"/>
      <c r="F204" s="30"/>
      <c r="G204" s="30"/>
      <c r="H204" s="30"/>
      <c r="I204" s="30"/>
      <c r="J204" s="30"/>
      <c r="K204" s="30"/>
      <c r="L204" s="30"/>
      <c r="M204" s="30"/>
      <c r="N204" s="30"/>
      <c r="O204" s="30"/>
      <c r="P204" s="30"/>
      <c r="Q204" s="30"/>
      <c r="R204" s="30"/>
      <c r="S204" s="30"/>
      <c r="T204" s="30"/>
      <c r="U204" s="30"/>
      <c r="V204" s="30"/>
      <c r="W204" s="30"/>
      <c r="X204" s="30"/>
      <c r="Y204" s="30"/>
      <c r="Z204" s="30"/>
      <c r="AA204" s="30"/>
    </row>
    <row r="205" spans="3:27">
      <c r="C205" s="31"/>
      <c r="D205" s="31"/>
      <c r="E205" s="31"/>
      <c r="F205" s="30"/>
      <c r="G205" s="30"/>
      <c r="H205" s="30"/>
      <c r="I205" s="30"/>
      <c r="J205" s="30"/>
      <c r="K205" s="30"/>
      <c r="L205" s="30"/>
      <c r="M205" s="30"/>
      <c r="N205" s="30"/>
      <c r="O205" s="30"/>
      <c r="P205" s="30"/>
      <c r="Q205" s="30"/>
      <c r="R205" s="30"/>
      <c r="S205" s="30"/>
      <c r="T205" s="30"/>
      <c r="U205" s="30"/>
      <c r="V205" s="30"/>
      <c r="W205" s="30"/>
      <c r="X205" s="30"/>
      <c r="Y205" s="30"/>
      <c r="Z205" s="30"/>
      <c r="AA205" s="30"/>
    </row>
    <row r="206" spans="3:27">
      <c r="C206" s="31"/>
      <c r="D206" s="31"/>
      <c r="E206" s="31"/>
      <c r="F206" s="30"/>
      <c r="G206" s="30"/>
      <c r="H206" s="30"/>
      <c r="I206" s="30"/>
      <c r="J206" s="30"/>
      <c r="K206" s="30"/>
      <c r="L206" s="30"/>
      <c r="M206" s="30"/>
      <c r="N206" s="30"/>
      <c r="O206" s="30"/>
      <c r="P206" s="30"/>
      <c r="Q206" s="30"/>
      <c r="R206" s="30"/>
      <c r="S206" s="30"/>
      <c r="T206" s="30"/>
      <c r="U206" s="30"/>
      <c r="V206" s="30"/>
      <c r="W206" s="30"/>
      <c r="X206" s="30"/>
      <c r="Y206" s="30"/>
      <c r="Z206" s="30"/>
      <c r="AA206" s="30"/>
    </row>
    <row r="207" spans="3:27">
      <c r="C207" s="31"/>
      <c r="D207" s="31"/>
      <c r="E207" s="31"/>
      <c r="F207" s="30"/>
      <c r="G207" s="30"/>
      <c r="H207" s="30"/>
      <c r="I207" s="30"/>
      <c r="J207" s="30"/>
      <c r="K207" s="30"/>
      <c r="L207" s="30"/>
      <c r="M207" s="30"/>
      <c r="N207" s="30"/>
      <c r="O207" s="30"/>
      <c r="P207" s="30"/>
      <c r="Q207" s="30"/>
      <c r="R207" s="30"/>
      <c r="S207" s="30"/>
      <c r="T207" s="30"/>
      <c r="U207" s="30"/>
      <c r="V207" s="30"/>
      <c r="W207" s="30"/>
      <c r="X207" s="30"/>
      <c r="Y207" s="30"/>
      <c r="Z207" s="30"/>
      <c r="AA207" s="30"/>
    </row>
    <row r="208" spans="3:27">
      <c r="C208" s="31"/>
      <c r="D208" s="31"/>
      <c r="E208" s="31"/>
      <c r="F208" s="30"/>
      <c r="G208" s="30"/>
      <c r="H208" s="30"/>
      <c r="I208" s="30"/>
      <c r="J208" s="30"/>
      <c r="K208" s="30"/>
      <c r="L208" s="30"/>
      <c r="M208" s="30"/>
      <c r="N208" s="30"/>
      <c r="O208" s="30"/>
      <c r="P208" s="30"/>
      <c r="Q208" s="30"/>
      <c r="R208" s="30"/>
      <c r="S208" s="30"/>
      <c r="T208" s="30"/>
      <c r="U208" s="30"/>
      <c r="V208" s="30"/>
      <c r="W208" s="30"/>
      <c r="X208" s="30"/>
      <c r="Y208" s="30"/>
      <c r="Z208" s="30"/>
      <c r="AA208" s="30"/>
    </row>
    <row r="209" spans="3:27">
      <c r="C209" s="31"/>
      <c r="D209" s="31"/>
      <c r="E209" s="31"/>
      <c r="F209" s="30"/>
      <c r="G209" s="30"/>
      <c r="H209" s="30"/>
      <c r="I209" s="30"/>
      <c r="J209" s="30"/>
      <c r="K209" s="30"/>
      <c r="L209" s="30"/>
      <c r="M209" s="30"/>
      <c r="N209" s="30"/>
      <c r="O209" s="30"/>
      <c r="P209" s="30"/>
      <c r="Q209" s="30"/>
      <c r="R209" s="30"/>
      <c r="S209" s="30"/>
      <c r="T209" s="30"/>
      <c r="U209" s="30"/>
      <c r="V209" s="30"/>
      <c r="W209" s="30"/>
      <c r="X209" s="30"/>
      <c r="Y209" s="30"/>
      <c r="Z209" s="30"/>
      <c r="AA209" s="30"/>
    </row>
    <row r="210" spans="3:27">
      <c r="C210" s="31"/>
      <c r="D210" s="31"/>
      <c r="E210" s="31"/>
      <c r="F210" s="30"/>
      <c r="G210" s="30"/>
      <c r="H210" s="30"/>
      <c r="I210" s="30"/>
      <c r="J210" s="30"/>
      <c r="K210" s="30"/>
      <c r="L210" s="30"/>
      <c r="M210" s="30"/>
      <c r="N210" s="30"/>
      <c r="O210" s="30"/>
      <c r="P210" s="30"/>
      <c r="Q210" s="30"/>
      <c r="R210" s="30"/>
      <c r="S210" s="30"/>
      <c r="T210" s="30"/>
      <c r="U210" s="30"/>
      <c r="V210" s="30"/>
      <c r="W210" s="30"/>
      <c r="X210" s="30"/>
      <c r="Y210" s="30"/>
      <c r="Z210" s="30"/>
      <c r="AA210" s="30"/>
    </row>
    <row r="211" spans="3:27">
      <c r="C211" s="31"/>
      <c r="D211" s="31"/>
      <c r="E211" s="31"/>
      <c r="F211" s="30"/>
      <c r="G211" s="30"/>
      <c r="H211" s="30"/>
      <c r="I211" s="30"/>
      <c r="J211" s="30"/>
      <c r="K211" s="30"/>
      <c r="L211" s="30"/>
      <c r="M211" s="30"/>
      <c r="N211" s="30"/>
      <c r="O211" s="30"/>
      <c r="P211" s="30"/>
      <c r="Q211" s="30"/>
      <c r="R211" s="30"/>
      <c r="S211" s="30"/>
      <c r="T211" s="30"/>
      <c r="U211" s="30"/>
      <c r="V211" s="30"/>
      <c r="W211" s="30"/>
      <c r="X211" s="30"/>
      <c r="Y211" s="30"/>
      <c r="Z211" s="30"/>
      <c r="AA211" s="30"/>
    </row>
    <row r="212" spans="3:27">
      <c r="C212" s="31"/>
      <c r="D212" s="31"/>
      <c r="E212" s="31"/>
      <c r="F212" s="30"/>
      <c r="G212" s="30"/>
      <c r="H212" s="30"/>
      <c r="I212" s="30"/>
      <c r="J212" s="30"/>
      <c r="K212" s="30"/>
      <c r="L212" s="30"/>
      <c r="M212" s="30"/>
      <c r="N212" s="30"/>
      <c r="O212" s="30"/>
      <c r="P212" s="30"/>
      <c r="Q212" s="30"/>
      <c r="R212" s="30"/>
      <c r="S212" s="30"/>
      <c r="T212" s="30"/>
      <c r="U212" s="30"/>
      <c r="V212" s="30"/>
      <c r="W212" s="30"/>
      <c r="X212" s="30"/>
      <c r="Y212" s="30"/>
      <c r="Z212" s="30"/>
      <c r="AA212" s="30"/>
    </row>
    <row r="213" spans="3:27">
      <c r="C213" s="31"/>
      <c r="D213" s="31"/>
      <c r="E213" s="31"/>
      <c r="F213" s="30"/>
      <c r="G213" s="30"/>
      <c r="H213" s="30"/>
      <c r="I213" s="30"/>
      <c r="J213" s="30"/>
      <c r="K213" s="30"/>
      <c r="L213" s="30"/>
      <c r="M213" s="30"/>
      <c r="N213" s="30"/>
      <c r="O213" s="30"/>
      <c r="P213" s="30"/>
      <c r="Q213" s="30"/>
      <c r="R213" s="30"/>
      <c r="S213" s="30"/>
      <c r="T213" s="30"/>
      <c r="U213" s="30"/>
      <c r="V213" s="30"/>
      <c r="W213" s="30"/>
      <c r="X213" s="30"/>
      <c r="Y213" s="30"/>
      <c r="Z213" s="30"/>
      <c r="AA213" s="30"/>
    </row>
    <row r="214" spans="3:27">
      <c r="C214" s="31"/>
      <c r="D214" s="31"/>
      <c r="E214" s="31"/>
      <c r="F214" s="30"/>
      <c r="G214" s="30"/>
      <c r="H214" s="30"/>
      <c r="I214" s="30"/>
      <c r="J214" s="30"/>
      <c r="K214" s="30"/>
      <c r="L214" s="30"/>
      <c r="M214" s="30"/>
      <c r="N214" s="30"/>
      <c r="O214" s="30"/>
      <c r="P214" s="30"/>
      <c r="Q214" s="30"/>
      <c r="R214" s="30"/>
      <c r="S214" s="30"/>
      <c r="T214" s="30"/>
      <c r="U214" s="30"/>
      <c r="V214" s="30"/>
      <c r="W214" s="30"/>
      <c r="X214" s="30"/>
      <c r="Y214" s="30"/>
      <c r="Z214" s="30"/>
      <c r="AA214" s="30"/>
    </row>
    <row r="215" spans="3:27">
      <c r="C215" s="31"/>
      <c r="D215" s="31"/>
      <c r="E215" s="31"/>
      <c r="F215" s="30"/>
      <c r="G215" s="30"/>
      <c r="H215" s="30"/>
      <c r="I215" s="30"/>
      <c r="J215" s="30"/>
      <c r="K215" s="30"/>
      <c r="L215" s="30"/>
      <c r="M215" s="30"/>
      <c r="N215" s="30"/>
      <c r="O215" s="30"/>
      <c r="P215" s="30"/>
      <c r="Q215" s="30"/>
      <c r="R215" s="30"/>
      <c r="S215" s="30"/>
      <c r="T215" s="30"/>
      <c r="U215" s="30"/>
      <c r="V215" s="30"/>
      <c r="W215" s="30"/>
      <c r="X215" s="30"/>
      <c r="Y215" s="30"/>
      <c r="Z215" s="30"/>
      <c r="AA215" s="30"/>
    </row>
    <row r="216" spans="3:27">
      <c r="C216" s="31"/>
      <c r="D216" s="31"/>
      <c r="E216" s="31"/>
      <c r="F216" s="30"/>
      <c r="G216" s="30"/>
      <c r="H216" s="30"/>
      <c r="I216" s="30"/>
      <c r="J216" s="30"/>
      <c r="K216" s="30"/>
      <c r="L216" s="30"/>
      <c r="M216" s="30"/>
      <c r="N216" s="30"/>
      <c r="O216" s="30"/>
      <c r="P216" s="30"/>
      <c r="Q216" s="30"/>
      <c r="R216" s="30"/>
      <c r="S216" s="30"/>
      <c r="T216" s="30"/>
      <c r="U216" s="30"/>
      <c r="V216" s="30"/>
      <c r="W216" s="30"/>
      <c r="X216" s="30"/>
      <c r="Y216" s="30"/>
      <c r="Z216" s="30"/>
      <c r="AA216" s="30"/>
    </row>
    <row r="217" spans="3:27">
      <c r="C217" s="31"/>
      <c r="D217" s="31"/>
      <c r="E217" s="31"/>
      <c r="F217" s="30"/>
      <c r="G217" s="30"/>
      <c r="H217" s="30"/>
      <c r="I217" s="30"/>
      <c r="J217" s="30"/>
      <c r="K217" s="30"/>
      <c r="L217" s="30"/>
      <c r="M217" s="30"/>
      <c r="N217" s="30"/>
      <c r="O217" s="30"/>
      <c r="P217" s="30"/>
      <c r="Q217" s="30"/>
      <c r="R217" s="30"/>
      <c r="S217" s="30"/>
      <c r="T217" s="30"/>
      <c r="U217" s="30"/>
      <c r="V217" s="30"/>
      <c r="W217" s="30"/>
      <c r="X217" s="30"/>
      <c r="Y217" s="30"/>
      <c r="Z217" s="30"/>
      <c r="AA217" s="30"/>
    </row>
    <row r="218" spans="3:27">
      <c r="C218" s="31"/>
      <c r="D218" s="31"/>
      <c r="E218" s="31"/>
      <c r="F218" s="30"/>
      <c r="G218" s="30"/>
      <c r="H218" s="30"/>
      <c r="I218" s="30"/>
      <c r="J218" s="30"/>
      <c r="K218" s="30"/>
      <c r="L218" s="30"/>
      <c r="M218" s="30"/>
      <c r="N218" s="30"/>
      <c r="O218" s="30"/>
      <c r="P218" s="30"/>
      <c r="Q218" s="30"/>
      <c r="R218" s="30"/>
      <c r="S218" s="30"/>
      <c r="T218" s="30"/>
      <c r="U218" s="30"/>
      <c r="V218" s="30"/>
      <c r="W218" s="30"/>
      <c r="X218" s="30"/>
      <c r="Y218" s="30"/>
      <c r="Z218" s="30"/>
      <c r="AA218" s="30"/>
    </row>
    <row r="219" spans="3:27">
      <c r="C219" s="31"/>
      <c r="D219" s="31"/>
      <c r="E219" s="31"/>
      <c r="F219" s="30"/>
      <c r="G219" s="30"/>
      <c r="H219" s="30"/>
      <c r="I219" s="30"/>
      <c r="J219" s="30"/>
      <c r="K219" s="30"/>
      <c r="L219" s="30"/>
      <c r="M219" s="30"/>
      <c r="N219" s="30"/>
      <c r="O219" s="30"/>
      <c r="P219" s="30"/>
      <c r="Q219" s="30"/>
      <c r="R219" s="30"/>
      <c r="S219" s="30"/>
      <c r="T219" s="30"/>
      <c r="U219" s="30"/>
      <c r="V219" s="30"/>
      <c r="W219" s="30"/>
      <c r="X219" s="30"/>
      <c r="Y219" s="30"/>
      <c r="Z219" s="30"/>
      <c r="AA219" s="30"/>
    </row>
    <row r="220" spans="3:27">
      <c r="C220" s="31"/>
      <c r="D220" s="31"/>
      <c r="E220" s="31"/>
      <c r="F220" s="30"/>
      <c r="G220" s="30"/>
      <c r="H220" s="30"/>
      <c r="I220" s="30"/>
      <c r="J220" s="30"/>
      <c r="K220" s="30"/>
      <c r="L220" s="30"/>
      <c r="M220" s="30"/>
      <c r="N220" s="30"/>
      <c r="O220" s="30"/>
      <c r="P220" s="30"/>
      <c r="Q220" s="30"/>
      <c r="R220" s="30"/>
      <c r="S220" s="30"/>
      <c r="T220" s="30"/>
      <c r="U220" s="30"/>
      <c r="V220" s="30"/>
      <c r="W220" s="30"/>
      <c r="X220" s="30"/>
      <c r="Y220" s="30"/>
      <c r="Z220" s="30"/>
      <c r="AA220" s="30"/>
    </row>
    <row r="221" spans="3:27">
      <c r="C221" s="31"/>
      <c r="D221" s="31"/>
      <c r="E221" s="31"/>
      <c r="F221" s="30"/>
      <c r="G221" s="30"/>
      <c r="H221" s="30"/>
      <c r="I221" s="30"/>
      <c r="J221" s="30"/>
      <c r="K221" s="30"/>
      <c r="L221" s="30"/>
      <c r="M221" s="30"/>
      <c r="N221" s="30"/>
      <c r="O221" s="30"/>
      <c r="P221" s="30"/>
      <c r="Q221" s="30"/>
      <c r="R221" s="30"/>
      <c r="S221" s="30"/>
      <c r="T221" s="30"/>
      <c r="U221" s="30"/>
      <c r="V221" s="30"/>
      <c r="W221" s="30"/>
      <c r="X221" s="30"/>
      <c r="Y221" s="30"/>
      <c r="Z221" s="30"/>
      <c r="AA221" s="30"/>
    </row>
    <row r="222" spans="3:27">
      <c r="C222" s="31"/>
      <c r="D222" s="31"/>
      <c r="E222" s="31"/>
      <c r="F222" s="30"/>
      <c r="G222" s="30"/>
      <c r="H222" s="30"/>
      <c r="I222" s="30"/>
      <c r="J222" s="30"/>
      <c r="K222" s="30"/>
      <c r="L222" s="30"/>
      <c r="M222" s="30"/>
      <c r="N222" s="30"/>
      <c r="O222" s="30"/>
      <c r="P222" s="30"/>
      <c r="Q222" s="30"/>
      <c r="R222" s="30"/>
      <c r="S222" s="30"/>
      <c r="T222" s="30"/>
      <c r="U222" s="30"/>
      <c r="V222" s="30"/>
      <c r="W222" s="30"/>
      <c r="X222" s="30"/>
      <c r="Y222" s="30"/>
      <c r="Z222" s="30"/>
      <c r="AA222" s="30"/>
    </row>
    <row r="223" spans="3:27">
      <c r="C223" s="31"/>
      <c r="D223" s="31"/>
      <c r="E223" s="31"/>
      <c r="F223" s="30"/>
      <c r="G223" s="30"/>
      <c r="H223" s="30"/>
      <c r="I223" s="30"/>
      <c r="J223" s="30"/>
      <c r="K223" s="30"/>
      <c r="L223" s="30"/>
      <c r="M223" s="30"/>
      <c r="N223" s="30"/>
      <c r="O223" s="30"/>
      <c r="P223" s="30"/>
      <c r="Q223" s="30"/>
      <c r="R223" s="30"/>
      <c r="S223" s="30"/>
      <c r="T223" s="30"/>
      <c r="U223" s="30"/>
      <c r="V223" s="30"/>
      <c r="W223" s="30"/>
      <c r="X223" s="30"/>
      <c r="Y223" s="30"/>
      <c r="Z223" s="30"/>
      <c r="AA223" s="30"/>
    </row>
    <row r="224" spans="3:27">
      <c r="C224" s="31"/>
      <c r="D224" s="31"/>
      <c r="E224" s="31"/>
      <c r="F224" s="30"/>
      <c r="G224" s="30"/>
      <c r="H224" s="30"/>
      <c r="I224" s="30"/>
      <c r="J224" s="30"/>
      <c r="K224" s="30"/>
      <c r="L224" s="30"/>
      <c r="M224" s="30"/>
      <c r="N224" s="30"/>
      <c r="O224" s="30"/>
      <c r="P224" s="30"/>
      <c r="Q224" s="30"/>
      <c r="R224" s="30"/>
      <c r="S224" s="30"/>
      <c r="T224" s="30"/>
      <c r="U224" s="30"/>
      <c r="V224" s="30"/>
      <c r="W224" s="30"/>
      <c r="X224" s="30"/>
      <c r="Y224" s="30"/>
      <c r="Z224" s="30"/>
      <c r="AA224" s="30"/>
    </row>
    <row r="225" spans="3:27">
      <c r="C225" s="31"/>
      <c r="D225" s="31"/>
      <c r="E225" s="31"/>
      <c r="F225" s="30"/>
      <c r="G225" s="30"/>
      <c r="H225" s="30"/>
      <c r="I225" s="30"/>
      <c r="J225" s="30"/>
      <c r="K225" s="30"/>
      <c r="L225" s="30"/>
      <c r="M225" s="30"/>
      <c r="N225" s="30"/>
      <c r="O225" s="30"/>
      <c r="P225" s="30"/>
      <c r="Q225" s="30"/>
      <c r="R225" s="30"/>
      <c r="S225" s="30"/>
      <c r="T225" s="30"/>
      <c r="U225" s="30"/>
      <c r="V225" s="30"/>
      <c r="W225" s="30"/>
      <c r="X225" s="30"/>
      <c r="Y225" s="30"/>
      <c r="Z225" s="30"/>
      <c r="AA225" s="30"/>
    </row>
    <row r="226" spans="3:27">
      <c r="C226" s="31"/>
      <c r="D226" s="31"/>
      <c r="E226" s="31"/>
      <c r="F226" s="30"/>
      <c r="G226" s="30"/>
      <c r="H226" s="30"/>
      <c r="I226" s="30"/>
      <c r="J226" s="30"/>
      <c r="K226" s="30"/>
      <c r="L226" s="30"/>
      <c r="M226" s="30"/>
      <c r="N226" s="30"/>
      <c r="O226" s="30"/>
      <c r="P226" s="30"/>
      <c r="Q226" s="30"/>
      <c r="R226" s="30"/>
      <c r="S226" s="30"/>
      <c r="T226" s="30"/>
      <c r="U226" s="30"/>
      <c r="V226" s="30"/>
      <c r="W226" s="30"/>
      <c r="X226" s="30"/>
      <c r="Y226" s="30"/>
      <c r="Z226" s="30"/>
      <c r="AA226" s="30"/>
    </row>
    <row r="227" spans="3:27">
      <c r="C227" s="31"/>
      <c r="D227" s="31"/>
      <c r="E227" s="31"/>
      <c r="F227" s="30"/>
      <c r="G227" s="30"/>
      <c r="H227" s="30"/>
      <c r="I227" s="30"/>
      <c r="J227" s="30"/>
      <c r="K227" s="30"/>
      <c r="L227" s="30"/>
      <c r="M227" s="30"/>
      <c r="N227" s="30"/>
      <c r="O227" s="30"/>
      <c r="P227" s="30"/>
      <c r="Q227" s="30"/>
      <c r="R227" s="30"/>
      <c r="S227" s="30"/>
      <c r="T227" s="30"/>
      <c r="U227" s="30"/>
      <c r="V227" s="30"/>
      <c r="W227" s="30"/>
      <c r="X227" s="30"/>
      <c r="Y227" s="30"/>
      <c r="Z227" s="30"/>
      <c r="AA227" s="30"/>
    </row>
    <row r="228" spans="3:27">
      <c r="C228" s="31"/>
      <c r="D228" s="31"/>
      <c r="E228" s="31"/>
      <c r="F228" s="30"/>
      <c r="G228" s="30"/>
      <c r="H228" s="30"/>
      <c r="I228" s="30"/>
      <c r="J228" s="30"/>
      <c r="K228" s="30"/>
      <c r="L228" s="30"/>
      <c r="M228" s="30"/>
      <c r="N228" s="30"/>
      <c r="O228" s="30"/>
      <c r="P228" s="30"/>
      <c r="Q228" s="30"/>
      <c r="R228" s="30"/>
      <c r="S228" s="30"/>
      <c r="T228" s="30"/>
      <c r="U228" s="30"/>
      <c r="V228" s="30"/>
      <c r="W228" s="30"/>
      <c r="X228" s="30"/>
      <c r="Y228" s="30"/>
      <c r="Z228" s="30"/>
      <c r="AA228" s="30"/>
    </row>
    <row r="229" spans="3:27">
      <c r="C229" s="31"/>
      <c r="D229" s="31"/>
      <c r="E229" s="31"/>
      <c r="F229" s="30"/>
      <c r="G229" s="30"/>
      <c r="H229" s="30"/>
      <c r="I229" s="30"/>
      <c r="J229" s="30"/>
      <c r="K229" s="30"/>
      <c r="L229" s="30"/>
      <c r="M229" s="30"/>
      <c r="N229" s="30"/>
      <c r="O229" s="30"/>
      <c r="P229" s="30"/>
      <c r="Q229" s="30"/>
      <c r="R229" s="30"/>
      <c r="S229" s="30"/>
      <c r="T229" s="30"/>
      <c r="U229" s="30"/>
      <c r="V229" s="30"/>
      <c r="W229" s="30"/>
      <c r="X229" s="30"/>
      <c r="Y229" s="30"/>
      <c r="Z229" s="30"/>
      <c r="AA229" s="30"/>
    </row>
    <row r="230" spans="3:27">
      <c r="C230" s="31"/>
      <c r="D230" s="31"/>
      <c r="E230" s="31"/>
      <c r="F230" s="30"/>
      <c r="G230" s="30"/>
      <c r="H230" s="30"/>
      <c r="I230" s="30"/>
      <c r="J230" s="30"/>
      <c r="K230" s="30"/>
      <c r="L230" s="30"/>
      <c r="M230" s="30"/>
      <c r="N230" s="30"/>
      <c r="O230" s="30"/>
      <c r="P230" s="30"/>
      <c r="Q230" s="30"/>
      <c r="R230" s="30"/>
      <c r="S230" s="30"/>
      <c r="T230" s="30"/>
      <c r="U230" s="30"/>
      <c r="V230" s="30"/>
      <c r="W230" s="30"/>
      <c r="X230" s="30"/>
      <c r="Y230" s="30"/>
      <c r="Z230" s="30"/>
      <c r="AA230" s="30"/>
    </row>
    <row r="231" spans="3:27">
      <c r="C231" s="31"/>
      <c r="D231" s="31"/>
      <c r="E231" s="31"/>
      <c r="F231" s="30"/>
      <c r="G231" s="30"/>
      <c r="H231" s="30"/>
      <c r="I231" s="30"/>
      <c r="J231" s="30"/>
      <c r="K231" s="30"/>
      <c r="L231" s="30"/>
      <c r="M231" s="30"/>
      <c r="N231" s="30"/>
      <c r="O231" s="30"/>
      <c r="P231" s="30"/>
      <c r="Q231" s="30"/>
      <c r="R231" s="30"/>
      <c r="S231" s="30"/>
      <c r="T231" s="30"/>
      <c r="U231" s="30"/>
      <c r="V231" s="30"/>
      <c r="W231" s="30"/>
      <c r="X231" s="30"/>
      <c r="Y231" s="30"/>
      <c r="Z231" s="30"/>
      <c r="AA231" s="30"/>
    </row>
    <row r="232" spans="3:27">
      <c r="C232" s="31"/>
      <c r="D232" s="31"/>
      <c r="E232" s="31"/>
      <c r="F232" s="30"/>
      <c r="G232" s="30"/>
      <c r="H232" s="30"/>
      <c r="I232" s="30"/>
      <c r="J232" s="30"/>
      <c r="K232" s="30"/>
      <c r="L232" s="30"/>
      <c r="M232" s="30"/>
      <c r="N232" s="30"/>
      <c r="O232" s="30"/>
      <c r="P232" s="30"/>
      <c r="Q232" s="30"/>
      <c r="R232" s="30"/>
      <c r="S232" s="30"/>
      <c r="T232" s="30"/>
      <c r="U232" s="30"/>
      <c r="V232" s="30"/>
      <c r="W232" s="30"/>
      <c r="X232" s="30"/>
      <c r="Y232" s="30"/>
      <c r="Z232" s="30"/>
      <c r="AA232" s="30"/>
    </row>
    <row r="233" spans="3:27">
      <c r="C233" s="31"/>
      <c r="D233" s="31"/>
      <c r="E233" s="31"/>
      <c r="F233" s="30"/>
      <c r="G233" s="30"/>
      <c r="H233" s="30"/>
      <c r="I233" s="30"/>
      <c r="J233" s="30"/>
      <c r="K233" s="30"/>
      <c r="L233" s="30"/>
      <c r="M233" s="30"/>
      <c r="N233" s="30"/>
      <c r="O233" s="30"/>
      <c r="P233" s="30"/>
      <c r="Q233" s="30"/>
      <c r="R233" s="30"/>
      <c r="S233" s="30"/>
      <c r="T233" s="30"/>
      <c r="U233" s="30"/>
      <c r="V233" s="30"/>
      <c r="W233" s="30"/>
      <c r="X233" s="30"/>
      <c r="Y233" s="30"/>
      <c r="Z233" s="30"/>
      <c r="AA233" s="30"/>
    </row>
    <row r="234" spans="3:27">
      <c r="C234" s="31"/>
      <c r="D234" s="31"/>
      <c r="E234" s="31"/>
      <c r="F234" s="30"/>
      <c r="G234" s="30"/>
      <c r="H234" s="30"/>
      <c r="I234" s="30"/>
      <c r="J234" s="30"/>
      <c r="K234" s="30"/>
      <c r="L234" s="30"/>
      <c r="M234" s="30"/>
      <c r="N234" s="30"/>
      <c r="O234" s="30"/>
      <c r="P234" s="30"/>
      <c r="Q234" s="30"/>
      <c r="R234" s="30"/>
      <c r="S234" s="30"/>
      <c r="T234" s="30"/>
      <c r="U234" s="30"/>
      <c r="V234" s="30"/>
      <c r="W234" s="30"/>
      <c r="X234" s="30"/>
      <c r="Y234" s="30"/>
      <c r="Z234" s="30"/>
      <c r="AA234" s="30"/>
    </row>
    <row r="235" spans="3:27">
      <c r="C235" s="31"/>
      <c r="D235" s="31"/>
      <c r="E235" s="31"/>
      <c r="F235" s="30"/>
      <c r="G235" s="30"/>
      <c r="H235" s="30"/>
      <c r="I235" s="30"/>
      <c r="J235" s="30"/>
      <c r="K235" s="30"/>
      <c r="L235" s="30"/>
      <c r="M235" s="30"/>
      <c r="N235" s="30"/>
      <c r="O235" s="30"/>
      <c r="P235" s="30"/>
      <c r="Q235" s="30"/>
      <c r="R235" s="30"/>
      <c r="S235" s="30"/>
      <c r="T235" s="30"/>
      <c r="U235" s="30"/>
      <c r="V235" s="30"/>
      <c r="W235" s="30"/>
      <c r="X235" s="30"/>
      <c r="Y235" s="30"/>
      <c r="Z235" s="30"/>
      <c r="AA235" s="30"/>
    </row>
    <row r="236" spans="3:27">
      <c r="C236" s="31"/>
      <c r="D236" s="31"/>
      <c r="E236" s="31"/>
      <c r="F236" s="30"/>
      <c r="G236" s="30"/>
      <c r="H236" s="30"/>
      <c r="I236" s="30"/>
      <c r="J236" s="30"/>
      <c r="K236" s="30"/>
      <c r="L236" s="30"/>
      <c r="M236" s="30"/>
      <c r="N236" s="30"/>
      <c r="O236" s="30"/>
      <c r="P236" s="30"/>
      <c r="Q236" s="30"/>
      <c r="R236" s="30"/>
      <c r="S236" s="30"/>
      <c r="T236" s="30"/>
      <c r="U236" s="30"/>
      <c r="V236" s="30"/>
      <c r="W236" s="30"/>
      <c r="X236" s="30"/>
      <c r="Y236" s="30"/>
      <c r="Z236" s="30"/>
      <c r="AA236" s="30"/>
    </row>
    <row r="237" spans="3:27">
      <c r="C237" s="31"/>
      <c r="D237" s="31"/>
      <c r="E237" s="31"/>
      <c r="F237" s="30"/>
      <c r="G237" s="30"/>
      <c r="H237" s="30"/>
      <c r="I237" s="30"/>
      <c r="J237" s="30"/>
      <c r="K237" s="30"/>
      <c r="L237" s="30"/>
      <c r="M237" s="30"/>
      <c r="N237" s="30"/>
      <c r="O237" s="30"/>
      <c r="P237" s="30"/>
      <c r="Q237" s="30"/>
      <c r="R237" s="30"/>
      <c r="S237" s="30"/>
      <c r="T237" s="30"/>
      <c r="U237" s="30"/>
      <c r="V237" s="30"/>
      <c r="W237" s="30"/>
      <c r="X237" s="30"/>
      <c r="Y237" s="30"/>
      <c r="Z237" s="30"/>
      <c r="AA237" s="30"/>
    </row>
    <row r="238" spans="3:27">
      <c r="C238" s="31"/>
      <c r="D238" s="31"/>
      <c r="E238" s="31"/>
      <c r="F238" s="30"/>
      <c r="G238" s="30"/>
      <c r="H238" s="30"/>
      <c r="I238" s="30"/>
      <c r="J238" s="30"/>
      <c r="K238" s="30"/>
      <c r="L238" s="30"/>
      <c r="M238" s="30"/>
      <c r="N238" s="30"/>
      <c r="O238" s="30"/>
      <c r="P238" s="30"/>
      <c r="Q238" s="30"/>
      <c r="R238" s="30"/>
      <c r="S238" s="30"/>
      <c r="T238" s="30"/>
      <c r="U238" s="30"/>
      <c r="V238" s="30"/>
      <c r="W238" s="30"/>
      <c r="X238" s="30"/>
      <c r="Y238" s="30"/>
      <c r="Z238" s="30"/>
      <c r="AA238" s="30"/>
    </row>
    <row r="239" spans="3:27">
      <c r="C239" s="31"/>
      <c r="D239" s="31"/>
      <c r="E239" s="31"/>
      <c r="F239" s="30"/>
      <c r="G239" s="30"/>
      <c r="H239" s="30"/>
      <c r="I239" s="30"/>
      <c r="J239" s="30"/>
      <c r="K239" s="30"/>
      <c r="L239" s="30"/>
      <c r="M239" s="30"/>
      <c r="N239" s="30"/>
      <c r="O239" s="30"/>
      <c r="P239" s="30"/>
      <c r="Q239" s="30"/>
      <c r="R239" s="30"/>
      <c r="S239" s="30"/>
      <c r="T239" s="30"/>
      <c r="U239" s="30"/>
      <c r="V239" s="30"/>
      <c r="W239" s="30"/>
      <c r="X239" s="30"/>
      <c r="Y239" s="30"/>
      <c r="Z239" s="30"/>
      <c r="AA239" s="30"/>
    </row>
    <row r="240" spans="3:27">
      <c r="C240" s="31"/>
      <c r="D240" s="31"/>
      <c r="E240" s="31"/>
      <c r="F240" s="30"/>
      <c r="G240" s="30"/>
      <c r="H240" s="30"/>
      <c r="I240" s="30"/>
      <c r="J240" s="30"/>
      <c r="K240" s="30"/>
      <c r="L240" s="30"/>
      <c r="M240" s="30"/>
      <c r="N240" s="30"/>
      <c r="O240" s="30"/>
      <c r="P240" s="30"/>
      <c r="Q240" s="30"/>
      <c r="R240" s="30"/>
      <c r="S240" s="30"/>
      <c r="T240" s="30"/>
      <c r="U240" s="30"/>
      <c r="V240" s="30"/>
      <c r="W240" s="30"/>
      <c r="X240" s="30"/>
      <c r="Y240" s="30"/>
      <c r="Z240" s="30"/>
      <c r="AA240" s="30"/>
    </row>
    <row r="241" spans="3:27">
      <c r="C241" s="31"/>
      <c r="D241" s="31"/>
      <c r="E241" s="31"/>
      <c r="F241" s="30"/>
      <c r="G241" s="30"/>
      <c r="H241" s="30"/>
      <c r="I241" s="30"/>
      <c r="J241" s="30"/>
      <c r="K241" s="30"/>
      <c r="L241" s="30"/>
      <c r="M241" s="30"/>
      <c r="N241" s="30"/>
      <c r="O241" s="30"/>
      <c r="P241" s="30"/>
      <c r="Q241" s="30"/>
      <c r="R241" s="30"/>
      <c r="S241" s="30"/>
      <c r="T241" s="30"/>
      <c r="U241" s="30"/>
      <c r="V241" s="30"/>
      <c r="W241" s="30"/>
      <c r="X241" s="30"/>
      <c r="Y241" s="30"/>
      <c r="Z241" s="30"/>
      <c r="AA241" s="30"/>
    </row>
    <row r="242" spans="3:27">
      <c r="C242" s="31"/>
      <c r="D242" s="31"/>
      <c r="E242" s="31"/>
      <c r="F242" s="30"/>
      <c r="G242" s="30"/>
      <c r="H242" s="30"/>
      <c r="I242" s="30"/>
      <c r="J242" s="30"/>
      <c r="K242" s="30"/>
      <c r="L242" s="30"/>
      <c r="M242" s="30"/>
      <c r="N242" s="30"/>
      <c r="O242" s="30"/>
      <c r="P242" s="30"/>
      <c r="Q242" s="30"/>
      <c r="R242" s="30"/>
      <c r="S242" s="30"/>
      <c r="T242" s="30"/>
      <c r="U242" s="30"/>
      <c r="V242" s="30"/>
      <c r="W242" s="30"/>
      <c r="X242" s="30"/>
      <c r="Y242" s="30"/>
      <c r="Z242" s="30"/>
      <c r="AA242" s="30"/>
    </row>
    <row r="243" spans="3:27">
      <c r="C243" s="31"/>
      <c r="D243" s="31"/>
      <c r="E243" s="31"/>
      <c r="F243" s="30"/>
      <c r="G243" s="30"/>
      <c r="H243" s="30"/>
      <c r="I243" s="30"/>
      <c r="J243" s="30"/>
      <c r="K243" s="30"/>
      <c r="L243" s="30"/>
      <c r="M243" s="30"/>
      <c r="N243" s="30"/>
      <c r="O243" s="30"/>
      <c r="P243" s="30"/>
      <c r="Q243" s="30"/>
      <c r="R243" s="30"/>
      <c r="S243" s="30"/>
      <c r="T243" s="30"/>
      <c r="U243" s="30"/>
      <c r="V243" s="30"/>
      <c r="W243" s="30"/>
      <c r="X243" s="30"/>
      <c r="Y243" s="30"/>
      <c r="Z243" s="30"/>
      <c r="AA243" s="30"/>
    </row>
    <row r="244" spans="3:27">
      <c r="C244" s="31"/>
      <c r="D244" s="31"/>
      <c r="E244" s="31"/>
      <c r="F244" s="30"/>
      <c r="G244" s="30"/>
      <c r="H244" s="30"/>
      <c r="I244" s="30"/>
      <c r="J244" s="30"/>
      <c r="K244" s="30"/>
      <c r="L244" s="30"/>
      <c r="M244" s="30"/>
      <c r="N244" s="30"/>
      <c r="O244" s="30"/>
      <c r="P244" s="30"/>
      <c r="Q244" s="30"/>
      <c r="R244" s="30"/>
      <c r="S244" s="30"/>
      <c r="T244" s="30"/>
      <c r="U244" s="30"/>
      <c r="V244" s="30"/>
      <c r="W244" s="30"/>
      <c r="X244" s="30"/>
      <c r="Y244" s="30"/>
      <c r="Z244" s="30"/>
      <c r="AA244" s="30"/>
    </row>
    <row r="245" spans="3:27">
      <c r="C245" s="31"/>
      <c r="D245" s="31"/>
      <c r="E245" s="31"/>
      <c r="F245" s="30"/>
      <c r="G245" s="30"/>
      <c r="H245" s="30"/>
      <c r="I245" s="30"/>
      <c r="J245" s="30"/>
      <c r="K245" s="30"/>
      <c r="L245" s="30"/>
      <c r="M245" s="30"/>
      <c r="N245" s="30"/>
      <c r="O245" s="30"/>
      <c r="P245" s="30"/>
      <c r="Q245" s="30"/>
      <c r="R245" s="30"/>
      <c r="S245" s="30"/>
      <c r="T245" s="30"/>
      <c r="U245" s="30"/>
      <c r="V245" s="30"/>
      <c r="W245" s="30"/>
      <c r="X245" s="30"/>
      <c r="Y245" s="30"/>
      <c r="Z245" s="30"/>
      <c r="AA245" s="30"/>
    </row>
    <row r="246" spans="3:27">
      <c r="C246" s="31"/>
      <c r="D246" s="31"/>
      <c r="E246" s="31"/>
      <c r="F246" s="30"/>
      <c r="G246" s="30"/>
      <c r="H246" s="30"/>
      <c r="I246" s="30"/>
      <c r="J246" s="30"/>
      <c r="K246" s="30"/>
      <c r="L246" s="30"/>
      <c r="M246" s="30"/>
      <c r="N246" s="30"/>
      <c r="O246" s="30"/>
      <c r="P246" s="30"/>
      <c r="Q246" s="30"/>
      <c r="R246" s="30"/>
      <c r="S246" s="30"/>
      <c r="T246" s="30"/>
      <c r="U246" s="30"/>
      <c r="V246" s="30"/>
      <c r="W246" s="30"/>
      <c r="X246" s="30"/>
      <c r="Y246" s="30"/>
      <c r="Z246" s="30"/>
      <c r="AA246" s="30"/>
    </row>
    <row r="247" spans="3:27">
      <c r="C247" s="31"/>
      <c r="D247" s="31"/>
      <c r="E247" s="31"/>
      <c r="F247" s="30"/>
      <c r="G247" s="30"/>
      <c r="H247" s="30"/>
      <c r="I247" s="30"/>
      <c r="J247" s="30"/>
      <c r="K247" s="30"/>
      <c r="L247" s="30"/>
      <c r="M247" s="30"/>
      <c r="N247" s="30"/>
      <c r="O247" s="30"/>
      <c r="P247" s="30"/>
      <c r="Q247" s="30"/>
      <c r="R247" s="30"/>
      <c r="S247" s="30"/>
      <c r="T247" s="30"/>
      <c r="U247" s="30"/>
      <c r="V247" s="30"/>
      <c r="W247" s="30"/>
      <c r="X247" s="30"/>
      <c r="Y247" s="30"/>
      <c r="Z247" s="30"/>
      <c r="AA247" s="30"/>
    </row>
    <row r="248" spans="3:27">
      <c r="C248" s="31"/>
      <c r="D248" s="31"/>
      <c r="E248" s="31"/>
      <c r="F248" s="30"/>
      <c r="G248" s="30"/>
      <c r="H248" s="30"/>
      <c r="I248" s="30"/>
      <c r="J248" s="30"/>
      <c r="K248" s="30"/>
      <c r="L248" s="30"/>
      <c r="M248" s="30"/>
      <c r="N248" s="30"/>
      <c r="O248" s="30"/>
      <c r="P248" s="30"/>
      <c r="Q248" s="30"/>
      <c r="R248" s="30"/>
      <c r="S248" s="30"/>
      <c r="T248" s="30"/>
      <c r="U248" s="30"/>
      <c r="V248" s="30"/>
      <c r="W248" s="30"/>
      <c r="X248" s="30"/>
      <c r="Y248" s="30"/>
      <c r="Z248" s="30"/>
      <c r="AA248" s="30"/>
    </row>
    <row r="249" spans="3:27">
      <c r="C249" s="31"/>
      <c r="D249" s="31"/>
      <c r="E249" s="31"/>
      <c r="F249" s="30"/>
      <c r="G249" s="30"/>
      <c r="H249" s="30"/>
      <c r="I249" s="30"/>
      <c r="J249" s="30"/>
      <c r="K249" s="30"/>
      <c r="L249" s="30"/>
      <c r="M249" s="30"/>
      <c r="N249" s="30"/>
      <c r="O249" s="30"/>
      <c r="P249" s="30"/>
      <c r="Q249" s="30"/>
      <c r="R249" s="30"/>
      <c r="S249" s="30"/>
      <c r="T249" s="30"/>
      <c r="U249" s="30"/>
      <c r="V249" s="30"/>
      <c r="W249" s="30"/>
      <c r="X249" s="30"/>
      <c r="Y249" s="30"/>
      <c r="Z249" s="30"/>
      <c r="AA249" s="30"/>
    </row>
    <row r="250" spans="3:27">
      <c r="C250" s="31"/>
      <c r="D250" s="31"/>
      <c r="E250" s="31"/>
      <c r="F250" s="30"/>
      <c r="G250" s="30"/>
      <c r="H250" s="30"/>
      <c r="I250" s="30"/>
      <c r="J250" s="30"/>
      <c r="K250" s="30"/>
      <c r="L250" s="30"/>
      <c r="M250" s="30"/>
      <c r="N250" s="30"/>
      <c r="O250" s="30"/>
      <c r="P250" s="30"/>
      <c r="Q250" s="30"/>
      <c r="R250" s="30"/>
      <c r="S250" s="30"/>
      <c r="T250" s="30"/>
      <c r="U250" s="30"/>
      <c r="V250" s="30"/>
      <c r="W250" s="30"/>
      <c r="X250" s="30"/>
      <c r="Y250" s="30"/>
      <c r="Z250" s="30"/>
      <c r="AA250" s="30"/>
    </row>
    <row r="251" spans="3:27">
      <c r="C251" s="31"/>
      <c r="D251" s="31"/>
      <c r="E251" s="31"/>
      <c r="F251" s="30"/>
      <c r="G251" s="30"/>
      <c r="H251" s="30"/>
      <c r="I251" s="30"/>
      <c r="J251" s="30"/>
      <c r="K251" s="30"/>
      <c r="L251" s="30"/>
      <c r="M251" s="30"/>
      <c r="N251" s="30"/>
      <c r="O251" s="30"/>
      <c r="P251" s="30"/>
      <c r="Q251" s="30"/>
      <c r="R251" s="30"/>
      <c r="S251" s="30"/>
      <c r="T251" s="30"/>
      <c r="U251" s="30"/>
      <c r="V251" s="30"/>
      <c r="W251" s="30"/>
      <c r="X251" s="30"/>
      <c r="Y251" s="30"/>
      <c r="Z251" s="30"/>
      <c r="AA251" s="30"/>
    </row>
    <row r="252" spans="3:27">
      <c r="C252" s="31"/>
      <c r="D252" s="31"/>
      <c r="E252" s="31"/>
      <c r="F252" s="30"/>
      <c r="G252" s="30"/>
      <c r="H252" s="30"/>
      <c r="I252" s="30"/>
      <c r="J252" s="30"/>
      <c r="K252" s="30"/>
      <c r="L252" s="30"/>
      <c r="M252" s="30"/>
      <c r="N252" s="30"/>
      <c r="O252" s="30"/>
      <c r="P252" s="30"/>
      <c r="Q252" s="30"/>
      <c r="R252" s="30"/>
      <c r="S252" s="30"/>
      <c r="T252" s="30"/>
      <c r="U252" s="30"/>
      <c r="V252" s="30"/>
      <c r="W252" s="30"/>
      <c r="X252" s="30"/>
      <c r="Y252" s="30"/>
      <c r="Z252" s="30"/>
      <c r="AA252" s="30"/>
    </row>
    <row r="253" spans="3:27">
      <c r="C253" s="31"/>
      <c r="D253" s="31"/>
      <c r="E253" s="31"/>
      <c r="F253" s="30"/>
      <c r="G253" s="30"/>
      <c r="H253" s="30"/>
      <c r="I253" s="30"/>
      <c r="J253" s="30"/>
      <c r="K253" s="30"/>
      <c r="L253" s="30"/>
      <c r="M253" s="30"/>
      <c r="N253" s="30"/>
      <c r="O253" s="30"/>
      <c r="P253" s="30"/>
      <c r="Q253" s="30"/>
      <c r="R253" s="30"/>
      <c r="S253" s="30"/>
      <c r="T253" s="30"/>
      <c r="U253" s="30"/>
      <c r="V253" s="30"/>
      <c r="W253" s="30"/>
      <c r="X253" s="30"/>
      <c r="Y253" s="30"/>
      <c r="Z253" s="30"/>
      <c r="AA253" s="30"/>
    </row>
    <row r="254" spans="3:27">
      <c r="C254" s="31"/>
      <c r="D254" s="31"/>
      <c r="E254" s="31"/>
      <c r="F254" s="30"/>
      <c r="G254" s="30"/>
      <c r="H254" s="30"/>
      <c r="I254" s="30"/>
      <c r="J254" s="30"/>
      <c r="K254" s="30"/>
      <c r="L254" s="30"/>
      <c r="M254" s="30"/>
      <c r="N254" s="30"/>
      <c r="O254" s="30"/>
      <c r="P254" s="30"/>
      <c r="Q254" s="30"/>
      <c r="R254" s="30"/>
      <c r="S254" s="30"/>
      <c r="T254" s="30"/>
      <c r="U254" s="30"/>
      <c r="V254" s="30"/>
      <c r="W254" s="30"/>
      <c r="X254" s="30"/>
      <c r="Y254" s="30"/>
      <c r="Z254" s="30"/>
      <c r="AA254" s="30"/>
    </row>
    <row r="255" spans="3:27">
      <c r="C255" s="31"/>
      <c r="D255" s="31"/>
      <c r="E255" s="31"/>
      <c r="F255" s="30"/>
      <c r="G255" s="30"/>
      <c r="H255" s="30"/>
      <c r="I255" s="30"/>
      <c r="J255" s="30"/>
      <c r="K255" s="30"/>
      <c r="L255" s="30"/>
      <c r="M255" s="30"/>
      <c r="N255" s="30"/>
      <c r="O255" s="30"/>
      <c r="P255" s="30"/>
      <c r="Q255" s="30"/>
      <c r="R255" s="30"/>
      <c r="S255" s="30"/>
      <c r="T255" s="30"/>
      <c r="U255" s="30"/>
      <c r="V255" s="30"/>
      <c r="W255" s="30"/>
      <c r="X255" s="30"/>
      <c r="Y255" s="30"/>
      <c r="Z255" s="30"/>
      <c r="AA255" s="30"/>
    </row>
    <row r="256" spans="3:27">
      <c r="C256" s="31"/>
      <c r="D256" s="31"/>
      <c r="E256" s="31"/>
      <c r="F256" s="30"/>
      <c r="G256" s="30"/>
      <c r="H256" s="30"/>
      <c r="I256" s="30"/>
      <c r="J256" s="30"/>
      <c r="K256" s="30"/>
      <c r="L256" s="30"/>
      <c r="M256" s="30"/>
      <c r="N256" s="30"/>
      <c r="O256" s="30"/>
      <c r="P256" s="30"/>
      <c r="Q256" s="30"/>
      <c r="R256" s="30"/>
      <c r="S256" s="30"/>
      <c r="T256" s="30"/>
      <c r="U256" s="30"/>
      <c r="V256" s="30"/>
      <c r="W256" s="30"/>
      <c r="X256" s="30"/>
      <c r="Y256" s="30"/>
      <c r="Z256" s="30"/>
      <c r="AA256" s="30"/>
    </row>
    <row r="257" spans="3:27">
      <c r="C257" s="31"/>
      <c r="D257" s="31"/>
      <c r="E257" s="31"/>
      <c r="F257" s="30"/>
      <c r="G257" s="30"/>
      <c r="H257" s="30"/>
      <c r="I257" s="30"/>
      <c r="J257" s="30"/>
      <c r="K257" s="30"/>
      <c r="L257" s="30"/>
      <c r="M257" s="30"/>
      <c r="N257" s="30"/>
      <c r="O257" s="30"/>
      <c r="P257" s="30"/>
      <c r="Q257" s="30"/>
      <c r="R257" s="30"/>
      <c r="S257" s="30"/>
      <c r="T257" s="30"/>
      <c r="U257" s="30"/>
      <c r="V257" s="30"/>
      <c r="W257" s="30"/>
      <c r="X257" s="30"/>
      <c r="Y257" s="30"/>
      <c r="Z257" s="30"/>
      <c r="AA257" s="30"/>
    </row>
    <row r="258" spans="3:27">
      <c r="C258" s="31"/>
      <c r="D258" s="31"/>
      <c r="E258" s="31"/>
      <c r="F258" s="30"/>
      <c r="G258" s="30"/>
      <c r="H258" s="30"/>
      <c r="I258" s="30"/>
      <c r="J258" s="30"/>
      <c r="K258" s="30"/>
      <c r="L258" s="30"/>
      <c r="M258" s="30"/>
      <c r="N258" s="30"/>
      <c r="O258" s="30"/>
      <c r="P258" s="30"/>
      <c r="Q258" s="30"/>
      <c r="R258" s="30"/>
      <c r="S258" s="30"/>
      <c r="T258" s="30"/>
      <c r="U258" s="30"/>
      <c r="V258" s="30"/>
      <c r="W258" s="30"/>
      <c r="X258" s="30"/>
      <c r="Y258" s="30"/>
      <c r="Z258" s="30"/>
      <c r="AA258" s="30"/>
    </row>
    <row r="259" spans="3:27">
      <c r="C259" s="31"/>
      <c r="D259" s="31"/>
      <c r="E259" s="31"/>
      <c r="F259" s="30"/>
      <c r="G259" s="30"/>
      <c r="H259" s="30"/>
      <c r="I259" s="30"/>
      <c r="J259" s="30"/>
      <c r="K259" s="30"/>
      <c r="L259" s="30"/>
      <c r="M259" s="30"/>
      <c r="N259" s="30"/>
      <c r="O259" s="30"/>
      <c r="P259" s="30"/>
      <c r="Q259" s="30"/>
      <c r="R259" s="30"/>
      <c r="S259" s="30"/>
      <c r="T259" s="30"/>
      <c r="U259" s="30"/>
      <c r="V259" s="30"/>
      <c r="W259" s="30"/>
      <c r="X259" s="30"/>
      <c r="Y259" s="30"/>
      <c r="Z259" s="30"/>
      <c r="AA259" s="30"/>
    </row>
    <row r="260" spans="3:27">
      <c r="C260" s="31"/>
      <c r="D260" s="31"/>
      <c r="E260" s="31"/>
      <c r="F260" s="30"/>
      <c r="G260" s="30"/>
      <c r="H260" s="30"/>
      <c r="I260" s="30"/>
      <c r="J260" s="30"/>
      <c r="K260" s="30"/>
      <c r="L260" s="30"/>
      <c r="M260" s="30"/>
      <c r="N260" s="30"/>
      <c r="O260" s="30"/>
      <c r="P260" s="30"/>
      <c r="Q260" s="30"/>
      <c r="R260" s="30"/>
      <c r="S260" s="30"/>
      <c r="T260" s="30"/>
      <c r="U260" s="30"/>
      <c r="V260" s="30"/>
      <c r="W260" s="30"/>
      <c r="X260" s="30"/>
      <c r="Y260" s="30"/>
      <c r="Z260" s="30"/>
      <c r="AA260" s="30"/>
    </row>
    <row r="261" spans="3:27">
      <c r="C261" s="31"/>
      <c r="D261" s="31"/>
      <c r="E261" s="31"/>
      <c r="F261" s="30"/>
      <c r="G261" s="30"/>
      <c r="H261" s="30"/>
      <c r="I261" s="30"/>
      <c r="J261" s="30"/>
      <c r="K261" s="30"/>
      <c r="L261" s="30"/>
      <c r="M261" s="30"/>
      <c r="N261" s="30"/>
      <c r="O261" s="30"/>
      <c r="P261" s="30"/>
      <c r="Q261" s="30"/>
      <c r="R261" s="30"/>
      <c r="S261" s="30"/>
      <c r="T261" s="30"/>
      <c r="U261" s="30"/>
      <c r="V261" s="30"/>
      <c r="W261" s="30"/>
      <c r="X261" s="30"/>
      <c r="Y261" s="30"/>
      <c r="Z261" s="30"/>
      <c r="AA261" s="30"/>
    </row>
    <row r="262" spans="3:27">
      <c r="C262" s="31"/>
      <c r="D262" s="31"/>
      <c r="E262" s="31"/>
      <c r="F262" s="30"/>
      <c r="G262" s="30"/>
      <c r="H262" s="30"/>
      <c r="I262" s="30"/>
      <c r="J262" s="30"/>
      <c r="K262" s="30"/>
      <c r="L262" s="30"/>
      <c r="M262" s="30"/>
      <c r="N262" s="30"/>
      <c r="O262" s="30"/>
      <c r="P262" s="30"/>
      <c r="Q262" s="30"/>
      <c r="R262" s="30"/>
      <c r="S262" s="30"/>
      <c r="T262" s="30"/>
      <c r="U262" s="30"/>
      <c r="V262" s="30"/>
      <c r="W262" s="30"/>
      <c r="X262" s="30"/>
      <c r="Y262" s="30"/>
      <c r="Z262" s="30"/>
      <c r="AA262" s="30"/>
    </row>
    <row r="263" spans="3:27">
      <c r="C263" s="31"/>
      <c r="D263" s="31"/>
      <c r="E263" s="31"/>
      <c r="F263" s="30"/>
      <c r="G263" s="30"/>
      <c r="H263" s="30"/>
      <c r="I263" s="30"/>
      <c r="J263" s="30"/>
      <c r="K263" s="30"/>
      <c r="L263" s="30"/>
      <c r="M263" s="30"/>
      <c r="N263" s="30"/>
      <c r="O263" s="30"/>
      <c r="P263" s="30"/>
      <c r="Q263" s="30"/>
      <c r="R263" s="30"/>
      <c r="S263" s="30"/>
      <c r="T263" s="30"/>
      <c r="U263" s="30"/>
      <c r="V263" s="30"/>
      <c r="W263" s="30"/>
      <c r="X263" s="30"/>
      <c r="Y263" s="30"/>
      <c r="Z263" s="30"/>
      <c r="AA263" s="30"/>
    </row>
    <row r="264" spans="3:27">
      <c r="C264" s="31"/>
      <c r="D264" s="31"/>
      <c r="E264" s="31"/>
      <c r="F264" s="30"/>
      <c r="G264" s="30"/>
      <c r="H264" s="30"/>
      <c r="I264" s="30"/>
      <c r="J264" s="30"/>
      <c r="K264" s="30"/>
      <c r="L264" s="30"/>
      <c r="M264" s="30"/>
      <c r="N264" s="30"/>
      <c r="O264" s="30"/>
      <c r="P264" s="30"/>
      <c r="Q264" s="30"/>
      <c r="R264" s="30"/>
      <c r="S264" s="30"/>
      <c r="T264" s="30"/>
      <c r="U264" s="30"/>
      <c r="V264" s="30"/>
      <c r="W264" s="30"/>
      <c r="X264" s="30"/>
      <c r="Y264" s="30"/>
      <c r="Z264" s="30"/>
      <c r="AA264" s="30"/>
    </row>
    <row r="265" spans="3:27">
      <c r="C265" s="31"/>
      <c r="D265" s="31"/>
      <c r="E265" s="31"/>
      <c r="F265" s="30"/>
      <c r="G265" s="30"/>
      <c r="H265" s="30"/>
      <c r="I265" s="30"/>
      <c r="J265" s="30"/>
      <c r="K265" s="30"/>
      <c r="L265" s="30"/>
      <c r="M265" s="30"/>
      <c r="N265" s="30"/>
      <c r="O265" s="30"/>
      <c r="P265" s="30"/>
      <c r="Q265" s="30"/>
      <c r="R265" s="30"/>
      <c r="S265" s="30"/>
      <c r="T265" s="30"/>
      <c r="U265" s="30"/>
      <c r="V265" s="30"/>
      <c r="W265" s="30"/>
      <c r="X265" s="30"/>
      <c r="Y265" s="30"/>
      <c r="Z265" s="30"/>
      <c r="AA265" s="30"/>
    </row>
    <row r="266" spans="3:27">
      <c r="C266" s="31"/>
      <c r="D266" s="31"/>
      <c r="E266" s="31"/>
      <c r="F266" s="30"/>
      <c r="G266" s="30"/>
      <c r="H266" s="30"/>
      <c r="I266" s="30"/>
      <c r="J266" s="30"/>
      <c r="K266" s="30"/>
      <c r="L266" s="30"/>
      <c r="M266" s="30"/>
      <c r="N266" s="30"/>
      <c r="O266" s="30"/>
      <c r="P266" s="30"/>
      <c r="Q266" s="30"/>
      <c r="R266" s="30"/>
      <c r="S266" s="30"/>
      <c r="T266" s="30"/>
      <c r="U266" s="30"/>
      <c r="V266" s="30"/>
      <c r="W266" s="30"/>
      <c r="X266" s="30"/>
      <c r="Y266" s="30"/>
      <c r="Z266" s="30"/>
      <c r="AA266" s="30"/>
    </row>
    <row r="267" spans="3:27">
      <c r="C267" s="31"/>
      <c r="D267" s="31"/>
      <c r="E267" s="31"/>
      <c r="F267" s="30"/>
      <c r="G267" s="30"/>
      <c r="H267" s="30"/>
      <c r="I267" s="30"/>
      <c r="J267" s="30"/>
      <c r="K267" s="30"/>
      <c r="L267" s="30"/>
      <c r="M267" s="30"/>
      <c r="N267" s="30"/>
      <c r="O267" s="30"/>
      <c r="P267" s="30"/>
      <c r="Q267" s="30"/>
      <c r="R267" s="30"/>
      <c r="S267" s="30"/>
      <c r="T267" s="30"/>
      <c r="U267" s="30"/>
      <c r="V267" s="30"/>
      <c r="W267" s="30"/>
      <c r="X267" s="30"/>
      <c r="Y267" s="30"/>
      <c r="Z267" s="30"/>
      <c r="AA267" s="30"/>
    </row>
    <row r="268" spans="3:27">
      <c r="C268" s="31"/>
      <c r="D268" s="31"/>
      <c r="E268" s="31"/>
      <c r="F268" s="30"/>
      <c r="G268" s="30"/>
      <c r="H268" s="30"/>
      <c r="I268" s="30"/>
      <c r="J268" s="30"/>
      <c r="K268" s="30"/>
      <c r="L268" s="30"/>
      <c r="M268" s="30"/>
      <c r="N268" s="30"/>
      <c r="O268" s="30"/>
      <c r="P268" s="30"/>
      <c r="Q268" s="30"/>
      <c r="R268" s="30"/>
      <c r="S268" s="30"/>
      <c r="T268" s="30"/>
      <c r="U268" s="30"/>
      <c r="V268" s="30"/>
      <c r="W268" s="30"/>
      <c r="X268" s="30"/>
      <c r="Y268" s="30"/>
      <c r="Z268" s="30"/>
      <c r="AA268" s="30"/>
    </row>
    <row r="269" spans="3:27">
      <c r="C269" s="31"/>
      <c r="D269" s="31"/>
      <c r="E269" s="31"/>
      <c r="F269" s="30"/>
      <c r="G269" s="30"/>
      <c r="H269" s="30"/>
      <c r="I269" s="30"/>
      <c r="J269" s="30"/>
      <c r="K269" s="30"/>
      <c r="L269" s="30"/>
      <c r="M269" s="30"/>
      <c r="N269" s="30"/>
      <c r="O269" s="30"/>
      <c r="P269" s="30"/>
      <c r="Q269" s="30"/>
      <c r="R269" s="30"/>
      <c r="S269" s="30"/>
      <c r="T269" s="30"/>
      <c r="U269" s="30"/>
      <c r="V269" s="30"/>
      <c r="W269" s="30"/>
      <c r="X269" s="30"/>
      <c r="Y269" s="30"/>
      <c r="Z269" s="30"/>
      <c r="AA269" s="30"/>
    </row>
    <row r="270" spans="3:27">
      <c r="C270" s="31"/>
      <c r="D270" s="31"/>
      <c r="E270" s="31"/>
      <c r="F270" s="30"/>
      <c r="G270" s="30"/>
      <c r="H270" s="30"/>
      <c r="I270" s="30"/>
      <c r="J270" s="30"/>
      <c r="K270" s="30"/>
      <c r="L270" s="30"/>
      <c r="M270" s="30"/>
      <c r="N270" s="30"/>
      <c r="O270" s="30"/>
      <c r="P270" s="30"/>
      <c r="Q270" s="30"/>
      <c r="R270" s="30"/>
      <c r="S270" s="30"/>
      <c r="T270" s="30"/>
      <c r="U270" s="30"/>
      <c r="V270" s="30"/>
      <c r="W270" s="30"/>
      <c r="X270" s="30"/>
      <c r="Y270" s="30"/>
      <c r="Z270" s="30"/>
      <c r="AA270" s="30"/>
    </row>
    <row r="271" spans="3:27">
      <c r="C271" s="31"/>
      <c r="D271" s="31"/>
      <c r="E271" s="31"/>
      <c r="F271" s="30"/>
      <c r="G271" s="30"/>
      <c r="H271" s="30"/>
      <c r="I271" s="30"/>
      <c r="J271" s="30"/>
      <c r="K271" s="30"/>
      <c r="L271" s="30"/>
      <c r="M271" s="30"/>
      <c r="N271" s="30"/>
      <c r="O271" s="30"/>
      <c r="P271" s="30"/>
      <c r="Q271" s="30"/>
      <c r="R271" s="30"/>
      <c r="S271" s="30"/>
      <c r="T271" s="30"/>
      <c r="U271" s="30"/>
      <c r="V271" s="30"/>
      <c r="W271" s="30"/>
      <c r="X271" s="30"/>
      <c r="Y271" s="30"/>
      <c r="Z271" s="30"/>
      <c r="AA271" s="30"/>
    </row>
    <row r="272" spans="3:27">
      <c r="C272" s="31"/>
      <c r="D272" s="31"/>
      <c r="E272" s="31"/>
      <c r="F272" s="30"/>
      <c r="G272" s="30"/>
      <c r="H272" s="30"/>
      <c r="I272" s="30"/>
      <c r="J272" s="30"/>
      <c r="K272" s="30"/>
      <c r="L272" s="30"/>
      <c r="M272" s="30"/>
      <c r="N272" s="30"/>
      <c r="O272" s="30"/>
      <c r="P272" s="30"/>
      <c r="Q272" s="30"/>
      <c r="R272" s="30"/>
      <c r="S272" s="30"/>
      <c r="T272" s="30"/>
      <c r="U272" s="30"/>
      <c r="V272" s="30"/>
      <c r="W272" s="30"/>
      <c r="X272" s="30"/>
      <c r="Y272" s="30"/>
      <c r="Z272" s="30"/>
      <c r="AA272" s="30"/>
    </row>
    <row r="273" spans="3:27">
      <c r="C273" s="31"/>
      <c r="D273" s="31"/>
      <c r="E273" s="31"/>
      <c r="F273" s="30"/>
      <c r="G273" s="30"/>
      <c r="H273" s="30"/>
      <c r="I273" s="30"/>
      <c r="J273" s="30"/>
      <c r="K273" s="30"/>
      <c r="L273" s="30"/>
      <c r="M273" s="30"/>
      <c r="N273" s="30"/>
      <c r="O273" s="30"/>
      <c r="P273" s="30"/>
      <c r="Q273" s="30"/>
      <c r="R273" s="30"/>
      <c r="S273" s="30"/>
      <c r="T273" s="30"/>
      <c r="U273" s="30"/>
      <c r="V273" s="30"/>
      <c r="W273" s="30"/>
      <c r="X273" s="30"/>
      <c r="Y273" s="30"/>
      <c r="Z273" s="30"/>
      <c r="AA273" s="30"/>
    </row>
    <row r="274" spans="3:27">
      <c r="C274" s="31"/>
      <c r="D274" s="31"/>
      <c r="E274" s="31"/>
      <c r="F274" s="30"/>
      <c r="G274" s="30"/>
      <c r="H274" s="30"/>
      <c r="I274" s="30"/>
      <c r="J274" s="30"/>
      <c r="K274" s="30"/>
      <c r="L274" s="30"/>
      <c r="M274" s="30"/>
      <c r="N274" s="30"/>
      <c r="O274" s="30"/>
      <c r="P274" s="30"/>
      <c r="Q274" s="30"/>
      <c r="R274" s="30"/>
      <c r="S274" s="30"/>
      <c r="T274" s="30"/>
      <c r="U274" s="30"/>
      <c r="V274" s="30"/>
      <c r="W274" s="30"/>
      <c r="X274" s="30"/>
      <c r="Y274" s="30"/>
      <c r="Z274" s="30"/>
      <c r="AA274" s="30"/>
    </row>
    <row r="275" spans="3:27">
      <c r="C275" s="31"/>
      <c r="D275" s="31"/>
      <c r="E275" s="31"/>
      <c r="F275" s="30"/>
      <c r="G275" s="30"/>
      <c r="H275" s="30"/>
      <c r="I275" s="30"/>
      <c r="J275" s="30"/>
      <c r="K275" s="30"/>
      <c r="L275" s="30"/>
      <c r="M275" s="30"/>
      <c r="N275" s="30"/>
      <c r="O275" s="30"/>
      <c r="P275" s="30"/>
      <c r="Q275" s="30"/>
      <c r="R275" s="30"/>
      <c r="S275" s="30"/>
      <c r="T275" s="30"/>
      <c r="U275" s="30"/>
      <c r="V275" s="30"/>
      <c r="W275" s="30"/>
      <c r="X275" s="30"/>
      <c r="Y275" s="30"/>
      <c r="Z275" s="30"/>
      <c r="AA275" s="30"/>
    </row>
    <row r="276" spans="3:27">
      <c r="C276" s="31"/>
      <c r="D276" s="31"/>
      <c r="E276" s="31"/>
      <c r="F276" s="30"/>
      <c r="G276" s="30"/>
      <c r="H276" s="30"/>
      <c r="I276" s="30"/>
      <c r="J276" s="30"/>
      <c r="K276" s="30"/>
      <c r="L276" s="30"/>
      <c r="M276" s="30"/>
      <c r="N276" s="30"/>
      <c r="O276" s="30"/>
      <c r="P276" s="30"/>
      <c r="Q276" s="30"/>
      <c r="R276" s="30"/>
      <c r="S276" s="30"/>
      <c r="T276" s="30"/>
      <c r="U276" s="30"/>
      <c r="V276" s="30"/>
      <c r="W276" s="30"/>
      <c r="X276" s="30"/>
      <c r="Y276" s="30"/>
      <c r="Z276" s="30"/>
      <c r="AA276" s="30"/>
    </row>
    <row r="277" spans="3:27">
      <c r="C277" s="31"/>
      <c r="D277" s="31"/>
      <c r="E277" s="31"/>
      <c r="F277" s="30"/>
      <c r="G277" s="30"/>
      <c r="H277" s="30"/>
      <c r="I277" s="30"/>
      <c r="J277" s="30"/>
      <c r="K277" s="30"/>
      <c r="L277" s="30"/>
      <c r="M277" s="30"/>
      <c r="N277" s="30"/>
      <c r="O277" s="30"/>
      <c r="P277" s="30"/>
      <c r="Q277" s="30"/>
      <c r="R277" s="30"/>
      <c r="S277" s="30"/>
      <c r="T277" s="30"/>
      <c r="U277" s="30"/>
      <c r="V277" s="30"/>
      <c r="W277" s="30"/>
      <c r="X277" s="30"/>
      <c r="Y277" s="30"/>
      <c r="Z277" s="30"/>
      <c r="AA277" s="30"/>
    </row>
    <row r="278" spans="3:27">
      <c r="C278" s="31"/>
      <c r="D278" s="31"/>
      <c r="E278" s="31"/>
      <c r="F278" s="30"/>
      <c r="G278" s="30"/>
      <c r="H278" s="30"/>
      <c r="I278" s="30"/>
      <c r="J278" s="30"/>
      <c r="K278" s="30"/>
      <c r="L278" s="30"/>
      <c r="M278" s="30"/>
      <c r="N278" s="30"/>
      <c r="O278" s="30"/>
      <c r="P278" s="30"/>
      <c r="Q278" s="30"/>
      <c r="R278" s="30"/>
      <c r="S278" s="30"/>
      <c r="T278" s="30"/>
      <c r="U278" s="30"/>
      <c r="V278" s="30"/>
      <c r="W278" s="30"/>
      <c r="X278" s="30"/>
      <c r="Y278" s="30"/>
      <c r="Z278" s="30"/>
      <c r="AA278" s="30"/>
    </row>
    <row r="279" spans="3:27">
      <c r="C279" s="31"/>
      <c r="D279" s="31"/>
      <c r="E279" s="31"/>
      <c r="F279" s="30"/>
      <c r="G279" s="30"/>
      <c r="H279" s="30"/>
      <c r="I279" s="30"/>
      <c r="J279" s="30"/>
      <c r="K279" s="30"/>
      <c r="L279" s="30"/>
      <c r="M279" s="30"/>
      <c r="N279" s="30"/>
      <c r="O279" s="30"/>
      <c r="P279" s="30"/>
      <c r="Q279" s="30"/>
      <c r="R279" s="30"/>
      <c r="S279" s="30"/>
      <c r="T279" s="30"/>
      <c r="U279" s="30"/>
      <c r="V279" s="30"/>
      <c r="W279" s="30"/>
      <c r="X279" s="30"/>
      <c r="Y279" s="30"/>
      <c r="Z279" s="30"/>
      <c r="AA279" s="30"/>
    </row>
    <row r="280" spans="3:27">
      <c r="C280" s="31"/>
      <c r="D280" s="31"/>
      <c r="E280" s="31"/>
      <c r="F280" s="30"/>
      <c r="G280" s="30"/>
      <c r="H280" s="30"/>
      <c r="I280" s="30"/>
      <c r="J280" s="30"/>
      <c r="K280" s="30"/>
      <c r="L280" s="30"/>
      <c r="M280" s="30"/>
      <c r="N280" s="30"/>
      <c r="O280" s="30"/>
      <c r="P280" s="30"/>
      <c r="Q280" s="30"/>
      <c r="R280" s="30"/>
      <c r="S280" s="30"/>
      <c r="T280" s="30"/>
      <c r="U280" s="30"/>
      <c r="V280" s="30"/>
      <c r="W280" s="30"/>
      <c r="X280" s="30"/>
      <c r="Y280" s="30"/>
      <c r="Z280" s="30"/>
      <c r="AA280" s="30"/>
    </row>
    <row r="281" spans="3:27">
      <c r="C281" s="31"/>
      <c r="D281" s="31"/>
      <c r="E281" s="31"/>
      <c r="F281" s="30"/>
      <c r="G281" s="30"/>
      <c r="H281" s="30"/>
      <c r="I281" s="30"/>
      <c r="J281" s="30"/>
      <c r="K281" s="30"/>
      <c r="L281" s="30"/>
      <c r="M281" s="30"/>
      <c r="N281" s="30"/>
      <c r="O281" s="30"/>
      <c r="P281" s="30"/>
      <c r="Q281" s="30"/>
      <c r="R281" s="30"/>
      <c r="S281" s="30"/>
      <c r="T281" s="30"/>
      <c r="U281" s="30"/>
      <c r="V281" s="30"/>
      <c r="W281" s="30"/>
      <c r="X281" s="30"/>
      <c r="Y281" s="30"/>
      <c r="Z281" s="30"/>
      <c r="AA281" s="30"/>
    </row>
    <row r="282" spans="3:27">
      <c r="C282" s="31"/>
      <c r="D282" s="31"/>
      <c r="E282" s="31"/>
      <c r="F282" s="30"/>
      <c r="G282" s="30"/>
      <c r="H282" s="30"/>
      <c r="I282" s="30"/>
      <c r="J282" s="30"/>
      <c r="K282" s="30"/>
      <c r="L282" s="30"/>
      <c r="M282" s="30"/>
      <c r="N282" s="30"/>
      <c r="O282" s="30"/>
      <c r="P282" s="30"/>
      <c r="Q282" s="30"/>
      <c r="R282" s="30"/>
      <c r="S282" s="30"/>
      <c r="T282" s="30"/>
      <c r="U282" s="30"/>
      <c r="V282" s="30"/>
      <c r="W282" s="30"/>
      <c r="X282" s="30"/>
      <c r="Y282" s="30"/>
      <c r="Z282" s="30"/>
      <c r="AA282" s="30"/>
    </row>
    <row r="283" spans="3:27">
      <c r="C283" s="31"/>
      <c r="D283" s="31"/>
      <c r="E283" s="31"/>
      <c r="F283" s="30"/>
      <c r="G283" s="30"/>
      <c r="H283" s="30"/>
      <c r="I283" s="30"/>
      <c r="J283" s="30"/>
      <c r="K283" s="30"/>
      <c r="L283" s="30"/>
      <c r="M283" s="30"/>
      <c r="N283" s="30"/>
      <c r="O283" s="30"/>
      <c r="P283" s="30"/>
      <c r="Q283" s="30"/>
      <c r="R283" s="30"/>
      <c r="S283" s="30"/>
      <c r="T283" s="30"/>
      <c r="U283" s="30"/>
      <c r="V283" s="30"/>
      <c r="W283" s="30"/>
      <c r="X283" s="30"/>
      <c r="Y283" s="30"/>
      <c r="Z283" s="30"/>
      <c r="AA283" s="30"/>
    </row>
    <row r="284" spans="3:27">
      <c r="C284" s="31"/>
      <c r="D284" s="31"/>
      <c r="E284" s="31"/>
      <c r="F284" s="30"/>
      <c r="G284" s="30"/>
      <c r="H284" s="30"/>
      <c r="I284" s="30"/>
      <c r="J284" s="30"/>
      <c r="K284" s="30"/>
      <c r="L284" s="30"/>
      <c r="M284" s="30"/>
      <c r="N284" s="30"/>
      <c r="O284" s="30"/>
      <c r="P284" s="30"/>
      <c r="Q284" s="30"/>
      <c r="R284" s="30"/>
      <c r="S284" s="30"/>
      <c r="T284" s="30"/>
      <c r="U284" s="30"/>
      <c r="V284" s="30"/>
      <c r="W284" s="30"/>
      <c r="X284" s="30"/>
      <c r="Y284" s="30"/>
      <c r="Z284" s="30"/>
      <c r="AA284" s="30"/>
    </row>
    <row r="285" spans="3:27">
      <c r="C285" s="31"/>
      <c r="D285" s="31"/>
      <c r="E285" s="31"/>
      <c r="F285" s="30"/>
      <c r="G285" s="30"/>
      <c r="H285" s="30"/>
      <c r="I285" s="30"/>
      <c r="J285" s="30"/>
      <c r="K285" s="30"/>
      <c r="L285" s="30"/>
      <c r="M285" s="30"/>
      <c r="N285" s="30"/>
      <c r="O285" s="30"/>
      <c r="P285" s="30"/>
      <c r="Q285" s="30"/>
      <c r="R285" s="30"/>
      <c r="S285" s="30"/>
      <c r="T285" s="30"/>
      <c r="U285" s="30"/>
      <c r="V285" s="30"/>
      <c r="W285" s="30"/>
      <c r="X285" s="30"/>
      <c r="Y285" s="30"/>
      <c r="Z285" s="30"/>
      <c r="AA285" s="30"/>
    </row>
    <row r="286" spans="3:27">
      <c r="C286" s="31"/>
      <c r="D286" s="31"/>
      <c r="E286" s="31"/>
      <c r="F286" s="30"/>
      <c r="G286" s="30"/>
      <c r="H286" s="30"/>
      <c r="I286" s="30"/>
      <c r="J286" s="30"/>
      <c r="K286" s="30"/>
      <c r="L286" s="30"/>
      <c r="M286" s="30"/>
      <c r="N286" s="30"/>
      <c r="O286" s="30"/>
      <c r="P286" s="30"/>
      <c r="Q286" s="30"/>
      <c r="R286" s="30"/>
      <c r="S286" s="30"/>
      <c r="T286" s="30"/>
      <c r="U286" s="30"/>
      <c r="V286" s="30"/>
      <c r="W286" s="30"/>
      <c r="X286" s="30"/>
      <c r="Y286" s="30"/>
      <c r="Z286" s="30"/>
      <c r="AA286" s="30"/>
    </row>
    <row r="287" spans="3:27">
      <c r="C287" s="31"/>
      <c r="D287" s="31"/>
      <c r="E287" s="31"/>
      <c r="F287" s="30"/>
      <c r="G287" s="30"/>
      <c r="H287" s="30"/>
      <c r="I287" s="30"/>
      <c r="J287" s="30"/>
      <c r="K287" s="30"/>
      <c r="L287" s="30"/>
      <c r="M287" s="30"/>
      <c r="N287" s="30"/>
      <c r="O287" s="30"/>
      <c r="P287" s="30"/>
      <c r="Q287" s="30"/>
      <c r="R287" s="30"/>
      <c r="S287" s="30"/>
      <c r="T287" s="30"/>
      <c r="U287" s="30"/>
      <c r="V287" s="30"/>
      <c r="W287" s="30"/>
      <c r="X287" s="30"/>
      <c r="Y287" s="30"/>
      <c r="Z287" s="30"/>
      <c r="AA287" s="30"/>
    </row>
    <row r="288" spans="3:27">
      <c r="C288" s="31"/>
      <c r="D288" s="31"/>
      <c r="E288" s="31"/>
      <c r="F288" s="30"/>
      <c r="G288" s="30"/>
      <c r="H288" s="30"/>
      <c r="I288" s="30"/>
      <c r="J288" s="30"/>
      <c r="K288" s="30"/>
      <c r="L288" s="30"/>
      <c r="M288" s="30"/>
      <c r="N288" s="30"/>
      <c r="O288" s="30"/>
      <c r="P288" s="30"/>
      <c r="Q288" s="30"/>
      <c r="R288" s="30"/>
      <c r="S288" s="30"/>
      <c r="T288" s="30"/>
      <c r="U288" s="30"/>
      <c r="V288" s="30"/>
      <c r="W288" s="30"/>
      <c r="X288" s="30"/>
      <c r="Y288" s="30"/>
      <c r="Z288" s="30"/>
      <c r="AA288" s="30"/>
    </row>
    <row r="289" spans="3:27">
      <c r="C289" s="31"/>
      <c r="D289" s="31"/>
      <c r="E289" s="31"/>
      <c r="F289" s="30"/>
      <c r="G289" s="30"/>
      <c r="H289" s="30"/>
      <c r="I289" s="30"/>
      <c r="J289" s="30"/>
      <c r="K289" s="30"/>
      <c r="L289" s="30"/>
      <c r="M289" s="30"/>
      <c r="N289" s="30"/>
      <c r="O289" s="30"/>
      <c r="P289" s="30"/>
      <c r="Q289" s="30"/>
      <c r="R289" s="30"/>
      <c r="S289" s="30"/>
      <c r="T289" s="30"/>
      <c r="U289" s="30"/>
      <c r="V289" s="30"/>
      <c r="W289" s="30"/>
      <c r="X289" s="30"/>
      <c r="Y289" s="30"/>
      <c r="Z289" s="30"/>
      <c r="AA289" s="30"/>
    </row>
    <row r="290" spans="3:27">
      <c r="C290" s="31"/>
      <c r="D290" s="31"/>
      <c r="E290" s="31"/>
      <c r="F290" s="30"/>
      <c r="G290" s="30"/>
      <c r="H290" s="30"/>
      <c r="I290" s="30"/>
      <c r="J290" s="30"/>
      <c r="K290" s="30"/>
      <c r="L290" s="30"/>
      <c r="M290" s="30"/>
      <c r="N290" s="30"/>
      <c r="O290" s="30"/>
      <c r="P290" s="30"/>
      <c r="Q290" s="30"/>
      <c r="R290" s="30"/>
      <c r="S290" s="30"/>
      <c r="T290" s="30"/>
      <c r="U290" s="30"/>
      <c r="V290" s="30"/>
      <c r="W290" s="30"/>
      <c r="X290" s="30"/>
      <c r="Y290" s="30"/>
      <c r="Z290" s="30"/>
      <c r="AA290" s="30"/>
    </row>
    <row r="291" spans="3:27">
      <c r="C291" s="31"/>
      <c r="D291" s="31"/>
      <c r="E291" s="31"/>
      <c r="F291" s="30"/>
      <c r="G291" s="30"/>
      <c r="H291" s="30"/>
      <c r="I291" s="30"/>
      <c r="J291" s="30"/>
      <c r="K291" s="30"/>
      <c r="L291" s="30"/>
      <c r="M291" s="30"/>
      <c r="N291" s="30"/>
      <c r="O291" s="30"/>
      <c r="P291" s="30"/>
      <c r="Q291" s="30"/>
      <c r="R291" s="30"/>
      <c r="S291" s="30"/>
      <c r="T291" s="30"/>
      <c r="U291" s="30"/>
      <c r="V291" s="30"/>
      <c r="W291" s="30"/>
      <c r="X291" s="30"/>
      <c r="Y291" s="30"/>
      <c r="Z291" s="30"/>
      <c r="AA291" s="30"/>
    </row>
    <row r="292" spans="3:27">
      <c r="C292" s="31"/>
      <c r="D292" s="31"/>
      <c r="E292" s="31"/>
      <c r="F292" s="30"/>
      <c r="G292" s="30"/>
      <c r="H292" s="30"/>
      <c r="I292" s="30"/>
      <c r="J292" s="30"/>
      <c r="K292" s="30"/>
      <c r="L292" s="30"/>
      <c r="M292" s="30"/>
      <c r="N292" s="30"/>
      <c r="O292" s="30"/>
      <c r="P292" s="30"/>
      <c r="Q292" s="30"/>
      <c r="R292" s="30"/>
      <c r="S292" s="30"/>
      <c r="T292" s="30"/>
      <c r="U292" s="30"/>
      <c r="V292" s="30"/>
      <c r="W292" s="30"/>
      <c r="X292" s="30"/>
      <c r="Y292" s="30"/>
      <c r="Z292" s="30"/>
      <c r="AA292" s="30"/>
    </row>
    <row r="293" spans="3:27">
      <c r="C293" s="31"/>
      <c r="D293" s="31"/>
      <c r="E293" s="31"/>
      <c r="F293" s="30"/>
      <c r="G293" s="30"/>
      <c r="H293" s="30"/>
      <c r="I293" s="30"/>
      <c r="J293" s="30"/>
      <c r="K293" s="30"/>
      <c r="L293" s="30"/>
      <c r="M293" s="30"/>
      <c r="N293" s="30"/>
      <c r="O293" s="30"/>
      <c r="P293" s="30"/>
      <c r="Q293" s="30"/>
      <c r="R293" s="30"/>
      <c r="S293" s="30"/>
      <c r="T293" s="30"/>
      <c r="U293" s="30"/>
      <c r="V293" s="30"/>
      <c r="W293" s="30"/>
      <c r="X293" s="30"/>
      <c r="Y293" s="30"/>
      <c r="Z293" s="30"/>
      <c r="AA293" s="30"/>
    </row>
    <row r="294" spans="3:27">
      <c r="C294" s="31"/>
      <c r="D294" s="31"/>
      <c r="E294" s="31"/>
      <c r="F294" s="30"/>
      <c r="G294" s="30"/>
      <c r="H294" s="30"/>
      <c r="I294" s="30"/>
      <c r="J294" s="30"/>
      <c r="K294" s="30"/>
      <c r="L294" s="30"/>
      <c r="M294" s="30"/>
      <c r="N294" s="30"/>
      <c r="O294" s="30"/>
      <c r="P294" s="30"/>
      <c r="Q294" s="30"/>
      <c r="R294" s="30"/>
      <c r="S294" s="30"/>
      <c r="T294" s="30"/>
      <c r="U294" s="30"/>
      <c r="V294" s="30"/>
      <c r="W294" s="30"/>
      <c r="X294" s="30"/>
      <c r="Y294" s="30"/>
      <c r="Z294" s="30"/>
      <c r="AA294" s="30"/>
    </row>
    <row r="295" spans="3:27">
      <c r="C295" s="31"/>
      <c r="D295" s="31"/>
      <c r="E295" s="31"/>
      <c r="F295" s="30"/>
      <c r="G295" s="30"/>
      <c r="H295" s="30"/>
      <c r="I295" s="30"/>
      <c r="J295" s="30"/>
      <c r="K295" s="30"/>
      <c r="L295" s="30"/>
      <c r="M295" s="30"/>
      <c r="N295" s="30"/>
      <c r="O295" s="30"/>
      <c r="P295" s="30"/>
      <c r="Q295" s="30"/>
      <c r="R295" s="30"/>
      <c r="S295" s="30"/>
      <c r="T295" s="30"/>
      <c r="U295" s="30"/>
      <c r="V295" s="30"/>
      <c r="W295" s="30"/>
      <c r="X295" s="30"/>
      <c r="Y295" s="30"/>
      <c r="Z295" s="30"/>
      <c r="AA295" s="30"/>
    </row>
    <row r="296" spans="3:27">
      <c r="C296" s="31"/>
      <c r="D296" s="31"/>
      <c r="E296" s="31"/>
      <c r="F296" s="30"/>
      <c r="G296" s="30"/>
      <c r="H296" s="30"/>
      <c r="I296" s="30"/>
      <c r="J296" s="30"/>
      <c r="K296" s="30"/>
      <c r="L296" s="30"/>
      <c r="M296" s="30"/>
      <c r="N296" s="30"/>
      <c r="O296" s="30"/>
      <c r="P296" s="30"/>
      <c r="Q296" s="30"/>
      <c r="R296" s="30"/>
      <c r="S296" s="30"/>
      <c r="T296" s="30"/>
      <c r="U296" s="30"/>
      <c r="V296" s="30"/>
      <c r="W296" s="30"/>
      <c r="X296" s="30"/>
      <c r="Y296" s="30"/>
      <c r="Z296" s="30"/>
      <c r="AA296" s="30"/>
    </row>
    <row r="297" spans="3:27">
      <c r="C297" s="31"/>
      <c r="D297" s="31"/>
      <c r="E297" s="31"/>
      <c r="F297" s="30"/>
      <c r="G297" s="30"/>
      <c r="H297" s="30"/>
      <c r="I297" s="30"/>
      <c r="J297" s="30"/>
      <c r="K297" s="30"/>
      <c r="L297" s="30"/>
      <c r="M297" s="30"/>
      <c r="N297" s="30"/>
      <c r="O297" s="30"/>
      <c r="P297" s="30"/>
      <c r="Q297" s="30"/>
      <c r="R297" s="30"/>
      <c r="S297" s="30"/>
      <c r="T297" s="30"/>
      <c r="U297" s="30"/>
      <c r="V297" s="30"/>
      <c r="W297" s="30"/>
      <c r="X297" s="30"/>
      <c r="Y297" s="30"/>
      <c r="Z297" s="30"/>
      <c r="AA297" s="30"/>
    </row>
    <row r="298" spans="3:27">
      <c r="C298" s="31"/>
      <c r="D298" s="31"/>
      <c r="E298" s="31"/>
      <c r="F298" s="30"/>
      <c r="G298" s="30"/>
      <c r="H298" s="30"/>
      <c r="I298" s="30"/>
      <c r="J298" s="30"/>
      <c r="K298" s="30"/>
      <c r="L298" s="30"/>
      <c r="M298" s="30"/>
      <c r="N298" s="30"/>
      <c r="O298" s="30"/>
      <c r="P298" s="30"/>
      <c r="Q298" s="30"/>
      <c r="R298" s="30"/>
      <c r="S298" s="30"/>
      <c r="T298" s="30"/>
      <c r="U298" s="30"/>
      <c r="V298" s="30"/>
      <c r="W298" s="30"/>
      <c r="X298" s="30"/>
      <c r="Y298" s="30"/>
      <c r="Z298" s="30"/>
      <c r="AA298" s="30"/>
    </row>
    <row r="299" spans="3:27">
      <c r="C299" s="31"/>
      <c r="D299" s="31"/>
      <c r="E299" s="31"/>
      <c r="F299" s="30"/>
      <c r="G299" s="30"/>
      <c r="H299" s="30"/>
      <c r="I299" s="30"/>
      <c r="J299" s="30"/>
      <c r="K299" s="30"/>
      <c r="L299" s="30"/>
      <c r="M299" s="30"/>
      <c r="N299" s="30"/>
      <c r="O299" s="30"/>
      <c r="P299" s="30"/>
      <c r="Q299" s="30"/>
      <c r="R299" s="30"/>
      <c r="S299" s="30"/>
      <c r="T299" s="30"/>
      <c r="U299" s="30"/>
      <c r="V299" s="30"/>
      <c r="W299" s="30"/>
      <c r="X299" s="30"/>
      <c r="Y299" s="30"/>
      <c r="Z299" s="30"/>
      <c r="AA299" s="30"/>
    </row>
    <row r="300" spans="3:27">
      <c r="C300" s="31"/>
      <c r="D300" s="31"/>
      <c r="E300" s="31"/>
      <c r="F300" s="30"/>
      <c r="G300" s="30"/>
      <c r="H300" s="30"/>
      <c r="I300" s="30"/>
      <c r="J300" s="30"/>
      <c r="K300" s="30"/>
      <c r="L300" s="30"/>
      <c r="M300" s="30"/>
      <c r="N300" s="30"/>
      <c r="O300" s="30"/>
      <c r="P300" s="30"/>
      <c r="Q300" s="30"/>
      <c r="R300" s="30"/>
      <c r="S300" s="30"/>
      <c r="T300" s="30"/>
      <c r="U300" s="30"/>
      <c r="V300" s="30"/>
      <c r="W300" s="30"/>
      <c r="X300" s="30"/>
      <c r="Y300" s="30"/>
      <c r="Z300" s="30"/>
      <c r="AA300" s="30"/>
    </row>
    <row r="301" spans="3:27">
      <c r="C301" s="31"/>
      <c r="D301" s="31"/>
      <c r="E301" s="31"/>
      <c r="F301" s="30"/>
      <c r="G301" s="30"/>
      <c r="H301" s="30"/>
      <c r="I301" s="30"/>
      <c r="J301" s="30"/>
      <c r="K301" s="30"/>
      <c r="L301" s="30"/>
      <c r="M301" s="30"/>
      <c r="N301" s="30"/>
      <c r="O301" s="30"/>
      <c r="P301" s="30"/>
      <c r="Q301" s="30"/>
      <c r="R301" s="30"/>
      <c r="S301" s="30"/>
      <c r="T301" s="30"/>
      <c r="U301" s="30"/>
      <c r="V301" s="30"/>
      <c r="W301" s="30"/>
      <c r="X301" s="30"/>
      <c r="Y301" s="30"/>
      <c r="Z301" s="30"/>
      <c r="AA301" s="30"/>
    </row>
    <row r="302" spans="3:27">
      <c r="C302" s="31"/>
      <c r="D302" s="31"/>
      <c r="E302" s="31"/>
      <c r="F302" s="30"/>
      <c r="G302" s="30"/>
      <c r="H302" s="30"/>
      <c r="I302" s="30"/>
      <c r="J302" s="30"/>
      <c r="K302" s="30"/>
      <c r="L302" s="30"/>
      <c r="M302" s="30"/>
      <c r="N302" s="30"/>
      <c r="O302" s="30"/>
      <c r="P302" s="30"/>
      <c r="Q302" s="30"/>
      <c r="R302" s="30"/>
      <c r="S302" s="30"/>
      <c r="T302" s="30"/>
      <c r="U302" s="30"/>
      <c r="V302" s="30"/>
      <c r="W302" s="30"/>
      <c r="X302" s="30"/>
      <c r="Y302" s="30"/>
      <c r="Z302" s="30"/>
      <c r="AA302" s="30"/>
    </row>
    <row r="303" spans="3:27">
      <c r="C303" s="31"/>
      <c r="D303" s="31"/>
      <c r="E303" s="31"/>
      <c r="F303" s="30"/>
      <c r="G303" s="30"/>
      <c r="H303" s="30"/>
      <c r="I303" s="30"/>
      <c r="J303" s="30"/>
      <c r="K303" s="30"/>
      <c r="L303" s="30"/>
      <c r="M303" s="30"/>
      <c r="N303" s="30"/>
      <c r="O303" s="30"/>
      <c r="P303" s="30"/>
      <c r="Q303" s="30"/>
      <c r="R303" s="30"/>
      <c r="S303" s="30"/>
      <c r="T303" s="30"/>
      <c r="U303" s="30"/>
      <c r="V303" s="30"/>
      <c r="W303" s="30"/>
      <c r="X303" s="30"/>
      <c r="Y303" s="30"/>
      <c r="Z303" s="30"/>
      <c r="AA303" s="30"/>
    </row>
    <row r="304" spans="3:27">
      <c r="C304" s="31"/>
      <c r="D304" s="31"/>
      <c r="E304" s="31"/>
      <c r="F304" s="30"/>
      <c r="G304" s="30"/>
      <c r="H304" s="30"/>
      <c r="I304" s="30"/>
      <c r="J304" s="30"/>
      <c r="K304" s="30"/>
      <c r="L304" s="30"/>
      <c r="M304" s="30"/>
      <c r="N304" s="30"/>
      <c r="O304" s="30"/>
      <c r="P304" s="30"/>
      <c r="Q304" s="30"/>
      <c r="R304" s="30"/>
      <c r="S304" s="30"/>
      <c r="T304" s="30"/>
      <c r="U304" s="30"/>
      <c r="V304" s="30"/>
      <c r="W304" s="30"/>
      <c r="X304" s="30"/>
      <c r="Y304" s="30"/>
      <c r="Z304" s="30"/>
      <c r="AA304" s="30"/>
    </row>
    <row r="305" spans="3:27">
      <c r="C305" s="31"/>
      <c r="D305" s="31"/>
      <c r="E305" s="31"/>
      <c r="F305" s="30"/>
      <c r="G305" s="30"/>
      <c r="H305" s="30"/>
      <c r="I305" s="30"/>
      <c r="J305" s="30"/>
      <c r="K305" s="30"/>
      <c r="L305" s="30"/>
      <c r="M305" s="30"/>
      <c r="N305" s="30"/>
      <c r="O305" s="30"/>
      <c r="P305" s="30"/>
      <c r="Q305" s="30"/>
      <c r="R305" s="30"/>
      <c r="S305" s="30"/>
      <c r="T305" s="30"/>
      <c r="U305" s="30"/>
      <c r="V305" s="30"/>
      <c r="W305" s="30"/>
      <c r="X305" s="30"/>
      <c r="Y305" s="30"/>
      <c r="Z305" s="30"/>
      <c r="AA305" s="30"/>
    </row>
    <row r="306" spans="3:27">
      <c r="C306" s="31"/>
      <c r="D306" s="31"/>
      <c r="E306" s="31"/>
      <c r="F306" s="30"/>
      <c r="G306" s="30"/>
      <c r="H306" s="30"/>
      <c r="I306" s="30"/>
      <c r="J306" s="30"/>
      <c r="K306" s="30"/>
      <c r="L306" s="30"/>
      <c r="M306" s="30"/>
      <c r="N306" s="30"/>
      <c r="O306" s="30"/>
      <c r="P306" s="30"/>
      <c r="Q306" s="30"/>
      <c r="R306" s="30"/>
      <c r="S306" s="30"/>
      <c r="T306" s="30"/>
      <c r="U306" s="30"/>
      <c r="V306" s="30"/>
      <c r="W306" s="30"/>
      <c r="X306" s="30"/>
      <c r="Y306" s="30"/>
      <c r="Z306" s="30"/>
      <c r="AA306" s="30"/>
    </row>
    <row r="307" spans="3:27">
      <c r="C307" s="31"/>
      <c r="D307" s="31"/>
      <c r="E307" s="31"/>
      <c r="F307" s="30"/>
      <c r="G307" s="30"/>
      <c r="H307" s="30"/>
      <c r="I307" s="30"/>
      <c r="J307" s="30"/>
      <c r="K307" s="30"/>
      <c r="L307" s="30"/>
      <c r="M307" s="30"/>
      <c r="N307" s="30"/>
      <c r="O307" s="30"/>
      <c r="P307" s="30"/>
      <c r="Q307" s="30"/>
      <c r="R307" s="30"/>
      <c r="S307" s="30"/>
      <c r="T307" s="30"/>
      <c r="U307" s="30"/>
      <c r="V307" s="30"/>
      <c r="W307" s="30"/>
      <c r="X307" s="30"/>
      <c r="Y307" s="30"/>
      <c r="Z307" s="30"/>
      <c r="AA307" s="30"/>
    </row>
    <row r="308" spans="3:27">
      <c r="C308" s="31"/>
      <c r="D308" s="31"/>
      <c r="E308" s="31"/>
      <c r="F308" s="30"/>
      <c r="G308" s="30"/>
      <c r="H308" s="30"/>
      <c r="I308" s="30"/>
      <c r="J308" s="30"/>
      <c r="K308" s="30"/>
      <c r="L308" s="30"/>
      <c r="M308" s="30"/>
      <c r="N308" s="30"/>
      <c r="O308" s="30"/>
      <c r="P308" s="30"/>
      <c r="Q308" s="30"/>
      <c r="R308" s="30"/>
      <c r="S308" s="30"/>
      <c r="T308" s="30"/>
      <c r="U308" s="30"/>
      <c r="V308" s="30"/>
      <c r="W308" s="30"/>
      <c r="X308" s="30"/>
      <c r="Y308" s="30"/>
      <c r="Z308" s="30"/>
      <c r="AA308" s="30"/>
    </row>
    <row r="309" spans="3:27">
      <c r="C309" s="31"/>
      <c r="D309" s="31"/>
      <c r="E309" s="31"/>
      <c r="F309" s="30"/>
      <c r="G309" s="30"/>
      <c r="H309" s="30"/>
      <c r="I309" s="30"/>
      <c r="J309" s="30"/>
      <c r="K309" s="30"/>
      <c r="L309" s="30"/>
      <c r="M309" s="30"/>
      <c r="N309" s="30"/>
      <c r="O309" s="30"/>
      <c r="P309" s="30"/>
      <c r="Q309" s="30"/>
      <c r="R309" s="30"/>
      <c r="S309" s="30"/>
      <c r="T309" s="30"/>
      <c r="U309" s="30"/>
      <c r="V309" s="30"/>
      <c r="W309" s="30"/>
      <c r="X309" s="30"/>
      <c r="Y309" s="30"/>
      <c r="Z309" s="30"/>
      <c r="AA309" s="30"/>
    </row>
    <row r="310" spans="3:27">
      <c r="C310" s="31"/>
      <c r="D310" s="31"/>
      <c r="E310" s="31"/>
      <c r="F310" s="30"/>
      <c r="G310" s="30"/>
      <c r="H310" s="30"/>
      <c r="I310" s="30"/>
      <c r="J310" s="30"/>
      <c r="K310" s="30"/>
      <c r="L310" s="30"/>
      <c r="M310" s="30"/>
      <c r="N310" s="30"/>
      <c r="O310" s="30"/>
      <c r="P310" s="30"/>
      <c r="Q310" s="30"/>
      <c r="R310" s="30"/>
      <c r="S310" s="30"/>
      <c r="T310" s="30"/>
      <c r="U310" s="30"/>
      <c r="V310" s="30"/>
      <c r="W310" s="30"/>
      <c r="X310" s="30"/>
      <c r="Y310" s="30"/>
      <c r="Z310" s="30"/>
      <c r="AA310" s="30"/>
    </row>
    <row r="311" spans="3:27">
      <c r="C311" s="31"/>
      <c r="D311" s="31"/>
      <c r="E311" s="31"/>
      <c r="F311" s="30"/>
      <c r="G311" s="30"/>
      <c r="H311" s="30"/>
      <c r="I311" s="30"/>
      <c r="J311" s="30"/>
      <c r="K311" s="30"/>
      <c r="L311" s="30"/>
      <c r="M311" s="30"/>
      <c r="N311" s="30"/>
      <c r="O311" s="30"/>
      <c r="P311" s="30"/>
      <c r="Q311" s="30"/>
      <c r="R311" s="30"/>
      <c r="S311" s="30"/>
      <c r="T311" s="30"/>
      <c r="U311" s="30"/>
      <c r="V311" s="30"/>
      <c r="W311" s="30"/>
      <c r="X311" s="30"/>
      <c r="Y311" s="30"/>
      <c r="Z311" s="30"/>
      <c r="AA311" s="30"/>
    </row>
    <row r="312" spans="3:27">
      <c r="C312" s="31"/>
      <c r="D312" s="31"/>
      <c r="E312" s="31"/>
      <c r="F312" s="30"/>
      <c r="G312" s="30"/>
      <c r="H312" s="30"/>
      <c r="I312" s="30"/>
      <c r="J312" s="30"/>
      <c r="K312" s="30"/>
      <c r="L312" s="30"/>
      <c r="M312" s="30"/>
      <c r="N312" s="30"/>
      <c r="O312" s="30"/>
      <c r="P312" s="30"/>
      <c r="Q312" s="30"/>
      <c r="R312" s="30"/>
      <c r="S312" s="30"/>
      <c r="T312" s="30"/>
      <c r="U312" s="30"/>
      <c r="V312" s="30"/>
      <c r="W312" s="30"/>
      <c r="X312" s="30"/>
      <c r="Y312" s="30"/>
      <c r="Z312" s="30"/>
      <c r="AA312" s="30"/>
    </row>
  </sheetData>
  <autoFilter ref="A3:B3"/>
  <sortState ref="C4:Z28">
    <sortCondition ref="C4"/>
  </sortState>
  <mergeCells count="49">
    <mergeCell ref="D6:D7"/>
    <mergeCell ref="C2:E2"/>
    <mergeCell ref="D18:D19"/>
    <mergeCell ref="Y3:AA3"/>
    <mergeCell ref="F2:I2"/>
    <mergeCell ref="F3:I3"/>
    <mergeCell ref="Y2:AA2"/>
    <mergeCell ref="V2:X2"/>
    <mergeCell ref="S2:U2"/>
    <mergeCell ref="P2:R2"/>
    <mergeCell ref="M2:O2"/>
    <mergeCell ref="J2:L2"/>
    <mergeCell ref="P3:R3"/>
    <mergeCell ref="J3:L3"/>
    <mergeCell ref="M3:O3"/>
    <mergeCell ref="C18:C22"/>
    <mergeCell ref="S3:U3"/>
    <mergeCell ref="C4:C8"/>
    <mergeCell ref="V3:X3"/>
    <mergeCell ref="C47:C52"/>
    <mergeCell ref="C43:C46"/>
    <mergeCell ref="C41:C42"/>
    <mergeCell ref="C37:C40"/>
    <mergeCell ref="D50:D51"/>
    <mergeCell ref="D26:D27"/>
    <mergeCell ref="C29:C34"/>
    <mergeCell ref="C23:C28"/>
    <mergeCell ref="C11:C13"/>
    <mergeCell ref="C9:C10"/>
    <mergeCell ref="D24:D25"/>
    <mergeCell ref="C14:C16"/>
    <mergeCell ref="E18:E19"/>
    <mergeCell ref="E6:E7"/>
    <mergeCell ref="C57:C61"/>
    <mergeCell ref="E26:E27"/>
    <mergeCell ref="E24:E25"/>
    <mergeCell ref="C35:C36"/>
    <mergeCell ref="E50:E51"/>
    <mergeCell ref="E32:E33"/>
    <mergeCell ref="E30:E31"/>
    <mergeCell ref="D30:D31"/>
    <mergeCell ref="D32:D33"/>
    <mergeCell ref="D48:D49"/>
    <mergeCell ref="E48:E49"/>
    <mergeCell ref="D44:D45"/>
    <mergeCell ref="E44:E45"/>
    <mergeCell ref="D58:D59"/>
    <mergeCell ref="E58:E59"/>
    <mergeCell ref="C53:C56"/>
  </mergeCells>
  <conditionalFormatting sqref="F1:AA1048576">
    <cfRule type="cellIs" dxfId="7" priority="2" operator="equal">
      <formula>0</formula>
    </cfRule>
  </conditionalFormatting>
  <pageMargins left="0.7" right="0.7" top="0.75" bottom="0.75" header="0.3" footer="0.3"/>
  <pageSetup paperSize="9" orientation="portrait" horizontalDpi="300" verticalDpi="0" copies="0" r:id="rId1"/>
  <ignoredErrors>
    <ignoredError sqref="R58:X58" formula="1"/>
  </ignoredErrors>
</worksheet>
</file>

<file path=xl/worksheets/sheet2.xml><?xml version="1.0" encoding="utf-8"?>
<worksheet xmlns="http://schemas.openxmlformats.org/spreadsheetml/2006/main" xmlns:r="http://schemas.openxmlformats.org/officeDocument/2006/relationships">
  <dimension ref="A1:CN62"/>
  <sheetViews>
    <sheetView tabSelected="1" zoomScale="70" zoomScaleNormal="70" workbookViewId="0">
      <pane xSplit="2" ySplit="2" topLeftCell="AB15" activePane="bottomRight" state="frozen"/>
      <selection pane="topRight" activeCell="C1" sqref="C1"/>
      <selection pane="bottomLeft" activeCell="A3" sqref="A3"/>
      <selection pane="bottomRight" activeCell="AJ49" sqref="AJ49:AL50"/>
    </sheetView>
  </sheetViews>
  <sheetFormatPr baseColWidth="10" defaultRowHeight="21"/>
  <cols>
    <col min="1" max="8" width="3.7109375" style="25" customWidth="1"/>
    <col min="9" max="12" width="3.7109375" style="24" customWidth="1"/>
    <col min="13" max="13" width="3.5703125" style="24" bestFit="1" customWidth="1"/>
    <col min="14" max="15" width="4.28515625" style="24" bestFit="1" customWidth="1"/>
    <col min="16" max="16" width="3.5703125" style="24" bestFit="1" customWidth="1"/>
    <col min="17" max="18" width="4.28515625" style="24" bestFit="1" customWidth="1"/>
    <col min="19" max="19" width="2.85546875" style="24" bestFit="1" customWidth="1"/>
    <col min="20" max="20" width="4.28515625" style="24" bestFit="1" customWidth="1"/>
    <col min="21" max="21" width="3.5703125" style="24" bestFit="1" customWidth="1"/>
    <col min="22" max="24" width="4.28515625" style="24" bestFit="1" customWidth="1"/>
    <col min="25" max="25" width="3.5703125" style="24" bestFit="1" customWidth="1"/>
    <col min="26" max="64" width="4.28515625" style="24" bestFit="1" customWidth="1"/>
    <col min="65" max="65" width="3.5703125" style="24" bestFit="1" customWidth="1"/>
    <col min="66" max="78" width="4.28515625" style="24" bestFit="1" customWidth="1"/>
    <col min="79" max="92" width="3.7109375" style="24" customWidth="1"/>
    <col min="93" max="16384" width="11.42578125" style="24"/>
  </cols>
  <sheetData>
    <row r="1" spans="1:92" s="25" customFormat="1" ht="18.75" customHeight="1" thickTop="1">
      <c r="A1" s="321"/>
      <c r="B1" s="322"/>
      <c r="C1" s="316">
        <v>239</v>
      </c>
      <c r="D1" s="317"/>
      <c r="E1" s="316">
        <v>240</v>
      </c>
      <c r="F1" s="317"/>
      <c r="G1" s="316">
        <v>241</v>
      </c>
      <c r="H1" s="317"/>
      <c r="I1" s="316">
        <v>242</v>
      </c>
      <c r="J1" s="317"/>
      <c r="K1" s="316">
        <v>243</v>
      </c>
      <c r="L1" s="317"/>
      <c r="M1" s="316">
        <v>244</v>
      </c>
      <c r="N1" s="317"/>
      <c r="O1" s="316">
        <v>245</v>
      </c>
      <c r="P1" s="317"/>
      <c r="Q1" s="316">
        <v>246</v>
      </c>
      <c r="R1" s="317"/>
      <c r="S1" s="316">
        <v>247</v>
      </c>
      <c r="T1" s="317"/>
      <c r="U1" s="316">
        <v>248</v>
      </c>
      <c r="V1" s="317"/>
      <c r="W1" s="316">
        <v>249</v>
      </c>
      <c r="X1" s="317"/>
      <c r="Y1" s="316">
        <v>250</v>
      </c>
      <c r="Z1" s="317"/>
      <c r="AA1" s="316">
        <v>251</v>
      </c>
      <c r="AB1" s="317"/>
      <c r="AC1" s="316">
        <v>252</v>
      </c>
      <c r="AD1" s="317"/>
      <c r="AE1" s="316">
        <v>253</v>
      </c>
      <c r="AF1" s="317"/>
      <c r="AG1" s="316">
        <v>254</v>
      </c>
      <c r="AH1" s="317"/>
      <c r="AI1" s="316">
        <v>255</v>
      </c>
      <c r="AJ1" s="317"/>
      <c r="AK1" s="316">
        <v>256</v>
      </c>
      <c r="AL1" s="317"/>
      <c r="AM1" s="316">
        <v>257</v>
      </c>
      <c r="AN1" s="317"/>
      <c r="AO1" s="316">
        <v>258</v>
      </c>
      <c r="AP1" s="317"/>
      <c r="AQ1" s="316">
        <v>259</v>
      </c>
      <c r="AR1" s="317"/>
      <c r="AS1" s="316">
        <v>260</v>
      </c>
      <c r="AT1" s="317"/>
      <c r="AU1" s="316">
        <v>261</v>
      </c>
      <c r="AV1" s="317"/>
      <c r="AW1" s="316">
        <v>262</v>
      </c>
      <c r="AX1" s="317"/>
      <c r="AY1" s="316">
        <v>263</v>
      </c>
      <c r="AZ1" s="317"/>
      <c r="BA1" s="316">
        <v>264</v>
      </c>
      <c r="BB1" s="317"/>
      <c r="BC1" s="316">
        <v>265</v>
      </c>
      <c r="BD1" s="317"/>
      <c r="BE1" s="316">
        <v>266</v>
      </c>
      <c r="BF1" s="317"/>
      <c r="BG1" s="316">
        <v>267</v>
      </c>
      <c r="BH1" s="317"/>
      <c r="BI1" s="316">
        <v>268</v>
      </c>
      <c r="BJ1" s="317"/>
      <c r="BK1" s="316">
        <v>269</v>
      </c>
      <c r="BL1" s="317"/>
      <c r="BM1" s="316">
        <v>270</v>
      </c>
      <c r="BN1" s="317"/>
      <c r="BO1" s="316">
        <v>271</v>
      </c>
      <c r="BP1" s="317"/>
      <c r="BQ1" s="316">
        <v>272</v>
      </c>
      <c r="BR1" s="317"/>
      <c r="BS1" s="316">
        <v>273</v>
      </c>
      <c r="BT1" s="317"/>
      <c r="BU1" s="316">
        <v>274</v>
      </c>
      <c r="BV1" s="317"/>
      <c r="BW1" s="316">
        <v>275</v>
      </c>
      <c r="BX1" s="317"/>
      <c r="BY1" s="316">
        <v>276</v>
      </c>
      <c r="BZ1" s="317"/>
      <c r="CA1" s="316">
        <v>277</v>
      </c>
      <c r="CB1" s="317"/>
      <c r="CC1" s="316">
        <v>278</v>
      </c>
      <c r="CD1" s="317"/>
      <c r="CE1" s="316">
        <v>279</v>
      </c>
      <c r="CF1" s="317"/>
      <c r="CG1" s="316">
        <v>280</v>
      </c>
      <c r="CH1" s="317"/>
      <c r="CI1" s="316">
        <v>281</v>
      </c>
      <c r="CJ1" s="317"/>
      <c r="CK1" s="316">
        <v>282</v>
      </c>
      <c r="CL1" s="317"/>
      <c r="CM1" s="316">
        <v>283</v>
      </c>
      <c r="CN1" s="317"/>
    </row>
    <row r="2" spans="1:92" s="25" customFormat="1" ht="18.75" customHeight="1" thickBot="1">
      <c r="A2" s="307"/>
      <c r="B2" s="308"/>
      <c r="C2" s="318"/>
      <c r="D2" s="319"/>
      <c r="E2" s="318"/>
      <c r="F2" s="319"/>
      <c r="G2" s="318"/>
      <c r="H2" s="319"/>
      <c r="I2" s="318"/>
      <c r="J2" s="319"/>
      <c r="K2" s="318"/>
      <c r="L2" s="319"/>
      <c r="M2" s="318"/>
      <c r="N2" s="319"/>
      <c r="O2" s="318"/>
      <c r="P2" s="319"/>
      <c r="Q2" s="318"/>
      <c r="R2" s="319"/>
      <c r="S2" s="318"/>
      <c r="T2" s="319"/>
      <c r="U2" s="318"/>
      <c r="V2" s="319"/>
      <c r="W2" s="318"/>
      <c r="X2" s="319"/>
      <c r="Y2" s="318"/>
      <c r="Z2" s="319"/>
      <c r="AA2" s="318"/>
      <c r="AB2" s="319"/>
      <c r="AC2" s="318"/>
      <c r="AD2" s="319"/>
      <c r="AE2" s="318"/>
      <c r="AF2" s="319"/>
      <c r="AG2" s="318"/>
      <c r="AH2" s="319"/>
      <c r="AI2" s="318"/>
      <c r="AJ2" s="319"/>
      <c r="AK2" s="318"/>
      <c r="AL2" s="319"/>
      <c r="AM2" s="318"/>
      <c r="AN2" s="319"/>
      <c r="AO2" s="318"/>
      <c r="AP2" s="319"/>
      <c r="AQ2" s="318"/>
      <c r="AR2" s="319"/>
      <c r="AS2" s="318"/>
      <c r="AT2" s="319"/>
      <c r="AU2" s="318"/>
      <c r="AV2" s="319"/>
      <c r="AW2" s="318"/>
      <c r="AX2" s="319"/>
      <c r="AY2" s="318"/>
      <c r="AZ2" s="319"/>
      <c r="BA2" s="318"/>
      <c r="BB2" s="319"/>
      <c r="BC2" s="318"/>
      <c r="BD2" s="319"/>
      <c r="BE2" s="318"/>
      <c r="BF2" s="319"/>
      <c r="BG2" s="318"/>
      <c r="BH2" s="319"/>
      <c r="BI2" s="318"/>
      <c r="BJ2" s="319"/>
      <c r="BK2" s="318"/>
      <c r="BL2" s="319"/>
      <c r="BM2" s="318"/>
      <c r="BN2" s="319"/>
      <c r="BO2" s="318"/>
      <c r="BP2" s="319"/>
      <c r="BQ2" s="318"/>
      <c r="BR2" s="319"/>
      <c r="BS2" s="318"/>
      <c r="BT2" s="319"/>
      <c r="BU2" s="318"/>
      <c r="BV2" s="319"/>
      <c r="BW2" s="318"/>
      <c r="BX2" s="319"/>
      <c r="BY2" s="318"/>
      <c r="BZ2" s="319"/>
      <c r="CA2" s="318"/>
      <c r="CB2" s="319"/>
      <c r="CC2" s="318"/>
      <c r="CD2" s="319"/>
      <c r="CE2" s="318"/>
      <c r="CF2" s="319"/>
      <c r="CG2" s="318"/>
      <c r="CH2" s="319"/>
      <c r="CI2" s="318"/>
      <c r="CJ2" s="319"/>
      <c r="CK2" s="318"/>
      <c r="CL2" s="319"/>
      <c r="CM2" s="318"/>
      <c r="CN2" s="319"/>
    </row>
    <row r="3" spans="1:92" ht="18.75" customHeight="1">
      <c r="A3" s="305">
        <v>75</v>
      </c>
      <c r="B3" s="306"/>
      <c r="C3" s="26"/>
      <c r="D3" s="113"/>
      <c r="E3" s="26"/>
      <c r="F3" s="113"/>
      <c r="G3" s="26"/>
      <c r="H3" s="113"/>
      <c r="I3" s="26"/>
      <c r="J3" s="113"/>
      <c r="K3" s="26"/>
      <c r="L3" s="26"/>
      <c r="M3" s="112"/>
      <c r="N3" s="113"/>
      <c r="O3" s="26"/>
      <c r="P3" s="26"/>
      <c r="Q3" s="112"/>
      <c r="R3" s="113"/>
      <c r="S3" s="26"/>
      <c r="T3" s="26"/>
      <c r="U3" s="112"/>
      <c r="V3" s="113"/>
      <c r="W3" s="26"/>
      <c r="X3" s="26"/>
      <c r="Y3" s="112"/>
      <c r="Z3" s="113"/>
      <c r="AA3" s="26"/>
      <c r="AB3" s="26"/>
      <c r="AC3" s="112"/>
      <c r="AD3" s="113"/>
      <c r="AE3" s="26"/>
      <c r="AF3" s="26"/>
      <c r="AG3" s="112"/>
      <c r="AH3" s="113"/>
      <c r="AI3" s="26"/>
      <c r="AJ3" s="26"/>
      <c r="AK3" s="112"/>
      <c r="AL3" s="113"/>
      <c r="AM3" s="26"/>
      <c r="AN3" s="26"/>
      <c r="AO3" s="112"/>
      <c r="AP3" s="113"/>
      <c r="AQ3" s="26"/>
      <c r="AR3" s="26"/>
      <c r="AS3" s="112"/>
      <c r="AT3" s="113"/>
      <c r="AU3" s="26"/>
      <c r="AV3" s="26"/>
      <c r="AW3" s="112"/>
      <c r="AX3" s="113"/>
      <c r="AY3" s="26"/>
      <c r="AZ3" s="26"/>
      <c r="BA3" s="112"/>
      <c r="BB3" s="113"/>
      <c r="BC3" s="26"/>
      <c r="BD3" s="26"/>
      <c r="BE3" s="112"/>
      <c r="BF3" s="113"/>
      <c r="BG3" s="26"/>
      <c r="BH3" s="26"/>
      <c r="BI3" s="112"/>
      <c r="BJ3" s="113"/>
      <c r="BK3" s="26"/>
      <c r="BL3" s="26"/>
      <c r="BM3" s="112"/>
      <c r="BN3" s="113"/>
      <c r="BO3" s="26"/>
      <c r="BP3" s="26"/>
      <c r="BQ3" s="112"/>
      <c r="BR3" s="113"/>
      <c r="BS3" s="26"/>
      <c r="BT3" s="26"/>
      <c r="BU3" s="112"/>
      <c r="BV3" s="113"/>
      <c r="BW3" s="26"/>
      <c r="BX3" s="26"/>
      <c r="BY3" s="112"/>
      <c r="BZ3" s="113"/>
      <c r="CA3" s="26"/>
      <c r="CB3" s="26"/>
      <c r="CC3" s="112"/>
      <c r="CD3" s="113"/>
      <c r="CE3" s="26"/>
      <c r="CF3" s="113"/>
      <c r="CG3" s="112"/>
      <c r="CH3" s="113"/>
      <c r="CI3" s="26"/>
      <c r="CJ3" s="113"/>
      <c r="CK3" s="112"/>
      <c r="CL3" s="113"/>
      <c r="CM3" s="26"/>
      <c r="CN3" s="113"/>
    </row>
    <row r="4" spans="1:92" ht="18.75" customHeight="1" thickBot="1">
      <c r="A4" s="307"/>
      <c r="B4" s="308"/>
      <c r="C4" s="117"/>
      <c r="D4" s="115"/>
      <c r="E4" s="117"/>
      <c r="F4" s="115"/>
      <c r="G4" s="117"/>
      <c r="H4" s="115"/>
      <c r="I4" s="117"/>
      <c r="J4" s="115"/>
      <c r="K4" s="117"/>
      <c r="L4" s="117"/>
      <c r="M4" s="114"/>
      <c r="N4" s="115"/>
      <c r="O4" s="117"/>
      <c r="P4" s="117"/>
      <c r="Q4" s="114"/>
      <c r="R4" s="115"/>
      <c r="S4" s="117"/>
      <c r="T4" s="117"/>
      <c r="U4" s="114"/>
      <c r="V4" s="115"/>
      <c r="W4" s="117"/>
      <c r="X4" s="117"/>
      <c r="Y4" s="114"/>
      <c r="Z4" s="115"/>
      <c r="AA4" s="117"/>
      <c r="AB4" s="117"/>
      <c r="AC4" s="114"/>
      <c r="AD4" s="115"/>
      <c r="AE4" s="117"/>
      <c r="AF4" s="117"/>
      <c r="AG4" s="114"/>
      <c r="AH4" s="115"/>
      <c r="AI4" s="117"/>
      <c r="AJ4" s="117"/>
      <c r="AK4" s="114"/>
      <c r="AL4" s="115"/>
      <c r="AM4" s="117"/>
      <c r="AN4" s="117"/>
      <c r="AO4" s="114"/>
      <c r="AP4" s="115"/>
      <c r="AQ4" s="117"/>
      <c r="AR4" s="117"/>
      <c r="AS4" s="114"/>
      <c r="AT4" s="115"/>
      <c r="AU4" s="117"/>
      <c r="AV4" s="117"/>
      <c r="AW4" s="114"/>
      <c r="AX4" s="115"/>
      <c r="AY4" s="117"/>
      <c r="AZ4" s="117"/>
      <c r="BA4" s="114"/>
      <c r="BB4" s="115"/>
      <c r="BC4" s="117"/>
      <c r="BD4" s="117"/>
      <c r="BE4" s="114"/>
      <c r="BF4" s="115"/>
      <c r="BG4" s="117"/>
      <c r="BH4" s="117"/>
      <c r="BI4" s="114"/>
      <c r="BJ4" s="115"/>
      <c r="BK4" s="117"/>
      <c r="BL4" s="117"/>
      <c r="BM4" s="114"/>
      <c r="BN4" s="115"/>
      <c r="BO4" s="117"/>
      <c r="BP4" s="117"/>
      <c r="BQ4" s="114"/>
      <c r="BR4" s="115"/>
      <c r="BS4" s="117"/>
      <c r="BT4" s="117"/>
      <c r="BU4" s="114"/>
      <c r="BV4" s="115"/>
      <c r="BW4" s="117"/>
      <c r="BX4" s="117"/>
      <c r="BY4" s="114"/>
      <c r="BZ4" s="115"/>
      <c r="CA4" s="117"/>
      <c r="CB4" s="117"/>
      <c r="CC4" s="114"/>
      <c r="CD4" s="115"/>
      <c r="CE4" s="117"/>
      <c r="CF4" s="115"/>
      <c r="CG4" s="114"/>
      <c r="CH4" s="115"/>
      <c r="CI4" s="117"/>
      <c r="CJ4" s="115"/>
      <c r="CK4" s="114"/>
      <c r="CL4" s="115"/>
      <c r="CM4" s="117"/>
      <c r="CN4" s="115"/>
    </row>
    <row r="5" spans="1:92" ht="18.75" customHeight="1" thickTop="1">
      <c r="A5" s="305">
        <v>74</v>
      </c>
      <c r="B5" s="306"/>
      <c r="C5" s="26"/>
      <c r="D5" s="113"/>
      <c r="E5" s="26"/>
      <c r="F5" s="113"/>
      <c r="G5" s="26"/>
      <c r="H5" s="113"/>
      <c r="I5" s="26"/>
      <c r="J5" s="113"/>
      <c r="K5" s="26"/>
      <c r="L5" s="26"/>
      <c r="M5" s="112"/>
      <c r="N5" s="113"/>
      <c r="O5" s="26"/>
      <c r="P5" s="26"/>
      <c r="Q5" s="112"/>
      <c r="R5" s="113"/>
      <c r="S5" s="26"/>
      <c r="T5" s="26"/>
      <c r="U5" s="112"/>
      <c r="V5" s="113"/>
      <c r="W5" s="26"/>
      <c r="X5" s="26"/>
      <c r="Y5" s="112"/>
      <c r="Z5" s="113"/>
      <c r="AA5" s="26"/>
      <c r="AB5" s="26"/>
      <c r="AC5" s="112"/>
      <c r="AD5" s="113"/>
      <c r="AE5" s="26"/>
      <c r="AF5" s="26"/>
      <c r="AG5" s="112"/>
      <c r="AH5" s="113"/>
      <c r="AI5" s="26"/>
      <c r="AJ5" s="26"/>
      <c r="AK5" s="254" t="s">
        <v>107</v>
      </c>
      <c r="AL5" s="255"/>
      <c r="AM5" s="26" t="s">
        <v>58</v>
      </c>
      <c r="AN5" s="26" t="s">
        <v>56</v>
      </c>
      <c r="AO5" s="112" t="s">
        <v>54</v>
      </c>
      <c r="AP5" s="113" t="s">
        <v>60</v>
      </c>
      <c r="AQ5" s="243"/>
      <c r="AR5" s="244"/>
      <c r="AS5" s="112"/>
      <c r="AT5" s="113"/>
      <c r="AU5" s="26"/>
      <c r="AV5" s="26"/>
      <c r="AW5" s="112"/>
      <c r="AX5" s="113"/>
      <c r="AY5" s="26"/>
      <c r="AZ5" s="26"/>
      <c r="BA5" s="112"/>
      <c r="BB5" s="113"/>
      <c r="BC5" s="26"/>
      <c r="BD5" s="26"/>
      <c r="BE5" s="112"/>
      <c r="BF5" s="113"/>
      <c r="BG5" s="26"/>
      <c r="BH5" s="26"/>
      <c r="BI5" s="112"/>
      <c r="BJ5" s="113"/>
      <c r="BK5" s="26"/>
      <c r="BL5" s="26"/>
      <c r="BM5" s="112"/>
      <c r="BN5" s="113"/>
      <c r="BO5" s="26"/>
      <c r="BP5" s="26"/>
      <c r="BQ5" s="112"/>
      <c r="BR5" s="113"/>
      <c r="BS5" s="26"/>
      <c r="BT5" s="26"/>
      <c r="BU5" s="112"/>
      <c r="BV5" s="113"/>
      <c r="BW5" s="26"/>
      <c r="BX5" s="26"/>
      <c r="BY5" s="112"/>
      <c r="BZ5" s="113"/>
      <c r="CA5" s="26"/>
      <c r="CB5" s="26"/>
      <c r="CC5" s="112"/>
      <c r="CD5" s="113"/>
      <c r="CE5" s="26"/>
      <c r="CF5" s="113"/>
      <c r="CG5" s="112"/>
      <c r="CH5" s="113"/>
      <c r="CI5" s="26"/>
      <c r="CJ5" s="113"/>
      <c r="CK5" s="112"/>
      <c r="CL5" s="113"/>
      <c r="CM5" s="26"/>
      <c r="CN5" s="113"/>
    </row>
    <row r="6" spans="1:92" ht="18.75" customHeight="1" thickBot="1">
      <c r="A6" s="307"/>
      <c r="B6" s="308"/>
      <c r="C6" s="26"/>
      <c r="D6" s="113"/>
      <c r="E6" s="26"/>
      <c r="F6" s="113"/>
      <c r="G6" s="26"/>
      <c r="H6" s="113"/>
      <c r="I6" s="26"/>
      <c r="J6" s="113"/>
      <c r="K6" s="26"/>
      <c r="L6" s="26"/>
      <c r="M6" s="112"/>
      <c r="N6" s="113"/>
      <c r="O6" s="26"/>
      <c r="P6" s="26"/>
      <c r="Q6" s="112"/>
      <c r="R6" s="113"/>
      <c r="S6" s="26"/>
      <c r="T6" s="26"/>
      <c r="U6" s="112"/>
      <c r="V6" s="113"/>
      <c r="W6" s="26"/>
      <c r="X6" s="26"/>
      <c r="Y6" s="112"/>
      <c r="Z6" s="113"/>
      <c r="AA6" s="26"/>
      <c r="AB6" s="26"/>
      <c r="AC6" s="112"/>
      <c r="AD6" s="113"/>
      <c r="AE6" s="26"/>
      <c r="AF6" s="26"/>
      <c r="AG6" s="112"/>
      <c r="AH6" s="113"/>
      <c r="AI6" s="26"/>
      <c r="AJ6" s="26"/>
      <c r="AK6" s="256"/>
      <c r="AL6" s="257"/>
      <c r="AM6" s="26" t="s">
        <v>57</v>
      </c>
      <c r="AN6" s="26" t="s">
        <v>57</v>
      </c>
      <c r="AO6" s="112" t="s">
        <v>57</v>
      </c>
      <c r="AP6" s="113" t="s">
        <v>55</v>
      </c>
      <c r="AQ6" s="245"/>
      <c r="AR6" s="246"/>
      <c r="AS6" s="112"/>
      <c r="AT6" s="113"/>
      <c r="AU6" s="26"/>
      <c r="AV6" s="26"/>
      <c r="AW6" s="112"/>
      <c r="AX6" s="113"/>
      <c r="AY6" s="26"/>
      <c r="AZ6" s="26"/>
      <c r="BA6" s="112"/>
      <c r="BB6" s="113"/>
      <c r="BC6" s="26"/>
      <c r="BD6" s="26"/>
      <c r="BE6" s="112"/>
      <c r="BF6" s="113"/>
      <c r="BG6" s="26"/>
      <c r="BH6" s="26"/>
      <c r="BI6" s="112"/>
      <c r="BJ6" s="113"/>
      <c r="BK6" s="26"/>
      <c r="BL6" s="26"/>
      <c r="BM6" s="112"/>
      <c r="BN6" s="113"/>
      <c r="BO6" s="26"/>
      <c r="BP6" s="26"/>
      <c r="BQ6" s="112"/>
      <c r="BR6" s="113"/>
      <c r="BS6" s="26"/>
      <c r="BT6" s="26"/>
      <c r="BU6" s="112"/>
      <c r="BV6" s="113"/>
      <c r="BW6" s="26"/>
      <c r="BX6" s="26"/>
      <c r="BY6" s="112"/>
      <c r="BZ6" s="113"/>
      <c r="CA6" s="26"/>
      <c r="CB6" s="26"/>
      <c r="CC6" s="112"/>
      <c r="CD6" s="113"/>
      <c r="CE6" s="26"/>
      <c r="CF6" s="113"/>
      <c r="CG6" s="112"/>
      <c r="CH6" s="113"/>
      <c r="CI6" s="26"/>
      <c r="CJ6" s="113"/>
      <c r="CK6" s="112"/>
      <c r="CL6" s="113"/>
      <c r="CM6" s="26"/>
      <c r="CN6" s="113"/>
    </row>
    <row r="7" spans="1:92" ht="18.75" customHeight="1" thickTop="1">
      <c r="A7" s="305">
        <v>73</v>
      </c>
      <c r="B7" s="306"/>
      <c r="C7" s="116"/>
      <c r="D7" s="111"/>
      <c r="E7" s="116"/>
      <c r="F7" s="111"/>
      <c r="G7" s="116"/>
      <c r="H7" s="111"/>
      <c r="I7" s="116"/>
      <c r="J7" s="111"/>
      <c r="K7" s="116"/>
      <c r="L7" s="116"/>
      <c r="M7" s="110"/>
      <c r="N7" s="111"/>
      <c r="O7" s="116"/>
      <c r="P7" s="116"/>
      <c r="Q7" s="110"/>
      <c r="R7" s="111"/>
      <c r="S7" s="116"/>
      <c r="T7" s="116"/>
      <c r="U7" s="110"/>
      <c r="V7" s="111"/>
      <c r="W7" s="116"/>
      <c r="X7" s="116"/>
      <c r="Y7" s="110"/>
      <c r="Z7" s="111"/>
      <c r="AA7" s="116"/>
      <c r="AB7" s="116"/>
      <c r="AC7" s="110"/>
      <c r="AD7" s="111"/>
      <c r="AE7" s="116"/>
      <c r="AF7" s="116"/>
      <c r="AG7" s="110" t="s">
        <v>58</v>
      </c>
      <c r="AH7" s="111" t="s">
        <v>60</v>
      </c>
      <c r="AI7" s="116" t="s">
        <v>59</v>
      </c>
      <c r="AJ7" s="116" t="s">
        <v>55</v>
      </c>
      <c r="AK7" s="110" t="s">
        <v>56</v>
      </c>
      <c r="AL7" s="111" t="s">
        <v>59</v>
      </c>
      <c r="AM7" s="116" t="s">
        <v>58</v>
      </c>
      <c r="AN7" s="116" t="s">
        <v>59</v>
      </c>
      <c r="AO7" s="263"/>
      <c r="AP7" s="264"/>
      <c r="AQ7" s="116" t="s">
        <v>58</v>
      </c>
      <c r="AR7" s="116" t="s">
        <v>57</v>
      </c>
      <c r="AS7" s="110"/>
      <c r="AT7" s="111"/>
      <c r="AU7" s="116"/>
      <c r="AV7" s="116"/>
      <c r="AW7" s="110"/>
      <c r="AX7" s="111"/>
      <c r="AY7" s="116"/>
      <c r="AZ7" s="116"/>
      <c r="BA7" s="110"/>
      <c r="BB7" s="111"/>
      <c r="BC7" s="116"/>
      <c r="BD7" s="116"/>
      <c r="BE7" s="110"/>
      <c r="BF7" s="111"/>
      <c r="BG7" s="116"/>
      <c r="BH7" s="116"/>
      <c r="BI7" s="110"/>
      <c r="BJ7" s="111"/>
      <c r="BK7" s="116"/>
      <c r="BL7" s="116"/>
      <c r="BM7" s="110"/>
      <c r="BN7" s="111"/>
      <c r="BO7" s="116"/>
      <c r="BP7" s="116"/>
      <c r="BQ7" s="110"/>
      <c r="BR7" s="111"/>
      <c r="BS7" s="116"/>
      <c r="BT7" s="116"/>
      <c r="BU7" s="110"/>
      <c r="BV7" s="111"/>
      <c r="BW7" s="116"/>
      <c r="BX7" s="116"/>
      <c r="BY7" s="110"/>
      <c r="BZ7" s="111"/>
      <c r="CA7" s="116"/>
      <c r="CB7" s="116"/>
      <c r="CC7" s="110"/>
      <c r="CD7" s="111"/>
      <c r="CE7" s="116"/>
      <c r="CF7" s="111"/>
      <c r="CG7" s="175"/>
      <c r="CH7" s="111"/>
      <c r="CI7" s="116"/>
      <c r="CJ7" s="111"/>
      <c r="CK7" s="175"/>
      <c r="CL7" s="111"/>
      <c r="CM7" s="116"/>
      <c r="CN7" s="111"/>
    </row>
    <row r="8" spans="1:92" ht="18.75" customHeight="1" thickBot="1">
      <c r="A8" s="307"/>
      <c r="B8" s="308"/>
      <c r="C8" s="117"/>
      <c r="D8" s="115"/>
      <c r="E8" s="117"/>
      <c r="F8" s="115"/>
      <c r="G8" s="117"/>
      <c r="H8" s="115"/>
      <c r="I8" s="117"/>
      <c r="J8" s="115"/>
      <c r="K8" s="117"/>
      <c r="L8" s="117"/>
      <c r="M8" s="114"/>
      <c r="N8" s="115"/>
      <c r="O8" s="117"/>
      <c r="P8" s="117"/>
      <c r="Q8" s="114"/>
      <c r="R8" s="115"/>
      <c r="S8" s="117"/>
      <c r="T8" s="117"/>
      <c r="U8" s="114"/>
      <c r="V8" s="115"/>
      <c r="W8" s="117"/>
      <c r="X8" s="117"/>
      <c r="Y8" s="114"/>
      <c r="Z8" s="115"/>
      <c r="AA8" s="117"/>
      <c r="AB8" s="117"/>
      <c r="AC8" s="114"/>
      <c r="AD8" s="115"/>
      <c r="AE8" s="117"/>
      <c r="AF8" s="117"/>
      <c r="AG8" s="114" t="s">
        <v>59</v>
      </c>
      <c r="AH8" s="115" t="s">
        <v>57</v>
      </c>
      <c r="AI8" s="117" t="s">
        <v>57</v>
      </c>
      <c r="AJ8" s="117" t="s">
        <v>57</v>
      </c>
      <c r="AK8" s="114" t="s">
        <v>57</v>
      </c>
      <c r="AL8" s="115" t="s">
        <v>57</v>
      </c>
      <c r="AM8" s="117" t="s">
        <v>56</v>
      </c>
      <c r="AN8" s="117" t="s">
        <v>55</v>
      </c>
      <c r="AO8" s="265"/>
      <c r="AP8" s="266"/>
      <c r="AQ8" s="117" t="s">
        <v>56</v>
      </c>
      <c r="AR8" s="117" t="s">
        <v>56</v>
      </c>
      <c r="AS8" s="114"/>
      <c r="AT8" s="115"/>
      <c r="AU8" s="117"/>
      <c r="AV8" s="117"/>
      <c r="AW8" s="114"/>
      <c r="AX8" s="115"/>
      <c r="AY8" s="117"/>
      <c r="AZ8" s="117"/>
      <c r="BA8" s="114"/>
      <c r="BB8" s="115"/>
      <c r="BC8" s="117"/>
      <c r="BD8" s="117"/>
      <c r="BE8" s="114"/>
      <c r="BF8" s="115"/>
      <c r="BG8" s="117"/>
      <c r="BH8" s="117"/>
      <c r="BI8" s="114"/>
      <c r="BJ8" s="115"/>
      <c r="BK8" s="117"/>
      <c r="BL8" s="117"/>
      <c r="BM8" s="114"/>
      <c r="BN8" s="115"/>
      <c r="BO8" s="117"/>
      <c r="BP8" s="117"/>
      <c r="BQ8" s="114"/>
      <c r="BR8" s="115"/>
      <c r="BS8" s="117"/>
      <c r="BT8" s="117"/>
      <c r="BU8" s="114"/>
      <c r="BV8" s="115"/>
      <c r="BW8" s="117"/>
      <c r="BX8" s="117"/>
      <c r="BY8" s="114"/>
      <c r="BZ8" s="115"/>
      <c r="CA8" s="117"/>
      <c r="CB8" s="117"/>
      <c r="CC8" s="114"/>
      <c r="CD8" s="115"/>
      <c r="CE8" s="117"/>
      <c r="CF8" s="115"/>
      <c r="CG8" s="114"/>
      <c r="CH8" s="115"/>
      <c r="CI8" s="117"/>
      <c r="CJ8" s="115"/>
      <c r="CK8" s="114"/>
      <c r="CL8" s="115"/>
      <c r="CM8" s="117"/>
      <c r="CN8" s="115"/>
    </row>
    <row r="9" spans="1:92" ht="18.75" customHeight="1" thickTop="1">
      <c r="A9" s="305">
        <v>72</v>
      </c>
      <c r="B9" s="306"/>
      <c r="C9" s="26"/>
      <c r="D9" s="113"/>
      <c r="E9" s="26"/>
      <c r="F9" s="113"/>
      <c r="G9" s="26"/>
      <c r="H9" s="113"/>
      <c r="I9" s="26"/>
      <c r="J9" s="113"/>
      <c r="K9" s="26"/>
      <c r="L9" s="26"/>
      <c r="M9" s="112"/>
      <c r="N9" s="113"/>
      <c r="O9" s="26"/>
      <c r="P9" s="26"/>
      <c r="Q9" s="112"/>
      <c r="R9" s="113"/>
      <c r="S9" s="26"/>
      <c r="T9" s="26"/>
      <c r="U9" s="112"/>
      <c r="V9" s="113"/>
      <c r="W9" s="26"/>
      <c r="X9" s="26"/>
      <c r="Y9" s="112"/>
      <c r="Z9" s="113"/>
      <c r="AA9" s="26"/>
      <c r="AB9" s="26"/>
      <c r="AC9" s="112"/>
      <c r="AD9" s="113"/>
      <c r="AE9" s="26" t="s">
        <v>54</v>
      </c>
      <c r="AF9" s="26" t="s">
        <v>60</v>
      </c>
      <c r="AG9" s="112" t="s">
        <v>59</v>
      </c>
      <c r="AH9" s="113" t="s">
        <v>56</v>
      </c>
      <c r="AI9" s="26" t="s">
        <v>54</v>
      </c>
      <c r="AJ9" s="26" t="s">
        <v>58</v>
      </c>
      <c r="AK9" s="112" t="s">
        <v>54</v>
      </c>
      <c r="AL9" s="113" t="s">
        <v>60</v>
      </c>
      <c r="AM9" s="26" t="s">
        <v>54</v>
      </c>
      <c r="AN9" s="26" t="s">
        <v>60</v>
      </c>
      <c r="AO9" s="267" t="s">
        <v>30</v>
      </c>
      <c r="AP9" s="268"/>
      <c r="AQ9" s="26" t="s">
        <v>58</v>
      </c>
      <c r="AR9" s="26" t="s">
        <v>60</v>
      </c>
      <c r="AS9" s="112"/>
      <c r="AT9" s="113"/>
      <c r="AU9" s="26"/>
      <c r="AV9" s="26"/>
      <c r="AW9" s="112"/>
      <c r="AX9" s="113"/>
      <c r="AY9" s="26"/>
      <c r="AZ9" s="26"/>
      <c r="BA9" s="112"/>
      <c r="BB9" s="113"/>
      <c r="BC9" s="26" t="s">
        <v>54</v>
      </c>
      <c r="BD9" s="26" t="s">
        <v>55</v>
      </c>
      <c r="BE9" s="112"/>
      <c r="BF9" s="113"/>
      <c r="BG9" s="237" t="s">
        <v>93</v>
      </c>
      <c r="BH9" s="238"/>
      <c r="BI9" s="112"/>
      <c r="BJ9" s="113"/>
      <c r="BK9" s="26"/>
      <c r="BL9" s="26"/>
      <c r="BM9" s="112"/>
      <c r="BN9" s="113"/>
      <c r="BO9" s="26"/>
      <c r="BP9" s="26"/>
      <c r="BQ9" s="112"/>
      <c r="BR9" s="113"/>
      <c r="BS9" s="26"/>
      <c r="BT9" s="26"/>
      <c r="BU9" s="112"/>
      <c r="BV9" s="113"/>
      <c r="BW9" s="26"/>
      <c r="BX9" s="26"/>
      <c r="BY9" s="112"/>
      <c r="BZ9" s="113"/>
      <c r="CA9" s="26"/>
      <c r="CB9" s="26"/>
      <c r="CC9" s="112"/>
      <c r="CD9" s="113"/>
      <c r="CE9" s="26"/>
      <c r="CF9" s="113"/>
      <c r="CG9" s="112"/>
      <c r="CH9" s="113"/>
      <c r="CI9" s="26"/>
      <c r="CJ9" s="113"/>
      <c r="CK9" s="112"/>
      <c r="CL9" s="113"/>
      <c r="CM9" s="26"/>
      <c r="CN9" s="113"/>
    </row>
    <row r="10" spans="1:92" ht="18.75" customHeight="1" thickBot="1">
      <c r="A10" s="307"/>
      <c r="B10" s="308"/>
      <c r="C10" s="26"/>
      <c r="D10" s="113"/>
      <c r="E10" s="26"/>
      <c r="F10" s="113"/>
      <c r="G10" s="26"/>
      <c r="H10" s="113"/>
      <c r="I10" s="26"/>
      <c r="J10" s="113"/>
      <c r="K10" s="26"/>
      <c r="L10" s="26"/>
      <c r="M10" s="112"/>
      <c r="N10" s="113"/>
      <c r="O10" s="26"/>
      <c r="P10" s="26"/>
      <c r="Q10" s="112"/>
      <c r="R10" s="113"/>
      <c r="S10" s="26"/>
      <c r="T10" s="26"/>
      <c r="U10" s="112"/>
      <c r="V10" s="113"/>
      <c r="W10" s="26"/>
      <c r="X10" s="26"/>
      <c r="Y10" s="112"/>
      <c r="Z10" s="113"/>
      <c r="AA10" s="26"/>
      <c r="AB10" s="26"/>
      <c r="AC10" s="112"/>
      <c r="AD10" s="113"/>
      <c r="AE10" s="26" t="s">
        <v>56</v>
      </c>
      <c r="AF10" s="26" t="s">
        <v>57</v>
      </c>
      <c r="AG10" s="112" t="s">
        <v>57</v>
      </c>
      <c r="AH10" s="113" t="s">
        <v>57</v>
      </c>
      <c r="AI10" s="26" t="s">
        <v>57</v>
      </c>
      <c r="AJ10" s="26" t="s">
        <v>55</v>
      </c>
      <c r="AK10" s="112" t="s">
        <v>58</v>
      </c>
      <c r="AL10" s="113" t="s">
        <v>59</v>
      </c>
      <c r="AM10" s="26" t="s">
        <v>60</v>
      </c>
      <c r="AN10" s="26" t="s">
        <v>55</v>
      </c>
      <c r="AO10" s="269"/>
      <c r="AP10" s="270"/>
      <c r="AQ10" s="26" t="s">
        <v>57</v>
      </c>
      <c r="AR10" s="26" t="s">
        <v>57</v>
      </c>
      <c r="AS10" s="112"/>
      <c r="AT10" s="113"/>
      <c r="AU10" s="26"/>
      <c r="AV10" s="26"/>
      <c r="AW10" s="112"/>
      <c r="AX10" s="113"/>
      <c r="AY10" s="26"/>
      <c r="AZ10" s="26"/>
      <c r="BA10" s="112"/>
      <c r="BB10" s="113"/>
      <c r="BC10" s="26" t="s">
        <v>59</v>
      </c>
      <c r="BD10" s="26" t="s">
        <v>59</v>
      </c>
      <c r="BE10" s="112"/>
      <c r="BF10" s="113"/>
      <c r="BG10" s="239"/>
      <c r="BH10" s="240"/>
      <c r="BI10" s="112"/>
      <c r="BJ10" s="113"/>
      <c r="BK10" s="26"/>
      <c r="BL10" s="26"/>
      <c r="BM10" s="112"/>
      <c r="BN10" s="113"/>
      <c r="BO10" s="26"/>
      <c r="BP10" s="26"/>
      <c r="BQ10" s="112"/>
      <c r="BR10" s="113"/>
      <c r="BS10" s="26"/>
      <c r="BT10" s="26"/>
      <c r="BU10" s="112"/>
      <c r="BV10" s="113"/>
      <c r="BW10" s="26"/>
      <c r="BX10" s="26"/>
      <c r="BY10" s="112"/>
      <c r="BZ10" s="113"/>
      <c r="CA10" s="26"/>
      <c r="CB10" s="26"/>
      <c r="CC10" s="112"/>
      <c r="CD10" s="113"/>
      <c r="CE10" s="26"/>
      <c r="CF10" s="113"/>
      <c r="CG10" s="112"/>
      <c r="CH10" s="113"/>
      <c r="CI10" s="26"/>
      <c r="CJ10" s="113"/>
      <c r="CK10" s="112"/>
      <c r="CL10" s="113"/>
      <c r="CM10" s="26"/>
      <c r="CN10" s="113"/>
    </row>
    <row r="11" spans="1:92" ht="18.75" customHeight="1" thickTop="1">
      <c r="A11" s="305">
        <v>71</v>
      </c>
      <c r="B11" s="306"/>
      <c r="C11" s="116"/>
      <c r="D11" s="111"/>
      <c r="E11" s="116"/>
      <c r="F11" s="111"/>
      <c r="G11" s="116"/>
      <c r="H11" s="111"/>
      <c r="I11" s="116"/>
      <c r="J11" s="111"/>
      <c r="K11" s="116"/>
      <c r="L11" s="116"/>
      <c r="M11" s="110"/>
      <c r="N11" s="111"/>
      <c r="O11" s="116"/>
      <c r="P11" s="116"/>
      <c r="Q11" s="110"/>
      <c r="R11" s="111"/>
      <c r="S11" s="116"/>
      <c r="T11" s="116"/>
      <c r="U11" s="110"/>
      <c r="V11" s="111"/>
      <c r="W11" s="116"/>
      <c r="X11" s="116"/>
      <c r="Y11" s="110"/>
      <c r="Z11" s="111"/>
      <c r="AA11" s="116"/>
      <c r="AB11" s="116"/>
      <c r="AC11" s="110"/>
      <c r="AD11" s="111"/>
      <c r="AE11" s="116"/>
      <c r="AF11" s="116"/>
      <c r="AG11" s="110" t="s">
        <v>58</v>
      </c>
      <c r="AH11" s="111" t="s">
        <v>56</v>
      </c>
      <c r="AI11" s="288" t="s">
        <v>72</v>
      </c>
      <c r="AJ11" s="289"/>
      <c r="AK11" s="110" t="s">
        <v>54</v>
      </c>
      <c r="AL11" s="111" t="s">
        <v>60</v>
      </c>
      <c r="AM11" s="261"/>
      <c r="AN11" s="261"/>
      <c r="AO11" s="263"/>
      <c r="AP11" s="264"/>
      <c r="AQ11" s="116" t="s">
        <v>54</v>
      </c>
      <c r="AR11" s="116" t="s">
        <v>58</v>
      </c>
      <c r="AS11" s="261"/>
      <c r="AT11" s="261"/>
      <c r="AU11" s="271"/>
      <c r="AV11" s="272"/>
      <c r="AW11" s="110"/>
      <c r="AX11" s="111"/>
      <c r="AY11" s="116"/>
      <c r="AZ11" s="116"/>
      <c r="BA11" s="110" t="s">
        <v>54</v>
      </c>
      <c r="BB11" s="111" t="s">
        <v>60</v>
      </c>
      <c r="BC11" s="116" t="s">
        <v>57</v>
      </c>
      <c r="BD11" s="116" t="s">
        <v>57</v>
      </c>
      <c r="BE11" s="110"/>
      <c r="BF11" s="111"/>
      <c r="BG11" s="116"/>
      <c r="BH11" s="116"/>
      <c r="BI11" s="110"/>
      <c r="BJ11" s="111"/>
      <c r="BK11" s="116"/>
      <c r="BL11" s="116"/>
      <c r="BM11" s="110"/>
      <c r="BN11" s="111"/>
      <c r="BO11" s="116"/>
      <c r="BP11" s="116"/>
      <c r="BQ11" s="110"/>
      <c r="BR11" s="111"/>
      <c r="BS11" s="116"/>
      <c r="BT11" s="116"/>
      <c r="BU11" s="110"/>
      <c r="BV11" s="111"/>
      <c r="BW11" s="116"/>
      <c r="BX11" s="116"/>
      <c r="BY11" s="110"/>
      <c r="BZ11" s="111"/>
      <c r="CA11" s="116"/>
      <c r="CB11" s="116"/>
      <c r="CC11" s="110"/>
      <c r="CD11" s="111"/>
      <c r="CE11" s="116"/>
      <c r="CF11" s="111"/>
      <c r="CG11" s="175"/>
      <c r="CH11" s="111"/>
      <c r="CI11" s="116"/>
      <c r="CJ11" s="111"/>
      <c r="CK11" s="175"/>
      <c r="CL11" s="111"/>
      <c r="CM11" s="116"/>
      <c r="CN11" s="111"/>
    </row>
    <row r="12" spans="1:92" ht="18.75" customHeight="1" thickBot="1">
      <c r="A12" s="307"/>
      <c r="B12" s="308"/>
      <c r="C12" s="117"/>
      <c r="D12" s="115"/>
      <c r="E12" s="117"/>
      <c r="F12" s="115"/>
      <c r="G12" s="117"/>
      <c r="H12" s="115"/>
      <c r="I12" s="117"/>
      <c r="J12" s="115"/>
      <c r="K12" s="117"/>
      <c r="L12" s="117"/>
      <c r="M12" s="114"/>
      <c r="N12" s="115"/>
      <c r="O12" s="117"/>
      <c r="P12" s="117"/>
      <c r="Q12" s="114"/>
      <c r="R12" s="115"/>
      <c r="S12" s="117"/>
      <c r="T12" s="117"/>
      <c r="U12" s="114"/>
      <c r="V12" s="115"/>
      <c r="W12" s="117"/>
      <c r="X12" s="117"/>
      <c r="Y12" s="114"/>
      <c r="Z12" s="115"/>
      <c r="AA12" s="117"/>
      <c r="AB12" s="117"/>
      <c r="AC12" s="114"/>
      <c r="AD12" s="115"/>
      <c r="AE12" s="117"/>
      <c r="AF12" s="117"/>
      <c r="AG12" s="114" t="s">
        <v>55</v>
      </c>
      <c r="AH12" s="115" t="s">
        <v>59</v>
      </c>
      <c r="AI12" s="290"/>
      <c r="AJ12" s="290"/>
      <c r="AK12" s="114" t="s">
        <v>58</v>
      </c>
      <c r="AL12" s="115" t="s">
        <v>57</v>
      </c>
      <c r="AM12" s="262"/>
      <c r="AN12" s="262"/>
      <c r="AO12" s="265"/>
      <c r="AP12" s="266"/>
      <c r="AQ12" s="117" t="s">
        <v>56</v>
      </c>
      <c r="AR12" s="117" t="s">
        <v>59</v>
      </c>
      <c r="AS12" s="262"/>
      <c r="AT12" s="262"/>
      <c r="AU12" s="273"/>
      <c r="AV12" s="274"/>
      <c r="AW12" s="114"/>
      <c r="AX12" s="115"/>
      <c r="AY12" s="117"/>
      <c r="AZ12" s="117"/>
      <c r="BA12" s="114" t="s">
        <v>59</v>
      </c>
      <c r="BB12" s="115" t="s">
        <v>55</v>
      </c>
      <c r="BC12" s="117" t="s">
        <v>55</v>
      </c>
      <c r="BD12" s="117" t="s">
        <v>56</v>
      </c>
      <c r="BE12" s="114"/>
      <c r="BF12" s="115"/>
      <c r="BG12" s="117"/>
      <c r="BH12" s="117"/>
      <c r="BI12" s="114"/>
      <c r="BJ12" s="115"/>
      <c r="BK12" s="117"/>
      <c r="BL12" s="117"/>
      <c r="BM12" s="114"/>
      <c r="BN12" s="115"/>
      <c r="BO12" s="117"/>
      <c r="BP12" s="117"/>
      <c r="BQ12" s="114"/>
      <c r="BR12" s="115"/>
      <c r="BS12" s="117"/>
      <c r="BT12" s="117"/>
      <c r="BU12" s="114"/>
      <c r="BV12" s="115"/>
      <c r="BW12" s="117"/>
      <c r="BX12" s="117"/>
      <c r="BY12" s="114"/>
      <c r="BZ12" s="115"/>
      <c r="CA12" s="117"/>
      <c r="CB12" s="117"/>
      <c r="CC12" s="114"/>
      <c r="CD12" s="115"/>
      <c r="CE12" s="117"/>
      <c r="CF12" s="115"/>
      <c r="CG12" s="114"/>
      <c r="CH12" s="115"/>
      <c r="CI12" s="117"/>
      <c r="CJ12" s="115"/>
      <c r="CK12" s="114"/>
      <c r="CL12" s="115"/>
      <c r="CM12" s="117"/>
      <c r="CN12" s="115"/>
    </row>
    <row r="13" spans="1:92" ht="18.75" customHeight="1" thickTop="1">
      <c r="A13" s="305">
        <v>70</v>
      </c>
      <c r="B13" s="306"/>
      <c r="C13" s="26"/>
      <c r="D13" s="113"/>
      <c r="E13" s="26"/>
      <c r="F13" s="113"/>
      <c r="G13" s="26"/>
      <c r="H13" s="113"/>
      <c r="I13" s="26"/>
      <c r="J13" s="113"/>
      <c r="K13" s="26"/>
      <c r="L13" s="26"/>
      <c r="M13" s="112"/>
      <c r="N13" s="113"/>
      <c r="O13" s="26"/>
      <c r="P13" s="26"/>
      <c r="Q13" s="112"/>
      <c r="R13" s="113"/>
      <c r="S13" s="26"/>
      <c r="T13" s="26"/>
      <c r="U13" s="112"/>
      <c r="V13" s="113"/>
      <c r="W13" s="26"/>
      <c r="X13" s="26"/>
      <c r="Y13" s="112"/>
      <c r="Z13" s="113"/>
      <c r="AA13" s="26"/>
      <c r="AB13" s="26"/>
      <c r="AC13" s="237" t="s">
        <v>108</v>
      </c>
      <c r="AD13" s="238"/>
      <c r="AE13" s="26"/>
      <c r="AF13" s="26"/>
      <c r="AG13" s="112" t="s">
        <v>56</v>
      </c>
      <c r="AH13" s="113" t="s">
        <v>56</v>
      </c>
      <c r="AI13" s="320" t="s">
        <v>62</v>
      </c>
      <c r="AJ13" s="320"/>
      <c r="AK13" s="112" t="s">
        <v>54</v>
      </c>
      <c r="AL13" s="113" t="s">
        <v>56</v>
      </c>
      <c r="AM13" s="26" t="s">
        <v>56</v>
      </c>
      <c r="AN13" s="26" t="s">
        <v>56</v>
      </c>
      <c r="AO13" s="112" t="s">
        <v>58</v>
      </c>
      <c r="AP13" s="113" t="s">
        <v>60</v>
      </c>
      <c r="AQ13" s="26" t="s">
        <v>58</v>
      </c>
      <c r="AR13" s="26" t="s">
        <v>60</v>
      </c>
      <c r="AS13" s="112" t="s">
        <v>60</v>
      </c>
      <c r="AT13" s="113" t="s">
        <v>57</v>
      </c>
      <c r="AU13" s="275" t="s">
        <v>90</v>
      </c>
      <c r="AV13" s="276"/>
      <c r="AW13" s="112"/>
      <c r="AX13" s="113"/>
      <c r="AY13" s="275" t="s">
        <v>89</v>
      </c>
      <c r="AZ13" s="276"/>
      <c r="BA13" s="112" t="s">
        <v>60</v>
      </c>
      <c r="BB13" s="113" t="s">
        <v>56</v>
      </c>
      <c r="BC13" s="26" t="s">
        <v>56</v>
      </c>
      <c r="BD13" s="26" t="s">
        <v>57</v>
      </c>
      <c r="BE13" s="112" t="s">
        <v>54</v>
      </c>
      <c r="BF13" s="113" t="s">
        <v>59</v>
      </c>
      <c r="BG13" s="26" t="s">
        <v>60</v>
      </c>
      <c r="BH13" s="26" t="s">
        <v>59</v>
      </c>
      <c r="BI13" s="112"/>
      <c r="BJ13" s="113"/>
      <c r="BK13" s="26"/>
      <c r="BL13" s="26"/>
      <c r="BM13" s="112"/>
      <c r="BN13" s="113"/>
      <c r="BO13" s="26"/>
      <c r="BP13" s="26"/>
      <c r="BQ13" s="112"/>
      <c r="BR13" s="113"/>
      <c r="BS13" s="26"/>
      <c r="BT13" s="26"/>
      <c r="BU13" s="112"/>
      <c r="BV13" s="113"/>
      <c r="BW13" s="26"/>
      <c r="BX13" s="26"/>
      <c r="BY13" s="112"/>
      <c r="BZ13" s="113"/>
      <c r="CA13" s="26"/>
      <c r="CB13" s="26"/>
      <c r="CC13" s="112"/>
      <c r="CD13" s="113"/>
      <c r="CE13" s="26"/>
      <c r="CF13" s="113"/>
      <c r="CG13" s="112"/>
      <c r="CH13" s="113"/>
      <c r="CI13" s="26"/>
      <c r="CJ13" s="113"/>
      <c r="CK13" s="112"/>
      <c r="CL13" s="113"/>
      <c r="CM13" s="26"/>
      <c r="CN13" s="113"/>
    </row>
    <row r="14" spans="1:92" ht="18.75" customHeight="1" thickBot="1">
      <c r="A14" s="307"/>
      <c r="B14" s="308"/>
      <c r="C14" s="26"/>
      <c r="D14" s="113"/>
      <c r="E14" s="26"/>
      <c r="F14" s="113"/>
      <c r="G14" s="26"/>
      <c r="H14" s="113"/>
      <c r="I14" s="26"/>
      <c r="J14" s="113"/>
      <c r="K14" s="26"/>
      <c r="L14" s="26"/>
      <c r="M14" s="112"/>
      <c r="N14" s="113"/>
      <c r="O14" s="26"/>
      <c r="P14" s="26"/>
      <c r="Q14" s="112"/>
      <c r="R14" s="113"/>
      <c r="S14" s="26"/>
      <c r="T14" s="26"/>
      <c r="U14" s="112"/>
      <c r="V14" s="113"/>
      <c r="W14" s="26"/>
      <c r="X14" s="26"/>
      <c r="Y14" s="112"/>
      <c r="Z14" s="113"/>
      <c r="AA14" s="26"/>
      <c r="AB14" s="26"/>
      <c r="AC14" s="239"/>
      <c r="AD14" s="240"/>
      <c r="AE14" s="26"/>
      <c r="AF14" s="26"/>
      <c r="AG14" s="112" t="s">
        <v>59</v>
      </c>
      <c r="AH14" s="113" t="s">
        <v>55</v>
      </c>
      <c r="AI14" s="320"/>
      <c r="AJ14" s="320"/>
      <c r="AK14" s="112" t="s">
        <v>57</v>
      </c>
      <c r="AL14" s="113" t="s">
        <v>59</v>
      </c>
      <c r="AM14" s="26" t="s">
        <v>59</v>
      </c>
      <c r="AN14" s="26" t="s">
        <v>57</v>
      </c>
      <c r="AO14" s="112" t="s">
        <v>56</v>
      </c>
      <c r="AP14" s="113" t="s">
        <v>56</v>
      </c>
      <c r="AQ14" s="26" t="s">
        <v>55</v>
      </c>
      <c r="AR14" s="26" t="s">
        <v>56</v>
      </c>
      <c r="AS14" s="112" t="s">
        <v>59</v>
      </c>
      <c r="AT14" s="113" t="s">
        <v>56</v>
      </c>
      <c r="AU14" s="277"/>
      <c r="AV14" s="277"/>
      <c r="AW14" s="112"/>
      <c r="AX14" s="113"/>
      <c r="AY14" s="277"/>
      <c r="AZ14" s="277"/>
      <c r="BA14" s="112" t="s">
        <v>59</v>
      </c>
      <c r="BB14" s="113" t="s">
        <v>59</v>
      </c>
      <c r="BC14" s="26" t="s">
        <v>55</v>
      </c>
      <c r="BD14" s="26" t="s">
        <v>55</v>
      </c>
      <c r="BE14" s="112" t="s">
        <v>57</v>
      </c>
      <c r="BF14" s="113" t="s">
        <v>57</v>
      </c>
      <c r="BG14" s="26" t="s">
        <v>55</v>
      </c>
      <c r="BH14" s="26" t="s">
        <v>57</v>
      </c>
      <c r="BI14" s="112"/>
      <c r="BJ14" s="113"/>
      <c r="BK14" s="26"/>
      <c r="BL14" s="26"/>
      <c r="BM14" s="112"/>
      <c r="BN14" s="113"/>
      <c r="BO14" s="26"/>
      <c r="BP14" s="26"/>
      <c r="BQ14" s="112"/>
      <c r="BR14" s="113"/>
      <c r="BS14" s="26"/>
      <c r="BT14" s="26"/>
      <c r="BU14" s="112"/>
      <c r="BV14" s="113"/>
      <c r="BW14" s="26"/>
      <c r="BX14" s="26"/>
      <c r="BY14" s="112"/>
      <c r="BZ14" s="113"/>
      <c r="CA14" s="26"/>
      <c r="CB14" s="26"/>
      <c r="CC14" s="112"/>
      <c r="CD14" s="113"/>
      <c r="CE14" s="26"/>
      <c r="CF14" s="113"/>
      <c r="CG14" s="112"/>
      <c r="CH14" s="113"/>
      <c r="CI14" s="26"/>
      <c r="CJ14" s="113"/>
      <c r="CK14" s="112"/>
      <c r="CL14" s="113"/>
      <c r="CM14" s="26"/>
      <c r="CN14" s="113"/>
    </row>
    <row r="15" spans="1:92" ht="18.75" customHeight="1" thickTop="1">
      <c r="A15" s="305">
        <v>69</v>
      </c>
      <c r="B15" s="306"/>
      <c r="C15" s="116"/>
      <c r="D15" s="111"/>
      <c r="E15" s="116"/>
      <c r="F15" s="111"/>
      <c r="G15" s="116"/>
      <c r="H15" s="111"/>
      <c r="I15" s="116"/>
      <c r="J15" s="111"/>
      <c r="K15" s="116"/>
      <c r="L15" s="116"/>
      <c r="M15" s="110"/>
      <c r="N15" s="111"/>
      <c r="O15" s="116"/>
      <c r="P15" s="116"/>
      <c r="Q15" s="110"/>
      <c r="R15" s="111"/>
      <c r="S15" s="116"/>
      <c r="T15" s="116"/>
      <c r="U15" s="110"/>
      <c r="V15" s="111"/>
      <c r="W15" s="116"/>
      <c r="X15" s="116"/>
      <c r="Y15" s="110"/>
      <c r="Z15" s="111"/>
      <c r="AA15" s="116" t="s">
        <v>58</v>
      </c>
      <c r="AB15" s="116" t="s">
        <v>58</v>
      </c>
      <c r="AC15" s="110" t="s">
        <v>60</v>
      </c>
      <c r="AD15" s="111" t="s">
        <v>59</v>
      </c>
      <c r="AE15" s="116"/>
      <c r="AF15" s="116"/>
      <c r="AG15" s="110" t="s">
        <v>56</v>
      </c>
      <c r="AH15" s="111" t="s">
        <v>58</v>
      </c>
      <c r="AI15" s="116" t="s">
        <v>58</v>
      </c>
      <c r="AJ15" s="116" t="s">
        <v>60</v>
      </c>
      <c r="AK15" s="110" t="s">
        <v>58</v>
      </c>
      <c r="AL15" s="111" t="s">
        <v>60</v>
      </c>
      <c r="AM15" s="278" t="s">
        <v>40</v>
      </c>
      <c r="AN15" s="278"/>
      <c r="AO15" s="110" t="s">
        <v>54</v>
      </c>
      <c r="AP15" s="111" t="s">
        <v>60</v>
      </c>
      <c r="AQ15" s="116" t="s">
        <v>59</v>
      </c>
      <c r="AR15" s="116" t="s">
        <v>56</v>
      </c>
      <c r="AS15" s="110" t="s">
        <v>56</v>
      </c>
      <c r="AT15" s="111" t="s">
        <v>58</v>
      </c>
      <c r="AU15" s="116" t="s">
        <v>58</v>
      </c>
      <c r="AV15" s="116" t="s">
        <v>56</v>
      </c>
      <c r="AW15" s="110" t="s">
        <v>58</v>
      </c>
      <c r="AX15" s="111" t="s">
        <v>57</v>
      </c>
      <c r="AY15" s="116" t="s">
        <v>58</v>
      </c>
      <c r="AZ15" s="116" t="s">
        <v>58</v>
      </c>
      <c r="BA15" s="110" t="s">
        <v>54</v>
      </c>
      <c r="BB15" s="111" t="s">
        <v>58</v>
      </c>
      <c r="BC15" s="116" t="s">
        <v>54</v>
      </c>
      <c r="BD15" s="116" t="s">
        <v>55</v>
      </c>
      <c r="BE15" s="110" t="s">
        <v>56</v>
      </c>
      <c r="BF15" s="111" t="s">
        <v>55</v>
      </c>
      <c r="BG15" s="116" t="s">
        <v>54</v>
      </c>
      <c r="BH15" s="116" t="s">
        <v>59</v>
      </c>
      <c r="BI15" s="110" t="s">
        <v>54</v>
      </c>
      <c r="BJ15" s="111" t="s">
        <v>60</v>
      </c>
      <c r="BK15" s="116" t="s">
        <v>54</v>
      </c>
      <c r="BL15" s="116" t="s">
        <v>60</v>
      </c>
      <c r="BM15" s="110"/>
      <c r="BN15" s="111"/>
      <c r="BO15" s="116"/>
      <c r="BP15" s="116"/>
      <c r="BQ15" s="237" t="s">
        <v>94</v>
      </c>
      <c r="BR15" s="238"/>
      <c r="BS15" s="116"/>
      <c r="BT15" s="116"/>
      <c r="BU15" s="110"/>
      <c r="BV15" s="111"/>
      <c r="BW15" s="116"/>
      <c r="BX15" s="116"/>
      <c r="BY15" s="110"/>
      <c r="BZ15" s="111"/>
      <c r="CA15" s="116"/>
      <c r="CB15" s="116"/>
      <c r="CC15" s="110"/>
      <c r="CD15" s="111"/>
      <c r="CE15" s="116"/>
      <c r="CF15" s="111"/>
      <c r="CG15" s="175"/>
      <c r="CH15" s="111"/>
      <c r="CI15" s="116"/>
      <c r="CJ15" s="111"/>
      <c r="CK15" s="175"/>
      <c r="CL15" s="111"/>
      <c r="CM15" s="116"/>
      <c r="CN15" s="111"/>
    </row>
    <row r="16" spans="1:92" ht="18.75" customHeight="1" thickBot="1">
      <c r="A16" s="307"/>
      <c r="B16" s="308"/>
      <c r="C16" s="117"/>
      <c r="D16" s="115"/>
      <c r="E16" s="117"/>
      <c r="F16" s="115"/>
      <c r="G16" s="117"/>
      <c r="H16" s="115"/>
      <c r="I16" s="117"/>
      <c r="J16" s="115"/>
      <c r="K16" s="117"/>
      <c r="L16" s="117"/>
      <c r="M16" s="114"/>
      <c r="N16" s="115"/>
      <c r="O16" s="117"/>
      <c r="P16" s="117"/>
      <c r="Q16" s="114"/>
      <c r="R16" s="115"/>
      <c r="S16" s="117"/>
      <c r="T16" s="117"/>
      <c r="U16" s="114"/>
      <c r="V16" s="115"/>
      <c r="W16" s="117"/>
      <c r="X16" s="117"/>
      <c r="Y16" s="114"/>
      <c r="Z16" s="115"/>
      <c r="AA16" s="117" t="s">
        <v>57</v>
      </c>
      <c r="AB16" s="117" t="s">
        <v>56</v>
      </c>
      <c r="AC16" s="114" t="s">
        <v>57</v>
      </c>
      <c r="AD16" s="115" t="s">
        <v>57</v>
      </c>
      <c r="AE16" s="117"/>
      <c r="AF16" s="117"/>
      <c r="AG16" s="114" t="s">
        <v>57</v>
      </c>
      <c r="AH16" s="115" t="s">
        <v>55</v>
      </c>
      <c r="AI16" s="117" t="s">
        <v>57</v>
      </c>
      <c r="AJ16" s="117" t="s">
        <v>56</v>
      </c>
      <c r="AK16" s="114" t="s">
        <v>56</v>
      </c>
      <c r="AL16" s="115" t="s">
        <v>59</v>
      </c>
      <c r="AM16" s="279"/>
      <c r="AN16" s="279"/>
      <c r="AO16" s="114" t="s">
        <v>58</v>
      </c>
      <c r="AP16" s="115" t="s">
        <v>55</v>
      </c>
      <c r="AQ16" s="117" t="s">
        <v>56</v>
      </c>
      <c r="AR16" s="117" t="s">
        <v>55</v>
      </c>
      <c r="AS16" s="114" t="s">
        <v>59</v>
      </c>
      <c r="AT16" s="115" t="s">
        <v>60</v>
      </c>
      <c r="AU16" s="117" t="s">
        <v>55</v>
      </c>
      <c r="AV16" s="117" t="s">
        <v>55</v>
      </c>
      <c r="AW16" s="114" t="s">
        <v>59</v>
      </c>
      <c r="AX16" s="115" t="s">
        <v>56</v>
      </c>
      <c r="AY16" s="117" t="s">
        <v>57</v>
      </c>
      <c r="AZ16" s="117" t="s">
        <v>59</v>
      </c>
      <c r="BA16" s="114" t="s">
        <v>55</v>
      </c>
      <c r="BB16" s="115" t="s">
        <v>55</v>
      </c>
      <c r="BC16" s="117" t="s">
        <v>57</v>
      </c>
      <c r="BD16" s="117" t="s">
        <v>59</v>
      </c>
      <c r="BE16" s="114" t="s">
        <v>60</v>
      </c>
      <c r="BF16" s="115" t="s">
        <v>60</v>
      </c>
      <c r="BG16" s="117" t="s">
        <v>55</v>
      </c>
      <c r="BH16" s="117" t="s">
        <v>55</v>
      </c>
      <c r="BI16" s="114" t="s">
        <v>60</v>
      </c>
      <c r="BJ16" s="115" t="s">
        <v>56</v>
      </c>
      <c r="BK16" s="117" t="s">
        <v>58</v>
      </c>
      <c r="BL16" s="117" t="s">
        <v>58</v>
      </c>
      <c r="BM16" s="114"/>
      <c r="BN16" s="115"/>
      <c r="BO16" s="117"/>
      <c r="BP16" s="117"/>
      <c r="BQ16" s="239"/>
      <c r="BR16" s="240"/>
      <c r="BS16" s="117"/>
      <c r="BT16" s="117"/>
      <c r="BU16" s="114"/>
      <c r="BV16" s="115"/>
      <c r="BW16" s="117"/>
      <c r="BX16" s="117"/>
      <c r="BY16" s="114"/>
      <c r="BZ16" s="115"/>
      <c r="CA16" s="117"/>
      <c r="CB16" s="117"/>
      <c r="CC16" s="114"/>
      <c r="CD16" s="115"/>
      <c r="CE16" s="117"/>
      <c r="CF16" s="115"/>
      <c r="CG16" s="114"/>
      <c r="CH16" s="115"/>
      <c r="CI16" s="117"/>
      <c r="CJ16" s="115"/>
      <c r="CK16" s="114"/>
      <c r="CL16" s="115"/>
      <c r="CM16" s="117"/>
      <c r="CN16" s="115"/>
    </row>
    <row r="17" spans="1:92" ht="18.75" customHeight="1" thickTop="1">
      <c r="A17" s="305">
        <v>68</v>
      </c>
      <c r="B17" s="306"/>
      <c r="C17" s="26"/>
      <c r="D17" s="113"/>
      <c r="E17" s="26"/>
      <c r="F17" s="113"/>
      <c r="G17" s="26"/>
      <c r="H17" s="113"/>
      <c r="I17" s="26"/>
      <c r="J17" s="113"/>
      <c r="K17" s="26"/>
      <c r="L17" s="26"/>
      <c r="M17" s="112"/>
      <c r="N17" s="113"/>
      <c r="O17" s="26"/>
      <c r="P17" s="26"/>
      <c r="Q17" s="112"/>
      <c r="R17" s="113"/>
      <c r="S17" s="26"/>
      <c r="T17" s="26"/>
      <c r="U17" s="112"/>
      <c r="V17" s="113"/>
      <c r="W17" s="26"/>
      <c r="X17" s="26"/>
      <c r="Y17" s="110" t="s">
        <v>58</v>
      </c>
      <c r="Z17" s="111" t="s">
        <v>57</v>
      </c>
      <c r="AA17" s="26" t="s">
        <v>58</v>
      </c>
      <c r="AB17" s="26" t="s">
        <v>60</v>
      </c>
      <c r="AC17" s="112" t="s">
        <v>59</v>
      </c>
      <c r="AD17" s="113" t="s">
        <v>56</v>
      </c>
      <c r="AE17" s="26" t="s">
        <v>54</v>
      </c>
      <c r="AF17" s="26" t="s">
        <v>59</v>
      </c>
      <c r="AG17" s="112" t="s">
        <v>54</v>
      </c>
      <c r="AH17" s="113" t="s">
        <v>59</v>
      </c>
      <c r="AI17" s="26" t="s">
        <v>55</v>
      </c>
      <c r="AJ17" s="26" t="s">
        <v>56</v>
      </c>
      <c r="AK17" s="112" t="s">
        <v>54</v>
      </c>
      <c r="AL17" s="113" t="s">
        <v>59</v>
      </c>
      <c r="AM17" s="26" t="s">
        <v>59</v>
      </c>
      <c r="AN17" s="26" t="s">
        <v>60</v>
      </c>
      <c r="AO17" s="112" t="s">
        <v>54</v>
      </c>
      <c r="AP17" s="113" t="s">
        <v>55</v>
      </c>
      <c r="AQ17" s="280"/>
      <c r="AR17" s="280"/>
      <c r="AS17" s="112" t="s">
        <v>56</v>
      </c>
      <c r="AT17" s="113" t="s">
        <v>59</v>
      </c>
      <c r="AU17" s="26" t="s">
        <v>59</v>
      </c>
      <c r="AV17" s="26" t="s">
        <v>59</v>
      </c>
      <c r="AW17" s="112" t="s">
        <v>54</v>
      </c>
      <c r="AX17" s="113" t="s">
        <v>58</v>
      </c>
      <c r="AY17" s="26" t="s">
        <v>54</v>
      </c>
      <c r="AZ17" s="26" t="s">
        <v>56</v>
      </c>
      <c r="BA17" s="283" t="s">
        <v>3</v>
      </c>
      <c r="BB17" s="284"/>
      <c r="BC17" s="26" t="s">
        <v>55</v>
      </c>
      <c r="BD17" s="26" t="s">
        <v>55</v>
      </c>
      <c r="BE17" s="112" t="s">
        <v>54</v>
      </c>
      <c r="BF17" s="113" t="s">
        <v>55</v>
      </c>
      <c r="BG17" s="26" t="s">
        <v>54</v>
      </c>
      <c r="BH17" s="26" t="s">
        <v>55</v>
      </c>
      <c r="BI17" s="112" t="s">
        <v>57</v>
      </c>
      <c r="BJ17" s="113" t="s">
        <v>56</v>
      </c>
      <c r="BK17" s="26"/>
      <c r="BL17" s="26"/>
      <c r="BM17" s="112"/>
      <c r="BN17" s="113"/>
      <c r="BO17" s="26"/>
      <c r="BP17" s="26"/>
      <c r="BQ17" s="112"/>
      <c r="BR17" s="113"/>
      <c r="BS17" s="26"/>
      <c r="BT17" s="26"/>
      <c r="BU17" s="112"/>
      <c r="BV17" s="113"/>
      <c r="BW17" s="26"/>
      <c r="BX17" s="26"/>
      <c r="BY17" s="112"/>
      <c r="BZ17" s="113"/>
      <c r="CA17" s="26"/>
      <c r="CB17" s="26"/>
      <c r="CC17" s="112"/>
      <c r="CD17" s="113"/>
      <c r="CE17" s="26"/>
      <c r="CF17" s="113"/>
      <c r="CG17" s="112"/>
      <c r="CH17" s="113"/>
      <c r="CI17" s="26"/>
      <c r="CJ17" s="113"/>
      <c r="CK17" s="112"/>
      <c r="CL17" s="113"/>
      <c r="CM17" s="26"/>
      <c r="CN17" s="113"/>
    </row>
    <row r="18" spans="1:92" ht="18.75" customHeight="1" thickBot="1">
      <c r="A18" s="307"/>
      <c r="B18" s="308"/>
      <c r="C18" s="26"/>
      <c r="D18" s="113"/>
      <c r="E18" s="26"/>
      <c r="F18" s="113"/>
      <c r="G18" s="26"/>
      <c r="H18" s="113"/>
      <c r="I18" s="26"/>
      <c r="J18" s="113"/>
      <c r="K18" s="26"/>
      <c r="L18" s="26"/>
      <c r="M18" s="112"/>
      <c r="N18" s="113"/>
      <c r="O18" s="26"/>
      <c r="P18" s="26"/>
      <c r="Q18" s="112"/>
      <c r="R18" s="113"/>
      <c r="S18" s="26"/>
      <c r="T18" s="26"/>
      <c r="U18" s="112"/>
      <c r="V18" s="113"/>
      <c r="W18" s="26"/>
      <c r="X18" s="26"/>
      <c r="Y18" s="114" t="s">
        <v>56</v>
      </c>
      <c r="Z18" s="115" t="s">
        <v>59</v>
      </c>
      <c r="AA18" s="26" t="s">
        <v>57</v>
      </c>
      <c r="AB18" s="26" t="s">
        <v>55</v>
      </c>
      <c r="AC18" s="112" t="s">
        <v>55</v>
      </c>
      <c r="AD18" s="113" t="s">
        <v>57</v>
      </c>
      <c r="AE18" s="26" t="s">
        <v>60</v>
      </c>
      <c r="AF18" s="26" t="s">
        <v>58</v>
      </c>
      <c r="AG18" s="112" t="s">
        <v>58</v>
      </c>
      <c r="AH18" s="113" t="s">
        <v>60</v>
      </c>
      <c r="AI18" s="26" t="s">
        <v>57</v>
      </c>
      <c r="AJ18" s="26" t="s">
        <v>57</v>
      </c>
      <c r="AK18" s="112" t="s">
        <v>58</v>
      </c>
      <c r="AL18" s="113" t="s">
        <v>60</v>
      </c>
      <c r="AM18" s="26" t="s">
        <v>58</v>
      </c>
      <c r="AN18" s="26" t="s">
        <v>58</v>
      </c>
      <c r="AO18" s="112" t="s">
        <v>57</v>
      </c>
      <c r="AP18" s="113" t="s">
        <v>59</v>
      </c>
      <c r="AQ18" s="280"/>
      <c r="AR18" s="280"/>
      <c r="AS18" s="112" t="s">
        <v>57</v>
      </c>
      <c r="AT18" s="113" t="s">
        <v>58</v>
      </c>
      <c r="AU18" s="26" t="s">
        <v>56</v>
      </c>
      <c r="AV18" s="26" t="s">
        <v>55</v>
      </c>
      <c r="AW18" s="112" t="s">
        <v>59</v>
      </c>
      <c r="AX18" s="113" t="s">
        <v>55</v>
      </c>
      <c r="AY18" s="26" t="s">
        <v>55</v>
      </c>
      <c r="AZ18" s="26" t="s">
        <v>55</v>
      </c>
      <c r="BA18" s="283"/>
      <c r="BB18" s="284"/>
      <c r="BC18" s="26" t="s">
        <v>56</v>
      </c>
      <c r="BD18" s="26" t="s">
        <v>60</v>
      </c>
      <c r="BE18" s="112" t="s">
        <v>59</v>
      </c>
      <c r="BF18" s="113" t="s">
        <v>57</v>
      </c>
      <c r="BG18" s="26" t="s">
        <v>58</v>
      </c>
      <c r="BH18" s="26" t="s">
        <v>60</v>
      </c>
      <c r="BI18" s="112" t="s">
        <v>60</v>
      </c>
      <c r="BJ18" s="113" t="s">
        <v>59</v>
      </c>
      <c r="BK18" s="26"/>
      <c r="BL18" s="26"/>
      <c r="BM18" s="112"/>
      <c r="BN18" s="113"/>
      <c r="BO18" s="26"/>
      <c r="BP18" s="26"/>
      <c r="BQ18" s="112"/>
      <c r="BR18" s="113"/>
      <c r="BS18" s="26"/>
      <c r="BT18" s="26"/>
      <c r="BU18" s="112"/>
      <c r="BV18" s="113"/>
      <c r="BW18" s="26"/>
      <c r="BX18" s="26"/>
      <c r="BY18" s="112"/>
      <c r="BZ18" s="113"/>
      <c r="CA18" s="26"/>
      <c r="CB18" s="26"/>
      <c r="CC18" s="112"/>
      <c r="CD18" s="113"/>
      <c r="CE18" s="26"/>
      <c r="CF18" s="113"/>
      <c r="CG18" s="112"/>
      <c r="CH18" s="113"/>
      <c r="CI18" s="26"/>
      <c r="CJ18" s="113"/>
      <c r="CK18" s="112"/>
      <c r="CL18" s="113"/>
      <c r="CM18" s="26"/>
      <c r="CN18" s="113"/>
    </row>
    <row r="19" spans="1:92" ht="18.75" customHeight="1" thickTop="1">
      <c r="A19" s="305">
        <v>67</v>
      </c>
      <c r="B19" s="306"/>
      <c r="C19" s="116"/>
      <c r="D19" s="111"/>
      <c r="E19" s="116"/>
      <c r="F19" s="111"/>
      <c r="G19" s="116"/>
      <c r="H19" s="111"/>
      <c r="I19" s="116"/>
      <c r="J19" s="111"/>
      <c r="K19" s="116" t="s">
        <v>54</v>
      </c>
      <c r="L19" s="116" t="s">
        <v>60</v>
      </c>
      <c r="M19" s="263"/>
      <c r="N19" s="264"/>
      <c r="O19" s="116"/>
      <c r="P19" s="116"/>
      <c r="Q19" s="110"/>
      <c r="R19" s="111"/>
      <c r="S19" s="116"/>
      <c r="T19" s="116"/>
      <c r="U19" s="110"/>
      <c r="V19" s="111"/>
      <c r="W19" s="116"/>
      <c r="X19" s="116"/>
      <c r="Y19" s="110" t="s">
        <v>58</v>
      </c>
      <c r="Z19" s="111" t="s">
        <v>60</v>
      </c>
      <c r="AA19" s="288" t="s">
        <v>36</v>
      </c>
      <c r="AB19" s="289"/>
      <c r="AC19" s="110" t="s">
        <v>54</v>
      </c>
      <c r="AD19" s="111" t="s">
        <v>60</v>
      </c>
      <c r="AE19" s="116" t="s">
        <v>59</v>
      </c>
      <c r="AF19" s="116" t="s">
        <v>59</v>
      </c>
      <c r="AG19" s="110" t="s">
        <v>54</v>
      </c>
      <c r="AH19" s="111" t="s">
        <v>59</v>
      </c>
      <c r="AI19" s="116" t="s">
        <v>58</v>
      </c>
      <c r="AJ19" s="116" t="s">
        <v>58</v>
      </c>
      <c r="AK19" s="247" t="s">
        <v>39</v>
      </c>
      <c r="AL19" s="251"/>
      <c r="AM19" s="116" t="s">
        <v>59</v>
      </c>
      <c r="AN19" s="116" t="s">
        <v>55</v>
      </c>
      <c r="AO19" s="110" t="s">
        <v>54</v>
      </c>
      <c r="AP19" s="111" t="s">
        <v>60</v>
      </c>
      <c r="AQ19" s="116" t="s">
        <v>54</v>
      </c>
      <c r="AR19" s="116" t="s">
        <v>55</v>
      </c>
      <c r="AS19" s="247" t="s">
        <v>50</v>
      </c>
      <c r="AT19" s="251"/>
      <c r="AU19" s="110" t="s">
        <v>58</v>
      </c>
      <c r="AV19" s="111" t="s">
        <v>58</v>
      </c>
      <c r="AW19" s="110" t="s">
        <v>58</v>
      </c>
      <c r="AX19" s="111" t="s">
        <v>60</v>
      </c>
      <c r="AY19" s="116" t="s">
        <v>58</v>
      </c>
      <c r="AZ19" s="116" t="s">
        <v>60</v>
      </c>
      <c r="BA19" s="110" t="s">
        <v>58</v>
      </c>
      <c r="BB19" s="111" t="s">
        <v>59</v>
      </c>
      <c r="BC19" s="116" t="s">
        <v>57</v>
      </c>
      <c r="BD19" s="116" t="s">
        <v>59</v>
      </c>
      <c r="BE19" s="110" t="s">
        <v>58</v>
      </c>
      <c r="BF19" s="111" t="s">
        <v>55</v>
      </c>
      <c r="BG19" s="116"/>
      <c r="BH19" s="116"/>
      <c r="BI19" s="110"/>
      <c r="BJ19" s="111"/>
      <c r="BK19" s="116"/>
      <c r="BL19" s="116"/>
      <c r="BM19" s="237" t="s">
        <v>92</v>
      </c>
      <c r="BN19" s="238"/>
      <c r="BO19" s="116"/>
      <c r="BP19" s="116"/>
      <c r="BQ19" s="110" t="s">
        <v>60</v>
      </c>
      <c r="BR19" s="111" t="s">
        <v>56</v>
      </c>
      <c r="BS19" s="116" t="s">
        <v>54</v>
      </c>
      <c r="BT19" s="116" t="s">
        <v>58</v>
      </c>
      <c r="BU19" s="110" t="s">
        <v>58</v>
      </c>
      <c r="BV19" s="111" t="s">
        <v>60</v>
      </c>
      <c r="BW19" s="116"/>
      <c r="BX19" s="116"/>
      <c r="BY19" s="110"/>
      <c r="BZ19" s="111"/>
      <c r="CA19" s="116"/>
      <c r="CB19" s="116"/>
      <c r="CC19" s="110"/>
      <c r="CD19" s="111"/>
      <c r="CE19" s="116"/>
      <c r="CF19" s="111"/>
      <c r="CG19" s="175"/>
      <c r="CH19" s="111"/>
      <c r="CI19" s="116"/>
      <c r="CJ19" s="111"/>
      <c r="CK19" s="175"/>
      <c r="CL19" s="111"/>
      <c r="CM19" s="116"/>
      <c r="CN19" s="111"/>
    </row>
    <row r="20" spans="1:92" ht="18.75" customHeight="1" thickBot="1">
      <c r="A20" s="307"/>
      <c r="B20" s="308"/>
      <c r="C20" s="117"/>
      <c r="D20" s="115"/>
      <c r="E20" s="117"/>
      <c r="F20" s="115"/>
      <c r="G20" s="117"/>
      <c r="H20" s="115"/>
      <c r="I20" s="117"/>
      <c r="J20" s="115"/>
      <c r="K20" s="117" t="s">
        <v>55</v>
      </c>
      <c r="L20" s="117" t="s">
        <v>56</v>
      </c>
      <c r="M20" s="265"/>
      <c r="N20" s="266"/>
      <c r="O20" s="117"/>
      <c r="P20" s="117"/>
      <c r="Q20" s="114"/>
      <c r="R20" s="115"/>
      <c r="S20" s="117"/>
      <c r="T20" s="117"/>
      <c r="U20" s="114"/>
      <c r="V20" s="115"/>
      <c r="W20" s="117"/>
      <c r="X20" s="117"/>
      <c r="Y20" s="114" t="s">
        <v>59</v>
      </c>
      <c r="Z20" s="115" t="s">
        <v>55</v>
      </c>
      <c r="AA20" s="297"/>
      <c r="AB20" s="297"/>
      <c r="AC20" s="114" t="s">
        <v>55</v>
      </c>
      <c r="AD20" s="115" t="s">
        <v>60</v>
      </c>
      <c r="AE20" s="117" t="s">
        <v>57</v>
      </c>
      <c r="AF20" s="117" t="s">
        <v>54</v>
      </c>
      <c r="AG20" s="114" t="s">
        <v>55</v>
      </c>
      <c r="AH20" s="115" t="s">
        <v>57</v>
      </c>
      <c r="AI20" s="117" t="s">
        <v>56</v>
      </c>
      <c r="AJ20" s="117" t="s">
        <v>57</v>
      </c>
      <c r="AK20" s="252"/>
      <c r="AL20" s="253"/>
      <c r="AM20" s="117" t="s">
        <v>57</v>
      </c>
      <c r="AN20" s="117" t="s">
        <v>58</v>
      </c>
      <c r="AO20" s="114" t="s">
        <v>60</v>
      </c>
      <c r="AP20" s="115" t="s">
        <v>57</v>
      </c>
      <c r="AQ20" s="117" t="s">
        <v>55</v>
      </c>
      <c r="AR20" s="117" t="s">
        <v>57</v>
      </c>
      <c r="AS20" s="252"/>
      <c r="AT20" s="253"/>
      <c r="AU20" s="114" t="s">
        <v>55</v>
      </c>
      <c r="AV20" s="115" t="s">
        <v>59</v>
      </c>
      <c r="AW20" s="114" t="s">
        <v>56</v>
      </c>
      <c r="AX20" s="115" t="s">
        <v>59</v>
      </c>
      <c r="AY20" s="117" t="s">
        <v>56</v>
      </c>
      <c r="AZ20" s="117" t="s">
        <v>55</v>
      </c>
      <c r="BA20" s="114" t="s">
        <v>57</v>
      </c>
      <c r="BB20" s="115" t="s">
        <v>57</v>
      </c>
      <c r="BC20" s="117" t="s">
        <v>58</v>
      </c>
      <c r="BD20" s="117" t="s">
        <v>55</v>
      </c>
      <c r="BE20" s="114" t="s">
        <v>56</v>
      </c>
      <c r="BF20" s="115" t="s">
        <v>59</v>
      </c>
      <c r="BG20" s="117"/>
      <c r="BH20" s="117"/>
      <c r="BI20" s="114"/>
      <c r="BJ20" s="115"/>
      <c r="BK20" s="117"/>
      <c r="BL20" s="117"/>
      <c r="BM20" s="239"/>
      <c r="BN20" s="240"/>
      <c r="BO20" s="117"/>
      <c r="BP20" s="117"/>
      <c r="BQ20" s="114" t="s">
        <v>55</v>
      </c>
      <c r="BR20" s="115" t="s">
        <v>55</v>
      </c>
      <c r="BS20" s="117" t="s">
        <v>60</v>
      </c>
      <c r="BT20" s="117" t="s">
        <v>59</v>
      </c>
      <c r="BU20" s="114" t="s">
        <v>59</v>
      </c>
      <c r="BV20" s="115" t="s">
        <v>57</v>
      </c>
      <c r="BW20" s="117"/>
      <c r="BX20" s="117"/>
      <c r="BY20" s="114"/>
      <c r="BZ20" s="115"/>
      <c r="CA20" s="117"/>
      <c r="CB20" s="117"/>
      <c r="CC20" s="114"/>
      <c r="CD20" s="115"/>
      <c r="CE20" s="117"/>
      <c r="CF20" s="115"/>
      <c r="CG20" s="114"/>
      <c r="CH20" s="115"/>
      <c r="CI20" s="117"/>
      <c r="CJ20" s="115"/>
      <c r="CK20" s="114"/>
      <c r="CL20" s="115"/>
      <c r="CM20" s="117"/>
      <c r="CN20" s="115"/>
    </row>
    <row r="21" spans="1:92" ht="18.75" customHeight="1" thickTop="1">
      <c r="A21" s="305">
        <v>66</v>
      </c>
      <c r="B21" s="306"/>
      <c r="C21" s="26"/>
      <c r="D21" s="113"/>
      <c r="E21" s="26"/>
      <c r="F21" s="113"/>
      <c r="G21" s="26"/>
      <c r="H21" s="113"/>
      <c r="I21" s="26"/>
      <c r="J21" s="113"/>
      <c r="K21" s="26" t="s">
        <v>54</v>
      </c>
      <c r="L21" s="26" t="s">
        <v>55</v>
      </c>
      <c r="M21" s="112" t="s">
        <v>60</v>
      </c>
      <c r="N21" s="113" t="s">
        <v>57</v>
      </c>
      <c r="O21" s="26" t="s">
        <v>60</v>
      </c>
      <c r="P21" s="26" t="s">
        <v>57</v>
      </c>
      <c r="Q21" s="112"/>
      <c r="R21" s="113"/>
      <c r="S21" s="26"/>
      <c r="T21" s="26"/>
      <c r="U21" s="112"/>
      <c r="V21" s="113"/>
      <c r="W21" s="26"/>
      <c r="X21" s="26"/>
      <c r="Y21" s="112" t="s">
        <v>58</v>
      </c>
      <c r="Z21" s="26" t="s">
        <v>57</v>
      </c>
      <c r="AA21" s="247" t="s">
        <v>73</v>
      </c>
      <c r="AB21" s="248"/>
      <c r="AC21" s="112" t="s">
        <v>58</v>
      </c>
      <c r="AD21" s="113" t="s">
        <v>58</v>
      </c>
      <c r="AE21" s="296" t="s">
        <v>31</v>
      </c>
      <c r="AF21" s="297"/>
      <c r="AG21" s="112" t="s">
        <v>59</v>
      </c>
      <c r="AH21" s="113" t="s">
        <v>58</v>
      </c>
      <c r="AI21" s="26" t="s">
        <v>56</v>
      </c>
      <c r="AJ21" s="26" t="s">
        <v>59</v>
      </c>
      <c r="AK21" s="112" t="s">
        <v>58</v>
      </c>
      <c r="AL21" s="113" t="s">
        <v>58</v>
      </c>
      <c r="AM21" s="26" t="s">
        <v>58</v>
      </c>
      <c r="AN21" s="26" t="s">
        <v>58</v>
      </c>
      <c r="AO21" s="112" t="s">
        <v>55</v>
      </c>
      <c r="AP21" s="113" t="s">
        <v>57</v>
      </c>
      <c r="AQ21" s="26" t="s">
        <v>59</v>
      </c>
      <c r="AR21" s="26" t="s">
        <v>59</v>
      </c>
      <c r="AS21" s="112" t="s">
        <v>55</v>
      </c>
      <c r="AT21" s="113" t="s">
        <v>55</v>
      </c>
      <c r="AU21" s="285" t="s">
        <v>43</v>
      </c>
      <c r="AV21" s="285"/>
      <c r="AW21" s="112" t="s">
        <v>55</v>
      </c>
      <c r="AX21" s="113" t="s">
        <v>57</v>
      </c>
      <c r="AY21" s="26" t="s">
        <v>54</v>
      </c>
      <c r="AZ21" s="26" t="s">
        <v>57</v>
      </c>
      <c r="BA21" s="283" t="s">
        <v>17</v>
      </c>
      <c r="BB21" s="284"/>
      <c r="BC21" s="26" t="s">
        <v>60</v>
      </c>
      <c r="BD21" s="26" t="s">
        <v>60</v>
      </c>
      <c r="BE21" s="112" t="s">
        <v>58</v>
      </c>
      <c r="BF21" s="113" t="s">
        <v>55</v>
      </c>
      <c r="BG21" s="26"/>
      <c r="BH21" s="26"/>
      <c r="BI21" s="112"/>
      <c r="BJ21" s="113"/>
      <c r="BK21" s="312" t="s">
        <v>91</v>
      </c>
      <c r="BL21" s="313"/>
      <c r="BM21" s="112"/>
      <c r="BN21" s="113"/>
      <c r="BO21" s="26"/>
      <c r="BP21" s="26"/>
      <c r="BQ21" s="112" t="s">
        <v>60</v>
      </c>
      <c r="BR21" s="113" t="s">
        <v>55</v>
      </c>
      <c r="BS21" s="26" t="s">
        <v>58</v>
      </c>
      <c r="BT21" s="26" t="s">
        <v>60</v>
      </c>
      <c r="BU21" s="271"/>
      <c r="BV21" s="272"/>
      <c r="BW21" s="26" t="s">
        <v>54</v>
      </c>
      <c r="BX21" s="26" t="s">
        <v>60</v>
      </c>
      <c r="BY21" s="112" t="s">
        <v>58</v>
      </c>
      <c r="BZ21" s="113" t="s">
        <v>60</v>
      </c>
      <c r="CA21" s="26"/>
      <c r="CB21" s="26"/>
      <c r="CC21" s="112"/>
      <c r="CD21" s="113"/>
      <c r="CE21" s="26"/>
      <c r="CF21" s="113"/>
      <c r="CG21" s="112"/>
      <c r="CH21" s="113"/>
      <c r="CI21" s="26"/>
      <c r="CJ21" s="113"/>
      <c r="CK21" s="112"/>
      <c r="CL21" s="113"/>
      <c r="CM21" s="26"/>
      <c r="CN21" s="113"/>
    </row>
    <row r="22" spans="1:92" ht="18.75" customHeight="1" thickBot="1">
      <c r="A22" s="307"/>
      <c r="B22" s="308"/>
      <c r="C22" s="26"/>
      <c r="D22" s="113"/>
      <c r="E22" s="26"/>
      <c r="F22" s="113"/>
      <c r="G22" s="26"/>
      <c r="H22" s="113"/>
      <c r="I22" s="26"/>
      <c r="J22" s="113"/>
      <c r="K22" s="26" t="s">
        <v>57</v>
      </c>
      <c r="L22" s="26" t="s">
        <v>57</v>
      </c>
      <c r="M22" s="112" t="s">
        <v>59</v>
      </c>
      <c r="N22" s="113" t="s">
        <v>56</v>
      </c>
      <c r="O22" s="26" t="s">
        <v>56</v>
      </c>
      <c r="P22" s="26" t="s">
        <v>55</v>
      </c>
      <c r="Q22" s="112"/>
      <c r="R22" s="113"/>
      <c r="S22" s="26"/>
      <c r="T22" s="26"/>
      <c r="U22" s="112"/>
      <c r="V22" s="113"/>
      <c r="W22" s="26"/>
      <c r="X22" s="26"/>
      <c r="Y22" s="112" t="s">
        <v>59</v>
      </c>
      <c r="Z22" s="26" t="s">
        <v>55</v>
      </c>
      <c r="AA22" s="249"/>
      <c r="AB22" s="250"/>
      <c r="AC22" s="112" t="s">
        <v>59</v>
      </c>
      <c r="AD22" s="113" t="s">
        <v>56</v>
      </c>
      <c r="AE22" s="297"/>
      <c r="AF22" s="297"/>
      <c r="AG22" s="112" t="s">
        <v>56</v>
      </c>
      <c r="AH22" s="113" t="s">
        <v>60</v>
      </c>
      <c r="AI22" s="26" t="s">
        <v>60</v>
      </c>
      <c r="AJ22" s="26" t="s">
        <v>57</v>
      </c>
      <c r="AK22" s="112" t="s">
        <v>54</v>
      </c>
      <c r="AL22" s="113" t="s">
        <v>55</v>
      </c>
      <c r="AM22" s="26" t="s">
        <v>54</v>
      </c>
      <c r="AN22" s="26" t="s">
        <v>55</v>
      </c>
      <c r="AO22" s="112" t="s">
        <v>60</v>
      </c>
      <c r="AP22" s="113" t="s">
        <v>60</v>
      </c>
      <c r="AQ22" s="26" t="s">
        <v>55</v>
      </c>
      <c r="AR22" s="26" t="s">
        <v>57</v>
      </c>
      <c r="AS22" s="112" t="s">
        <v>56</v>
      </c>
      <c r="AT22" s="113" t="s">
        <v>60</v>
      </c>
      <c r="AU22" s="285"/>
      <c r="AV22" s="285"/>
      <c r="AW22" s="112" t="s">
        <v>60</v>
      </c>
      <c r="AX22" s="113" t="s">
        <v>59</v>
      </c>
      <c r="AY22" s="26" t="s">
        <v>58</v>
      </c>
      <c r="AZ22" s="26" t="s">
        <v>60</v>
      </c>
      <c r="BA22" s="283"/>
      <c r="BB22" s="284"/>
      <c r="BC22" s="26" t="s">
        <v>55</v>
      </c>
      <c r="BD22" s="26" t="s">
        <v>56</v>
      </c>
      <c r="BE22" s="112" t="s">
        <v>59</v>
      </c>
      <c r="BF22" s="113" t="s">
        <v>54</v>
      </c>
      <c r="BG22" s="26"/>
      <c r="BH22" s="26"/>
      <c r="BI22" s="112"/>
      <c r="BJ22" s="113"/>
      <c r="BK22" s="314"/>
      <c r="BL22" s="315"/>
      <c r="BM22" s="112"/>
      <c r="BN22" s="113"/>
      <c r="BO22" s="26"/>
      <c r="BP22" s="26"/>
      <c r="BQ22" s="112" t="s">
        <v>56</v>
      </c>
      <c r="BR22" s="113" t="s">
        <v>56</v>
      </c>
      <c r="BS22" s="26" t="s">
        <v>57</v>
      </c>
      <c r="BT22" s="26" t="s">
        <v>56</v>
      </c>
      <c r="BU22" s="273"/>
      <c r="BV22" s="274"/>
      <c r="BW22" s="26" t="s">
        <v>59</v>
      </c>
      <c r="BX22" s="26" t="s">
        <v>57</v>
      </c>
      <c r="BY22" s="112" t="s">
        <v>59</v>
      </c>
      <c r="BZ22" s="113" t="s">
        <v>56</v>
      </c>
      <c r="CA22" s="26"/>
      <c r="CB22" s="26"/>
      <c r="CC22" s="112"/>
      <c r="CD22" s="113"/>
      <c r="CE22" s="26"/>
      <c r="CF22" s="113"/>
      <c r="CG22" s="112"/>
      <c r="CH22" s="113"/>
      <c r="CI22" s="26"/>
      <c r="CJ22" s="113"/>
      <c r="CK22" s="112"/>
      <c r="CL22" s="113"/>
      <c r="CM22" s="26"/>
      <c r="CN22" s="113"/>
    </row>
    <row r="23" spans="1:92" ht="18.75" customHeight="1" thickTop="1">
      <c r="A23" s="305">
        <v>65</v>
      </c>
      <c r="B23" s="306"/>
      <c r="C23" s="116"/>
      <c r="D23" s="111"/>
      <c r="E23" s="116"/>
      <c r="F23" s="111"/>
      <c r="G23" s="116"/>
      <c r="H23" s="111"/>
      <c r="I23" s="116"/>
      <c r="J23" s="111"/>
      <c r="K23" s="116" t="s">
        <v>60</v>
      </c>
      <c r="L23" s="116" t="s">
        <v>59</v>
      </c>
      <c r="M23" s="247" t="s">
        <v>129</v>
      </c>
      <c r="N23" s="248"/>
      <c r="O23" s="116" t="s">
        <v>60</v>
      </c>
      <c r="P23" s="116" t="s">
        <v>55</v>
      </c>
      <c r="Q23" s="110" t="s">
        <v>58</v>
      </c>
      <c r="R23" s="111" t="s">
        <v>55</v>
      </c>
      <c r="S23" s="261"/>
      <c r="T23" s="261"/>
      <c r="U23" s="110" t="s">
        <v>60</v>
      </c>
      <c r="V23" s="111" t="s">
        <v>55</v>
      </c>
      <c r="W23" s="116" t="s">
        <v>58</v>
      </c>
      <c r="X23" s="116" t="s">
        <v>60</v>
      </c>
      <c r="Y23" s="247" t="s">
        <v>35</v>
      </c>
      <c r="Z23" s="251"/>
      <c r="AA23" s="116" t="s">
        <v>56</v>
      </c>
      <c r="AB23" s="116" t="s">
        <v>55</v>
      </c>
      <c r="AC23" s="110" t="s">
        <v>58</v>
      </c>
      <c r="AD23" s="111" t="s">
        <v>60</v>
      </c>
      <c r="AE23" s="116" t="s">
        <v>56</v>
      </c>
      <c r="AF23" s="116" t="s">
        <v>59</v>
      </c>
      <c r="AG23" s="110" t="s">
        <v>54</v>
      </c>
      <c r="AH23" s="111" t="s">
        <v>60</v>
      </c>
      <c r="AI23" s="116" t="s">
        <v>55</v>
      </c>
      <c r="AJ23" s="116" t="s">
        <v>55</v>
      </c>
      <c r="AK23" s="110" t="s">
        <v>56</v>
      </c>
      <c r="AL23" s="111" t="s">
        <v>56</v>
      </c>
      <c r="AM23" s="116" t="s">
        <v>60</v>
      </c>
      <c r="AN23" s="116" t="s">
        <v>58</v>
      </c>
      <c r="AO23" s="110" t="s">
        <v>56</v>
      </c>
      <c r="AP23" s="111" t="s">
        <v>56</v>
      </c>
      <c r="AQ23" s="288" t="s">
        <v>47</v>
      </c>
      <c r="AR23" s="289"/>
      <c r="AS23" s="110" t="s">
        <v>54</v>
      </c>
      <c r="AT23" s="111" t="s">
        <v>55</v>
      </c>
      <c r="AU23" s="286" t="s">
        <v>2</v>
      </c>
      <c r="AV23" s="286"/>
      <c r="AW23" s="110" t="s">
        <v>57</v>
      </c>
      <c r="AX23" s="111" t="s">
        <v>58</v>
      </c>
      <c r="AY23" s="116" t="s">
        <v>54</v>
      </c>
      <c r="AZ23" s="116" t="s">
        <v>58</v>
      </c>
      <c r="BA23" s="110" t="s">
        <v>60</v>
      </c>
      <c r="BB23" s="111" t="s">
        <v>59</v>
      </c>
      <c r="BC23" s="281" t="s">
        <v>12</v>
      </c>
      <c r="BD23" s="281"/>
      <c r="BE23" s="110" t="s">
        <v>60</v>
      </c>
      <c r="BF23" s="111" t="s">
        <v>54</v>
      </c>
      <c r="BG23" s="116" t="s">
        <v>54</v>
      </c>
      <c r="BH23" s="116" t="s">
        <v>60</v>
      </c>
      <c r="BI23" s="110" t="s">
        <v>54</v>
      </c>
      <c r="BJ23" s="111" t="s">
        <v>58</v>
      </c>
      <c r="BK23" s="116" t="s">
        <v>58</v>
      </c>
      <c r="BL23" s="116" t="s">
        <v>60</v>
      </c>
      <c r="BM23" s="110"/>
      <c r="BN23" s="111"/>
      <c r="BO23" s="116"/>
      <c r="BP23" s="116"/>
      <c r="BQ23" s="110" t="s">
        <v>54</v>
      </c>
      <c r="BR23" s="111" t="s">
        <v>58</v>
      </c>
      <c r="BS23" s="267" t="s">
        <v>24</v>
      </c>
      <c r="BT23" s="268"/>
      <c r="BU23" s="110" t="s">
        <v>54</v>
      </c>
      <c r="BV23" s="111" t="s">
        <v>60</v>
      </c>
      <c r="BW23" s="116" t="s">
        <v>60</v>
      </c>
      <c r="BX23" s="116" t="s">
        <v>56</v>
      </c>
      <c r="BY23" s="110" t="s">
        <v>54</v>
      </c>
      <c r="BZ23" s="111" t="s">
        <v>55</v>
      </c>
      <c r="CA23" s="116"/>
      <c r="CB23" s="116"/>
      <c r="CC23" s="110"/>
      <c r="CD23" s="111"/>
      <c r="CE23" s="116"/>
      <c r="CF23" s="111"/>
      <c r="CG23" s="175"/>
      <c r="CH23" s="111"/>
      <c r="CI23" s="116"/>
      <c r="CJ23" s="111"/>
      <c r="CK23" s="175"/>
      <c r="CL23" s="111"/>
      <c r="CM23" s="116"/>
      <c r="CN23" s="111"/>
    </row>
    <row r="24" spans="1:92" ht="18.75" customHeight="1" thickBot="1">
      <c r="A24" s="307"/>
      <c r="B24" s="308"/>
      <c r="C24" s="117"/>
      <c r="D24" s="115"/>
      <c r="E24" s="117"/>
      <c r="F24" s="115"/>
      <c r="G24" s="117"/>
      <c r="H24" s="115"/>
      <c r="I24" s="117"/>
      <c r="J24" s="115"/>
      <c r="K24" s="117" t="s">
        <v>55</v>
      </c>
      <c r="L24" s="117" t="s">
        <v>56</v>
      </c>
      <c r="M24" s="249"/>
      <c r="N24" s="250"/>
      <c r="O24" s="117" t="s">
        <v>57</v>
      </c>
      <c r="P24" s="117" t="s">
        <v>56</v>
      </c>
      <c r="Q24" s="114" t="s">
        <v>57</v>
      </c>
      <c r="R24" s="115" t="s">
        <v>59</v>
      </c>
      <c r="S24" s="262"/>
      <c r="T24" s="262"/>
      <c r="U24" s="114" t="s">
        <v>56</v>
      </c>
      <c r="V24" s="115" t="s">
        <v>56</v>
      </c>
      <c r="W24" s="117" t="s">
        <v>57</v>
      </c>
      <c r="X24" s="117" t="s">
        <v>55</v>
      </c>
      <c r="Y24" s="252"/>
      <c r="Z24" s="253"/>
      <c r="AA24" s="117" t="s">
        <v>59</v>
      </c>
      <c r="AB24" s="117" t="s">
        <v>59</v>
      </c>
      <c r="AC24" s="114" t="s">
        <v>60</v>
      </c>
      <c r="AD24" s="115" t="s">
        <v>59</v>
      </c>
      <c r="AE24" s="117" t="s">
        <v>59</v>
      </c>
      <c r="AF24" s="117" t="s">
        <v>57</v>
      </c>
      <c r="AG24" s="114" t="s">
        <v>56</v>
      </c>
      <c r="AH24" s="115" t="s">
        <v>57</v>
      </c>
      <c r="AI24" s="117" t="s">
        <v>59</v>
      </c>
      <c r="AJ24" s="117" t="s">
        <v>56</v>
      </c>
      <c r="AK24" s="114" t="s">
        <v>57</v>
      </c>
      <c r="AL24" s="115" t="s">
        <v>60</v>
      </c>
      <c r="AM24" s="117" t="s">
        <v>59</v>
      </c>
      <c r="AN24" s="117" t="s">
        <v>55</v>
      </c>
      <c r="AO24" s="114" t="s">
        <v>60</v>
      </c>
      <c r="AP24" s="115" t="s">
        <v>58</v>
      </c>
      <c r="AQ24" s="290"/>
      <c r="AR24" s="290"/>
      <c r="AS24" s="114" t="s">
        <v>56</v>
      </c>
      <c r="AT24" s="115" t="s">
        <v>57</v>
      </c>
      <c r="AU24" s="287"/>
      <c r="AV24" s="287"/>
      <c r="AW24" s="114" t="s">
        <v>60</v>
      </c>
      <c r="AX24" s="115" t="s">
        <v>56</v>
      </c>
      <c r="AY24" s="26" t="s">
        <v>56</v>
      </c>
      <c r="AZ24" s="26" t="s">
        <v>59</v>
      </c>
      <c r="BA24" s="114" t="s">
        <v>56</v>
      </c>
      <c r="BB24" s="115" t="s">
        <v>57</v>
      </c>
      <c r="BC24" s="282"/>
      <c r="BD24" s="282"/>
      <c r="BE24" s="114" t="s">
        <v>55</v>
      </c>
      <c r="BF24" s="115" t="s">
        <v>59</v>
      </c>
      <c r="BG24" s="117" t="s">
        <v>58</v>
      </c>
      <c r="BH24" s="117" t="s">
        <v>58</v>
      </c>
      <c r="BI24" s="114" t="s">
        <v>57</v>
      </c>
      <c r="BJ24" s="115" t="s">
        <v>59</v>
      </c>
      <c r="BK24" s="117" t="s">
        <v>55</v>
      </c>
      <c r="BL24" s="117" t="s">
        <v>56</v>
      </c>
      <c r="BM24" s="114"/>
      <c r="BN24" s="115"/>
      <c r="BO24" s="117"/>
      <c r="BP24" s="117"/>
      <c r="BQ24" s="114" t="s">
        <v>57</v>
      </c>
      <c r="BR24" s="115" t="s">
        <v>56</v>
      </c>
      <c r="BS24" s="269"/>
      <c r="BT24" s="270"/>
      <c r="BU24" s="114" t="s">
        <v>55</v>
      </c>
      <c r="BV24" s="115" t="s">
        <v>55</v>
      </c>
      <c r="BW24" s="117" t="s">
        <v>59</v>
      </c>
      <c r="BX24" s="117" t="s">
        <v>57</v>
      </c>
      <c r="BY24" s="114" t="s">
        <v>56</v>
      </c>
      <c r="BZ24" s="115" t="s">
        <v>56</v>
      </c>
      <c r="CA24" s="117"/>
      <c r="CB24" s="117"/>
      <c r="CC24" s="114"/>
      <c r="CD24" s="115"/>
      <c r="CE24" s="117"/>
      <c r="CF24" s="115"/>
      <c r="CG24" s="114"/>
      <c r="CH24" s="115"/>
      <c r="CI24" s="117"/>
      <c r="CJ24" s="115"/>
      <c r="CK24" s="114"/>
      <c r="CL24" s="115"/>
      <c r="CM24" s="117"/>
      <c r="CN24" s="115"/>
    </row>
    <row r="25" spans="1:92" ht="18.75" customHeight="1" thickTop="1">
      <c r="A25" s="305">
        <v>64</v>
      </c>
      <c r="B25" s="306"/>
      <c r="C25" s="26"/>
      <c r="D25" s="113"/>
      <c r="E25" s="26"/>
      <c r="F25" s="113"/>
      <c r="G25" s="26"/>
      <c r="H25" s="113"/>
      <c r="I25" s="26"/>
      <c r="J25" s="113"/>
      <c r="K25" s="26" t="s">
        <v>54</v>
      </c>
      <c r="L25" s="26" t="s">
        <v>60</v>
      </c>
      <c r="M25" s="112" t="s">
        <v>54</v>
      </c>
      <c r="N25" s="113" t="s">
        <v>60</v>
      </c>
      <c r="O25" s="26" t="s">
        <v>58</v>
      </c>
      <c r="P25" s="26" t="s">
        <v>58</v>
      </c>
      <c r="Q25" s="291" t="s">
        <v>42</v>
      </c>
      <c r="R25" s="292"/>
      <c r="S25" s="296" t="s">
        <v>64</v>
      </c>
      <c r="T25" s="297"/>
      <c r="U25" s="112" t="s">
        <v>58</v>
      </c>
      <c r="V25" s="113" t="s">
        <v>57</v>
      </c>
      <c r="W25" s="26" t="s">
        <v>60</v>
      </c>
      <c r="X25" s="26" t="s">
        <v>56</v>
      </c>
      <c r="Y25" s="112" t="s">
        <v>60</v>
      </c>
      <c r="Z25" s="113" t="s">
        <v>60</v>
      </c>
      <c r="AA25" s="26" t="s">
        <v>60</v>
      </c>
      <c r="AB25" s="26" t="s">
        <v>55</v>
      </c>
      <c r="AC25" s="112" t="s">
        <v>59</v>
      </c>
      <c r="AD25" s="113" t="s">
        <v>56</v>
      </c>
      <c r="AE25" s="26" t="s">
        <v>55</v>
      </c>
      <c r="AF25" s="26" t="s">
        <v>58</v>
      </c>
      <c r="AG25" s="112" t="s">
        <v>58</v>
      </c>
      <c r="AH25" s="113" t="s">
        <v>59</v>
      </c>
      <c r="AI25" s="26" t="s">
        <v>59</v>
      </c>
      <c r="AJ25" s="26" t="s">
        <v>59</v>
      </c>
      <c r="AK25" s="112" t="s">
        <v>54</v>
      </c>
      <c r="AL25" s="113" t="s">
        <v>56</v>
      </c>
      <c r="AM25" s="26" t="s">
        <v>56</v>
      </c>
      <c r="AN25" s="26" t="s">
        <v>60</v>
      </c>
      <c r="AO25" s="112" t="s">
        <v>54</v>
      </c>
      <c r="AP25" s="113" t="s">
        <v>58</v>
      </c>
      <c r="AQ25" s="26" t="s">
        <v>58</v>
      </c>
      <c r="AR25" s="26" t="s">
        <v>55</v>
      </c>
      <c r="AS25" s="302" t="s">
        <v>11</v>
      </c>
      <c r="AT25" s="303"/>
      <c r="AU25" s="304" t="s">
        <v>2</v>
      </c>
      <c r="AV25" s="304"/>
      <c r="AW25" s="112" t="s">
        <v>57</v>
      </c>
      <c r="AX25" s="26" t="s">
        <v>56</v>
      </c>
      <c r="AY25" s="118" t="s">
        <v>54</v>
      </c>
      <c r="AZ25" s="119" t="s">
        <v>56</v>
      </c>
      <c r="BA25" s="26" t="s">
        <v>55</v>
      </c>
      <c r="BB25" s="113" t="s">
        <v>55</v>
      </c>
      <c r="BC25" s="26" t="s">
        <v>56</v>
      </c>
      <c r="BD25" s="26" t="s">
        <v>58</v>
      </c>
      <c r="BE25" s="112" t="s">
        <v>55</v>
      </c>
      <c r="BF25" s="113" t="s">
        <v>57</v>
      </c>
      <c r="BG25" s="26" t="s">
        <v>58</v>
      </c>
      <c r="BH25" s="26" t="s">
        <v>60</v>
      </c>
      <c r="BI25" s="291" t="s">
        <v>21</v>
      </c>
      <c r="BJ25" s="292"/>
      <c r="BK25" s="26" t="s">
        <v>55</v>
      </c>
      <c r="BL25" s="26" t="s">
        <v>56</v>
      </c>
      <c r="BM25" s="112" t="s">
        <v>54</v>
      </c>
      <c r="BN25" s="113" t="s">
        <v>60</v>
      </c>
      <c r="BO25" s="112" t="s">
        <v>54</v>
      </c>
      <c r="BP25" s="113" t="s">
        <v>75</v>
      </c>
      <c r="BQ25" s="112" t="s">
        <v>58</v>
      </c>
      <c r="BR25" s="113" t="s">
        <v>59</v>
      </c>
      <c r="BS25" s="26" t="s">
        <v>58</v>
      </c>
      <c r="BT25" s="26" t="s">
        <v>58</v>
      </c>
      <c r="BU25" s="112" t="s">
        <v>54</v>
      </c>
      <c r="BV25" s="113" t="s">
        <v>58</v>
      </c>
      <c r="BW25" s="26" t="s">
        <v>54</v>
      </c>
      <c r="BX25" s="26" t="s">
        <v>56</v>
      </c>
      <c r="BY25" s="112" t="s">
        <v>54</v>
      </c>
      <c r="BZ25" s="113" t="s">
        <v>58</v>
      </c>
      <c r="CA25" s="26"/>
      <c r="CB25" s="26"/>
      <c r="CC25" s="112"/>
      <c r="CD25" s="113"/>
      <c r="CE25" s="26"/>
      <c r="CF25" s="113"/>
      <c r="CG25" s="112"/>
      <c r="CH25" s="113"/>
      <c r="CI25" s="26"/>
      <c r="CJ25" s="113"/>
      <c r="CK25" s="112"/>
      <c r="CL25" s="113"/>
      <c r="CM25" s="26"/>
      <c r="CN25" s="113"/>
    </row>
    <row r="26" spans="1:92" ht="18.75" customHeight="1" thickBot="1">
      <c r="A26" s="307"/>
      <c r="B26" s="308"/>
      <c r="C26" s="26"/>
      <c r="D26" s="113"/>
      <c r="E26" s="26"/>
      <c r="F26" s="113"/>
      <c r="G26" s="26"/>
      <c r="H26" s="113"/>
      <c r="I26" s="26"/>
      <c r="J26" s="113"/>
      <c r="K26" s="26" t="s">
        <v>60</v>
      </c>
      <c r="L26" s="26" t="s">
        <v>56</v>
      </c>
      <c r="M26" s="112" t="s">
        <v>58</v>
      </c>
      <c r="N26" s="113" t="s">
        <v>59</v>
      </c>
      <c r="O26" s="26" t="s">
        <v>57</v>
      </c>
      <c r="P26" s="26" t="s">
        <v>55</v>
      </c>
      <c r="Q26" s="293"/>
      <c r="R26" s="292"/>
      <c r="S26" s="297"/>
      <c r="T26" s="297"/>
      <c r="U26" s="112" t="s">
        <v>56</v>
      </c>
      <c r="V26" s="113" t="s">
        <v>59</v>
      </c>
      <c r="W26" s="26" t="s">
        <v>55</v>
      </c>
      <c r="X26" s="26" t="s">
        <v>59</v>
      </c>
      <c r="Y26" s="112" t="s">
        <v>58</v>
      </c>
      <c r="Z26" s="113" t="s">
        <v>55</v>
      </c>
      <c r="AA26" s="26" t="s">
        <v>56</v>
      </c>
      <c r="AB26" s="26" t="s">
        <v>56</v>
      </c>
      <c r="AC26" s="112" t="s">
        <v>55</v>
      </c>
      <c r="AD26" s="113" t="s">
        <v>57</v>
      </c>
      <c r="AE26" s="26" t="s">
        <v>57</v>
      </c>
      <c r="AF26" s="26" t="s">
        <v>56</v>
      </c>
      <c r="AG26" s="112" t="s">
        <v>56</v>
      </c>
      <c r="AH26" s="113" t="s">
        <v>55</v>
      </c>
      <c r="AI26" s="26" t="s">
        <v>60</v>
      </c>
      <c r="AJ26" s="26" t="s">
        <v>57</v>
      </c>
      <c r="AK26" s="112" t="s">
        <v>58</v>
      </c>
      <c r="AL26" s="113" t="s">
        <v>55</v>
      </c>
      <c r="AM26" s="26" t="s">
        <v>60</v>
      </c>
      <c r="AN26" s="26" t="s">
        <v>55</v>
      </c>
      <c r="AO26" s="112" t="s">
        <v>57</v>
      </c>
      <c r="AP26" s="113" t="s">
        <v>55</v>
      </c>
      <c r="AQ26" s="26" t="s">
        <v>59</v>
      </c>
      <c r="AR26" s="26" t="s">
        <v>57</v>
      </c>
      <c r="AS26" s="302"/>
      <c r="AT26" s="303"/>
      <c r="AU26" s="304"/>
      <c r="AV26" s="304"/>
      <c r="AW26" s="112" t="s">
        <v>60</v>
      </c>
      <c r="AX26" s="26" t="s">
        <v>58</v>
      </c>
      <c r="AY26" s="120" t="s">
        <v>55</v>
      </c>
      <c r="AZ26" s="121" t="s">
        <v>60</v>
      </c>
      <c r="BA26" s="26" t="s">
        <v>54</v>
      </c>
      <c r="BB26" s="113" t="s">
        <v>60</v>
      </c>
      <c r="BC26" s="26" t="s">
        <v>57</v>
      </c>
      <c r="BD26" s="26" t="s">
        <v>59</v>
      </c>
      <c r="BE26" s="112" t="s">
        <v>59</v>
      </c>
      <c r="BF26" s="113" t="s">
        <v>59</v>
      </c>
      <c r="BG26" s="26" t="s">
        <v>57</v>
      </c>
      <c r="BH26" s="26" t="s">
        <v>56</v>
      </c>
      <c r="BI26" s="293"/>
      <c r="BJ26" s="292"/>
      <c r="BK26" s="26" t="s">
        <v>59</v>
      </c>
      <c r="BL26" s="26" t="s">
        <v>59</v>
      </c>
      <c r="BM26" s="112" t="s">
        <v>58</v>
      </c>
      <c r="BN26" s="113" t="s">
        <v>58</v>
      </c>
      <c r="BO26" s="112" t="s">
        <v>57</v>
      </c>
      <c r="BP26" s="113" t="s">
        <v>55</v>
      </c>
      <c r="BQ26" s="112" t="s">
        <v>55</v>
      </c>
      <c r="BR26" s="113" t="s">
        <v>55</v>
      </c>
      <c r="BS26" s="26" t="s">
        <v>57</v>
      </c>
      <c r="BT26" s="26" t="s">
        <v>56</v>
      </c>
      <c r="BU26" s="112" t="s">
        <v>57</v>
      </c>
      <c r="BV26" s="113" t="s">
        <v>55</v>
      </c>
      <c r="BW26" s="26" t="s">
        <v>57</v>
      </c>
      <c r="BX26" s="26" t="s">
        <v>57</v>
      </c>
      <c r="BY26" s="112" t="s">
        <v>57</v>
      </c>
      <c r="BZ26" s="113" t="s">
        <v>55</v>
      </c>
      <c r="CA26" s="26"/>
      <c r="CB26" s="26"/>
      <c r="CC26" s="112"/>
      <c r="CD26" s="113"/>
      <c r="CE26" s="26"/>
      <c r="CF26" s="113"/>
      <c r="CG26" s="112"/>
      <c r="CH26" s="113"/>
      <c r="CI26" s="26"/>
      <c r="CJ26" s="113"/>
      <c r="CK26" s="112"/>
      <c r="CL26" s="113"/>
      <c r="CM26" s="26"/>
      <c r="CN26" s="113"/>
    </row>
    <row r="27" spans="1:92" ht="18.75" customHeight="1" thickTop="1">
      <c r="A27" s="305">
        <v>63</v>
      </c>
      <c r="B27" s="306"/>
      <c r="C27" s="116"/>
      <c r="D27" s="111"/>
      <c r="E27" s="116"/>
      <c r="F27" s="111"/>
      <c r="G27" s="116"/>
      <c r="H27" s="111"/>
      <c r="I27" s="116"/>
      <c r="J27" s="111"/>
      <c r="K27" s="116"/>
      <c r="L27" s="116"/>
      <c r="M27" s="110" t="s">
        <v>60</v>
      </c>
      <c r="N27" s="111" t="s">
        <v>59</v>
      </c>
      <c r="O27" s="116" t="s">
        <v>54</v>
      </c>
      <c r="P27" s="116" t="s">
        <v>55</v>
      </c>
      <c r="Q27" s="110" t="s">
        <v>54</v>
      </c>
      <c r="R27" s="111" t="s">
        <v>55</v>
      </c>
      <c r="S27" s="116" t="s">
        <v>54</v>
      </c>
      <c r="T27" s="116" t="s">
        <v>57</v>
      </c>
      <c r="U27" s="110" t="s">
        <v>58</v>
      </c>
      <c r="V27" s="111" t="s">
        <v>59</v>
      </c>
      <c r="W27" s="116" t="s">
        <v>60</v>
      </c>
      <c r="X27" s="116" t="s">
        <v>60</v>
      </c>
      <c r="Y27" s="110" t="s">
        <v>60</v>
      </c>
      <c r="Z27" s="111" t="s">
        <v>55</v>
      </c>
      <c r="AA27" s="116"/>
      <c r="AB27" s="116"/>
      <c r="AC27" s="110" t="s">
        <v>54</v>
      </c>
      <c r="AD27" s="111" t="s">
        <v>58</v>
      </c>
      <c r="AE27" s="116" t="s">
        <v>54</v>
      </c>
      <c r="AF27" s="116" t="s">
        <v>58</v>
      </c>
      <c r="AG27" s="110" t="s">
        <v>55</v>
      </c>
      <c r="AH27" s="111" t="s">
        <v>59</v>
      </c>
      <c r="AI27" s="281" t="s">
        <v>66</v>
      </c>
      <c r="AJ27" s="281"/>
      <c r="AK27" s="263"/>
      <c r="AL27" s="264"/>
      <c r="AM27" s="288" t="s">
        <v>48</v>
      </c>
      <c r="AN27" s="289"/>
      <c r="AO27" s="110" t="s">
        <v>54</v>
      </c>
      <c r="AP27" s="111" t="s">
        <v>58</v>
      </c>
      <c r="AQ27" s="116" t="s">
        <v>60</v>
      </c>
      <c r="AR27" s="116" t="s">
        <v>59</v>
      </c>
      <c r="AS27" s="110" t="s">
        <v>54</v>
      </c>
      <c r="AT27" s="111" t="s">
        <v>58</v>
      </c>
      <c r="AU27" s="286" t="s">
        <v>2</v>
      </c>
      <c r="AV27" s="286"/>
      <c r="AW27" s="110" t="s">
        <v>56</v>
      </c>
      <c r="AX27" s="111" t="s">
        <v>55</v>
      </c>
      <c r="AY27" s="26" t="s">
        <v>54</v>
      </c>
      <c r="AZ27" s="26" t="s">
        <v>58</v>
      </c>
      <c r="BA27" s="110" t="s">
        <v>59</v>
      </c>
      <c r="BB27" s="111" t="s">
        <v>55</v>
      </c>
      <c r="BC27" s="116" t="s">
        <v>60</v>
      </c>
      <c r="BD27" s="116" t="s">
        <v>60</v>
      </c>
      <c r="BE27" s="110" t="s">
        <v>54</v>
      </c>
      <c r="BF27" s="116" t="s">
        <v>56</v>
      </c>
      <c r="BG27" s="247" t="s">
        <v>83</v>
      </c>
      <c r="BH27" s="248"/>
      <c r="BI27" s="288" t="s">
        <v>22</v>
      </c>
      <c r="BJ27" s="251"/>
      <c r="BK27" s="116" t="s">
        <v>58</v>
      </c>
      <c r="BL27" s="116" t="s">
        <v>55</v>
      </c>
      <c r="BM27" s="110" t="s">
        <v>58</v>
      </c>
      <c r="BN27" s="111" t="s">
        <v>57</v>
      </c>
      <c r="BO27" s="261"/>
      <c r="BP27" s="264"/>
      <c r="BQ27" s="110" t="s">
        <v>54</v>
      </c>
      <c r="BR27" s="111" t="s">
        <v>58</v>
      </c>
      <c r="BS27" s="116" t="s">
        <v>57</v>
      </c>
      <c r="BT27" s="116" t="s">
        <v>59</v>
      </c>
      <c r="BU27" s="110" t="s">
        <v>60</v>
      </c>
      <c r="BV27" s="111" t="s">
        <v>56</v>
      </c>
      <c r="BW27" s="116" t="s">
        <v>58</v>
      </c>
      <c r="BX27" s="116" t="s">
        <v>57</v>
      </c>
      <c r="BY27" s="110" t="s">
        <v>54</v>
      </c>
      <c r="BZ27" s="111" t="s">
        <v>58</v>
      </c>
      <c r="CA27" s="116"/>
      <c r="CB27" s="116"/>
      <c r="CC27" s="110"/>
      <c r="CD27" s="111"/>
      <c r="CE27" s="116"/>
      <c r="CF27" s="111"/>
      <c r="CG27" s="175"/>
      <c r="CH27" s="111"/>
      <c r="CI27" s="116"/>
      <c r="CJ27" s="111"/>
      <c r="CK27" s="175"/>
      <c r="CL27" s="111"/>
      <c r="CM27" s="116"/>
      <c r="CN27" s="111"/>
    </row>
    <row r="28" spans="1:92" ht="18.75" customHeight="1" thickBot="1">
      <c r="A28" s="307"/>
      <c r="B28" s="308"/>
      <c r="C28" s="117"/>
      <c r="D28" s="115"/>
      <c r="E28" s="117"/>
      <c r="F28" s="115"/>
      <c r="G28" s="117"/>
      <c r="H28" s="115"/>
      <c r="I28" s="117"/>
      <c r="J28" s="115"/>
      <c r="K28" s="117"/>
      <c r="L28" s="117"/>
      <c r="M28" s="114" t="s">
        <v>56</v>
      </c>
      <c r="N28" s="115" t="s">
        <v>56</v>
      </c>
      <c r="O28" s="117" t="s">
        <v>59</v>
      </c>
      <c r="P28" s="117" t="s">
        <v>56</v>
      </c>
      <c r="Q28" s="114" t="s">
        <v>59</v>
      </c>
      <c r="R28" s="115" t="s">
        <v>56</v>
      </c>
      <c r="S28" s="117" t="s">
        <v>56</v>
      </c>
      <c r="T28" s="117" t="s">
        <v>56</v>
      </c>
      <c r="U28" s="114" t="s">
        <v>56</v>
      </c>
      <c r="V28" s="115" t="s">
        <v>59</v>
      </c>
      <c r="W28" s="117" t="s">
        <v>55</v>
      </c>
      <c r="X28" s="117" t="s">
        <v>57</v>
      </c>
      <c r="Y28" s="114" t="s">
        <v>59</v>
      </c>
      <c r="Z28" s="115" t="s">
        <v>59</v>
      </c>
      <c r="AA28" s="117"/>
      <c r="AB28" s="117"/>
      <c r="AC28" s="114" t="s">
        <v>60</v>
      </c>
      <c r="AD28" s="115" t="s">
        <v>55</v>
      </c>
      <c r="AE28" s="117" t="s">
        <v>59</v>
      </c>
      <c r="AF28" s="117" t="s">
        <v>56</v>
      </c>
      <c r="AG28" s="114" t="s">
        <v>56</v>
      </c>
      <c r="AH28" s="115" t="s">
        <v>57</v>
      </c>
      <c r="AI28" s="282"/>
      <c r="AJ28" s="282"/>
      <c r="AK28" s="265"/>
      <c r="AL28" s="266"/>
      <c r="AM28" s="290"/>
      <c r="AN28" s="290"/>
      <c r="AO28" s="114" t="s">
        <v>61</v>
      </c>
      <c r="AP28" s="115" t="s">
        <v>55</v>
      </c>
      <c r="AQ28" s="117" t="s">
        <v>58</v>
      </c>
      <c r="AR28" s="117" t="s">
        <v>58</v>
      </c>
      <c r="AS28" s="114" t="s">
        <v>59</v>
      </c>
      <c r="AT28" s="115" t="s">
        <v>57</v>
      </c>
      <c r="AU28" s="287"/>
      <c r="AV28" s="287"/>
      <c r="AW28" s="114" t="s">
        <v>59</v>
      </c>
      <c r="AX28" s="115" t="s">
        <v>59</v>
      </c>
      <c r="AY28" s="117" t="s">
        <v>57</v>
      </c>
      <c r="AZ28" s="117" t="s">
        <v>55</v>
      </c>
      <c r="BA28" s="114" t="s">
        <v>57</v>
      </c>
      <c r="BB28" s="115" t="s">
        <v>57</v>
      </c>
      <c r="BC28" s="117" t="s">
        <v>56</v>
      </c>
      <c r="BD28" s="117" t="s">
        <v>59</v>
      </c>
      <c r="BE28" s="114" t="s">
        <v>57</v>
      </c>
      <c r="BF28" s="117" t="s">
        <v>58</v>
      </c>
      <c r="BG28" s="249"/>
      <c r="BH28" s="250"/>
      <c r="BI28" s="290"/>
      <c r="BJ28" s="253"/>
      <c r="BK28" s="117" t="s">
        <v>59</v>
      </c>
      <c r="BL28" s="117" t="s">
        <v>59</v>
      </c>
      <c r="BM28" s="114" t="s">
        <v>59</v>
      </c>
      <c r="BN28" s="115" t="s">
        <v>55</v>
      </c>
      <c r="BO28" s="262"/>
      <c r="BP28" s="266"/>
      <c r="BQ28" s="114" t="s">
        <v>55</v>
      </c>
      <c r="BR28" s="115" t="s">
        <v>55</v>
      </c>
      <c r="BS28" s="117" t="s">
        <v>56</v>
      </c>
      <c r="BT28" s="117" t="s">
        <v>56</v>
      </c>
      <c r="BU28" s="114" t="s">
        <v>55</v>
      </c>
      <c r="BV28" s="115" t="s">
        <v>55</v>
      </c>
      <c r="BW28" s="117" t="s">
        <v>59</v>
      </c>
      <c r="BX28" s="117" t="s">
        <v>55</v>
      </c>
      <c r="BY28" s="114" t="s">
        <v>60</v>
      </c>
      <c r="BZ28" s="115" t="s">
        <v>59</v>
      </c>
      <c r="CA28" s="117"/>
      <c r="CB28" s="117"/>
      <c r="CC28" s="114"/>
      <c r="CD28" s="115"/>
      <c r="CE28" s="117"/>
      <c r="CF28" s="115"/>
      <c r="CG28" s="114"/>
      <c r="CH28" s="115"/>
      <c r="CI28" s="117"/>
      <c r="CJ28" s="115"/>
      <c r="CK28" s="114"/>
      <c r="CL28" s="115"/>
      <c r="CM28" s="117"/>
      <c r="CN28" s="115"/>
    </row>
    <row r="29" spans="1:92" ht="18.75" customHeight="1" thickTop="1">
      <c r="A29" s="305">
        <v>62</v>
      </c>
      <c r="B29" s="306"/>
      <c r="C29" s="26"/>
      <c r="D29" s="113"/>
      <c r="E29" s="26"/>
      <c r="F29" s="113"/>
      <c r="G29" s="26"/>
      <c r="H29" s="113"/>
      <c r="I29" s="26"/>
      <c r="J29" s="113"/>
      <c r="K29" s="26"/>
      <c r="L29" s="26"/>
      <c r="M29" s="112" t="s">
        <v>54</v>
      </c>
      <c r="N29" s="113" t="s">
        <v>60</v>
      </c>
      <c r="O29" s="26" t="s">
        <v>54</v>
      </c>
      <c r="P29" s="26" t="s">
        <v>58</v>
      </c>
      <c r="Q29" s="294"/>
      <c r="R29" s="295"/>
      <c r="S29" s="280"/>
      <c r="T29" s="280"/>
      <c r="U29" s="112" t="s">
        <v>58</v>
      </c>
      <c r="V29" s="113" t="s">
        <v>58</v>
      </c>
      <c r="W29" s="26"/>
      <c r="X29" s="26"/>
      <c r="Y29" s="243"/>
      <c r="Z29" s="244"/>
      <c r="AA29" s="26"/>
      <c r="AB29" s="26"/>
      <c r="AC29" s="112" t="s">
        <v>56</v>
      </c>
      <c r="AD29" s="113" t="s">
        <v>56</v>
      </c>
      <c r="AE29" s="26" t="s">
        <v>56</v>
      </c>
      <c r="AF29" s="26" t="s">
        <v>54</v>
      </c>
      <c r="AG29" s="291" t="s">
        <v>109</v>
      </c>
      <c r="AH29" s="292"/>
      <c r="AI29" s="26" t="s">
        <v>54</v>
      </c>
      <c r="AJ29" s="26" t="s">
        <v>58</v>
      </c>
      <c r="AK29" s="112" t="s">
        <v>56</v>
      </c>
      <c r="AL29" s="113" t="s">
        <v>57</v>
      </c>
      <c r="AM29" s="280"/>
      <c r="AN29" s="280"/>
      <c r="AO29" s="112" t="s">
        <v>54</v>
      </c>
      <c r="AP29" s="113" t="s">
        <v>58</v>
      </c>
      <c r="AQ29" s="26" t="s">
        <v>54</v>
      </c>
      <c r="AR29" s="26" t="s">
        <v>58</v>
      </c>
      <c r="AS29" s="112" t="s">
        <v>58</v>
      </c>
      <c r="AT29" s="113" t="s">
        <v>58</v>
      </c>
      <c r="AU29" s="26" t="s">
        <v>55</v>
      </c>
      <c r="AV29" s="26" t="s">
        <v>55</v>
      </c>
      <c r="AW29" s="112" t="s">
        <v>59</v>
      </c>
      <c r="AX29" s="113" t="s">
        <v>59</v>
      </c>
      <c r="AY29" s="26" t="s">
        <v>54</v>
      </c>
      <c r="AZ29" s="26" t="s">
        <v>60</v>
      </c>
      <c r="BA29" s="112" t="s">
        <v>59</v>
      </c>
      <c r="BB29" s="113" t="s">
        <v>59</v>
      </c>
      <c r="BC29" s="26" t="s">
        <v>54</v>
      </c>
      <c r="BD29" s="26" t="s">
        <v>56</v>
      </c>
      <c r="BE29" s="112" t="s">
        <v>56</v>
      </c>
      <c r="BF29" s="113" t="s">
        <v>57</v>
      </c>
      <c r="BG29" s="26" t="s">
        <v>58</v>
      </c>
      <c r="BH29" s="26" t="s">
        <v>57</v>
      </c>
      <c r="BI29" s="112" t="s">
        <v>60</v>
      </c>
      <c r="BJ29" s="113" t="s">
        <v>55</v>
      </c>
      <c r="BK29" s="26" t="s">
        <v>54</v>
      </c>
      <c r="BL29" s="26" t="s">
        <v>60</v>
      </c>
      <c r="BM29" s="110" t="s">
        <v>58</v>
      </c>
      <c r="BN29" s="111" t="s">
        <v>55</v>
      </c>
      <c r="BO29" s="26" t="s">
        <v>58</v>
      </c>
      <c r="BP29" s="26" t="s">
        <v>60</v>
      </c>
      <c r="BQ29" s="112" t="s">
        <v>60</v>
      </c>
      <c r="BR29" s="113" t="s">
        <v>59</v>
      </c>
      <c r="BS29" s="26" t="s">
        <v>58</v>
      </c>
      <c r="BT29" s="26" t="s">
        <v>55</v>
      </c>
      <c r="BU29" s="112" t="s">
        <v>58</v>
      </c>
      <c r="BV29" s="113" t="s">
        <v>60</v>
      </c>
      <c r="BW29" s="26" t="s">
        <v>58</v>
      </c>
      <c r="BX29" s="26" t="s">
        <v>55</v>
      </c>
      <c r="BY29" s="112" t="s">
        <v>57</v>
      </c>
      <c r="BZ29" s="113" t="s">
        <v>57</v>
      </c>
      <c r="CA29" s="26"/>
      <c r="CB29" s="26"/>
      <c r="CC29" s="112"/>
      <c r="CD29" s="113"/>
      <c r="CE29" s="26"/>
      <c r="CF29" s="113"/>
      <c r="CG29" s="112"/>
      <c r="CH29" s="113"/>
      <c r="CI29" s="26"/>
      <c r="CJ29" s="113"/>
      <c r="CK29" s="112"/>
      <c r="CL29" s="113"/>
      <c r="CM29" s="26"/>
      <c r="CN29" s="113"/>
    </row>
    <row r="30" spans="1:92" ht="18.75" customHeight="1" thickBot="1">
      <c r="A30" s="307"/>
      <c r="B30" s="308"/>
      <c r="C30" s="26"/>
      <c r="D30" s="113"/>
      <c r="E30" s="26"/>
      <c r="F30" s="113"/>
      <c r="G30" s="26"/>
      <c r="H30" s="113"/>
      <c r="I30" s="26"/>
      <c r="J30" s="113"/>
      <c r="K30" s="26"/>
      <c r="L30" s="26"/>
      <c r="M30" s="112" t="s">
        <v>58</v>
      </c>
      <c r="N30" s="113" t="s">
        <v>57</v>
      </c>
      <c r="O30" s="26" t="s">
        <v>59</v>
      </c>
      <c r="P30" s="26" t="s">
        <v>55</v>
      </c>
      <c r="Q30" s="294"/>
      <c r="R30" s="295"/>
      <c r="S30" s="280"/>
      <c r="T30" s="280"/>
      <c r="U30" s="112" t="s">
        <v>56</v>
      </c>
      <c r="V30" s="113" t="s">
        <v>57</v>
      </c>
      <c r="W30" s="26"/>
      <c r="X30" s="26"/>
      <c r="Y30" s="245"/>
      <c r="Z30" s="246"/>
      <c r="AA30" s="26"/>
      <c r="AB30" s="26"/>
      <c r="AC30" s="112" t="s">
        <v>60</v>
      </c>
      <c r="AD30" s="113" t="s">
        <v>58</v>
      </c>
      <c r="AE30" s="26" t="s">
        <v>55</v>
      </c>
      <c r="AF30" s="26" t="s">
        <v>58</v>
      </c>
      <c r="AG30" s="293"/>
      <c r="AH30" s="292"/>
      <c r="AI30" s="26" t="s">
        <v>55</v>
      </c>
      <c r="AJ30" s="26" t="s">
        <v>57</v>
      </c>
      <c r="AK30" s="112" t="s">
        <v>57</v>
      </c>
      <c r="AL30" s="113" t="s">
        <v>55</v>
      </c>
      <c r="AM30" s="280"/>
      <c r="AN30" s="280"/>
      <c r="AO30" s="112" t="s">
        <v>57</v>
      </c>
      <c r="AP30" s="113" t="s">
        <v>55</v>
      </c>
      <c r="AQ30" s="26" t="s">
        <v>60</v>
      </c>
      <c r="AR30" s="26" t="s">
        <v>55</v>
      </c>
      <c r="AS30" s="112" t="s">
        <v>59</v>
      </c>
      <c r="AT30" s="113" t="s">
        <v>57</v>
      </c>
      <c r="AU30" s="26" t="s">
        <v>59</v>
      </c>
      <c r="AV30" s="26" t="s">
        <v>57</v>
      </c>
      <c r="AW30" s="112" t="s">
        <v>57</v>
      </c>
      <c r="AX30" s="113" t="s">
        <v>58</v>
      </c>
      <c r="AY30" s="26" t="s">
        <v>56</v>
      </c>
      <c r="AZ30" s="26" t="s">
        <v>59</v>
      </c>
      <c r="BA30" s="112" t="s">
        <v>60</v>
      </c>
      <c r="BB30" s="113" t="s">
        <v>57</v>
      </c>
      <c r="BC30" s="26" t="s">
        <v>55</v>
      </c>
      <c r="BD30" s="26" t="s">
        <v>60</v>
      </c>
      <c r="BE30" s="112" t="s">
        <v>55</v>
      </c>
      <c r="BF30" s="113" t="s">
        <v>58</v>
      </c>
      <c r="BG30" s="26" t="s">
        <v>55</v>
      </c>
      <c r="BH30" s="26" t="s">
        <v>55</v>
      </c>
      <c r="BI30" s="112" t="s">
        <v>57</v>
      </c>
      <c r="BJ30" s="113" t="s">
        <v>57</v>
      </c>
      <c r="BK30" s="26" t="s">
        <v>55</v>
      </c>
      <c r="BL30" s="26" t="s">
        <v>56</v>
      </c>
      <c r="BM30" s="114" t="s">
        <v>59</v>
      </c>
      <c r="BN30" s="115" t="s">
        <v>59</v>
      </c>
      <c r="BO30" s="26" t="s">
        <v>59</v>
      </c>
      <c r="BP30" s="26" t="s">
        <v>56</v>
      </c>
      <c r="BQ30" s="112" t="s">
        <v>56</v>
      </c>
      <c r="BR30" s="113" t="s">
        <v>55</v>
      </c>
      <c r="BS30" s="26" t="s">
        <v>56</v>
      </c>
      <c r="BT30" s="26" t="s">
        <v>59</v>
      </c>
      <c r="BU30" s="112" t="s">
        <v>57</v>
      </c>
      <c r="BV30" s="113" t="s">
        <v>55</v>
      </c>
      <c r="BW30" s="26" t="s">
        <v>59</v>
      </c>
      <c r="BX30" s="26" t="s">
        <v>56</v>
      </c>
      <c r="BY30" s="112" t="s">
        <v>59</v>
      </c>
      <c r="BZ30" s="113" t="s">
        <v>55</v>
      </c>
      <c r="CA30" s="26"/>
      <c r="CB30" s="26"/>
      <c r="CC30" s="112"/>
      <c r="CD30" s="113"/>
      <c r="CE30" s="26"/>
      <c r="CF30" s="113"/>
      <c r="CG30" s="112"/>
      <c r="CH30" s="113"/>
      <c r="CI30" s="26"/>
      <c r="CJ30" s="113"/>
      <c r="CK30" s="112"/>
      <c r="CL30" s="113"/>
      <c r="CM30" s="26"/>
      <c r="CN30" s="113"/>
    </row>
    <row r="31" spans="1:92" ht="18.75" customHeight="1" thickTop="1">
      <c r="A31" s="305">
        <v>61</v>
      </c>
      <c r="B31" s="306"/>
      <c r="C31" s="116"/>
      <c r="D31" s="111"/>
      <c r="E31" s="116"/>
      <c r="F31" s="111"/>
      <c r="G31" s="116"/>
      <c r="H31" s="111"/>
      <c r="I31" s="116"/>
      <c r="J31" s="111"/>
      <c r="K31" s="116"/>
      <c r="L31" s="116"/>
      <c r="M31" s="110"/>
      <c r="N31" s="111"/>
      <c r="O31" s="116" t="s">
        <v>54</v>
      </c>
      <c r="P31" s="116" t="s">
        <v>60</v>
      </c>
      <c r="Q31" s="110" t="s">
        <v>54</v>
      </c>
      <c r="R31" s="111" t="s">
        <v>56</v>
      </c>
      <c r="S31" s="116"/>
      <c r="T31" s="116"/>
      <c r="U31" s="110"/>
      <c r="V31" s="111"/>
      <c r="W31" s="116"/>
      <c r="X31" s="116"/>
      <c r="Y31" s="110"/>
      <c r="Z31" s="111"/>
      <c r="AA31" s="237" t="s">
        <v>110</v>
      </c>
      <c r="AB31" s="238"/>
      <c r="AC31" s="110" t="s">
        <v>57</v>
      </c>
      <c r="AD31" s="111" t="s">
        <v>60</v>
      </c>
      <c r="AE31" s="116" t="s">
        <v>59</v>
      </c>
      <c r="AF31" s="116" t="s">
        <v>56</v>
      </c>
      <c r="AG31" s="298" t="s">
        <v>107</v>
      </c>
      <c r="AH31" s="309"/>
      <c r="AI31" s="116" t="s">
        <v>54</v>
      </c>
      <c r="AJ31" s="116" t="s">
        <v>56</v>
      </c>
      <c r="AK31" s="110" t="s">
        <v>54</v>
      </c>
      <c r="AL31" s="111" t="s">
        <v>57</v>
      </c>
      <c r="AM31" s="116" t="s">
        <v>54</v>
      </c>
      <c r="AN31" s="116" t="s">
        <v>57</v>
      </c>
      <c r="AO31" s="110" t="s">
        <v>54</v>
      </c>
      <c r="AP31" s="111" t="s">
        <v>60</v>
      </c>
      <c r="AQ31" s="116" t="s">
        <v>54</v>
      </c>
      <c r="AR31" s="116" t="s">
        <v>60</v>
      </c>
      <c r="AS31" s="110" t="s">
        <v>60</v>
      </c>
      <c r="AT31" s="111" t="s">
        <v>58</v>
      </c>
      <c r="AU31" s="116" t="s">
        <v>54</v>
      </c>
      <c r="AV31" s="116" t="s">
        <v>59</v>
      </c>
      <c r="AW31" s="110" t="s">
        <v>54</v>
      </c>
      <c r="AX31" s="111" t="s">
        <v>58</v>
      </c>
      <c r="AY31" s="288" t="s">
        <v>98</v>
      </c>
      <c r="AZ31" s="289"/>
      <c r="BA31" s="247" t="s">
        <v>97</v>
      </c>
      <c r="BB31" s="251"/>
      <c r="BC31" s="116" t="s">
        <v>55</v>
      </c>
      <c r="BD31" s="116" t="s">
        <v>58</v>
      </c>
      <c r="BE31" s="110" t="s">
        <v>55</v>
      </c>
      <c r="BF31" s="111" t="s">
        <v>57</v>
      </c>
      <c r="BG31" s="116" t="s">
        <v>58</v>
      </c>
      <c r="BH31" s="116" t="s">
        <v>60</v>
      </c>
      <c r="BI31" s="298" t="s">
        <v>107</v>
      </c>
      <c r="BJ31" s="299"/>
      <c r="BK31" s="116" t="s">
        <v>60</v>
      </c>
      <c r="BL31" s="116" t="s">
        <v>60</v>
      </c>
      <c r="BM31" s="110" t="s">
        <v>54</v>
      </c>
      <c r="BN31" s="111" t="s">
        <v>58</v>
      </c>
      <c r="BO31" s="116" t="s">
        <v>54</v>
      </c>
      <c r="BP31" s="116" t="s">
        <v>55</v>
      </c>
      <c r="BQ31" s="110" t="s">
        <v>54</v>
      </c>
      <c r="BR31" s="111" t="s">
        <v>75</v>
      </c>
      <c r="BS31" s="116" t="s">
        <v>54</v>
      </c>
      <c r="BT31" s="116" t="s">
        <v>60</v>
      </c>
      <c r="BU31" s="110" t="s">
        <v>54</v>
      </c>
      <c r="BV31" s="111" t="s">
        <v>60</v>
      </c>
      <c r="BW31" s="116" t="s">
        <v>54</v>
      </c>
      <c r="BX31" s="116" t="s">
        <v>60</v>
      </c>
      <c r="BY31" s="247" t="s">
        <v>123</v>
      </c>
      <c r="BZ31" s="251"/>
      <c r="CA31" s="116"/>
      <c r="CB31" s="116"/>
      <c r="CC31" s="110"/>
      <c r="CD31" s="111"/>
      <c r="CE31" s="116"/>
      <c r="CF31" s="111"/>
      <c r="CG31" s="175"/>
      <c r="CH31" s="111"/>
      <c r="CI31" s="116"/>
      <c r="CJ31" s="111"/>
      <c r="CK31" s="175"/>
      <c r="CL31" s="111"/>
      <c r="CM31" s="116"/>
      <c r="CN31" s="111"/>
    </row>
    <row r="32" spans="1:92" ht="18.75" customHeight="1" thickBot="1">
      <c r="A32" s="307"/>
      <c r="B32" s="308"/>
      <c r="C32" s="117"/>
      <c r="D32" s="115"/>
      <c r="E32" s="117"/>
      <c r="F32" s="115"/>
      <c r="G32" s="117"/>
      <c r="H32" s="115"/>
      <c r="I32" s="117"/>
      <c r="J32" s="115"/>
      <c r="K32" s="117"/>
      <c r="L32" s="117"/>
      <c r="M32" s="114"/>
      <c r="N32" s="115"/>
      <c r="O32" s="117" t="s">
        <v>57</v>
      </c>
      <c r="P32" s="117" t="s">
        <v>55</v>
      </c>
      <c r="Q32" s="114" t="s">
        <v>55</v>
      </c>
      <c r="R32" s="115" t="s">
        <v>57</v>
      </c>
      <c r="S32" s="117"/>
      <c r="T32" s="117"/>
      <c r="U32" s="114"/>
      <c r="V32" s="115"/>
      <c r="W32" s="117"/>
      <c r="X32" s="117"/>
      <c r="Y32" s="114"/>
      <c r="Z32" s="115"/>
      <c r="AA32" s="239"/>
      <c r="AB32" s="240"/>
      <c r="AC32" s="114" t="s">
        <v>56</v>
      </c>
      <c r="AD32" s="115" t="s">
        <v>55</v>
      </c>
      <c r="AE32" s="117" t="s">
        <v>57</v>
      </c>
      <c r="AF32" s="117" t="s">
        <v>58</v>
      </c>
      <c r="AG32" s="310"/>
      <c r="AH32" s="311"/>
      <c r="AI32" s="117" t="s">
        <v>57</v>
      </c>
      <c r="AJ32" s="117" t="s">
        <v>55</v>
      </c>
      <c r="AK32" s="114" t="s">
        <v>57</v>
      </c>
      <c r="AL32" s="115" t="s">
        <v>58</v>
      </c>
      <c r="AM32" s="117" t="s">
        <v>57</v>
      </c>
      <c r="AN32" s="117" t="s">
        <v>58</v>
      </c>
      <c r="AO32" s="114" t="s">
        <v>57</v>
      </c>
      <c r="AP32" s="115" t="s">
        <v>55</v>
      </c>
      <c r="AQ32" s="117" t="s">
        <v>58</v>
      </c>
      <c r="AR32" s="117" t="s">
        <v>55</v>
      </c>
      <c r="AS32" s="114" t="s">
        <v>56</v>
      </c>
      <c r="AT32" s="115" t="s">
        <v>55</v>
      </c>
      <c r="AU32" s="117" t="s">
        <v>58</v>
      </c>
      <c r="AV32" s="117" t="s">
        <v>55</v>
      </c>
      <c r="AW32" s="114" t="s">
        <v>60</v>
      </c>
      <c r="AX32" s="115" t="s">
        <v>56</v>
      </c>
      <c r="AY32" s="290"/>
      <c r="AZ32" s="290"/>
      <c r="BA32" s="252"/>
      <c r="BB32" s="253"/>
      <c r="BC32" s="117" t="s">
        <v>57</v>
      </c>
      <c r="BD32" s="117" t="s">
        <v>57</v>
      </c>
      <c r="BE32" s="114" t="s">
        <v>60</v>
      </c>
      <c r="BF32" s="115" t="s">
        <v>58</v>
      </c>
      <c r="BG32" s="117" t="s">
        <v>55</v>
      </c>
      <c r="BH32" s="117" t="s">
        <v>57</v>
      </c>
      <c r="BI32" s="300"/>
      <c r="BJ32" s="301"/>
      <c r="BK32" s="117" t="s">
        <v>59</v>
      </c>
      <c r="BL32" s="117" t="s">
        <v>57</v>
      </c>
      <c r="BM32" s="114" t="s">
        <v>59</v>
      </c>
      <c r="BN32" s="115" t="s">
        <v>55</v>
      </c>
      <c r="BO32" s="117" t="s">
        <v>56</v>
      </c>
      <c r="BP32" s="117" t="s">
        <v>56</v>
      </c>
      <c r="BQ32" s="114" t="s">
        <v>56</v>
      </c>
      <c r="BR32" s="115" t="s">
        <v>55</v>
      </c>
      <c r="BS32" s="117" t="s">
        <v>57</v>
      </c>
      <c r="BT32" s="117" t="s">
        <v>59</v>
      </c>
      <c r="BU32" s="114" t="s">
        <v>55</v>
      </c>
      <c r="BV32" s="115" t="s">
        <v>56</v>
      </c>
      <c r="BW32" s="117" t="s">
        <v>59</v>
      </c>
      <c r="BX32" s="117" t="s">
        <v>56</v>
      </c>
      <c r="BY32" s="252"/>
      <c r="BZ32" s="253"/>
      <c r="CA32" s="117"/>
      <c r="CB32" s="117"/>
      <c r="CC32" s="114"/>
      <c r="CD32" s="115"/>
      <c r="CE32" s="117"/>
      <c r="CF32" s="115"/>
      <c r="CG32" s="114"/>
      <c r="CH32" s="115"/>
      <c r="CI32" s="117"/>
      <c r="CJ32" s="115"/>
      <c r="CK32" s="114"/>
      <c r="CL32" s="115"/>
      <c r="CM32" s="117"/>
      <c r="CN32" s="115"/>
    </row>
    <row r="33" spans="1:92" ht="18.75" customHeight="1" thickTop="1">
      <c r="A33" s="305">
        <v>60</v>
      </c>
      <c r="B33" s="306"/>
      <c r="C33" s="26"/>
      <c r="D33" s="113"/>
      <c r="E33" s="26"/>
      <c r="F33" s="113"/>
      <c r="G33" s="26"/>
      <c r="H33" s="113"/>
      <c r="I33" s="26"/>
      <c r="J33" s="113"/>
      <c r="K33" s="26"/>
      <c r="L33" s="26"/>
      <c r="M33" s="112"/>
      <c r="N33" s="113"/>
      <c r="O33" s="26"/>
      <c r="P33" s="26"/>
      <c r="Q33" s="112"/>
      <c r="R33" s="113"/>
      <c r="S33" s="26"/>
      <c r="T33" s="26"/>
      <c r="U33" s="237" t="s">
        <v>111</v>
      </c>
      <c r="V33" s="238"/>
      <c r="W33" s="243"/>
      <c r="X33" s="244"/>
      <c r="Y33" s="112"/>
      <c r="Z33" s="113"/>
      <c r="AA33" s="26" t="s">
        <v>59</v>
      </c>
      <c r="AB33" s="26" t="s">
        <v>58</v>
      </c>
      <c r="AC33" s="112" t="s">
        <v>59</v>
      </c>
      <c r="AD33" s="113" t="s">
        <v>57</v>
      </c>
      <c r="AE33" s="296" t="s">
        <v>87</v>
      </c>
      <c r="AF33" s="297"/>
      <c r="AG33" s="112" t="s">
        <v>59</v>
      </c>
      <c r="AH33" s="113" t="s">
        <v>57</v>
      </c>
      <c r="AI33" s="26" t="s">
        <v>54</v>
      </c>
      <c r="AJ33" s="26" t="s">
        <v>58</v>
      </c>
      <c r="AK33" s="291" t="s">
        <v>19</v>
      </c>
      <c r="AL33" s="292"/>
      <c r="AM33" s="26" t="s">
        <v>60</v>
      </c>
      <c r="AN33" s="26" t="s">
        <v>58</v>
      </c>
      <c r="AO33" s="291" t="s">
        <v>49</v>
      </c>
      <c r="AP33" s="292"/>
      <c r="AQ33" s="26" t="s">
        <v>59</v>
      </c>
      <c r="AR33" s="26" t="s">
        <v>58</v>
      </c>
      <c r="AS33" s="294"/>
      <c r="AT33" s="295"/>
      <c r="AU33" s="26" t="s">
        <v>58</v>
      </c>
      <c r="AV33" s="26" t="s">
        <v>60</v>
      </c>
      <c r="AW33" s="112" t="s">
        <v>54</v>
      </c>
      <c r="AX33" s="113" t="s">
        <v>60</v>
      </c>
      <c r="AY33" s="26" t="s">
        <v>54</v>
      </c>
      <c r="AZ33" s="26" t="s">
        <v>59</v>
      </c>
      <c r="BA33" s="112" t="s">
        <v>59</v>
      </c>
      <c r="BB33" s="113" t="s">
        <v>58</v>
      </c>
      <c r="BC33" s="26" t="s">
        <v>58</v>
      </c>
      <c r="BD33" s="26" t="s">
        <v>60</v>
      </c>
      <c r="BE33" s="112" t="s">
        <v>58</v>
      </c>
      <c r="BF33" s="113" t="s">
        <v>60</v>
      </c>
      <c r="BG33" s="296" t="s">
        <v>52</v>
      </c>
      <c r="BH33" s="297"/>
      <c r="BI33" s="112" t="s">
        <v>60</v>
      </c>
      <c r="BJ33" s="113" t="s">
        <v>59</v>
      </c>
      <c r="BK33" s="263"/>
      <c r="BL33" s="264"/>
      <c r="BM33" s="247" t="s">
        <v>81</v>
      </c>
      <c r="BN33" s="251"/>
      <c r="BO33" s="26" t="s">
        <v>58</v>
      </c>
      <c r="BP33" s="26" t="s">
        <v>60</v>
      </c>
      <c r="BQ33" s="112" t="s">
        <v>54</v>
      </c>
      <c r="BR33" s="113" t="s">
        <v>58</v>
      </c>
      <c r="BS33" s="26" t="s">
        <v>54</v>
      </c>
      <c r="BT33" s="26" t="s">
        <v>58</v>
      </c>
      <c r="BU33" s="112" t="s">
        <v>54</v>
      </c>
      <c r="BV33" s="113" t="s">
        <v>59</v>
      </c>
      <c r="BW33" s="26" t="s">
        <v>58</v>
      </c>
      <c r="BX33" s="26" t="s">
        <v>60</v>
      </c>
      <c r="BY33" s="112" t="s">
        <v>54</v>
      </c>
      <c r="BZ33" s="113" t="s">
        <v>60</v>
      </c>
      <c r="CA33" s="271"/>
      <c r="CB33" s="272"/>
      <c r="CC33" s="112"/>
      <c r="CD33" s="113"/>
      <c r="CE33" s="26"/>
      <c r="CF33" s="113"/>
      <c r="CG33" s="112"/>
      <c r="CH33" s="113"/>
      <c r="CI33" s="26"/>
      <c r="CJ33" s="113"/>
      <c r="CK33" s="112"/>
      <c r="CL33" s="113"/>
      <c r="CM33" s="26"/>
      <c r="CN33" s="113"/>
    </row>
    <row r="34" spans="1:92" ht="18.75" customHeight="1" thickBot="1">
      <c r="A34" s="307"/>
      <c r="B34" s="308"/>
      <c r="C34" s="26"/>
      <c r="D34" s="113"/>
      <c r="E34" s="26"/>
      <c r="F34" s="113"/>
      <c r="G34" s="26"/>
      <c r="H34" s="113"/>
      <c r="I34" s="26"/>
      <c r="J34" s="113"/>
      <c r="K34" s="26"/>
      <c r="L34" s="26"/>
      <c r="M34" s="112"/>
      <c r="N34" s="113"/>
      <c r="O34" s="26"/>
      <c r="P34" s="26"/>
      <c r="Q34" s="112"/>
      <c r="R34" s="113"/>
      <c r="S34" s="26"/>
      <c r="T34" s="26"/>
      <c r="U34" s="239"/>
      <c r="V34" s="240"/>
      <c r="W34" s="245"/>
      <c r="X34" s="246"/>
      <c r="Y34" s="112"/>
      <c r="Z34" s="113"/>
      <c r="AA34" s="26" t="s">
        <v>58</v>
      </c>
      <c r="AB34" s="26" t="s">
        <v>55</v>
      </c>
      <c r="AC34" s="112" t="s">
        <v>58</v>
      </c>
      <c r="AD34" s="113" t="s">
        <v>56</v>
      </c>
      <c r="AE34" s="297"/>
      <c r="AF34" s="297"/>
      <c r="AG34" s="112" t="s">
        <v>57</v>
      </c>
      <c r="AH34" s="113" t="s">
        <v>56</v>
      </c>
      <c r="AI34" s="26" t="s">
        <v>56</v>
      </c>
      <c r="AJ34" s="26" t="s">
        <v>55</v>
      </c>
      <c r="AK34" s="293"/>
      <c r="AL34" s="292"/>
      <c r="AM34" s="26" t="s">
        <v>55</v>
      </c>
      <c r="AN34" s="26" t="s">
        <v>57</v>
      </c>
      <c r="AO34" s="293"/>
      <c r="AP34" s="292"/>
      <c r="AQ34" s="26" t="s">
        <v>60</v>
      </c>
      <c r="AR34" s="26" t="s">
        <v>57</v>
      </c>
      <c r="AS34" s="294"/>
      <c r="AT34" s="295"/>
      <c r="AU34" s="26" t="s">
        <v>56</v>
      </c>
      <c r="AV34" s="26" t="s">
        <v>55</v>
      </c>
      <c r="AW34" s="112" t="s">
        <v>59</v>
      </c>
      <c r="AX34" s="113" t="s">
        <v>57</v>
      </c>
      <c r="AY34" s="26" t="s">
        <v>55</v>
      </c>
      <c r="AZ34" s="26" t="s">
        <v>56</v>
      </c>
      <c r="BA34" s="112" t="s">
        <v>57</v>
      </c>
      <c r="BB34" s="113" t="s">
        <v>57</v>
      </c>
      <c r="BC34" s="26" t="s">
        <v>55</v>
      </c>
      <c r="BD34" s="26" t="s">
        <v>57</v>
      </c>
      <c r="BE34" s="112" t="s">
        <v>59</v>
      </c>
      <c r="BF34" s="113" t="s">
        <v>56</v>
      </c>
      <c r="BG34" s="297"/>
      <c r="BH34" s="297"/>
      <c r="BI34" s="112" t="s">
        <v>55</v>
      </c>
      <c r="BJ34" s="113" t="s">
        <v>57</v>
      </c>
      <c r="BK34" s="265"/>
      <c r="BL34" s="266"/>
      <c r="BM34" s="252"/>
      <c r="BN34" s="253"/>
      <c r="BO34" s="26" t="s">
        <v>55</v>
      </c>
      <c r="BP34" s="26" t="s">
        <v>57</v>
      </c>
      <c r="BQ34" s="112" t="s">
        <v>59</v>
      </c>
      <c r="BR34" s="113" t="s">
        <v>59</v>
      </c>
      <c r="BS34" s="26" t="s">
        <v>59</v>
      </c>
      <c r="BT34" s="26" t="s">
        <v>56</v>
      </c>
      <c r="BU34" s="112" t="s">
        <v>57</v>
      </c>
      <c r="BV34" s="113" t="s">
        <v>55</v>
      </c>
      <c r="BW34" s="26" t="s">
        <v>56</v>
      </c>
      <c r="BX34" s="26" t="s">
        <v>55</v>
      </c>
      <c r="BY34" s="112" t="s">
        <v>55</v>
      </c>
      <c r="BZ34" s="113" t="s">
        <v>55</v>
      </c>
      <c r="CA34" s="273"/>
      <c r="CB34" s="274"/>
      <c r="CC34" s="112"/>
      <c r="CD34" s="113"/>
      <c r="CE34" s="26"/>
      <c r="CF34" s="113"/>
      <c r="CG34" s="112"/>
      <c r="CH34" s="113"/>
      <c r="CI34" s="26"/>
      <c r="CJ34" s="113"/>
      <c r="CK34" s="112"/>
      <c r="CL34" s="113"/>
      <c r="CM34" s="26"/>
      <c r="CN34" s="113"/>
    </row>
    <row r="35" spans="1:92" ht="18.75" customHeight="1" thickTop="1">
      <c r="A35" s="305">
        <v>59</v>
      </c>
      <c r="B35" s="306"/>
      <c r="C35" s="116"/>
      <c r="D35" s="111"/>
      <c r="E35" s="116"/>
      <c r="F35" s="111"/>
      <c r="G35" s="116"/>
      <c r="H35" s="111"/>
      <c r="I35" s="116"/>
      <c r="J35" s="111"/>
      <c r="K35" s="116"/>
      <c r="L35" s="116"/>
      <c r="M35" s="110"/>
      <c r="N35" s="111"/>
      <c r="O35" s="116"/>
      <c r="P35" s="116"/>
      <c r="Q35" s="110"/>
      <c r="R35" s="111"/>
      <c r="S35" s="116"/>
      <c r="T35" s="116"/>
      <c r="U35" s="110"/>
      <c r="V35" s="111"/>
      <c r="W35" s="237" t="s">
        <v>112</v>
      </c>
      <c r="X35" s="238"/>
      <c r="Y35" s="110"/>
      <c r="Z35" s="111"/>
      <c r="AA35" s="116" t="s">
        <v>57</v>
      </c>
      <c r="AB35" s="116" t="s">
        <v>57</v>
      </c>
      <c r="AC35" s="110" t="s">
        <v>57</v>
      </c>
      <c r="AD35" s="111" t="s">
        <v>57</v>
      </c>
      <c r="AE35" s="116" t="s">
        <v>54</v>
      </c>
      <c r="AF35" s="116" t="s">
        <v>55</v>
      </c>
      <c r="AG35" s="110" t="s">
        <v>57</v>
      </c>
      <c r="AH35" s="111" t="s">
        <v>56</v>
      </c>
      <c r="AI35" s="116" t="s">
        <v>54</v>
      </c>
      <c r="AJ35" s="116" t="s">
        <v>60</v>
      </c>
      <c r="AK35" s="263"/>
      <c r="AL35" s="264"/>
      <c r="AM35" s="116" t="s">
        <v>55</v>
      </c>
      <c r="AN35" s="116" t="s">
        <v>58</v>
      </c>
      <c r="AO35" s="247" t="s">
        <v>106</v>
      </c>
      <c r="AP35" s="251"/>
      <c r="AQ35" s="261"/>
      <c r="AR35" s="261"/>
      <c r="AS35" s="110" t="s">
        <v>54</v>
      </c>
      <c r="AT35" s="111" t="s">
        <v>60</v>
      </c>
      <c r="AU35" s="116" t="s">
        <v>54</v>
      </c>
      <c r="AV35" s="116" t="s">
        <v>60</v>
      </c>
      <c r="AW35" s="110" t="s">
        <v>54</v>
      </c>
      <c r="AX35" s="111" t="s">
        <v>58</v>
      </c>
      <c r="AY35" s="116" t="s">
        <v>60</v>
      </c>
      <c r="AZ35" s="116" t="s">
        <v>57</v>
      </c>
      <c r="BA35" s="110" t="s">
        <v>54</v>
      </c>
      <c r="BB35" s="111" t="s">
        <v>60</v>
      </c>
      <c r="BC35" s="116" t="s">
        <v>59</v>
      </c>
      <c r="BD35" s="116" t="s">
        <v>56</v>
      </c>
      <c r="BE35" s="110" t="s">
        <v>58</v>
      </c>
      <c r="BF35" s="111" t="s">
        <v>56</v>
      </c>
      <c r="BG35" s="116" t="s">
        <v>54</v>
      </c>
      <c r="BH35" s="116" t="s">
        <v>60</v>
      </c>
      <c r="BI35" s="110" t="s">
        <v>60</v>
      </c>
      <c r="BJ35" s="111" t="s">
        <v>60</v>
      </c>
      <c r="BK35" s="116" t="s">
        <v>54</v>
      </c>
      <c r="BL35" s="116" t="s">
        <v>60</v>
      </c>
      <c r="BM35" s="110" t="s">
        <v>54</v>
      </c>
      <c r="BN35" s="111" t="s">
        <v>58</v>
      </c>
      <c r="BO35" s="247" t="s">
        <v>95</v>
      </c>
      <c r="BP35" s="251"/>
      <c r="BQ35" s="110" t="s">
        <v>60</v>
      </c>
      <c r="BR35" s="111" t="s">
        <v>60</v>
      </c>
      <c r="BS35" s="116" t="s">
        <v>54</v>
      </c>
      <c r="BT35" s="116" t="s">
        <v>60</v>
      </c>
      <c r="BU35" s="110" t="s">
        <v>60</v>
      </c>
      <c r="BV35" s="111" t="s">
        <v>60</v>
      </c>
      <c r="BW35" s="116"/>
      <c r="BX35" s="116"/>
      <c r="BY35" s="110"/>
      <c r="BZ35" s="111"/>
      <c r="CA35" s="116"/>
      <c r="CB35" s="116"/>
      <c r="CC35" s="110"/>
      <c r="CD35" s="111"/>
      <c r="CE35" s="116"/>
      <c r="CF35" s="111"/>
      <c r="CG35" s="175"/>
      <c r="CH35" s="111"/>
      <c r="CI35" s="116"/>
      <c r="CJ35" s="111"/>
      <c r="CK35" s="175"/>
      <c r="CL35" s="111"/>
      <c r="CM35" s="116"/>
      <c r="CN35" s="111"/>
    </row>
    <row r="36" spans="1:92" ht="18.75" customHeight="1" thickBot="1">
      <c r="A36" s="307"/>
      <c r="B36" s="308"/>
      <c r="C36" s="117"/>
      <c r="D36" s="115"/>
      <c r="E36" s="117"/>
      <c r="F36" s="115"/>
      <c r="G36" s="117"/>
      <c r="H36" s="115"/>
      <c r="I36" s="117"/>
      <c r="J36" s="115"/>
      <c r="K36" s="117"/>
      <c r="L36" s="117"/>
      <c r="M36" s="114"/>
      <c r="N36" s="115"/>
      <c r="O36" s="117"/>
      <c r="P36" s="117"/>
      <c r="Q36" s="114"/>
      <c r="R36" s="115"/>
      <c r="S36" s="117"/>
      <c r="T36" s="117"/>
      <c r="U36" s="114"/>
      <c r="V36" s="115"/>
      <c r="W36" s="239"/>
      <c r="X36" s="240"/>
      <c r="Y36" s="114"/>
      <c r="Z36" s="115"/>
      <c r="AA36" s="117" t="s">
        <v>58</v>
      </c>
      <c r="AB36" s="117" t="s">
        <v>59</v>
      </c>
      <c r="AC36" s="114" t="s">
        <v>54</v>
      </c>
      <c r="AD36" s="115" t="s">
        <v>60</v>
      </c>
      <c r="AE36" s="26" t="s">
        <v>55</v>
      </c>
      <c r="AF36" s="26" t="s">
        <v>58</v>
      </c>
      <c r="AG36" s="114" t="s">
        <v>55</v>
      </c>
      <c r="AH36" s="115" t="s">
        <v>57</v>
      </c>
      <c r="AI36" s="117" t="s">
        <v>59</v>
      </c>
      <c r="AJ36" s="117" t="s">
        <v>58</v>
      </c>
      <c r="AK36" s="265"/>
      <c r="AL36" s="266"/>
      <c r="AM36" s="117" t="s">
        <v>57</v>
      </c>
      <c r="AN36" s="117" t="s">
        <v>56</v>
      </c>
      <c r="AO36" s="252"/>
      <c r="AP36" s="253"/>
      <c r="AQ36" s="262"/>
      <c r="AR36" s="262"/>
      <c r="AS36" s="114" t="s">
        <v>57</v>
      </c>
      <c r="AT36" s="115" t="s">
        <v>55</v>
      </c>
      <c r="AU36" s="117" t="s">
        <v>57</v>
      </c>
      <c r="AV36" s="117" t="s">
        <v>55</v>
      </c>
      <c r="AW36" s="114" t="s">
        <v>56</v>
      </c>
      <c r="AX36" s="115" t="s">
        <v>55</v>
      </c>
      <c r="AY36" s="117" t="s">
        <v>55</v>
      </c>
      <c r="AZ36" s="117" t="s">
        <v>56</v>
      </c>
      <c r="BA36" s="114" t="s">
        <v>58</v>
      </c>
      <c r="BB36" s="115" t="s">
        <v>59</v>
      </c>
      <c r="BC36" s="117" t="s">
        <v>55</v>
      </c>
      <c r="BD36" s="117" t="s">
        <v>55</v>
      </c>
      <c r="BE36" s="114" t="s">
        <v>59</v>
      </c>
      <c r="BF36" s="115" t="s">
        <v>59</v>
      </c>
      <c r="BG36" s="117" t="s">
        <v>59</v>
      </c>
      <c r="BH36" s="117" t="s">
        <v>55</v>
      </c>
      <c r="BI36" s="114" t="s">
        <v>59</v>
      </c>
      <c r="BJ36" s="115" t="s">
        <v>55</v>
      </c>
      <c r="BK36" s="117" t="s">
        <v>57</v>
      </c>
      <c r="BL36" s="117" t="s">
        <v>56</v>
      </c>
      <c r="BM36" s="114" t="s">
        <v>60</v>
      </c>
      <c r="BN36" s="115" t="s">
        <v>60</v>
      </c>
      <c r="BO36" s="252"/>
      <c r="BP36" s="253"/>
      <c r="BQ36" s="114" t="s">
        <v>57</v>
      </c>
      <c r="BR36" s="115" t="s">
        <v>55</v>
      </c>
      <c r="BS36" s="117" t="s">
        <v>59</v>
      </c>
      <c r="BT36" s="117" t="s">
        <v>56</v>
      </c>
      <c r="BU36" s="114" t="s">
        <v>58</v>
      </c>
      <c r="BV36" s="115" t="s">
        <v>59</v>
      </c>
      <c r="BW36" s="117"/>
      <c r="BX36" s="117"/>
      <c r="BY36" s="114"/>
      <c r="BZ36" s="115"/>
      <c r="CA36" s="117"/>
      <c r="CB36" s="117"/>
      <c r="CC36" s="114"/>
      <c r="CD36" s="115"/>
      <c r="CE36" s="117"/>
      <c r="CF36" s="115"/>
      <c r="CG36" s="114"/>
      <c r="CH36" s="115"/>
      <c r="CI36" s="117"/>
      <c r="CJ36" s="115"/>
      <c r="CK36" s="114"/>
      <c r="CL36" s="115"/>
      <c r="CM36" s="117"/>
      <c r="CN36" s="115"/>
    </row>
    <row r="37" spans="1:92" ht="18.75" customHeight="1" thickTop="1">
      <c r="A37" s="305">
        <v>58</v>
      </c>
      <c r="B37" s="306"/>
      <c r="C37" s="26"/>
      <c r="D37" s="113"/>
      <c r="E37" s="26"/>
      <c r="F37" s="113"/>
      <c r="G37" s="26"/>
      <c r="H37" s="113"/>
      <c r="I37" s="26"/>
      <c r="J37" s="113"/>
      <c r="K37" s="26"/>
      <c r="L37" s="26"/>
      <c r="M37" s="112"/>
      <c r="N37" s="113"/>
      <c r="O37" s="26"/>
      <c r="P37" s="26"/>
      <c r="Q37" s="112"/>
      <c r="R37" s="113"/>
      <c r="S37" s="26"/>
      <c r="T37" s="26"/>
      <c r="U37" s="112"/>
      <c r="V37" s="113"/>
      <c r="W37" s="26"/>
      <c r="X37" s="26"/>
      <c r="Y37" s="237" t="s">
        <v>113</v>
      </c>
      <c r="Z37" s="238"/>
      <c r="AA37" s="26"/>
      <c r="AB37" s="26"/>
      <c r="AC37" s="112"/>
      <c r="AD37" s="26"/>
      <c r="AE37" s="118" t="s">
        <v>56</v>
      </c>
      <c r="AF37" s="119" t="s">
        <v>56</v>
      </c>
      <c r="AG37" s="26" t="s">
        <v>59</v>
      </c>
      <c r="AH37" s="113" t="s">
        <v>56</v>
      </c>
      <c r="AI37" s="26" t="s">
        <v>60</v>
      </c>
      <c r="AJ37" s="26" t="s">
        <v>58</v>
      </c>
      <c r="AK37" s="112" t="s">
        <v>58</v>
      </c>
      <c r="AL37" s="113" t="s">
        <v>56</v>
      </c>
      <c r="AM37" s="26" t="s">
        <v>58</v>
      </c>
      <c r="AN37" s="26" t="s">
        <v>55</v>
      </c>
      <c r="AO37" s="112" t="s">
        <v>60</v>
      </c>
      <c r="AP37" s="113" t="s">
        <v>55</v>
      </c>
      <c r="AQ37" s="26" t="s">
        <v>59</v>
      </c>
      <c r="AR37" s="26" t="s">
        <v>55</v>
      </c>
      <c r="AS37" s="112" t="s">
        <v>58</v>
      </c>
      <c r="AT37" s="113" t="s">
        <v>57</v>
      </c>
      <c r="AU37" s="26" t="s">
        <v>60</v>
      </c>
      <c r="AV37" s="26" t="s">
        <v>59</v>
      </c>
      <c r="AW37" s="247" t="s">
        <v>78</v>
      </c>
      <c r="AX37" s="251"/>
      <c r="AY37" s="26" t="s">
        <v>60</v>
      </c>
      <c r="AZ37" s="26" t="s">
        <v>59</v>
      </c>
      <c r="BA37" s="283" t="s">
        <v>67</v>
      </c>
      <c r="BB37" s="284"/>
      <c r="BC37" s="280"/>
      <c r="BD37" s="280"/>
      <c r="BE37" s="112" t="s">
        <v>54</v>
      </c>
      <c r="BF37" s="113" t="s">
        <v>60</v>
      </c>
      <c r="BG37" s="26" t="s">
        <v>54</v>
      </c>
      <c r="BH37" s="26" t="s">
        <v>58</v>
      </c>
      <c r="BI37" s="112" t="s">
        <v>54</v>
      </c>
      <c r="BJ37" s="113" t="s">
        <v>58</v>
      </c>
      <c r="BK37" s="26" t="s">
        <v>54</v>
      </c>
      <c r="BL37" s="26" t="s">
        <v>60</v>
      </c>
      <c r="BM37" s="112" t="s">
        <v>54</v>
      </c>
      <c r="BN37" s="113" t="s">
        <v>58</v>
      </c>
      <c r="BO37" s="26" t="s">
        <v>60</v>
      </c>
      <c r="BP37" s="26" t="s">
        <v>57</v>
      </c>
      <c r="BQ37" s="247" t="s">
        <v>96</v>
      </c>
      <c r="BR37" s="251"/>
      <c r="BS37" s="26" t="s">
        <v>54</v>
      </c>
      <c r="BT37" s="26" t="s">
        <v>60</v>
      </c>
      <c r="BU37" s="112" t="s">
        <v>58</v>
      </c>
      <c r="BV37" s="113" t="s">
        <v>56</v>
      </c>
      <c r="BW37" s="26"/>
      <c r="BX37" s="26"/>
      <c r="BY37" s="237" t="s">
        <v>124</v>
      </c>
      <c r="BZ37" s="238"/>
      <c r="CA37" s="26"/>
      <c r="CB37" s="26"/>
      <c r="CC37" s="112"/>
      <c r="CD37" s="113"/>
      <c r="CE37" s="26"/>
      <c r="CF37" s="113"/>
      <c r="CG37" s="112"/>
      <c r="CH37" s="113"/>
      <c r="CI37" s="26"/>
      <c r="CJ37" s="113"/>
      <c r="CK37" s="112"/>
      <c r="CL37" s="113"/>
      <c r="CM37" s="26"/>
      <c r="CN37" s="113"/>
    </row>
    <row r="38" spans="1:92" ht="18.75" customHeight="1" thickBot="1">
      <c r="A38" s="307"/>
      <c r="B38" s="308"/>
      <c r="C38" s="26"/>
      <c r="D38" s="113"/>
      <c r="E38" s="26"/>
      <c r="F38" s="113"/>
      <c r="G38" s="26"/>
      <c r="H38" s="113"/>
      <c r="I38" s="26"/>
      <c r="J38" s="113"/>
      <c r="K38" s="26"/>
      <c r="L38" s="26"/>
      <c r="M38" s="112"/>
      <c r="N38" s="113"/>
      <c r="O38" s="26"/>
      <c r="P38" s="26"/>
      <c r="Q38" s="112"/>
      <c r="R38" s="113"/>
      <c r="S38" s="26"/>
      <c r="T38" s="26"/>
      <c r="U38" s="112"/>
      <c r="V38" s="113"/>
      <c r="W38" s="26"/>
      <c r="X38" s="26"/>
      <c r="Y38" s="239"/>
      <c r="Z38" s="240"/>
      <c r="AA38" s="26"/>
      <c r="AB38" s="26"/>
      <c r="AC38" s="112"/>
      <c r="AD38" s="26"/>
      <c r="AE38" s="120" t="s">
        <v>54</v>
      </c>
      <c r="AF38" s="121" t="s">
        <v>60</v>
      </c>
      <c r="AG38" s="26" t="s">
        <v>54</v>
      </c>
      <c r="AH38" s="113" t="s">
        <v>57</v>
      </c>
      <c r="AI38" s="26" t="s">
        <v>56</v>
      </c>
      <c r="AJ38" s="26" t="s">
        <v>55</v>
      </c>
      <c r="AK38" s="112" t="s">
        <v>55</v>
      </c>
      <c r="AL38" s="113" t="s">
        <v>57</v>
      </c>
      <c r="AM38" s="26" t="s">
        <v>56</v>
      </c>
      <c r="AN38" s="26" t="s">
        <v>57</v>
      </c>
      <c r="AO38" s="112" t="s">
        <v>56</v>
      </c>
      <c r="AP38" s="113" t="s">
        <v>55</v>
      </c>
      <c r="AQ38" s="26" t="s">
        <v>60</v>
      </c>
      <c r="AR38" s="26" t="s">
        <v>57</v>
      </c>
      <c r="AS38" s="112" t="s">
        <v>60</v>
      </c>
      <c r="AT38" s="113" t="s">
        <v>59</v>
      </c>
      <c r="AU38" s="26" t="s">
        <v>55</v>
      </c>
      <c r="AV38" s="26" t="s">
        <v>55</v>
      </c>
      <c r="AW38" s="252"/>
      <c r="AX38" s="253"/>
      <c r="AY38" s="26" t="s">
        <v>55</v>
      </c>
      <c r="AZ38" s="26" t="s">
        <v>57</v>
      </c>
      <c r="BA38" s="283"/>
      <c r="BB38" s="284"/>
      <c r="BC38" s="280"/>
      <c r="BD38" s="280"/>
      <c r="BE38" s="112" t="s">
        <v>56</v>
      </c>
      <c r="BF38" s="113" t="s">
        <v>57</v>
      </c>
      <c r="BG38" s="26" t="s">
        <v>56</v>
      </c>
      <c r="BH38" s="26" t="s">
        <v>55</v>
      </c>
      <c r="BI38" s="112" t="s">
        <v>60</v>
      </c>
      <c r="BJ38" s="113" t="s">
        <v>56</v>
      </c>
      <c r="BK38" s="26" t="s">
        <v>56</v>
      </c>
      <c r="BL38" s="26" t="s">
        <v>55</v>
      </c>
      <c r="BM38" s="112" t="s">
        <v>55</v>
      </c>
      <c r="BN38" s="113" t="s">
        <v>56</v>
      </c>
      <c r="BO38" s="26" t="s">
        <v>56</v>
      </c>
      <c r="BP38" s="26" t="s">
        <v>59</v>
      </c>
      <c r="BQ38" s="252"/>
      <c r="BR38" s="253"/>
      <c r="BS38" s="26" t="s">
        <v>56</v>
      </c>
      <c r="BT38" s="26" t="s">
        <v>59</v>
      </c>
      <c r="BU38" s="112" t="s">
        <v>59</v>
      </c>
      <c r="BV38" s="113" t="s">
        <v>59</v>
      </c>
      <c r="BW38" s="26"/>
      <c r="BX38" s="26"/>
      <c r="BY38" s="239"/>
      <c r="BZ38" s="240"/>
      <c r="CA38" s="26"/>
      <c r="CB38" s="26"/>
      <c r="CC38" s="112"/>
      <c r="CD38" s="113"/>
      <c r="CE38" s="26"/>
      <c r="CF38" s="113"/>
      <c r="CG38" s="112"/>
      <c r="CH38" s="113"/>
      <c r="CI38" s="26"/>
      <c r="CJ38" s="113"/>
      <c r="CK38" s="112"/>
      <c r="CL38" s="113"/>
      <c r="CM38" s="26"/>
      <c r="CN38" s="113"/>
    </row>
    <row r="39" spans="1:92" ht="18.75" customHeight="1" thickTop="1">
      <c r="A39" s="305">
        <v>57</v>
      </c>
      <c r="B39" s="306"/>
      <c r="C39" s="116"/>
      <c r="D39" s="111"/>
      <c r="E39" s="116"/>
      <c r="F39" s="111"/>
      <c r="G39" s="116"/>
      <c r="H39" s="111"/>
      <c r="I39" s="116"/>
      <c r="J39" s="111"/>
      <c r="K39" s="116"/>
      <c r="L39" s="116"/>
      <c r="M39" s="110"/>
      <c r="N39" s="111"/>
      <c r="O39" s="116"/>
      <c r="P39" s="116"/>
      <c r="Q39" s="110"/>
      <c r="R39" s="111"/>
      <c r="S39" s="116"/>
      <c r="T39" s="116"/>
      <c r="U39" s="110"/>
      <c r="V39" s="111"/>
      <c r="W39" s="116"/>
      <c r="X39" s="116"/>
      <c r="Y39" s="110"/>
      <c r="Z39" s="111"/>
      <c r="AA39" s="116"/>
      <c r="AB39" s="116"/>
      <c r="AC39" s="110"/>
      <c r="AD39" s="111"/>
      <c r="AE39" s="241" t="s">
        <v>114</v>
      </c>
      <c r="AF39" s="242"/>
      <c r="AG39" s="110"/>
      <c r="AH39" s="111"/>
      <c r="AI39" s="116"/>
      <c r="AJ39" s="116"/>
      <c r="AK39" s="110" t="s">
        <v>54</v>
      </c>
      <c r="AL39" s="111" t="s">
        <v>58</v>
      </c>
      <c r="AM39" s="116" t="s">
        <v>55</v>
      </c>
      <c r="AN39" s="116" t="s">
        <v>57</v>
      </c>
      <c r="AO39" s="263"/>
      <c r="AP39" s="264"/>
      <c r="AQ39" s="116"/>
      <c r="AR39" s="116"/>
      <c r="AS39" s="110"/>
      <c r="AT39" s="111"/>
      <c r="AU39" s="116" t="s">
        <v>54</v>
      </c>
      <c r="AV39" s="116" t="s">
        <v>58</v>
      </c>
      <c r="AW39" s="110" t="s">
        <v>60</v>
      </c>
      <c r="AX39" s="111" t="s">
        <v>57</v>
      </c>
      <c r="AY39" s="116" t="s">
        <v>58</v>
      </c>
      <c r="AZ39" s="116" t="s">
        <v>60</v>
      </c>
      <c r="BA39" s="110" t="s">
        <v>54</v>
      </c>
      <c r="BB39" s="111" t="s">
        <v>58</v>
      </c>
      <c r="BC39" s="116" t="s">
        <v>54</v>
      </c>
      <c r="BD39" s="116" t="s">
        <v>58</v>
      </c>
      <c r="BE39" s="247" t="s">
        <v>51</v>
      </c>
      <c r="BF39" s="251"/>
      <c r="BG39" s="261"/>
      <c r="BH39" s="261"/>
      <c r="BI39" s="110" t="s">
        <v>58</v>
      </c>
      <c r="BJ39" s="111" t="s">
        <v>60</v>
      </c>
      <c r="BK39" s="116" t="s">
        <v>60</v>
      </c>
      <c r="BL39" s="116" t="s">
        <v>57</v>
      </c>
      <c r="BM39" s="247" t="s">
        <v>32</v>
      </c>
      <c r="BN39" s="251"/>
      <c r="BO39" s="116" t="s">
        <v>54</v>
      </c>
      <c r="BP39" s="116" t="s">
        <v>58</v>
      </c>
      <c r="BQ39" s="110" t="s">
        <v>54</v>
      </c>
      <c r="BR39" s="111" t="s">
        <v>60</v>
      </c>
      <c r="BS39" s="116" t="s">
        <v>58</v>
      </c>
      <c r="BT39" s="116" t="s">
        <v>58</v>
      </c>
      <c r="BU39" s="110"/>
      <c r="BV39" s="111"/>
      <c r="BW39" s="116"/>
      <c r="BX39" s="116"/>
      <c r="BY39" s="110"/>
      <c r="BZ39" s="111"/>
      <c r="CA39" s="116"/>
      <c r="CB39" s="116"/>
      <c r="CC39" s="110"/>
      <c r="CD39" s="111"/>
      <c r="CE39" s="116"/>
      <c r="CF39" s="111"/>
      <c r="CG39" s="175"/>
      <c r="CH39" s="111"/>
      <c r="CI39" s="116"/>
      <c r="CJ39" s="111"/>
      <c r="CK39" s="175"/>
      <c r="CL39" s="111"/>
      <c r="CM39" s="116"/>
      <c r="CN39" s="111"/>
    </row>
    <row r="40" spans="1:92" ht="18.75" customHeight="1" thickBot="1">
      <c r="A40" s="307"/>
      <c r="B40" s="308"/>
      <c r="C40" s="117"/>
      <c r="D40" s="115"/>
      <c r="E40" s="117"/>
      <c r="F40" s="115"/>
      <c r="G40" s="117"/>
      <c r="H40" s="115"/>
      <c r="I40" s="117"/>
      <c r="J40" s="115"/>
      <c r="K40" s="117"/>
      <c r="L40" s="117"/>
      <c r="M40" s="114"/>
      <c r="N40" s="115"/>
      <c r="O40" s="117"/>
      <c r="P40" s="117"/>
      <c r="Q40" s="114"/>
      <c r="R40" s="115"/>
      <c r="S40" s="117"/>
      <c r="T40" s="117"/>
      <c r="U40" s="114"/>
      <c r="V40" s="115"/>
      <c r="W40" s="117"/>
      <c r="X40" s="117"/>
      <c r="Y40" s="114"/>
      <c r="Z40" s="115"/>
      <c r="AA40" s="117"/>
      <c r="AB40" s="117"/>
      <c r="AC40" s="114"/>
      <c r="AD40" s="115"/>
      <c r="AE40" s="239"/>
      <c r="AF40" s="240"/>
      <c r="AG40" s="114"/>
      <c r="AH40" s="115"/>
      <c r="AI40" s="117"/>
      <c r="AJ40" s="117"/>
      <c r="AK40" s="114" t="s">
        <v>57</v>
      </c>
      <c r="AL40" s="115" t="s">
        <v>56</v>
      </c>
      <c r="AM40" s="117" t="s">
        <v>59</v>
      </c>
      <c r="AN40" s="117" t="s">
        <v>60</v>
      </c>
      <c r="AO40" s="265"/>
      <c r="AP40" s="266"/>
      <c r="AQ40" s="117"/>
      <c r="AR40" s="117"/>
      <c r="AS40" s="114"/>
      <c r="AT40" s="115"/>
      <c r="AU40" s="117" t="s">
        <v>59</v>
      </c>
      <c r="AV40" s="117" t="s">
        <v>55</v>
      </c>
      <c r="AW40" s="114" t="s">
        <v>55</v>
      </c>
      <c r="AX40" s="115" t="s">
        <v>55</v>
      </c>
      <c r="AY40" s="117" t="s">
        <v>57</v>
      </c>
      <c r="AZ40" s="117" t="s">
        <v>57</v>
      </c>
      <c r="BA40" s="114" t="s">
        <v>57</v>
      </c>
      <c r="BB40" s="115" t="s">
        <v>55</v>
      </c>
      <c r="BC40" s="117" t="s">
        <v>60</v>
      </c>
      <c r="BD40" s="117" t="s">
        <v>55</v>
      </c>
      <c r="BE40" s="252"/>
      <c r="BF40" s="253"/>
      <c r="BG40" s="262"/>
      <c r="BH40" s="262"/>
      <c r="BI40" s="114" t="s">
        <v>56</v>
      </c>
      <c r="BJ40" s="115" t="s">
        <v>56</v>
      </c>
      <c r="BK40" s="117" t="s">
        <v>56</v>
      </c>
      <c r="BL40" s="117" t="s">
        <v>59</v>
      </c>
      <c r="BM40" s="252"/>
      <c r="BN40" s="253"/>
      <c r="BO40" s="117" t="s">
        <v>59</v>
      </c>
      <c r="BP40" s="117" t="s">
        <v>56</v>
      </c>
      <c r="BQ40" s="114" t="s">
        <v>58</v>
      </c>
      <c r="BR40" s="115" t="s">
        <v>58</v>
      </c>
      <c r="BS40" s="117" t="s">
        <v>60</v>
      </c>
      <c r="BT40" s="117" t="s">
        <v>55</v>
      </c>
      <c r="BU40" s="114"/>
      <c r="BV40" s="115"/>
      <c r="BW40" s="117"/>
      <c r="BX40" s="117"/>
      <c r="BY40" s="114"/>
      <c r="BZ40" s="115"/>
      <c r="CA40" s="117"/>
      <c r="CB40" s="117"/>
      <c r="CC40" s="114"/>
      <c r="CD40" s="115"/>
      <c r="CE40" s="117"/>
      <c r="CF40" s="115"/>
      <c r="CG40" s="114"/>
      <c r="CH40" s="115"/>
      <c r="CI40" s="117"/>
      <c r="CJ40" s="115"/>
      <c r="CK40" s="114"/>
      <c r="CL40" s="115"/>
      <c r="CM40" s="117"/>
      <c r="CN40" s="115"/>
    </row>
    <row r="41" spans="1:92" ht="18.75" customHeight="1" thickTop="1">
      <c r="A41" s="305">
        <v>56</v>
      </c>
      <c r="B41" s="306"/>
      <c r="C41" s="26"/>
      <c r="D41" s="113"/>
      <c r="E41" s="26"/>
      <c r="F41" s="113"/>
      <c r="G41" s="26"/>
      <c r="H41" s="113"/>
      <c r="I41" s="26"/>
      <c r="J41" s="113"/>
      <c r="K41" s="26"/>
      <c r="L41" s="26"/>
      <c r="M41" s="112"/>
      <c r="N41" s="113"/>
      <c r="O41" s="26"/>
      <c r="P41" s="26"/>
      <c r="Q41" s="112"/>
      <c r="R41" s="113"/>
      <c r="S41" s="26"/>
      <c r="T41" s="26"/>
      <c r="U41" s="112"/>
      <c r="V41" s="113"/>
      <c r="W41" s="26"/>
      <c r="X41" s="26"/>
      <c r="Y41" s="112"/>
      <c r="Z41" s="113"/>
      <c r="AA41" s="26"/>
      <c r="AB41" s="26"/>
      <c r="AC41" s="112"/>
      <c r="AD41" s="113"/>
      <c r="AE41" s="26"/>
      <c r="AF41" s="26"/>
      <c r="AG41" s="112"/>
      <c r="AH41" s="113"/>
      <c r="AI41" s="26"/>
      <c r="AJ41" s="26"/>
      <c r="AK41" s="247" t="s">
        <v>116</v>
      </c>
      <c r="AL41" s="251"/>
      <c r="AM41" s="26" t="s">
        <v>60</v>
      </c>
      <c r="AN41" s="26" t="s">
        <v>59</v>
      </c>
      <c r="AO41" s="112" t="s">
        <v>54</v>
      </c>
      <c r="AP41" s="113" t="s">
        <v>58</v>
      </c>
      <c r="AQ41" s="237" t="s">
        <v>105</v>
      </c>
      <c r="AR41" s="258"/>
      <c r="AS41" s="112"/>
      <c r="AT41" s="113"/>
      <c r="AU41" s="237" t="s">
        <v>104</v>
      </c>
      <c r="AV41" s="238"/>
      <c r="AW41" s="112"/>
      <c r="AX41" s="113"/>
      <c r="AY41" s="26" t="s">
        <v>54</v>
      </c>
      <c r="AZ41" s="26" t="s">
        <v>58</v>
      </c>
      <c r="BA41" s="112"/>
      <c r="BB41" s="113"/>
      <c r="BC41" s="26" t="s">
        <v>58</v>
      </c>
      <c r="BD41" s="26" t="s">
        <v>55</v>
      </c>
      <c r="BE41" s="112" t="s">
        <v>60</v>
      </c>
      <c r="BF41" s="113" t="s">
        <v>56</v>
      </c>
      <c r="BG41" s="26" t="s">
        <v>54</v>
      </c>
      <c r="BH41" s="26" t="s">
        <v>56</v>
      </c>
      <c r="BI41" s="112" t="s">
        <v>54</v>
      </c>
      <c r="BJ41" s="113" t="s">
        <v>58</v>
      </c>
      <c r="BK41" s="296" t="s">
        <v>99</v>
      </c>
      <c r="BL41" s="297"/>
      <c r="BM41" s="291" t="s">
        <v>45</v>
      </c>
      <c r="BN41" s="292"/>
      <c r="BO41" s="26" t="s">
        <v>55</v>
      </c>
      <c r="BP41" s="26" t="s">
        <v>59</v>
      </c>
      <c r="BQ41" s="112" t="s">
        <v>58</v>
      </c>
      <c r="BR41" s="113" t="s">
        <v>57</v>
      </c>
      <c r="BS41" s="26" t="s">
        <v>54</v>
      </c>
      <c r="BT41" s="26" t="s">
        <v>60</v>
      </c>
      <c r="BU41" s="237" t="s">
        <v>100</v>
      </c>
      <c r="BV41" s="258"/>
      <c r="BW41" s="26"/>
      <c r="BX41" s="26"/>
      <c r="BY41" s="112"/>
      <c r="BZ41" s="113"/>
      <c r="CA41" s="26"/>
      <c r="CB41" s="26"/>
      <c r="CC41" s="112"/>
      <c r="CD41" s="113"/>
      <c r="CE41" s="26"/>
      <c r="CF41" s="113"/>
      <c r="CG41" s="112"/>
      <c r="CH41" s="113"/>
      <c r="CI41" s="26"/>
      <c r="CJ41" s="113"/>
      <c r="CK41" s="112"/>
      <c r="CL41" s="113"/>
      <c r="CM41" s="26"/>
      <c r="CN41" s="113"/>
    </row>
    <row r="42" spans="1:92" ht="18.75" customHeight="1" thickBot="1">
      <c r="A42" s="307"/>
      <c r="B42" s="308"/>
      <c r="C42" s="26"/>
      <c r="D42" s="113"/>
      <c r="E42" s="26"/>
      <c r="F42" s="113"/>
      <c r="G42" s="26"/>
      <c r="H42" s="113"/>
      <c r="I42" s="26"/>
      <c r="J42" s="113"/>
      <c r="K42" s="26"/>
      <c r="L42" s="26"/>
      <c r="M42" s="112"/>
      <c r="N42" s="113"/>
      <c r="O42" s="26"/>
      <c r="P42" s="26"/>
      <c r="Q42" s="112"/>
      <c r="R42" s="113"/>
      <c r="S42" s="26"/>
      <c r="T42" s="26"/>
      <c r="U42" s="112"/>
      <c r="V42" s="113"/>
      <c r="W42" s="26"/>
      <c r="X42" s="26"/>
      <c r="Y42" s="112"/>
      <c r="Z42" s="113"/>
      <c r="AA42" s="26"/>
      <c r="AB42" s="26"/>
      <c r="AC42" s="112"/>
      <c r="AD42" s="113"/>
      <c r="AE42" s="26"/>
      <c r="AF42" s="26"/>
      <c r="AG42" s="112"/>
      <c r="AH42" s="113"/>
      <c r="AI42" s="26"/>
      <c r="AJ42" s="26"/>
      <c r="AK42" s="252"/>
      <c r="AL42" s="253"/>
      <c r="AM42" s="26" t="s">
        <v>57</v>
      </c>
      <c r="AN42" s="26" t="s">
        <v>55</v>
      </c>
      <c r="AO42" s="112" t="s">
        <v>60</v>
      </c>
      <c r="AP42" s="113" t="s">
        <v>56</v>
      </c>
      <c r="AQ42" s="259"/>
      <c r="AR42" s="260"/>
      <c r="AS42" s="112"/>
      <c r="AT42" s="113"/>
      <c r="AU42" s="239"/>
      <c r="AV42" s="240"/>
      <c r="AW42" s="112"/>
      <c r="AX42" s="113"/>
      <c r="AY42" s="26" t="s">
        <v>57</v>
      </c>
      <c r="AZ42" s="26" t="s">
        <v>55</v>
      </c>
      <c r="BA42" s="112"/>
      <c r="BB42" s="113"/>
      <c r="BC42" s="26" t="s">
        <v>59</v>
      </c>
      <c r="BD42" s="26" t="s">
        <v>59</v>
      </c>
      <c r="BE42" s="112" t="s">
        <v>59</v>
      </c>
      <c r="BF42" s="113" t="s">
        <v>55</v>
      </c>
      <c r="BG42" s="26" t="s">
        <v>55</v>
      </c>
      <c r="BH42" s="26" t="s">
        <v>55</v>
      </c>
      <c r="BI42" s="112" t="s">
        <v>57</v>
      </c>
      <c r="BJ42" s="113" t="s">
        <v>55</v>
      </c>
      <c r="BK42" s="297"/>
      <c r="BL42" s="297"/>
      <c r="BM42" s="293"/>
      <c r="BN42" s="292"/>
      <c r="BO42" s="26" t="s">
        <v>57</v>
      </c>
      <c r="BP42" s="26" t="s">
        <v>57</v>
      </c>
      <c r="BQ42" s="112" t="s">
        <v>59</v>
      </c>
      <c r="BR42" s="113" t="s">
        <v>55</v>
      </c>
      <c r="BS42" s="26" t="s">
        <v>56</v>
      </c>
      <c r="BT42" s="26" t="s">
        <v>59</v>
      </c>
      <c r="BU42" s="259"/>
      <c r="BV42" s="260"/>
      <c r="BW42" s="26"/>
      <c r="BX42" s="26"/>
      <c r="BY42" s="112"/>
      <c r="BZ42" s="113"/>
      <c r="CA42" s="26"/>
      <c r="CB42" s="26"/>
      <c r="CC42" s="112"/>
      <c r="CD42" s="113"/>
      <c r="CE42" s="26"/>
      <c r="CF42" s="113"/>
      <c r="CG42" s="112"/>
      <c r="CH42" s="113"/>
      <c r="CI42" s="26"/>
      <c r="CJ42" s="113"/>
      <c r="CK42" s="112"/>
      <c r="CL42" s="113"/>
      <c r="CM42" s="26"/>
      <c r="CN42" s="113"/>
    </row>
    <row r="43" spans="1:92" ht="18.75" customHeight="1" thickTop="1">
      <c r="A43" s="305">
        <v>55</v>
      </c>
      <c r="B43" s="306"/>
      <c r="C43" s="116"/>
      <c r="D43" s="111"/>
      <c r="E43" s="116"/>
      <c r="F43" s="111"/>
      <c r="G43" s="116"/>
      <c r="H43" s="111"/>
      <c r="I43" s="116"/>
      <c r="J43" s="111"/>
      <c r="K43" s="116"/>
      <c r="L43" s="116"/>
      <c r="M43" s="110"/>
      <c r="N43" s="111"/>
      <c r="O43" s="116"/>
      <c r="P43" s="116"/>
      <c r="Q43" s="110"/>
      <c r="R43" s="111"/>
      <c r="S43" s="116"/>
      <c r="T43" s="116"/>
      <c r="U43" s="110"/>
      <c r="V43" s="111"/>
      <c r="W43" s="116"/>
      <c r="X43" s="116"/>
      <c r="Y43" s="110"/>
      <c r="Z43" s="111"/>
      <c r="AA43" s="116"/>
      <c r="AB43" s="116"/>
      <c r="AC43" s="110"/>
      <c r="AD43" s="111"/>
      <c r="AE43" s="116"/>
      <c r="AF43" s="116"/>
      <c r="AG43" s="237" t="s">
        <v>115</v>
      </c>
      <c r="AH43" s="238"/>
      <c r="AI43" s="116" t="s">
        <v>59</v>
      </c>
      <c r="AJ43" s="116" t="s">
        <v>59</v>
      </c>
      <c r="AK43" s="110" t="s">
        <v>60</v>
      </c>
      <c r="AL43" s="111" t="s">
        <v>57</v>
      </c>
      <c r="AM43" s="116" t="s">
        <v>59</v>
      </c>
      <c r="AN43" s="116" t="s">
        <v>57</v>
      </c>
      <c r="AO43" s="110" t="s">
        <v>58</v>
      </c>
      <c r="AP43" s="111" t="s">
        <v>55</v>
      </c>
      <c r="AQ43" s="116" t="s">
        <v>54</v>
      </c>
      <c r="AR43" s="116" t="s">
        <v>58</v>
      </c>
      <c r="AS43" s="110"/>
      <c r="AT43" s="111"/>
      <c r="AU43" s="116"/>
      <c r="AV43" s="116"/>
      <c r="AW43" s="110"/>
      <c r="AX43" s="111"/>
      <c r="AY43" s="116"/>
      <c r="AZ43" s="116"/>
      <c r="BA43" s="110"/>
      <c r="BB43" s="111"/>
      <c r="BC43" s="116"/>
      <c r="BD43" s="116"/>
      <c r="BE43" s="110"/>
      <c r="BF43" s="111"/>
      <c r="BG43" s="243"/>
      <c r="BH43" s="244"/>
      <c r="BI43" s="110" t="s">
        <v>54</v>
      </c>
      <c r="BJ43" s="111" t="s">
        <v>60</v>
      </c>
      <c r="BK43" s="116" t="s">
        <v>54</v>
      </c>
      <c r="BL43" s="116" t="s">
        <v>60</v>
      </c>
      <c r="BM43" s="110" t="s">
        <v>54</v>
      </c>
      <c r="BN43" s="111" t="s">
        <v>58</v>
      </c>
      <c r="BO43" s="116" t="s">
        <v>60</v>
      </c>
      <c r="BP43" s="116" t="s">
        <v>57</v>
      </c>
      <c r="BQ43" s="110" t="s">
        <v>54</v>
      </c>
      <c r="BR43" s="111" t="s">
        <v>60</v>
      </c>
      <c r="BS43" s="116" t="s">
        <v>54</v>
      </c>
      <c r="BT43" s="116" t="s">
        <v>59</v>
      </c>
      <c r="BU43" s="110"/>
      <c r="BV43" s="111"/>
      <c r="BW43" s="116"/>
      <c r="BX43" s="116"/>
      <c r="BY43" s="237" t="s">
        <v>125</v>
      </c>
      <c r="BZ43" s="238"/>
      <c r="CA43" s="116"/>
      <c r="CB43" s="116"/>
      <c r="CC43" s="110"/>
      <c r="CD43" s="111"/>
      <c r="CE43" s="116"/>
      <c r="CF43" s="111"/>
      <c r="CG43" s="175"/>
      <c r="CH43" s="111"/>
      <c r="CI43" s="116"/>
      <c r="CJ43" s="111"/>
      <c r="CK43" s="175"/>
      <c r="CL43" s="111"/>
      <c r="CM43" s="116"/>
      <c r="CN43" s="111"/>
    </row>
    <row r="44" spans="1:92" ht="18.75" customHeight="1" thickBot="1">
      <c r="A44" s="307"/>
      <c r="B44" s="308"/>
      <c r="C44" s="117"/>
      <c r="D44" s="115"/>
      <c r="E44" s="117"/>
      <c r="F44" s="115"/>
      <c r="G44" s="117"/>
      <c r="H44" s="115"/>
      <c r="I44" s="117"/>
      <c r="J44" s="115"/>
      <c r="K44" s="117"/>
      <c r="L44" s="117"/>
      <c r="M44" s="114"/>
      <c r="N44" s="115"/>
      <c r="O44" s="117"/>
      <c r="P44" s="117"/>
      <c r="Q44" s="114"/>
      <c r="R44" s="115"/>
      <c r="S44" s="117"/>
      <c r="T44" s="117"/>
      <c r="U44" s="114"/>
      <c r="V44" s="115"/>
      <c r="W44" s="117"/>
      <c r="X44" s="117"/>
      <c r="Y44" s="114"/>
      <c r="Z44" s="115"/>
      <c r="AA44" s="117"/>
      <c r="AB44" s="117"/>
      <c r="AC44" s="114"/>
      <c r="AD44" s="115"/>
      <c r="AE44" s="117"/>
      <c r="AF44" s="117"/>
      <c r="AG44" s="239"/>
      <c r="AH44" s="240"/>
      <c r="AI44" s="117" t="s">
        <v>57</v>
      </c>
      <c r="AJ44" s="117" t="s">
        <v>56</v>
      </c>
      <c r="AK44" s="114" t="s">
        <v>56</v>
      </c>
      <c r="AL44" s="115" t="s">
        <v>56</v>
      </c>
      <c r="AM44" s="117" t="s">
        <v>56</v>
      </c>
      <c r="AN44" s="117" t="s">
        <v>56</v>
      </c>
      <c r="AO44" s="114" t="s">
        <v>56</v>
      </c>
      <c r="AP44" s="115" t="s">
        <v>56</v>
      </c>
      <c r="AQ44" s="117" t="s">
        <v>60</v>
      </c>
      <c r="AR44" s="117" t="s">
        <v>59</v>
      </c>
      <c r="AS44" s="114"/>
      <c r="AT44" s="115"/>
      <c r="AU44" s="117"/>
      <c r="AV44" s="117"/>
      <c r="AW44" s="114"/>
      <c r="AX44" s="115"/>
      <c r="AY44" s="117"/>
      <c r="AZ44" s="117"/>
      <c r="BA44" s="114"/>
      <c r="BB44" s="115"/>
      <c r="BC44" s="117"/>
      <c r="BD44" s="117"/>
      <c r="BE44" s="114"/>
      <c r="BF44" s="115"/>
      <c r="BG44" s="245"/>
      <c r="BH44" s="246"/>
      <c r="BI44" s="114" t="s">
        <v>60</v>
      </c>
      <c r="BJ44" s="115" t="s">
        <v>57</v>
      </c>
      <c r="BK44" s="117" t="s">
        <v>55</v>
      </c>
      <c r="BL44" s="117" t="s">
        <v>59</v>
      </c>
      <c r="BM44" s="114" t="s">
        <v>55</v>
      </c>
      <c r="BN44" s="115" t="s">
        <v>56</v>
      </c>
      <c r="BO44" s="117" t="s">
        <v>59</v>
      </c>
      <c r="BP44" s="117" t="s">
        <v>56</v>
      </c>
      <c r="BQ44" s="114" t="s">
        <v>58</v>
      </c>
      <c r="BR44" s="115" t="s">
        <v>59</v>
      </c>
      <c r="BS44" s="117" t="s">
        <v>60</v>
      </c>
      <c r="BT44" s="117" t="s">
        <v>60</v>
      </c>
      <c r="BU44" s="114"/>
      <c r="BV44" s="115"/>
      <c r="BW44" s="117"/>
      <c r="BX44" s="117"/>
      <c r="BY44" s="239"/>
      <c r="BZ44" s="240"/>
      <c r="CA44" s="117"/>
      <c r="CB44" s="117"/>
      <c r="CC44" s="114"/>
      <c r="CD44" s="115"/>
      <c r="CE44" s="117"/>
      <c r="CF44" s="115"/>
      <c r="CG44" s="114"/>
      <c r="CH44" s="115"/>
      <c r="CI44" s="117"/>
      <c r="CJ44" s="115"/>
      <c r="CK44" s="114"/>
      <c r="CL44" s="115"/>
      <c r="CM44" s="117"/>
      <c r="CN44" s="115"/>
    </row>
    <row r="45" spans="1:92" ht="18.75" customHeight="1" thickTop="1">
      <c r="A45" s="305">
        <v>54</v>
      </c>
      <c r="B45" s="306"/>
      <c r="C45" s="26"/>
      <c r="D45" s="113"/>
      <c r="E45" s="26"/>
      <c r="F45" s="113"/>
      <c r="G45" s="26"/>
      <c r="H45" s="113"/>
      <c r="I45" s="26"/>
      <c r="J45" s="113"/>
      <c r="K45" s="26"/>
      <c r="L45" s="26"/>
      <c r="M45" s="112"/>
      <c r="N45" s="113"/>
      <c r="O45" s="26"/>
      <c r="P45" s="26"/>
      <c r="Q45" s="112"/>
      <c r="R45" s="113"/>
      <c r="S45" s="26"/>
      <c r="T45" s="26"/>
      <c r="U45" s="112"/>
      <c r="V45" s="113"/>
      <c r="W45" s="26"/>
      <c r="X45" s="26"/>
      <c r="Y45" s="112"/>
      <c r="Z45" s="113"/>
      <c r="AA45" s="26"/>
      <c r="AB45" s="26"/>
      <c r="AC45" s="112"/>
      <c r="AD45" s="113"/>
      <c r="AE45" s="26" t="s">
        <v>58</v>
      </c>
      <c r="AF45" s="26" t="s">
        <v>58</v>
      </c>
      <c r="AG45" s="112" t="s">
        <v>58</v>
      </c>
      <c r="AH45" s="113" t="s">
        <v>60</v>
      </c>
      <c r="AI45" s="26" t="s">
        <v>54</v>
      </c>
      <c r="AJ45" s="26" t="s">
        <v>58</v>
      </c>
      <c r="AK45" s="112" t="s">
        <v>60</v>
      </c>
      <c r="AL45" s="113" t="s">
        <v>60</v>
      </c>
      <c r="AM45" s="112" t="s">
        <v>54</v>
      </c>
      <c r="AN45" s="113" t="s">
        <v>60</v>
      </c>
      <c r="AO45" s="112" t="s">
        <v>54</v>
      </c>
      <c r="AP45" s="113" t="s">
        <v>58</v>
      </c>
      <c r="AQ45" s="26" t="s">
        <v>60</v>
      </c>
      <c r="AR45" s="26" t="s">
        <v>57</v>
      </c>
      <c r="AS45" s="112" t="s">
        <v>54</v>
      </c>
      <c r="AT45" s="113" t="s">
        <v>60</v>
      </c>
      <c r="AU45" s="26"/>
      <c r="AV45" s="26"/>
      <c r="AW45" s="112"/>
      <c r="AX45" s="113"/>
      <c r="AY45" s="237" t="s">
        <v>103</v>
      </c>
      <c r="AZ45" s="238"/>
      <c r="BA45" s="112"/>
      <c r="BB45" s="113"/>
      <c r="BC45" s="26"/>
      <c r="BD45" s="26"/>
      <c r="BE45" s="237" t="s">
        <v>102</v>
      </c>
      <c r="BF45" s="238"/>
      <c r="BG45" s="26"/>
      <c r="BH45" s="26"/>
      <c r="BI45" s="112"/>
      <c r="BJ45" s="113"/>
      <c r="BK45" s="26" t="s">
        <v>54</v>
      </c>
      <c r="BL45" s="26" t="s">
        <v>58</v>
      </c>
      <c r="BM45" s="112" t="s">
        <v>58</v>
      </c>
      <c r="BN45" s="113" t="s">
        <v>58</v>
      </c>
      <c r="BO45" s="296" t="s">
        <v>101</v>
      </c>
      <c r="BP45" s="297"/>
      <c r="BQ45" s="112" t="s">
        <v>58</v>
      </c>
      <c r="BR45" s="113" t="s">
        <v>59</v>
      </c>
      <c r="BS45" s="247" t="s">
        <v>121</v>
      </c>
      <c r="BT45" s="248"/>
      <c r="BU45" s="112"/>
      <c r="BV45" s="113"/>
      <c r="BW45" s="26"/>
      <c r="BX45" s="26"/>
      <c r="BY45" s="112"/>
      <c r="BZ45" s="113"/>
      <c r="CA45" s="26"/>
      <c r="CB45" s="26"/>
      <c r="CC45" s="112"/>
      <c r="CD45" s="113"/>
      <c r="CE45" s="26"/>
      <c r="CF45" s="113"/>
      <c r="CG45" s="112"/>
      <c r="CH45" s="113"/>
      <c r="CI45" s="26"/>
      <c r="CJ45" s="113"/>
      <c r="CK45" s="112"/>
      <c r="CL45" s="113"/>
      <c r="CM45" s="26"/>
      <c r="CN45" s="113"/>
    </row>
    <row r="46" spans="1:92" ht="18.75" customHeight="1" thickBot="1">
      <c r="A46" s="307"/>
      <c r="B46" s="308"/>
      <c r="C46" s="26"/>
      <c r="D46" s="113"/>
      <c r="E46" s="26"/>
      <c r="F46" s="113"/>
      <c r="G46" s="26"/>
      <c r="H46" s="113"/>
      <c r="I46" s="26"/>
      <c r="J46" s="113"/>
      <c r="K46" s="26"/>
      <c r="L46" s="26"/>
      <c r="M46" s="112"/>
      <c r="N46" s="113"/>
      <c r="O46" s="26"/>
      <c r="P46" s="26"/>
      <c r="Q46" s="112"/>
      <c r="R46" s="113"/>
      <c r="S46" s="26"/>
      <c r="T46" s="26"/>
      <c r="U46" s="112"/>
      <c r="V46" s="113"/>
      <c r="W46" s="26"/>
      <c r="X46" s="26"/>
      <c r="Y46" s="112"/>
      <c r="Z46" s="113"/>
      <c r="AA46" s="26"/>
      <c r="AB46" s="26"/>
      <c r="AC46" s="112"/>
      <c r="AD46" s="113"/>
      <c r="AE46" s="26" t="s">
        <v>56</v>
      </c>
      <c r="AF46" s="26" t="s">
        <v>55</v>
      </c>
      <c r="AG46" s="112" t="s">
        <v>56</v>
      </c>
      <c r="AH46" s="113" t="s">
        <v>55</v>
      </c>
      <c r="AI46" s="26" t="s">
        <v>59</v>
      </c>
      <c r="AJ46" s="26" t="s">
        <v>59</v>
      </c>
      <c r="AK46" s="112" t="s">
        <v>59</v>
      </c>
      <c r="AL46" s="113" t="s">
        <v>57</v>
      </c>
      <c r="AM46" s="112" t="s">
        <v>60</v>
      </c>
      <c r="AN46" s="113" t="s">
        <v>55</v>
      </c>
      <c r="AO46" s="112" t="s">
        <v>60</v>
      </c>
      <c r="AP46" s="113" t="s">
        <v>60</v>
      </c>
      <c r="AQ46" s="26" t="s">
        <v>56</v>
      </c>
      <c r="AR46" s="26" t="s">
        <v>55</v>
      </c>
      <c r="AS46" s="112" t="s">
        <v>57</v>
      </c>
      <c r="AT46" s="113" t="s">
        <v>56</v>
      </c>
      <c r="AU46" s="26"/>
      <c r="AV46" s="26"/>
      <c r="AW46" s="112"/>
      <c r="AX46" s="113"/>
      <c r="AY46" s="239"/>
      <c r="AZ46" s="240"/>
      <c r="BA46" s="112"/>
      <c r="BB46" s="113"/>
      <c r="BC46" s="26"/>
      <c r="BD46" s="26"/>
      <c r="BE46" s="239"/>
      <c r="BF46" s="240"/>
      <c r="BG46" s="26"/>
      <c r="BH46" s="26"/>
      <c r="BI46" s="112"/>
      <c r="BJ46" s="113"/>
      <c r="BK46" s="26" t="s">
        <v>60</v>
      </c>
      <c r="BL46" s="26" t="s">
        <v>57</v>
      </c>
      <c r="BM46" s="112" t="s">
        <v>60</v>
      </c>
      <c r="BN46" s="113" t="s">
        <v>55</v>
      </c>
      <c r="BO46" s="297"/>
      <c r="BP46" s="297"/>
      <c r="BQ46" s="112" t="s">
        <v>56</v>
      </c>
      <c r="BR46" s="113" t="s">
        <v>57</v>
      </c>
      <c r="BS46" s="249"/>
      <c r="BT46" s="250"/>
      <c r="BU46" s="112"/>
      <c r="BV46" s="113"/>
      <c r="BW46" s="26"/>
      <c r="BX46" s="26"/>
      <c r="BY46" s="112"/>
      <c r="BZ46" s="113"/>
      <c r="CA46" s="26"/>
      <c r="CB46" s="26"/>
      <c r="CC46" s="112"/>
      <c r="CD46" s="113"/>
      <c r="CE46" s="26"/>
      <c r="CF46" s="113"/>
      <c r="CG46" s="112"/>
      <c r="CH46" s="113"/>
      <c r="CI46" s="26"/>
      <c r="CJ46" s="113"/>
      <c r="CK46" s="112"/>
      <c r="CL46" s="113"/>
      <c r="CM46" s="26"/>
      <c r="CN46" s="113"/>
    </row>
    <row r="47" spans="1:92" ht="18.75" customHeight="1" thickTop="1">
      <c r="A47" s="305">
        <v>53</v>
      </c>
      <c r="B47" s="306"/>
      <c r="C47" s="116"/>
      <c r="D47" s="111"/>
      <c r="E47" s="116"/>
      <c r="F47" s="111"/>
      <c r="G47" s="116"/>
      <c r="H47" s="111"/>
      <c r="I47" s="116"/>
      <c r="J47" s="111"/>
      <c r="K47" s="116"/>
      <c r="L47" s="116"/>
      <c r="M47" s="110"/>
      <c r="N47" s="111"/>
      <c r="O47" s="116"/>
      <c r="P47" s="116"/>
      <c r="Q47" s="110"/>
      <c r="R47" s="111"/>
      <c r="S47" s="116"/>
      <c r="T47" s="116"/>
      <c r="U47" s="110"/>
      <c r="V47" s="111"/>
      <c r="W47" s="116"/>
      <c r="X47" s="116"/>
      <c r="Y47" s="110"/>
      <c r="Z47" s="111"/>
      <c r="AA47" s="116"/>
      <c r="AB47" s="116"/>
      <c r="AC47" s="110" t="s">
        <v>54</v>
      </c>
      <c r="AD47" s="111" t="s">
        <v>58</v>
      </c>
      <c r="AE47" s="116" t="s">
        <v>60</v>
      </c>
      <c r="AF47" s="116" t="s">
        <v>60</v>
      </c>
      <c r="AG47" s="110" t="s">
        <v>54</v>
      </c>
      <c r="AH47" s="111" t="s">
        <v>60</v>
      </c>
      <c r="AI47" s="116" t="s">
        <v>54</v>
      </c>
      <c r="AJ47" s="116" t="s">
        <v>58</v>
      </c>
      <c r="AK47" s="110" t="s">
        <v>57</v>
      </c>
      <c r="AL47" s="111" t="s">
        <v>57</v>
      </c>
      <c r="AM47" s="116" t="s">
        <v>54</v>
      </c>
      <c r="AN47" s="116" t="s">
        <v>58</v>
      </c>
      <c r="AO47" s="247" t="s">
        <v>118</v>
      </c>
      <c r="AP47" s="251"/>
      <c r="AQ47" s="116" t="s">
        <v>54</v>
      </c>
      <c r="AR47" s="116" t="s">
        <v>58</v>
      </c>
      <c r="AS47" s="110" t="s">
        <v>58</v>
      </c>
      <c r="AT47" s="111" t="s">
        <v>58</v>
      </c>
      <c r="AU47" s="116"/>
      <c r="AV47" s="116"/>
      <c r="AW47" s="110"/>
      <c r="AX47" s="111"/>
      <c r="AY47" s="116"/>
      <c r="AZ47" s="116"/>
      <c r="BA47" s="110"/>
      <c r="BB47" s="111"/>
      <c r="BC47" s="116"/>
      <c r="BD47" s="116"/>
      <c r="BE47" s="110"/>
      <c r="BF47" s="111"/>
      <c r="BG47" s="116"/>
      <c r="BH47" s="116"/>
      <c r="BI47" s="237" t="s">
        <v>122</v>
      </c>
      <c r="BJ47" s="238"/>
      <c r="BK47" s="116"/>
      <c r="BL47" s="116"/>
      <c r="BM47" s="110" t="s">
        <v>58</v>
      </c>
      <c r="BN47" s="111" t="s">
        <v>58</v>
      </c>
      <c r="BO47" s="116" t="s">
        <v>58</v>
      </c>
      <c r="BP47" s="116" t="s">
        <v>58</v>
      </c>
      <c r="BQ47" s="110" t="s">
        <v>54</v>
      </c>
      <c r="BR47" s="111" t="s">
        <v>58</v>
      </c>
      <c r="BS47" s="116" t="s">
        <v>58</v>
      </c>
      <c r="BT47" s="116" t="s">
        <v>58</v>
      </c>
      <c r="BU47" s="110"/>
      <c r="BV47" s="111"/>
      <c r="BW47" s="116"/>
      <c r="BX47" s="116"/>
      <c r="BY47" s="110"/>
      <c r="BZ47" s="111"/>
      <c r="CA47" s="116"/>
      <c r="CB47" s="116"/>
      <c r="CC47" s="110"/>
      <c r="CD47" s="111"/>
      <c r="CE47" s="116"/>
      <c r="CF47" s="111"/>
      <c r="CG47" s="175"/>
      <c r="CH47" s="111"/>
      <c r="CI47" s="116"/>
      <c r="CJ47" s="111"/>
      <c r="CK47" s="175"/>
      <c r="CL47" s="111"/>
      <c r="CM47" s="116"/>
      <c r="CN47" s="111"/>
    </row>
    <row r="48" spans="1:92" ht="18.75" customHeight="1" thickBot="1">
      <c r="A48" s="307"/>
      <c r="B48" s="308"/>
      <c r="C48" s="117"/>
      <c r="D48" s="115"/>
      <c r="E48" s="117"/>
      <c r="F48" s="115"/>
      <c r="G48" s="117"/>
      <c r="H48" s="115"/>
      <c r="I48" s="117"/>
      <c r="J48" s="115"/>
      <c r="K48" s="117"/>
      <c r="L48" s="117"/>
      <c r="M48" s="114"/>
      <c r="N48" s="115"/>
      <c r="O48" s="117"/>
      <c r="P48" s="117"/>
      <c r="Q48" s="114"/>
      <c r="R48" s="115"/>
      <c r="S48" s="117"/>
      <c r="T48" s="117"/>
      <c r="U48" s="114"/>
      <c r="V48" s="115"/>
      <c r="W48" s="117"/>
      <c r="X48" s="117"/>
      <c r="Y48" s="114"/>
      <c r="Z48" s="115"/>
      <c r="AA48" s="117"/>
      <c r="AB48" s="117"/>
      <c r="AC48" s="114" t="s">
        <v>59</v>
      </c>
      <c r="AD48" s="115" t="s">
        <v>57</v>
      </c>
      <c r="AE48" s="117" t="s">
        <v>58</v>
      </c>
      <c r="AF48" s="117" t="s">
        <v>56</v>
      </c>
      <c r="AG48" s="114" t="s">
        <v>60</v>
      </c>
      <c r="AH48" s="115" t="s">
        <v>59</v>
      </c>
      <c r="AI48" s="117" t="s">
        <v>55</v>
      </c>
      <c r="AJ48" s="117" t="s">
        <v>55</v>
      </c>
      <c r="AK48" s="112" t="s">
        <v>56</v>
      </c>
      <c r="AL48" s="113" t="s">
        <v>55</v>
      </c>
      <c r="AM48" s="117" t="s">
        <v>59</v>
      </c>
      <c r="AN48" s="117" t="s">
        <v>55</v>
      </c>
      <c r="AO48" s="252"/>
      <c r="AP48" s="253"/>
      <c r="AQ48" s="117" t="s">
        <v>55</v>
      </c>
      <c r="AR48" s="117" t="s">
        <v>55</v>
      </c>
      <c r="AS48" s="114" t="s">
        <v>56</v>
      </c>
      <c r="AT48" s="115" t="s">
        <v>59</v>
      </c>
      <c r="AU48" s="117"/>
      <c r="AV48" s="117"/>
      <c r="AW48" s="114"/>
      <c r="AX48" s="115"/>
      <c r="AY48" s="117"/>
      <c r="AZ48" s="117"/>
      <c r="BA48" s="114"/>
      <c r="BB48" s="115"/>
      <c r="BC48" s="117"/>
      <c r="BD48" s="117"/>
      <c r="BE48" s="114"/>
      <c r="BF48" s="115"/>
      <c r="BG48" s="117"/>
      <c r="BH48" s="117"/>
      <c r="BI48" s="239"/>
      <c r="BJ48" s="240"/>
      <c r="BK48" s="117"/>
      <c r="BL48" s="117"/>
      <c r="BM48" s="114" t="s">
        <v>60</v>
      </c>
      <c r="BN48" s="115" t="s">
        <v>59</v>
      </c>
      <c r="BO48" s="117" t="s">
        <v>56</v>
      </c>
      <c r="BP48" s="117" t="s">
        <v>55</v>
      </c>
      <c r="BQ48" s="114" t="s">
        <v>60</v>
      </c>
      <c r="BR48" s="115" t="s">
        <v>56</v>
      </c>
      <c r="BS48" s="117" t="s">
        <v>60</v>
      </c>
      <c r="BT48" s="117" t="s">
        <v>59</v>
      </c>
      <c r="BU48" s="114"/>
      <c r="BV48" s="115"/>
      <c r="BW48" s="117"/>
      <c r="BX48" s="117"/>
      <c r="BY48" s="114"/>
      <c r="BZ48" s="115"/>
      <c r="CA48" s="117"/>
      <c r="CB48" s="117"/>
      <c r="CC48" s="114"/>
      <c r="CD48" s="115"/>
      <c r="CE48" s="117"/>
      <c r="CF48" s="115"/>
      <c r="CG48" s="114"/>
      <c r="CH48" s="115"/>
      <c r="CI48" s="117"/>
      <c r="CJ48" s="115"/>
      <c r="CK48" s="114"/>
      <c r="CL48" s="115"/>
      <c r="CM48" s="117"/>
      <c r="CN48" s="115"/>
    </row>
    <row r="49" spans="1:92" ht="18.75" customHeight="1" thickTop="1">
      <c r="A49" s="305">
        <v>52</v>
      </c>
      <c r="B49" s="306"/>
      <c r="C49" s="26"/>
      <c r="D49" s="113"/>
      <c r="E49" s="26"/>
      <c r="F49" s="113"/>
      <c r="G49" s="26"/>
      <c r="H49" s="113"/>
      <c r="I49" s="26"/>
      <c r="J49" s="113"/>
      <c r="K49" s="26"/>
      <c r="L49" s="26"/>
      <c r="M49" s="112"/>
      <c r="N49" s="113"/>
      <c r="O49" s="26"/>
      <c r="P49" s="26"/>
      <c r="Q49" s="112"/>
      <c r="R49" s="113"/>
      <c r="S49" s="26"/>
      <c r="T49" s="26"/>
      <c r="U49" s="112"/>
      <c r="V49" s="113"/>
      <c r="W49" s="26"/>
      <c r="X49" s="26"/>
      <c r="Y49" s="112"/>
      <c r="Z49" s="113"/>
      <c r="AA49" s="26" t="s">
        <v>54</v>
      </c>
      <c r="AB49" s="26" t="s">
        <v>60</v>
      </c>
      <c r="AC49" s="112" t="s">
        <v>54</v>
      </c>
      <c r="AD49" s="113" t="s">
        <v>60</v>
      </c>
      <c r="AE49" s="26" t="s">
        <v>54</v>
      </c>
      <c r="AF49" s="26" t="s">
        <v>58</v>
      </c>
      <c r="AG49" s="247" t="s">
        <v>117</v>
      </c>
      <c r="AH49" s="251"/>
      <c r="AI49" s="26" t="s">
        <v>54</v>
      </c>
      <c r="AJ49" s="26" t="s">
        <v>54</v>
      </c>
      <c r="AK49" s="118" t="s">
        <v>54</v>
      </c>
      <c r="AL49" s="119" t="s">
        <v>54</v>
      </c>
      <c r="AM49" s="26" t="s">
        <v>54</v>
      </c>
      <c r="AN49" s="26" t="s">
        <v>57</v>
      </c>
      <c r="AO49" s="112" t="s">
        <v>58</v>
      </c>
      <c r="AP49" s="113" t="s">
        <v>57</v>
      </c>
      <c r="AQ49" s="26" t="s">
        <v>58</v>
      </c>
      <c r="AR49" s="26" t="s">
        <v>60</v>
      </c>
      <c r="AS49" s="112"/>
      <c r="AT49" s="113"/>
      <c r="AU49" s="26"/>
      <c r="AV49" s="26"/>
      <c r="AW49" s="112"/>
      <c r="AX49" s="113"/>
      <c r="AY49" s="26"/>
      <c r="AZ49" s="26"/>
      <c r="BA49" s="112"/>
      <c r="BB49" s="113"/>
      <c r="BC49" s="26"/>
      <c r="BD49" s="26"/>
      <c r="BE49" s="112"/>
      <c r="BF49" s="113"/>
      <c r="BG49" s="26"/>
      <c r="BH49" s="26"/>
      <c r="BI49" s="112"/>
      <c r="BJ49" s="113"/>
      <c r="BK49" s="26"/>
      <c r="BL49" s="26"/>
      <c r="BM49" s="112" t="s">
        <v>54</v>
      </c>
      <c r="BN49" s="113" t="s">
        <v>60</v>
      </c>
      <c r="BO49" s="26" t="s">
        <v>54</v>
      </c>
      <c r="BP49" s="26" t="s">
        <v>58</v>
      </c>
      <c r="BQ49" s="291" t="s">
        <v>25</v>
      </c>
      <c r="BR49" s="292"/>
      <c r="BS49" s="26" t="s">
        <v>55</v>
      </c>
      <c r="BT49" s="26" t="s">
        <v>59</v>
      </c>
      <c r="BU49" s="112"/>
      <c r="BV49" s="113"/>
      <c r="BW49" s="26"/>
      <c r="BX49" s="26"/>
      <c r="BY49" s="237" t="s">
        <v>126</v>
      </c>
      <c r="BZ49" s="238"/>
      <c r="CA49" s="26"/>
      <c r="CB49" s="26"/>
      <c r="CC49" s="112"/>
      <c r="CD49" s="113"/>
      <c r="CE49" s="26"/>
      <c r="CF49" s="113"/>
      <c r="CG49" s="112"/>
      <c r="CH49" s="113"/>
      <c r="CI49" s="26"/>
      <c r="CJ49" s="113"/>
      <c r="CK49" s="112"/>
      <c r="CL49" s="113"/>
      <c r="CM49" s="26"/>
      <c r="CN49" s="113"/>
    </row>
    <row r="50" spans="1:92" ht="18.75" customHeight="1" thickBot="1">
      <c r="A50" s="307"/>
      <c r="B50" s="308"/>
      <c r="C50" s="26"/>
      <c r="D50" s="113"/>
      <c r="E50" s="26"/>
      <c r="F50" s="113"/>
      <c r="G50" s="26"/>
      <c r="H50" s="113"/>
      <c r="I50" s="26"/>
      <c r="J50" s="113"/>
      <c r="K50" s="26"/>
      <c r="L50" s="26"/>
      <c r="M50" s="112"/>
      <c r="N50" s="113"/>
      <c r="O50" s="26"/>
      <c r="P50" s="26"/>
      <c r="Q50" s="112"/>
      <c r="R50" s="113"/>
      <c r="S50" s="26"/>
      <c r="T50" s="26"/>
      <c r="U50" s="112"/>
      <c r="V50" s="113"/>
      <c r="W50" s="26"/>
      <c r="X50" s="26"/>
      <c r="Y50" s="112"/>
      <c r="Z50" s="113"/>
      <c r="AA50" s="26" t="s">
        <v>56</v>
      </c>
      <c r="AB50" s="26" t="s">
        <v>57</v>
      </c>
      <c r="AC50" s="112" t="s">
        <v>60</v>
      </c>
      <c r="AD50" s="113" t="s">
        <v>55</v>
      </c>
      <c r="AE50" s="26" t="s">
        <v>55</v>
      </c>
      <c r="AF50" s="26" t="s">
        <v>59</v>
      </c>
      <c r="AG50" s="252"/>
      <c r="AH50" s="253"/>
      <c r="AI50" s="26" t="s">
        <v>58</v>
      </c>
      <c r="AJ50" s="26" t="s">
        <v>56</v>
      </c>
      <c r="AK50" s="120" t="s">
        <v>60</v>
      </c>
      <c r="AL50" s="121" t="s">
        <v>56</v>
      </c>
      <c r="AM50" s="26" t="s">
        <v>55</v>
      </c>
      <c r="AN50" s="26" t="s">
        <v>59</v>
      </c>
      <c r="AO50" s="112" t="s">
        <v>56</v>
      </c>
      <c r="AP50" s="113" t="s">
        <v>55</v>
      </c>
      <c r="AQ50" s="26" t="s">
        <v>57</v>
      </c>
      <c r="AR50" s="26" t="s">
        <v>55</v>
      </c>
      <c r="AS50" s="112"/>
      <c r="AT50" s="113"/>
      <c r="AU50" s="26"/>
      <c r="AV50" s="26"/>
      <c r="AW50" s="112"/>
      <c r="AX50" s="113"/>
      <c r="AY50" s="26"/>
      <c r="AZ50" s="26"/>
      <c r="BA50" s="112"/>
      <c r="BB50" s="113"/>
      <c r="BC50" s="26"/>
      <c r="BD50" s="26"/>
      <c r="BE50" s="112"/>
      <c r="BF50" s="113"/>
      <c r="BG50" s="26"/>
      <c r="BH50" s="26"/>
      <c r="BI50" s="112"/>
      <c r="BJ50" s="113"/>
      <c r="BK50" s="26"/>
      <c r="BL50" s="26"/>
      <c r="BM50" s="112" t="s">
        <v>59</v>
      </c>
      <c r="BN50" s="113" t="s">
        <v>57</v>
      </c>
      <c r="BO50" s="26" t="s">
        <v>57</v>
      </c>
      <c r="BP50" s="26" t="s">
        <v>56</v>
      </c>
      <c r="BQ50" s="293"/>
      <c r="BR50" s="292"/>
      <c r="BS50" s="26" t="s">
        <v>56</v>
      </c>
      <c r="BT50" s="26" t="s">
        <v>56</v>
      </c>
      <c r="BU50" s="112"/>
      <c r="BV50" s="113"/>
      <c r="BW50" s="26"/>
      <c r="BX50" s="26"/>
      <c r="BY50" s="239"/>
      <c r="BZ50" s="240"/>
      <c r="CA50" s="26"/>
      <c r="CB50" s="26"/>
      <c r="CC50" s="112"/>
      <c r="CD50" s="113"/>
      <c r="CE50" s="26"/>
      <c r="CF50" s="113"/>
      <c r="CG50" s="112"/>
      <c r="CH50" s="113"/>
      <c r="CI50" s="26"/>
      <c r="CJ50" s="113"/>
      <c r="CK50" s="112"/>
      <c r="CL50" s="113"/>
      <c r="CM50" s="26"/>
      <c r="CN50" s="113"/>
    </row>
    <row r="51" spans="1:92" ht="18.75" customHeight="1" thickTop="1">
      <c r="A51" s="305">
        <v>51</v>
      </c>
      <c r="B51" s="306"/>
      <c r="C51" s="116"/>
      <c r="D51" s="111"/>
      <c r="E51" s="116"/>
      <c r="F51" s="111"/>
      <c r="G51" s="116"/>
      <c r="H51" s="111"/>
      <c r="I51" s="116"/>
      <c r="J51" s="111"/>
      <c r="K51" s="116"/>
      <c r="L51" s="116"/>
      <c r="M51" s="110"/>
      <c r="N51" s="111"/>
      <c r="O51" s="116"/>
      <c r="P51" s="116"/>
      <c r="Q51" s="110"/>
      <c r="R51" s="111"/>
      <c r="S51" s="116"/>
      <c r="T51" s="116"/>
      <c r="U51" s="110"/>
      <c r="V51" s="111"/>
      <c r="W51" s="116"/>
      <c r="X51" s="116"/>
      <c r="Y51" s="110"/>
      <c r="Z51" s="111"/>
      <c r="AA51" s="116"/>
      <c r="AB51" s="116"/>
      <c r="AC51" s="110"/>
      <c r="AD51" s="111"/>
      <c r="AE51" s="116" t="s">
        <v>54</v>
      </c>
      <c r="AF51" s="116" t="s">
        <v>58</v>
      </c>
      <c r="AG51" s="110" t="s">
        <v>60</v>
      </c>
      <c r="AH51" s="111" t="s">
        <v>59</v>
      </c>
      <c r="AI51" s="116" t="s">
        <v>58</v>
      </c>
      <c r="AJ51" s="116" t="s">
        <v>57</v>
      </c>
      <c r="AK51" s="112" t="s">
        <v>54</v>
      </c>
      <c r="AL51" s="113" t="s">
        <v>58</v>
      </c>
      <c r="AM51" s="237" t="s">
        <v>119</v>
      </c>
      <c r="AN51" s="238"/>
      <c r="AO51" s="110" t="s">
        <v>54</v>
      </c>
      <c r="AP51" s="111" t="s">
        <v>60</v>
      </c>
      <c r="AQ51" s="116"/>
      <c r="AR51" s="116"/>
      <c r="AS51" s="243"/>
      <c r="AT51" s="244"/>
      <c r="AU51" s="116"/>
      <c r="AV51" s="116"/>
      <c r="AW51" s="110"/>
      <c r="AX51" s="111"/>
      <c r="AY51" s="116"/>
      <c r="AZ51" s="116"/>
      <c r="BA51" s="110"/>
      <c r="BB51" s="111"/>
      <c r="BC51" s="116"/>
      <c r="BD51" s="116"/>
      <c r="BE51" s="110"/>
      <c r="BF51" s="111"/>
      <c r="BG51" s="116"/>
      <c r="BH51" s="116"/>
      <c r="BI51" s="110"/>
      <c r="BJ51" s="111"/>
      <c r="BK51" s="116"/>
      <c r="BL51" s="116"/>
      <c r="BM51" s="110" t="s">
        <v>58</v>
      </c>
      <c r="BN51" s="111" t="s">
        <v>60</v>
      </c>
      <c r="BO51" s="116" t="s">
        <v>60</v>
      </c>
      <c r="BP51" s="116" t="s">
        <v>56</v>
      </c>
      <c r="BQ51" s="110" t="s">
        <v>58</v>
      </c>
      <c r="BR51" s="111" t="s">
        <v>56</v>
      </c>
      <c r="BS51" s="116" t="s">
        <v>54</v>
      </c>
      <c r="BT51" s="116" t="s">
        <v>56</v>
      </c>
      <c r="BU51" s="110"/>
      <c r="BV51" s="111"/>
      <c r="BW51" s="116"/>
      <c r="BX51" s="116"/>
      <c r="BY51" s="110"/>
      <c r="BZ51" s="111"/>
      <c r="CA51" s="116"/>
      <c r="CB51" s="116"/>
      <c r="CC51" s="110"/>
      <c r="CD51" s="111"/>
      <c r="CE51" s="110"/>
      <c r="CF51" s="111"/>
      <c r="CG51" s="175"/>
      <c r="CH51" s="111"/>
      <c r="CI51" s="175"/>
      <c r="CJ51" s="111"/>
      <c r="CK51" s="175"/>
      <c r="CL51" s="111"/>
      <c r="CM51" s="175"/>
      <c r="CN51" s="111"/>
    </row>
    <row r="52" spans="1:92" ht="18.75" customHeight="1" thickBot="1">
      <c r="A52" s="307"/>
      <c r="B52" s="308"/>
      <c r="C52" s="117"/>
      <c r="D52" s="115"/>
      <c r="E52" s="117"/>
      <c r="F52" s="115"/>
      <c r="G52" s="117"/>
      <c r="H52" s="115"/>
      <c r="I52" s="117"/>
      <c r="J52" s="115"/>
      <c r="K52" s="117"/>
      <c r="L52" s="117"/>
      <c r="M52" s="114"/>
      <c r="N52" s="115"/>
      <c r="O52" s="117"/>
      <c r="P52" s="117"/>
      <c r="Q52" s="114"/>
      <c r="R52" s="115"/>
      <c r="S52" s="117"/>
      <c r="T52" s="117"/>
      <c r="U52" s="114"/>
      <c r="V52" s="115"/>
      <c r="W52" s="117"/>
      <c r="X52" s="117"/>
      <c r="Y52" s="114"/>
      <c r="Z52" s="115"/>
      <c r="AA52" s="117"/>
      <c r="AB52" s="117"/>
      <c r="AC52" s="114"/>
      <c r="AD52" s="115"/>
      <c r="AE52" s="117" t="s">
        <v>55</v>
      </c>
      <c r="AF52" s="117" t="s">
        <v>57</v>
      </c>
      <c r="AG52" s="114" t="s">
        <v>56</v>
      </c>
      <c r="AH52" s="115" t="s">
        <v>57</v>
      </c>
      <c r="AI52" s="117" t="s">
        <v>59</v>
      </c>
      <c r="AJ52" s="117" t="s">
        <v>56</v>
      </c>
      <c r="AK52" s="114" t="s">
        <v>58</v>
      </c>
      <c r="AL52" s="115" t="s">
        <v>57</v>
      </c>
      <c r="AM52" s="239"/>
      <c r="AN52" s="240"/>
      <c r="AO52" s="114" t="s">
        <v>59</v>
      </c>
      <c r="AP52" s="115" t="s">
        <v>55</v>
      </c>
      <c r="AQ52" s="117"/>
      <c r="AR52" s="117"/>
      <c r="AS52" s="245"/>
      <c r="AT52" s="246"/>
      <c r="AU52" s="117"/>
      <c r="AV52" s="117"/>
      <c r="AW52" s="114"/>
      <c r="AX52" s="115"/>
      <c r="AY52" s="117"/>
      <c r="AZ52" s="117"/>
      <c r="BA52" s="114"/>
      <c r="BB52" s="115"/>
      <c r="BC52" s="117"/>
      <c r="BD52" s="117"/>
      <c r="BE52" s="114"/>
      <c r="BF52" s="115"/>
      <c r="BG52" s="117"/>
      <c r="BH52" s="117"/>
      <c r="BI52" s="114"/>
      <c r="BJ52" s="115"/>
      <c r="BK52" s="117"/>
      <c r="BL52" s="117"/>
      <c r="BM52" s="114" t="s">
        <v>59</v>
      </c>
      <c r="BN52" s="115" t="s">
        <v>56</v>
      </c>
      <c r="BO52" s="117" t="s">
        <v>57</v>
      </c>
      <c r="BP52" s="117" t="s">
        <v>55</v>
      </c>
      <c r="BQ52" s="114" t="s">
        <v>55</v>
      </c>
      <c r="BR52" s="115" t="s">
        <v>55</v>
      </c>
      <c r="BS52" s="117" t="s">
        <v>55</v>
      </c>
      <c r="BT52" s="117" t="s">
        <v>57</v>
      </c>
      <c r="BU52" s="114"/>
      <c r="BV52" s="115"/>
      <c r="BW52" s="117"/>
      <c r="BX52" s="117"/>
      <c r="BY52" s="114"/>
      <c r="BZ52" s="115"/>
      <c r="CA52" s="117"/>
      <c r="CB52" s="117"/>
      <c r="CC52" s="114"/>
      <c r="CD52" s="115"/>
      <c r="CE52" s="114"/>
      <c r="CF52" s="115"/>
      <c r="CG52" s="114"/>
      <c r="CH52" s="115"/>
      <c r="CI52" s="114"/>
      <c r="CJ52" s="115"/>
      <c r="CK52" s="114"/>
      <c r="CL52" s="115"/>
      <c r="CM52" s="114"/>
      <c r="CN52" s="115"/>
    </row>
    <row r="53" spans="1:92" ht="18.75" customHeight="1" thickTop="1">
      <c r="A53" s="305">
        <v>50</v>
      </c>
      <c r="B53" s="306"/>
      <c r="C53" s="116"/>
      <c r="D53" s="111"/>
      <c r="E53" s="116"/>
      <c r="F53" s="111"/>
      <c r="G53" s="116"/>
      <c r="H53" s="111"/>
      <c r="I53" s="116"/>
      <c r="J53" s="111"/>
      <c r="K53" s="116"/>
      <c r="L53" s="116"/>
      <c r="M53" s="110"/>
      <c r="N53" s="111"/>
      <c r="O53" s="116"/>
      <c r="P53" s="116"/>
      <c r="Q53" s="110"/>
      <c r="R53" s="111"/>
      <c r="S53" s="116"/>
      <c r="T53" s="116"/>
      <c r="U53" s="110"/>
      <c r="V53" s="111"/>
      <c r="W53" s="116"/>
      <c r="X53" s="116"/>
      <c r="Y53" s="110"/>
      <c r="Z53" s="111"/>
      <c r="AA53" s="116"/>
      <c r="AB53" s="116"/>
      <c r="AC53" s="110"/>
      <c r="AD53" s="111"/>
      <c r="AE53" s="116" t="s">
        <v>58</v>
      </c>
      <c r="AF53" s="116" t="s">
        <v>58</v>
      </c>
      <c r="AG53" s="110" t="s">
        <v>54</v>
      </c>
      <c r="AH53" s="111" t="s">
        <v>60</v>
      </c>
      <c r="AI53" s="116" t="s">
        <v>54</v>
      </c>
      <c r="AJ53" s="116" t="s">
        <v>60</v>
      </c>
      <c r="AK53" s="110"/>
      <c r="AL53" s="111"/>
      <c r="AM53" s="237" t="s">
        <v>120</v>
      </c>
      <c r="AN53" s="238"/>
      <c r="AO53" s="110"/>
      <c r="AP53" s="111"/>
      <c r="AQ53" s="116"/>
      <c r="AR53" s="116"/>
      <c r="AS53" s="110"/>
      <c r="AT53" s="111"/>
      <c r="AU53" s="116"/>
      <c r="AV53" s="116"/>
      <c r="AW53" s="110"/>
      <c r="AX53" s="111"/>
      <c r="AY53" s="116"/>
      <c r="AZ53" s="116"/>
      <c r="BA53" s="110"/>
      <c r="BB53" s="111"/>
      <c r="BC53" s="116"/>
      <c r="BD53" s="116"/>
      <c r="BE53" s="110"/>
      <c r="BF53" s="111"/>
      <c r="BG53" s="116"/>
      <c r="BH53" s="116"/>
      <c r="BI53" s="110"/>
      <c r="BJ53" s="111"/>
      <c r="BK53" s="116"/>
      <c r="BL53" s="116"/>
      <c r="BM53" s="110"/>
      <c r="BN53" s="111"/>
      <c r="BO53" s="116"/>
      <c r="BP53" s="116"/>
      <c r="BQ53" s="110" t="s">
        <v>60</v>
      </c>
      <c r="BR53" s="111" t="s">
        <v>57</v>
      </c>
      <c r="BS53" s="116" t="s">
        <v>54</v>
      </c>
      <c r="BT53" s="116" t="s">
        <v>55</v>
      </c>
      <c r="BU53" s="110"/>
      <c r="BV53" s="111"/>
      <c r="BW53" s="116"/>
      <c r="BX53" s="116"/>
      <c r="BY53" s="237" t="s">
        <v>127</v>
      </c>
      <c r="BZ53" s="238"/>
      <c r="CA53" s="116"/>
      <c r="CB53" s="116"/>
      <c r="CC53" s="110"/>
      <c r="CD53" s="111"/>
      <c r="CE53" s="116"/>
      <c r="CF53" s="111"/>
      <c r="CG53" s="175"/>
      <c r="CH53" s="111"/>
      <c r="CI53" s="116"/>
      <c r="CJ53" s="111"/>
      <c r="CK53" s="175"/>
      <c r="CL53" s="111"/>
      <c r="CM53" s="116"/>
      <c r="CN53" s="111"/>
    </row>
    <row r="54" spans="1:92" ht="18.75" customHeight="1" thickBot="1">
      <c r="A54" s="307"/>
      <c r="B54" s="308"/>
      <c r="C54" s="117"/>
      <c r="D54" s="115"/>
      <c r="E54" s="117"/>
      <c r="F54" s="115"/>
      <c r="G54" s="117"/>
      <c r="H54" s="115"/>
      <c r="I54" s="117"/>
      <c r="J54" s="115"/>
      <c r="K54" s="117"/>
      <c r="L54" s="117"/>
      <c r="M54" s="114"/>
      <c r="N54" s="115"/>
      <c r="O54" s="117"/>
      <c r="P54" s="117"/>
      <c r="Q54" s="114"/>
      <c r="R54" s="115"/>
      <c r="S54" s="117"/>
      <c r="T54" s="117"/>
      <c r="U54" s="114"/>
      <c r="V54" s="115"/>
      <c r="W54" s="117"/>
      <c r="X54" s="117"/>
      <c r="Y54" s="114"/>
      <c r="Z54" s="115"/>
      <c r="AA54" s="117"/>
      <c r="AB54" s="117"/>
      <c r="AC54" s="114"/>
      <c r="AD54" s="115"/>
      <c r="AE54" s="117" t="s">
        <v>60</v>
      </c>
      <c r="AF54" s="117" t="s">
        <v>55</v>
      </c>
      <c r="AG54" s="114" t="s">
        <v>57</v>
      </c>
      <c r="AH54" s="115" t="s">
        <v>57</v>
      </c>
      <c r="AI54" s="117" t="s">
        <v>56</v>
      </c>
      <c r="AJ54" s="117" t="s">
        <v>56</v>
      </c>
      <c r="AK54" s="114"/>
      <c r="AL54" s="115"/>
      <c r="AM54" s="239"/>
      <c r="AN54" s="240"/>
      <c r="AO54" s="114"/>
      <c r="AP54" s="115"/>
      <c r="AQ54" s="117"/>
      <c r="AR54" s="117"/>
      <c r="AS54" s="114"/>
      <c r="AT54" s="115"/>
      <c r="AU54" s="117"/>
      <c r="AV54" s="117"/>
      <c r="AW54" s="114"/>
      <c r="AX54" s="115"/>
      <c r="AY54" s="117"/>
      <c r="AZ54" s="117"/>
      <c r="BA54" s="114"/>
      <c r="BB54" s="115"/>
      <c r="BC54" s="117"/>
      <c r="BD54" s="117"/>
      <c r="BE54" s="114"/>
      <c r="BF54" s="115"/>
      <c r="BG54" s="117"/>
      <c r="BH54" s="117"/>
      <c r="BI54" s="114"/>
      <c r="BJ54" s="115"/>
      <c r="BK54" s="117"/>
      <c r="BL54" s="117"/>
      <c r="BM54" s="114"/>
      <c r="BN54" s="115"/>
      <c r="BO54" s="117"/>
      <c r="BP54" s="117"/>
      <c r="BQ54" s="114" t="s">
        <v>59</v>
      </c>
      <c r="BR54" s="115" t="s">
        <v>55</v>
      </c>
      <c r="BS54" s="117" t="s">
        <v>56</v>
      </c>
      <c r="BT54" s="117" t="s">
        <v>56</v>
      </c>
      <c r="BU54" s="114"/>
      <c r="BV54" s="115"/>
      <c r="BW54" s="117"/>
      <c r="BX54" s="117"/>
      <c r="BY54" s="239"/>
      <c r="BZ54" s="240"/>
      <c r="CA54" s="117"/>
      <c r="CB54" s="117"/>
      <c r="CC54" s="114"/>
      <c r="CD54" s="115"/>
      <c r="CE54" s="117"/>
      <c r="CF54" s="115"/>
      <c r="CG54" s="114"/>
      <c r="CH54" s="115"/>
      <c r="CI54" s="117"/>
      <c r="CJ54" s="115"/>
      <c r="CK54" s="114"/>
      <c r="CL54" s="115"/>
      <c r="CM54" s="117"/>
      <c r="CN54" s="115"/>
    </row>
    <row r="55" spans="1:92" ht="18.75" customHeight="1">
      <c r="A55" s="305">
        <v>49</v>
      </c>
      <c r="B55" s="306"/>
      <c r="C55" s="26"/>
      <c r="D55" s="113"/>
      <c r="E55" s="26"/>
      <c r="F55" s="113"/>
      <c r="G55" s="26"/>
      <c r="H55" s="113"/>
      <c r="I55" s="26"/>
      <c r="J55" s="113"/>
      <c r="K55" s="26"/>
      <c r="L55" s="26"/>
      <c r="M55" s="112"/>
      <c r="N55" s="113"/>
      <c r="O55" s="26"/>
      <c r="P55" s="26"/>
      <c r="Q55" s="112"/>
      <c r="R55" s="113"/>
      <c r="S55" s="26"/>
      <c r="T55" s="26"/>
      <c r="U55" s="112"/>
      <c r="V55" s="113"/>
      <c r="W55" s="26"/>
      <c r="X55" s="26"/>
      <c r="Y55" s="112"/>
      <c r="Z55" s="113"/>
      <c r="AA55" s="26"/>
      <c r="AB55" s="26"/>
      <c r="AC55" s="112"/>
      <c r="AD55" s="113"/>
      <c r="AE55" s="26"/>
      <c r="AF55" s="26"/>
      <c r="AG55" s="112"/>
      <c r="AH55" s="113"/>
      <c r="AI55" s="26"/>
      <c r="AJ55" s="26"/>
      <c r="AK55" s="112"/>
      <c r="AL55" s="113"/>
      <c r="AM55" s="26"/>
      <c r="AN55" s="26"/>
      <c r="AO55" s="112"/>
      <c r="AP55" s="113"/>
      <c r="AQ55" s="26"/>
      <c r="AR55" s="26"/>
      <c r="AS55" s="112"/>
      <c r="AT55" s="113"/>
      <c r="AU55" s="26"/>
      <c r="AV55" s="26"/>
      <c r="AW55" s="112"/>
      <c r="AX55" s="113"/>
      <c r="AY55" s="26"/>
      <c r="AZ55" s="26"/>
      <c r="BA55" s="112"/>
      <c r="BB55" s="113"/>
      <c r="BC55" s="26"/>
      <c r="BD55" s="26"/>
      <c r="BE55" s="112"/>
      <c r="BF55" s="113"/>
      <c r="BG55" s="26"/>
      <c r="BH55" s="26"/>
      <c r="BI55" s="112"/>
      <c r="BJ55" s="113"/>
      <c r="BK55" s="26"/>
      <c r="BL55" s="26"/>
      <c r="BM55" s="112"/>
      <c r="BN55" s="113"/>
      <c r="BO55" s="26"/>
      <c r="BP55" s="26"/>
      <c r="BQ55" s="112"/>
      <c r="BR55" s="113"/>
      <c r="BS55" s="26"/>
      <c r="BT55" s="26"/>
      <c r="BU55" s="112"/>
      <c r="BV55" s="113"/>
      <c r="BW55" s="26"/>
      <c r="BX55" s="26"/>
      <c r="BY55" s="112"/>
      <c r="BZ55" s="113"/>
      <c r="CA55" s="26"/>
      <c r="CB55" s="26"/>
      <c r="CC55" s="112"/>
      <c r="CD55" s="113"/>
      <c r="CE55" s="26"/>
      <c r="CF55" s="113"/>
      <c r="CG55" s="112"/>
      <c r="CH55" s="113"/>
      <c r="CI55" s="26"/>
      <c r="CJ55" s="113"/>
      <c r="CK55" s="112"/>
      <c r="CL55" s="113"/>
      <c r="CM55" s="26"/>
      <c r="CN55" s="113"/>
    </row>
    <row r="56" spans="1:92" ht="18.75" customHeight="1" thickBot="1">
      <c r="A56" s="307"/>
      <c r="B56" s="308"/>
      <c r="C56" s="26"/>
      <c r="D56" s="113"/>
      <c r="E56" s="26"/>
      <c r="F56" s="113"/>
      <c r="G56" s="26"/>
      <c r="H56" s="113"/>
      <c r="I56" s="26"/>
      <c r="J56" s="113"/>
      <c r="K56" s="26"/>
      <c r="L56" s="26"/>
      <c r="M56" s="112"/>
      <c r="N56" s="113"/>
      <c r="O56" s="26"/>
      <c r="P56" s="26"/>
      <c r="Q56" s="112"/>
      <c r="R56" s="113"/>
      <c r="S56" s="26"/>
      <c r="T56" s="26"/>
      <c r="U56" s="112"/>
      <c r="V56" s="113"/>
      <c r="W56" s="26"/>
      <c r="X56" s="26"/>
      <c r="Y56" s="112"/>
      <c r="Z56" s="113"/>
      <c r="AA56" s="26"/>
      <c r="AB56" s="26"/>
      <c r="AC56" s="112"/>
      <c r="AD56" s="113"/>
      <c r="AE56" s="26"/>
      <c r="AF56" s="26"/>
      <c r="AG56" s="112"/>
      <c r="AH56" s="113"/>
      <c r="AI56" s="26"/>
      <c r="AJ56" s="26"/>
      <c r="AK56" s="112"/>
      <c r="AL56" s="113"/>
      <c r="AM56" s="26"/>
      <c r="AN56" s="26"/>
      <c r="AO56" s="112"/>
      <c r="AP56" s="113"/>
      <c r="AQ56" s="26"/>
      <c r="AR56" s="26"/>
      <c r="AS56" s="112"/>
      <c r="AT56" s="113"/>
      <c r="AU56" s="26"/>
      <c r="AV56" s="26"/>
      <c r="AW56" s="112"/>
      <c r="AX56" s="113"/>
      <c r="AY56" s="26"/>
      <c r="AZ56" s="26"/>
      <c r="BA56" s="112"/>
      <c r="BB56" s="113"/>
      <c r="BC56" s="26"/>
      <c r="BD56" s="26"/>
      <c r="BE56" s="112"/>
      <c r="BF56" s="113"/>
      <c r="BG56" s="26"/>
      <c r="BH56" s="26"/>
      <c r="BI56" s="112"/>
      <c r="BJ56" s="113"/>
      <c r="BK56" s="26"/>
      <c r="BL56" s="26"/>
      <c r="BM56" s="112"/>
      <c r="BN56" s="113"/>
      <c r="BO56" s="26"/>
      <c r="BP56" s="26"/>
      <c r="BQ56" s="112"/>
      <c r="BR56" s="113"/>
      <c r="BS56" s="26"/>
      <c r="BT56" s="26"/>
      <c r="BU56" s="112"/>
      <c r="BV56" s="113"/>
      <c r="BW56" s="26"/>
      <c r="BX56" s="26"/>
      <c r="BY56" s="112"/>
      <c r="BZ56" s="113"/>
      <c r="CA56" s="26"/>
      <c r="CB56" s="26"/>
      <c r="CC56" s="112"/>
      <c r="CD56" s="113"/>
      <c r="CE56" s="26"/>
      <c r="CF56" s="113"/>
      <c r="CG56" s="112"/>
      <c r="CH56" s="113"/>
      <c r="CI56" s="26"/>
      <c r="CJ56" s="113"/>
      <c r="CK56" s="112"/>
      <c r="CL56" s="113"/>
      <c r="CM56" s="26"/>
      <c r="CN56" s="113"/>
    </row>
    <row r="57" spans="1:92" ht="18.75" customHeight="1" thickTop="1">
      <c r="A57" s="305">
        <v>48</v>
      </c>
      <c r="B57" s="306"/>
      <c r="C57" s="116"/>
      <c r="D57" s="111"/>
      <c r="E57" s="116"/>
      <c r="F57" s="111"/>
      <c r="G57" s="116"/>
      <c r="H57" s="111"/>
      <c r="I57" s="116"/>
      <c r="J57" s="111"/>
      <c r="K57" s="116"/>
      <c r="L57" s="116"/>
      <c r="M57" s="110"/>
      <c r="N57" s="111"/>
      <c r="O57" s="116"/>
      <c r="P57" s="116"/>
      <c r="Q57" s="110"/>
      <c r="R57" s="111"/>
      <c r="S57" s="116"/>
      <c r="T57" s="116"/>
      <c r="U57" s="110"/>
      <c r="V57" s="111"/>
      <c r="W57" s="116"/>
      <c r="X57" s="116"/>
      <c r="Y57" s="110"/>
      <c r="Z57" s="111"/>
      <c r="AA57" s="116"/>
      <c r="AB57" s="116"/>
      <c r="AC57" s="110"/>
      <c r="AD57" s="111"/>
      <c r="AE57" s="116"/>
      <c r="AF57" s="116"/>
      <c r="AG57" s="110"/>
      <c r="AH57" s="111"/>
      <c r="AI57" s="116"/>
      <c r="AJ57" s="116"/>
      <c r="AK57" s="110"/>
      <c r="AL57" s="111"/>
      <c r="AM57" s="116"/>
      <c r="AN57" s="116"/>
      <c r="AO57" s="110"/>
      <c r="AP57" s="111"/>
      <c r="AQ57" s="116"/>
      <c r="AR57" s="116"/>
      <c r="AS57" s="110"/>
      <c r="AT57" s="111"/>
      <c r="AU57" s="116"/>
      <c r="AV57" s="116"/>
      <c r="AW57" s="110"/>
      <c r="AX57" s="111"/>
      <c r="AY57" s="116"/>
      <c r="AZ57" s="116"/>
      <c r="BA57" s="110"/>
      <c r="BB57" s="111"/>
      <c r="BC57" s="116"/>
      <c r="BD57" s="116"/>
      <c r="BE57" s="110"/>
      <c r="BF57" s="111"/>
      <c r="BG57" s="116"/>
      <c r="BH57" s="116"/>
      <c r="BI57" s="110"/>
      <c r="BJ57" s="111"/>
      <c r="BK57" s="116"/>
      <c r="BL57" s="116"/>
      <c r="BM57" s="110"/>
      <c r="BN57" s="111"/>
      <c r="BO57" s="116"/>
      <c r="BP57" s="116"/>
      <c r="BQ57" s="110"/>
      <c r="BR57" s="111"/>
      <c r="BS57" s="116"/>
      <c r="BT57" s="116"/>
      <c r="BU57" s="110"/>
      <c r="BV57" s="111"/>
      <c r="BW57" s="116"/>
      <c r="BX57" s="116"/>
      <c r="BY57" s="110"/>
      <c r="BZ57" s="111"/>
      <c r="CA57" s="116"/>
      <c r="CB57" s="116"/>
      <c r="CC57" s="110"/>
      <c r="CD57" s="111"/>
      <c r="CE57" s="116"/>
      <c r="CF57" s="111"/>
      <c r="CG57" s="175"/>
      <c r="CH57" s="111"/>
      <c r="CI57" s="116"/>
      <c r="CJ57" s="111"/>
      <c r="CK57" s="175"/>
      <c r="CL57" s="111"/>
      <c r="CM57" s="116"/>
      <c r="CN57" s="111"/>
    </row>
    <row r="58" spans="1:92" ht="18.75" customHeight="1" thickBot="1">
      <c r="A58" s="307"/>
      <c r="B58" s="308"/>
      <c r="C58" s="117"/>
      <c r="D58" s="115"/>
      <c r="E58" s="117"/>
      <c r="F58" s="115"/>
      <c r="G58" s="117"/>
      <c r="H58" s="115"/>
      <c r="I58" s="117"/>
      <c r="J58" s="115"/>
      <c r="K58" s="117"/>
      <c r="L58" s="117"/>
      <c r="M58" s="114"/>
      <c r="N58" s="115"/>
      <c r="O58" s="117"/>
      <c r="P58" s="117"/>
      <c r="Q58" s="114"/>
      <c r="R58" s="115"/>
      <c r="S58" s="117"/>
      <c r="T58" s="117"/>
      <c r="U58" s="114"/>
      <c r="V58" s="115"/>
      <c r="W58" s="117"/>
      <c r="X58" s="117"/>
      <c r="Y58" s="114"/>
      <c r="Z58" s="115"/>
      <c r="AA58" s="117"/>
      <c r="AB58" s="117"/>
      <c r="AC58" s="114"/>
      <c r="AD58" s="115"/>
      <c r="AE58" s="117"/>
      <c r="AF58" s="117"/>
      <c r="AG58" s="114"/>
      <c r="AH58" s="115"/>
      <c r="AI58" s="117"/>
      <c r="AJ58" s="117"/>
      <c r="AK58" s="114"/>
      <c r="AL58" s="115"/>
      <c r="AM58" s="117"/>
      <c r="AN58" s="117"/>
      <c r="AO58" s="114"/>
      <c r="AP58" s="115"/>
      <c r="AQ58" s="117"/>
      <c r="AR58" s="117"/>
      <c r="AS58" s="114"/>
      <c r="AT58" s="115"/>
      <c r="AU58" s="117"/>
      <c r="AV58" s="117"/>
      <c r="AW58" s="114"/>
      <c r="AX58" s="115"/>
      <c r="AY58" s="117"/>
      <c r="AZ58" s="117"/>
      <c r="BA58" s="114"/>
      <c r="BB58" s="115"/>
      <c r="BC58" s="117"/>
      <c r="BD58" s="117"/>
      <c r="BE58" s="114"/>
      <c r="BF58" s="115"/>
      <c r="BG58" s="117"/>
      <c r="BH58" s="117"/>
      <c r="BI58" s="114"/>
      <c r="BJ58" s="115"/>
      <c r="BK58" s="117"/>
      <c r="BL58" s="117"/>
      <c r="BM58" s="114"/>
      <c r="BN58" s="115"/>
      <c r="BO58" s="117"/>
      <c r="BP58" s="117"/>
      <c r="BQ58" s="114"/>
      <c r="BR58" s="115"/>
      <c r="BS58" s="117"/>
      <c r="BT58" s="117"/>
      <c r="BU58" s="114"/>
      <c r="BV58" s="115"/>
      <c r="BW58" s="117"/>
      <c r="BX58" s="117"/>
      <c r="BY58" s="114"/>
      <c r="BZ58" s="115"/>
      <c r="CA58" s="117"/>
      <c r="CB58" s="117"/>
      <c r="CC58" s="114"/>
      <c r="CD58" s="115"/>
      <c r="CE58" s="117"/>
      <c r="CF58" s="115"/>
      <c r="CG58" s="114"/>
      <c r="CH58" s="115"/>
      <c r="CI58" s="117"/>
      <c r="CJ58" s="115"/>
      <c r="CK58" s="114"/>
      <c r="CL58" s="115"/>
      <c r="CM58" s="117"/>
      <c r="CN58" s="115"/>
    </row>
    <row r="59" spans="1:92" ht="18.75" customHeight="1">
      <c r="A59" s="305">
        <v>47</v>
      </c>
      <c r="B59" s="306"/>
      <c r="C59" s="26"/>
      <c r="D59" s="113"/>
      <c r="E59" s="26"/>
      <c r="F59" s="113"/>
      <c r="G59" s="26"/>
      <c r="H59" s="113"/>
      <c r="I59" s="26"/>
      <c r="J59" s="113"/>
      <c r="K59" s="26"/>
      <c r="L59" s="26"/>
      <c r="M59" s="112"/>
      <c r="N59" s="113"/>
      <c r="O59" s="26"/>
      <c r="P59" s="26"/>
      <c r="Q59" s="112"/>
      <c r="R59" s="113"/>
      <c r="S59" s="26"/>
      <c r="T59" s="26"/>
      <c r="U59" s="112"/>
      <c r="V59" s="113"/>
      <c r="W59" s="26"/>
      <c r="X59" s="26"/>
      <c r="Y59" s="112"/>
      <c r="Z59" s="113"/>
      <c r="AA59" s="26"/>
      <c r="AB59" s="26"/>
      <c r="AC59" s="112"/>
      <c r="AD59" s="113"/>
      <c r="AE59" s="26"/>
      <c r="AF59" s="26"/>
      <c r="AG59" s="112"/>
      <c r="AH59" s="113"/>
      <c r="AI59" s="26"/>
      <c r="AJ59" s="26"/>
      <c r="AK59" s="112"/>
      <c r="AL59" s="113"/>
      <c r="AM59" s="26"/>
      <c r="AN59" s="26"/>
      <c r="AO59" s="112"/>
      <c r="AP59" s="113"/>
      <c r="AQ59" s="26"/>
      <c r="AR59" s="26"/>
      <c r="AS59" s="112"/>
      <c r="AT59" s="113"/>
      <c r="AU59" s="26"/>
      <c r="AV59" s="26"/>
      <c r="AW59" s="112"/>
      <c r="AX59" s="113"/>
      <c r="AY59" s="26"/>
      <c r="AZ59" s="26"/>
      <c r="BA59" s="112"/>
      <c r="BB59" s="113"/>
      <c r="BC59" s="26"/>
      <c r="BD59" s="26"/>
      <c r="BE59" s="112"/>
      <c r="BF59" s="113"/>
      <c r="BG59" s="26"/>
      <c r="BH59" s="26"/>
      <c r="BI59" s="112"/>
      <c r="BJ59" s="113"/>
      <c r="BK59" s="26"/>
      <c r="BL59" s="26"/>
      <c r="BM59" s="112"/>
      <c r="BN59" s="113"/>
      <c r="BO59" s="26"/>
      <c r="BP59" s="26"/>
      <c r="BQ59" s="112"/>
      <c r="BR59" s="113"/>
      <c r="BS59" s="26"/>
      <c r="BT59" s="26"/>
      <c r="BU59" s="112"/>
      <c r="BV59" s="113"/>
      <c r="BW59" s="26"/>
      <c r="BX59" s="26"/>
      <c r="BY59" s="112"/>
      <c r="BZ59" s="113"/>
      <c r="CA59" s="26"/>
      <c r="CB59" s="26"/>
      <c r="CC59" s="112"/>
      <c r="CD59" s="113"/>
      <c r="CE59" s="26"/>
      <c r="CF59" s="113"/>
      <c r="CG59" s="112"/>
      <c r="CH59" s="113"/>
      <c r="CI59" s="26"/>
      <c r="CJ59" s="113"/>
      <c r="CK59" s="112"/>
      <c r="CL59" s="113"/>
      <c r="CM59" s="26"/>
      <c r="CN59" s="113"/>
    </row>
    <row r="60" spans="1:92" ht="18.75" customHeight="1" thickBot="1">
      <c r="A60" s="307"/>
      <c r="B60" s="308"/>
      <c r="C60" s="26"/>
      <c r="D60" s="113"/>
      <c r="E60" s="26"/>
      <c r="F60" s="113"/>
      <c r="G60" s="26"/>
      <c r="H60" s="113"/>
      <c r="I60" s="26"/>
      <c r="J60" s="113"/>
      <c r="K60" s="26"/>
      <c r="L60" s="26"/>
      <c r="M60" s="112"/>
      <c r="N60" s="113"/>
      <c r="O60" s="26"/>
      <c r="P60" s="26"/>
      <c r="Q60" s="112"/>
      <c r="R60" s="113"/>
      <c r="S60" s="26"/>
      <c r="T60" s="26"/>
      <c r="U60" s="112"/>
      <c r="V60" s="113"/>
      <c r="W60" s="26"/>
      <c r="X60" s="26"/>
      <c r="Y60" s="112"/>
      <c r="Z60" s="113"/>
      <c r="AA60" s="26"/>
      <c r="AB60" s="26"/>
      <c r="AC60" s="112"/>
      <c r="AD60" s="113"/>
      <c r="AE60" s="26"/>
      <c r="AF60" s="26"/>
      <c r="AG60" s="112"/>
      <c r="AH60" s="113"/>
      <c r="AI60" s="26"/>
      <c r="AJ60" s="26"/>
      <c r="AK60" s="112"/>
      <c r="AL60" s="113"/>
      <c r="AM60" s="26"/>
      <c r="AN60" s="26"/>
      <c r="AO60" s="112"/>
      <c r="AP60" s="113"/>
      <c r="AQ60" s="26"/>
      <c r="AR60" s="26"/>
      <c r="AS60" s="112"/>
      <c r="AT60" s="113"/>
      <c r="AU60" s="26"/>
      <c r="AV60" s="26"/>
      <c r="AW60" s="112"/>
      <c r="AX60" s="113"/>
      <c r="AY60" s="26"/>
      <c r="AZ60" s="26"/>
      <c r="BA60" s="112"/>
      <c r="BB60" s="113"/>
      <c r="BC60" s="26"/>
      <c r="BD60" s="26"/>
      <c r="BE60" s="112"/>
      <c r="BF60" s="113"/>
      <c r="BG60" s="26"/>
      <c r="BH60" s="26"/>
      <c r="BI60" s="112"/>
      <c r="BJ60" s="113"/>
      <c r="BK60" s="26"/>
      <c r="BL60" s="26"/>
      <c r="BM60" s="112"/>
      <c r="BN60" s="113"/>
      <c r="BO60" s="26"/>
      <c r="BP60" s="26"/>
      <c r="BQ60" s="112"/>
      <c r="BR60" s="113"/>
      <c r="BS60" s="26"/>
      <c r="BT60" s="26"/>
      <c r="BU60" s="112"/>
      <c r="BV60" s="113"/>
      <c r="BW60" s="26"/>
      <c r="BX60" s="26"/>
      <c r="BY60" s="112"/>
      <c r="BZ60" s="113"/>
      <c r="CA60" s="26"/>
      <c r="CB60" s="26"/>
      <c r="CC60" s="112"/>
      <c r="CD60" s="113"/>
      <c r="CE60" s="26"/>
      <c r="CF60" s="113"/>
      <c r="CG60" s="112"/>
      <c r="CH60" s="113"/>
      <c r="CI60" s="26"/>
      <c r="CJ60" s="113"/>
      <c r="CK60" s="112"/>
      <c r="CL60" s="113"/>
      <c r="CM60" s="26"/>
      <c r="CN60" s="113"/>
    </row>
    <row r="61" spans="1:92" ht="18.75" customHeight="1" thickTop="1">
      <c r="A61" s="305">
        <v>46</v>
      </c>
      <c r="B61" s="306"/>
      <c r="C61" s="116"/>
      <c r="D61" s="111"/>
      <c r="E61" s="116"/>
      <c r="F61" s="111"/>
      <c r="G61" s="116"/>
      <c r="H61" s="111"/>
      <c r="I61" s="116"/>
      <c r="J61" s="111"/>
      <c r="K61" s="116"/>
      <c r="L61" s="116"/>
      <c r="M61" s="110"/>
      <c r="N61" s="111"/>
      <c r="O61" s="116"/>
      <c r="P61" s="116"/>
      <c r="Q61" s="110"/>
      <c r="R61" s="111"/>
      <c r="S61" s="116"/>
      <c r="T61" s="116"/>
      <c r="U61" s="110"/>
      <c r="V61" s="111"/>
      <c r="W61" s="116"/>
      <c r="X61" s="116"/>
      <c r="Y61" s="110"/>
      <c r="Z61" s="111"/>
      <c r="AA61" s="116"/>
      <c r="AB61" s="116"/>
      <c r="AC61" s="110"/>
      <c r="AD61" s="111"/>
      <c r="AE61" s="116"/>
      <c r="AF61" s="116"/>
      <c r="AG61" s="110"/>
      <c r="AH61" s="111"/>
      <c r="AI61" s="116"/>
      <c r="AJ61" s="116"/>
      <c r="AK61" s="110"/>
      <c r="AL61" s="111"/>
      <c r="AM61" s="116"/>
      <c r="AN61" s="116"/>
      <c r="AO61" s="110"/>
      <c r="AP61" s="111"/>
      <c r="AQ61" s="116"/>
      <c r="AR61" s="116"/>
      <c r="AS61" s="110"/>
      <c r="AT61" s="111"/>
      <c r="AU61" s="116"/>
      <c r="AV61" s="116"/>
      <c r="AW61" s="110"/>
      <c r="AX61" s="111"/>
      <c r="AY61" s="116"/>
      <c r="AZ61" s="116"/>
      <c r="BA61" s="110"/>
      <c r="BB61" s="111"/>
      <c r="BC61" s="116"/>
      <c r="BD61" s="116"/>
      <c r="BE61" s="110"/>
      <c r="BF61" s="111"/>
      <c r="BG61" s="116"/>
      <c r="BH61" s="116"/>
      <c r="BI61" s="110"/>
      <c r="BJ61" s="111"/>
      <c r="BK61" s="116"/>
      <c r="BL61" s="116"/>
      <c r="BM61" s="110"/>
      <c r="BN61" s="111"/>
      <c r="BO61" s="116"/>
      <c r="BP61" s="116"/>
      <c r="BQ61" s="110"/>
      <c r="BR61" s="111"/>
      <c r="BS61" s="116"/>
      <c r="BT61" s="116"/>
      <c r="BU61" s="110"/>
      <c r="BV61" s="111"/>
      <c r="BW61" s="116"/>
      <c r="BX61" s="116"/>
      <c r="BY61" s="110"/>
      <c r="BZ61" s="111"/>
      <c r="CA61" s="116"/>
      <c r="CB61" s="116"/>
      <c r="CC61" s="110"/>
      <c r="CD61" s="111"/>
      <c r="CE61" s="116"/>
      <c r="CF61" s="111"/>
      <c r="CG61" s="175"/>
      <c r="CH61" s="111"/>
      <c r="CI61" s="116"/>
      <c r="CJ61" s="111"/>
      <c r="CK61" s="175"/>
      <c r="CL61" s="111"/>
      <c r="CM61" s="116"/>
      <c r="CN61" s="111"/>
    </row>
    <row r="62" spans="1:92" ht="18.75" customHeight="1" thickBot="1">
      <c r="A62" s="307"/>
      <c r="B62" s="308"/>
      <c r="C62" s="117"/>
      <c r="D62" s="115"/>
      <c r="E62" s="117"/>
      <c r="F62" s="115"/>
      <c r="G62" s="117"/>
      <c r="H62" s="115"/>
      <c r="I62" s="117"/>
      <c r="J62" s="115"/>
      <c r="K62" s="117"/>
      <c r="L62" s="117"/>
      <c r="M62" s="114"/>
      <c r="N62" s="115"/>
      <c r="O62" s="117"/>
      <c r="P62" s="117"/>
      <c r="Q62" s="114"/>
      <c r="R62" s="115"/>
      <c r="S62" s="117"/>
      <c r="T62" s="117"/>
      <c r="U62" s="114"/>
      <c r="V62" s="115"/>
      <c r="W62" s="117"/>
      <c r="X62" s="117"/>
      <c r="Y62" s="114"/>
      <c r="Z62" s="115"/>
      <c r="AA62" s="117"/>
      <c r="AB62" s="117"/>
      <c r="AC62" s="114"/>
      <c r="AD62" s="115"/>
      <c r="AE62" s="117"/>
      <c r="AF62" s="117"/>
      <c r="AG62" s="114"/>
      <c r="AH62" s="115"/>
      <c r="AI62" s="117"/>
      <c r="AJ62" s="117"/>
      <c r="AK62" s="114"/>
      <c r="AL62" s="115"/>
      <c r="AM62" s="117"/>
      <c r="AN62" s="117"/>
      <c r="AO62" s="114"/>
      <c r="AP62" s="115"/>
      <c r="AQ62" s="117"/>
      <c r="AR62" s="117"/>
      <c r="AS62" s="114"/>
      <c r="AT62" s="115"/>
      <c r="AU62" s="117"/>
      <c r="AV62" s="117"/>
      <c r="AW62" s="114"/>
      <c r="AX62" s="115"/>
      <c r="AY62" s="117"/>
      <c r="AZ62" s="117"/>
      <c r="BA62" s="114"/>
      <c r="BB62" s="115"/>
      <c r="BC62" s="117"/>
      <c r="BD62" s="117"/>
      <c r="BE62" s="114"/>
      <c r="BF62" s="115"/>
      <c r="BG62" s="117"/>
      <c r="BH62" s="117"/>
      <c r="BI62" s="114"/>
      <c r="BJ62" s="115"/>
      <c r="BK62" s="117"/>
      <c r="BL62" s="117"/>
      <c r="BM62" s="114"/>
      <c r="BN62" s="115"/>
      <c r="BO62" s="117"/>
      <c r="BP62" s="117"/>
      <c r="BQ62" s="114"/>
      <c r="BR62" s="115"/>
      <c r="BS62" s="117"/>
      <c r="BT62" s="117"/>
      <c r="BU62" s="114"/>
      <c r="BV62" s="115"/>
      <c r="BW62" s="117"/>
      <c r="BX62" s="117"/>
      <c r="BY62" s="114"/>
      <c r="BZ62" s="115"/>
      <c r="CA62" s="117"/>
      <c r="CB62" s="117"/>
      <c r="CC62" s="114"/>
      <c r="CD62" s="115"/>
      <c r="CE62" s="117"/>
      <c r="CF62" s="115"/>
      <c r="CG62" s="114"/>
      <c r="CH62" s="115"/>
      <c r="CI62" s="117"/>
      <c r="CJ62" s="115"/>
      <c r="CK62" s="114"/>
      <c r="CL62" s="115"/>
      <c r="CM62" s="117"/>
      <c r="CN62" s="115"/>
    </row>
  </sheetData>
  <mergeCells count="183">
    <mergeCell ref="C1:D2"/>
    <mergeCell ref="E1:F2"/>
    <mergeCell ref="G1:H2"/>
    <mergeCell ref="CG1:CH2"/>
    <mergeCell ref="CI1:CJ2"/>
    <mergeCell ref="CK1:CL2"/>
    <mergeCell ref="CM1:CN2"/>
    <mergeCell ref="A61:B62"/>
    <mergeCell ref="BY1:BZ2"/>
    <mergeCell ref="CA1:CB2"/>
    <mergeCell ref="CC1:CD2"/>
    <mergeCell ref="CE1:CF2"/>
    <mergeCell ref="A51:B52"/>
    <mergeCell ref="A53:B54"/>
    <mergeCell ref="A55:B56"/>
    <mergeCell ref="A57:B58"/>
    <mergeCell ref="A59:B60"/>
    <mergeCell ref="BK41:BL42"/>
    <mergeCell ref="BM41:BN42"/>
    <mergeCell ref="BM39:BN40"/>
    <mergeCell ref="BO45:BP46"/>
    <mergeCell ref="BQ1:BR2"/>
    <mergeCell ref="BS1:BT2"/>
    <mergeCell ref="BU1:BV2"/>
    <mergeCell ref="BW1:BX2"/>
    <mergeCell ref="BI1:BJ2"/>
    <mergeCell ref="BK1:BL2"/>
    <mergeCell ref="BM1:BN2"/>
    <mergeCell ref="M23:N24"/>
    <mergeCell ref="BO1:BP2"/>
    <mergeCell ref="A49:B50"/>
    <mergeCell ref="A47:B48"/>
    <mergeCell ref="A3:B4"/>
    <mergeCell ref="BE1:BF2"/>
    <mergeCell ref="BG1:BH2"/>
    <mergeCell ref="BA37:BB38"/>
    <mergeCell ref="BC37:BD38"/>
    <mergeCell ref="BE39:BF40"/>
    <mergeCell ref="BG39:BH40"/>
    <mergeCell ref="O1:P2"/>
    <mergeCell ref="M1:N2"/>
    <mergeCell ref="K1:L2"/>
    <mergeCell ref="I1:J2"/>
    <mergeCell ref="A1:B2"/>
    <mergeCell ref="Y1:Z2"/>
    <mergeCell ref="W1:X2"/>
    <mergeCell ref="U1:V2"/>
    <mergeCell ref="S1:T2"/>
    <mergeCell ref="Q1:R2"/>
    <mergeCell ref="A5:B6"/>
    <mergeCell ref="BC1:BD2"/>
    <mergeCell ref="BA1:BB2"/>
    <mergeCell ref="AY1:AZ2"/>
    <mergeCell ref="AW1:AX2"/>
    <mergeCell ref="AU1:AV2"/>
    <mergeCell ref="AS1:AT2"/>
    <mergeCell ref="AQ1:AR2"/>
    <mergeCell ref="AO1:AP2"/>
    <mergeCell ref="AM1:AN2"/>
    <mergeCell ref="AK1:AL2"/>
    <mergeCell ref="AI1:AJ2"/>
    <mergeCell ref="AG1:AH2"/>
    <mergeCell ref="AE1:AF2"/>
    <mergeCell ref="AC1:AD2"/>
    <mergeCell ref="AA1:AB2"/>
    <mergeCell ref="A15:B16"/>
    <mergeCell ref="A13:B14"/>
    <mergeCell ref="A11:B12"/>
    <mergeCell ref="A9:B10"/>
    <mergeCell ref="A7:B8"/>
    <mergeCell ref="AI11:AJ12"/>
    <mergeCell ref="AI13:AJ14"/>
    <mergeCell ref="A45:B46"/>
    <mergeCell ref="A43:B44"/>
    <mergeCell ref="A41:B42"/>
    <mergeCell ref="A39:B40"/>
    <mergeCell ref="A37:B38"/>
    <mergeCell ref="S29:T30"/>
    <mergeCell ref="Q29:R30"/>
    <mergeCell ref="Q25:R26"/>
    <mergeCell ref="S23:T24"/>
    <mergeCell ref="S25:T26"/>
    <mergeCell ref="A25:B26"/>
    <mergeCell ref="A23:B24"/>
    <mergeCell ref="A17:B18"/>
    <mergeCell ref="A35:B36"/>
    <mergeCell ref="A33:B34"/>
    <mergeCell ref="A31:B32"/>
    <mergeCell ref="A29:B30"/>
    <mergeCell ref="A27:B28"/>
    <mergeCell ref="Y23:Z24"/>
    <mergeCell ref="BK33:BL34"/>
    <mergeCell ref="BM33:BN34"/>
    <mergeCell ref="AA19:AB20"/>
    <mergeCell ref="AE21:AF22"/>
    <mergeCell ref="AG31:AH32"/>
    <mergeCell ref="AG29:AH30"/>
    <mergeCell ref="AK19:AL20"/>
    <mergeCell ref="AE33:AF34"/>
    <mergeCell ref="A21:B22"/>
    <mergeCell ref="A19:B20"/>
    <mergeCell ref="BG27:BH28"/>
    <mergeCell ref="BK21:BL22"/>
    <mergeCell ref="BM19:BN20"/>
    <mergeCell ref="Y29:Z30"/>
    <mergeCell ref="W33:X34"/>
    <mergeCell ref="U33:V34"/>
    <mergeCell ref="AM27:AN28"/>
    <mergeCell ref="M19:N20"/>
    <mergeCell ref="W35:X36"/>
    <mergeCell ref="CA33:CB34"/>
    <mergeCell ref="BI25:BJ26"/>
    <mergeCell ref="BQ49:BR50"/>
    <mergeCell ref="AI27:AJ28"/>
    <mergeCell ref="AO39:AP40"/>
    <mergeCell ref="AK35:AL36"/>
    <mergeCell ref="AK33:AL34"/>
    <mergeCell ref="AO35:AP36"/>
    <mergeCell ref="AO33:AP34"/>
    <mergeCell ref="AQ35:AR36"/>
    <mergeCell ref="AS33:AT34"/>
    <mergeCell ref="BI27:BJ28"/>
    <mergeCell ref="AY31:AZ32"/>
    <mergeCell ref="BA31:BB32"/>
    <mergeCell ref="BG33:BH34"/>
    <mergeCell ref="BI31:BJ32"/>
    <mergeCell ref="AU27:AV28"/>
    <mergeCell ref="AM29:AN30"/>
    <mergeCell ref="AK27:AL28"/>
    <mergeCell ref="BO35:BP36"/>
    <mergeCell ref="BQ37:BR38"/>
    <mergeCell ref="AS25:AT26"/>
    <mergeCell ref="AU25:AV26"/>
    <mergeCell ref="BY31:BZ32"/>
    <mergeCell ref="BU41:BV42"/>
    <mergeCell ref="AK41:AL42"/>
    <mergeCell ref="AO47:AP48"/>
    <mergeCell ref="BO27:BP28"/>
    <mergeCell ref="AM15:AN16"/>
    <mergeCell ref="AQ17:AR18"/>
    <mergeCell ref="BC23:BD24"/>
    <mergeCell ref="BA17:BB18"/>
    <mergeCell ref="BA21:BB22"/>
    <mergeCell ref="AU21:AV22"/>
    <mergeCell ref="AU23:AV24"/>
    <mergeCell ref="AS19:AT20"/>
    <mergeCell ref="AQ23:AR24"/>
    <mergeCell ref="BS23:BT24"/>
    <mergeCell ref="BU21:BV22"/>
    <mergeCell ref="BY37:BZ38"/>
    <mergeCell ref="BY43:BZ44"/>
    <mergeCell ref="BG9:BH10"/>
    <mergeCell ref="BQ15:BR16"/>
    <mergeCell ref="BE45:BF46"/>
    <mergeCell ref="AY45:AZ46"/>
    <mergeCell ref="AU41:AV42"/>
    <mergeCell ref="AQ5:AR6"/>
    <mergeCell ref="AK5:AL6"/>
    <mergeCell ref="AC13:AD14"/>
    <mergeCell ref="AA21:AB22"/>
    <mergeCell ref="AA31:AB32"/>
    <mergeCell ref="AQ41:AR42"/>
    <mergeCell ref="AW37:AX38"/>
    <mergeCell ref="AM11:AN12"/>
    <mergeCell ref="AO11:AP12"/>
    <mergeCell ref="AO7:AP8"/>
    <mergeCell ref="AO9:AP10"/>
    <mergeCell ref="AS11:AT12"/>
    <mergeCell ref="AU11:AV12"/>
    <mergeCell ref="AU13:AV14"/>
    <mergeCell ref="AY13:AZ14"/>
    <mergeCell ref="BY49:BZ50"/>
    <mergeCell ref="BY53:BZ54"/>
    <mergeCell ref="Y37:Z38"/>
    <mergeCell ref="AE39:AF40"/>
    <mergeCell ref="AG43:AH44"/>
    <mergeCell ref="AS51:AT52"/>
    <mergeCell ref="AM51:AN52"/>
    <mergeCell ref="AM53:AN54"/>
    <mergeCell ref="BS45:BT46"/>
    <mergeCell ref="BG43:BH44"/>
    <mergeCell ref="BI47:BJ48"/>
    <mergeCell ref="AG49:AH50"/>
  </mergeCells>
  <conditionalFormatting sqref="AO35 AR9:AR22 AQ9:AQ23 AG45:AH1048576 AG31 AH21:AH28 AG21:AG29 AK35 AP37:AP38 AL21:AL32 AK21:AK33 AO37:AO39 AR25:AR34 AQ25:AQ35 AA33:AB1048576 AC15:AD1048576 AM7:BD8 O5:O23 AI29:AJ1048576 AJ21:AJ26 AI21:AI27 S31:T1048576 T27:T28 S25 S27:S29 BY55:BZ62 I5:AD8 AY5:AY31 BA31 AT5:AT32 AS5:AS33 AP5:AP32 BE47:BF62 AJ5:AJ12 AI5:AI13 AG5:AH18 AY13:AZ16 AB5:AB18 AA5:AA19 Z5:Z22 Y5:Y23 W37:X1048576 T5:T22 S5:S23 Q5:R1048576 P5:P22 A1 AW1 AU1 BE16:BL16 AG19:AJ20 BM1:BP2 A21 A23 AZ5:BB30 Y17:Z18 BH29:BH32 BC5:BD62 BC63:XFD1048576 BQ17:BR62 BS47:BT62 O23:P50 I57:BF58 I61:BF62 BG45:BH62 BG29:BG33 AW5:AX32 AK37:AL1048576 AO41:AP1048576 AQ37:AR1048576 AE41:AF1048576 AW33:BB1048576 AS53:AT1048576 AO5:AO33 AI13:AJ18 AO9:AP10 BA1 AY1 BC1 BE1:BN15 K1 O1 S1 W1 AA1 AE1 AI1 AM1 AQ1 I1 M1 Q1 U1 Y1 AC1 AG1 AK1 AO1 AS1 A3 A7 A11 A15 A19 A5 A9 A13 A17 A43 A45 A25 A47 A29 A51 A33 A55 A37 A59 A41 A27 A49 A31 A53 A35 A57 A39 A61 BM21:BN62 AS11:AV12 AU9:AV1048576 Y39:Z1048576 AK7:AK19 BH17:BH26 BG17:BG27 BN5:BN18 BM5:BM19 AM55:AN1048576 BR1:BR14 BO1:BP62 BQ1:BQ15 BF17:BF44 BE17:BE45 AL7:AL18 AM5:BF6 AE5:AJ6 AK5 AD5:AD12 AC5:AC13 AA21 AB23:AB30 AA23:AA31 Z25:Z28 Y25:Y29 U35:V1048576 V5:V32 U5:U33 X5:X34 W5:W35 Z31:Z36 Y31:Y37 AF17:AF38 AE17:AE39 AH33:AH42 AG33:AG43 AT35:AT50 AS35:AS51 AN5:AN50 AM5:AM51 AO53:BF54 I53:AL54 AM53 BI49:BJ62 BT1:BT44 BS1:BS45 BH35:BH42 BG35:BG43 BK5:BL62 BJ17:BJ46 BI17:BI47 BZ1:BZ36 BU1:BX62 BY1:BY37 BZ39:BZ42 BY39:BY43 BZ45:BZ48 BY45:BY49 BE51:BX62 AE5:AF16 BY51:BZ52 N5:N22 I5:L50 M25:N50 M5:M23 E1 C1 G1 CG1:CN1048576 CA1:XFD62">
    <cfRule type="cellIs" dxfId="84" priority="64" operator="equal">
      <formula>"Me"</formula>
    </cfRule>
    <cfRule type="cellIs" dxfId="83" priority="65" operator="equal">
      <formula>"C"</formula>
    </cfRule>
    <cfRule type="cellIs" dxfId="82" priority="66" operator="equal">
      <formula>"B"</formula>
    </cfRule>
    <cfRule type="cellIs" dxfId="81" priority="67" operator="equal">
      <formula>"S"</formula>
    </cfRule>
    <cfRule type="cellIs" dxfId="80" priority="68" operator="equal">
      <formula>"Mi"</formula>
    </cfRule>
    <cfRule type="cellIs" dxfId="79" priority="69" operator="equal">
      <formula>"G"</formula>
    </cfRule>
    <cfRule type="cellIs" dxfId="78" priority="70" operator="equal">
      <formula>"O"</formula>
    </cfRule>
  </conditionalFormatting>
  <conditionalFormatting sqref="G57:H58 G61:H62 G53:H54 G5:H50">
    <cfRule type="cellIs" dxfId="77" priority="15" operator="equal">
      <formula>"Me"</formula>
    </cfRule>
    <cfRule type="cellIs" dxfId="76" priority="16" operator="equal">
      <formula>"C"</formula>
    </cfRule>
    <cfRule type="cellIs" dxfId="75" priority="17" operator="equal">
      <formula>"B"</formula>
    </cfRule>
    <cfRule type="cellIs" dxfId="74" priority="18" operator="equal">
      <formula>"S"</formula>
    </cfRule>
    <cfRule type="cellIs" dxfId="73" priority="19" operator="equal">
      <formula>"Mi"</formula>
    </cfRule>
    <cfRule type="cellIs" dxfId="72" priority="20" operator="equal">
      <formula>"G"</formula>
    </cfRule>
    <cfRule type="cellIs" dxfId="71" priority="21" operator="equal">
      <formula>"O"</formula>
    </cfRule>
  </conditionalFormatting>
  <conditionalFormatting sqref="E57:F58 E61:F62 E53:F54 E5:F50">
    <cfRule type="cellIs" dxfId="63" priority="8" operator="equal">
      <formula>"Me"</formula>
    </cfRule>
    <cfRule type="cellIs" dxfId="62" priority="9" operator="equal">
      <formula>"C"</formula>
    </cfRule>
    <cfRule type="cellIs" dxfId="61" priority="10" operator="equal">
      <formula>"B"</formula>
    </cfRule>
    <cfRule type="cellIs" dxfId="60" priority="11" operator="equal">
      <formula>"S"</formula>
    </cfRule>
    <cfRule type="cellIs" dxfId="59" priority="12" operator="equal">
      <formula>"Mi"</formula>
    </cfRule>
    <cfRule type="cellIs" dxfId="58" priority="13" operator="equal">
      <formula>"G"</formula>
    </cfRule>
    <cfRule type="cellIs" dxfId="57" priority="14" operator="equal">
      <formula>"O"</formula>
    </cfRule>
  </conditionalFormatting>
  <conditionalFormatting sqref="C57:D58 C61:D62 C53:D54 C5:D50">
    <cfRule type="cellIs" dxfId="49" priority="1" operator="equal">
      <formula>"Me"</formula>
    </cfRule>
    <cfRule type="cellIs" dxfId="48" priority="2" operator="equal">
      <formula>"C"</formula>
    </cfRule>
    <cfRule type="cellIs" dxfId="47" priority="3" operator="equal">
      <formula>"B"</formula>
    </cfRule>
    <cfRule type="cellIs" dxfId="46" priority="4" operator="equal">
      <formula>"S"</formula>
    </cfRule>
    <cfRule type="cellIs" dxfId="45" priority="5" operator="equal">
      <formula>"Mi"</formula>
    </cfRule>
    <cfRule type="cellIs" dxfId="44" priority="6" operator="equal">
      <formula>"G"</formula>
    </cfRule>
    <cfRule type="cellIs" dxfId="43" priority="7" operator="equal">
      <formula>"O"</formula>
    </cfRule>
  </conditionalFormatting>
  <pageMargins left="0.7" right="0.7" top="0.75" bottom="0.75" header="0.3" footer="0.3"/>
  <pageSetup paperSize="9" orientation="portrait" horizontalDpi="300" r:id="rId1"/>
</worksheet>
</file>

<file path=xl/worksheets/sheet3.xml><?xml version="1.0" encoding="utf-8"?>
<worksheet xmlns="http://schemas.openxmlformats.org/spreadsheetml/2006/main" xmlns:r="http://schemas.openxmlformats.org/officeDocument/2006/relationships">
  <dimension ref="B1:M26"/>
  <sheetViews>
    <sheetView workbookViewId="0">
      <selection activeCell="F26" sqref="C26:F26"/>
    </sheetView>
  </sheetViews>
  <sheetFormatPr baseColWidth="10" defaultRowHeight="15"/>
  <cols>
    <col min="2" max="2" width="11.42578125" style="30"/>
    <col min="3" max="9" width="4.5703125" style="30" customWidth="1"/>
    <col min="10" max="10" width="5" bestFit="1" customWidth="1"/>
  </cols>
  <sheetData>
    <row r="1" spans="2:13" ht="15.75" thickBot="1"/>
    <row r="2" spans="2:13" ht="18.75" customHeight="1" thickBot="1">
      <c r="C2" s="140"/>
      <c r="D2" s="141"/>
      <c r="E2" s="142"/>
      <c r="F2" s="141"/>
      <c r="G2" s="142"/>
      <c r="H2" s="141"/>
      <c r="I2" s="143"/>
      <c r="L2" t="s">
        <v>4</v>
      </c>
      <c r="M2" t="s">
        <v>132</v>
      </c>
    </row>
    <row r="3" spans="2:13">
      <c r="B3" s="124" t="s">
        <v>26</v>
      </c>
      <c r="C3" s="127">
        <f>COUNTA(Ressources!G4:G8)</f>
        <v>4</v>
      </c>
      <c r="D3" s="128">
        <f>COUNTA(Ressources!J4:J8)</f>
        <v>3</v>
      </c>
      <c r="E3" s="127">
        <f>COUNTA(Ressources!M4:M8)</f>
        <v>5</v>
      </c>
      <c r="F3" s="128">
        <f>COUNTA(Ressources!P4:P8)</f>
        <v>2</v>
      </c>
      <c r="G3" s="127">
        <f>COUNTA(Ressources!S4:S8)</f>
        <v>1</v>
      </c>
      <c r="H3" s="128">
        <f>COUNTA(Ressources!V4:V8)</f>
        <v>1</v>
      </c>
      <c r="I3" s="129">
        <f>COUNTA(Ressources!Y4:Y8)</f>
        <v>0</v>
      </c>
      <c r="J3" s="27">
        <f>SUM(C3:I3)</f>
        <v>16</v>
      </c>
      <c r="L3" s="165">
        <f>SUM(Ressources!I4:I8)</f>
        <v>131780</v>
      </c>
      <c r="M3" s="168">
        <f>L3/$L$18</f>
        <v>0.11939406019533585</v>
      </c>
    </row>
    <row r="4" spans="2:13">
      <c r="B4" s="136" t="s">
        <v>18</v>
      </c>
      <c r="C4" s="132">
        <f>COUNTA(Ressources!G9:G10)</f>
        <v>1</v>
      </c>
      <c r="D4" s="133">
        <f>COUNTA(Ressources!J9:J10)</f>
        <v>1</v>
      </c>
      <c r="E4" s="134">
        <f>COUNTA(Ressources!M9:M10)</f>
        <v>1</v>
      </c>
      <c r="F4" s="133">
        <f>COUNTA(Ressources!P9:P10)</f>
        <v>1</v>
      </c>
      <c r="G4" s="134">
        <f>COUNTA(Ressources!S9:S10)</f>
        <v>0</v>
      </c>
      <c r="H4" s="133">
        <f>COUNTA(Ressources!V9:V10)</f>
        <v>1</v>
      </c>
      <c r="I4" s="135">
        <f>COUNTA(Ressources!Y9:Y10)</f>
        <v>2</v>
      </c>
      <c r="J4" s="28">
        <f t="shared" ref="J4:J17" si="0">SUM(C4:I4)</f>
        <v>7</v>
      </c>
      <c r="L4" s="166">
        <f>SUM(Ressources!I9:I10)</f>
        <v>32120.000000000004</v>
      </c>
      <c r="M4" s="169">
        <f>L4/$L$18</f>
        <v>2.9101056408212082E-2</v>
      </c>
    </row>
    <row r="5" spans="2:13">
      <c r="B5" s="125" t="s">
        <v>23</v>
      </c>
      <c r="C5" s="33">
        <f>COUNTA(Ressources!G11:G13)</f>
        <v>1</v>
      </c>
      <c r="D5" s="130">
        <f>COUNTA(Ressources!J11:J13)</f>
        <v>1</v>
      </c>
      <c r="E5" s="33">
        <f>COUNTA(Ressources!M11:M13)</f>
        <v>1</v>
      </c>
      <c r="F5" s="130">
        <f>COUNTA(Ressources!P11:P13)</f>
        <v>0</v>
      </c>
      <c r="G5" s="33">
        <f>COUNTA(Ressources!S11:S13)</f>
        <v>2</v>
      </c>
      <c r="H5" s="130">
        <f>COUNTA(Ressources!V11:V13)</f>
        <v>0</v>
      </c>
      <c r="I5" s="131">
        <f>COUNTA(Ressources!Y11:Y13)</f>
        <v>0</v>
      </c>
      <c r="J5" s="28">
        <f t="shared" si="0"/>
        <v>5</v>
      </c>
      <c r="L5" s="166">
        <f>SUM(Ressources!I11:I13)</f>
        <v>26400.000000000004</v>
      </c>
      <c r="M5" s="169">
        <f>L5/$L$18</f>
        <v>2.3918676499900343E-2</v>
      </c>
    </row>
    <row r="6" spans="2:13">
      <c r="B6" s="136" t="s">
        <v>41</v>
      </c>
      <c r="C6" s="132">
        <f>COUNTA(Ressources!G14:G16)</f>
        <v>2</v>
      </c>
      <c r="D6" s="133">
        <f>COUNTA(Ressources!J14:J16)</f>
        <v>1</v>
      </c>
      <c r="E6" s="134">
        <f>COUNTA(Ressources!M14:M16)</f>
        <v>1</v>
      </c>
      <c r="F6" s="133">
        <f>COUNTA(Ressources!P14:P16)</f>
        <v>1</v>
      </c>
      <c r="G6" s="134">
        <f>COUNTA(Ressources!S14:S16)</f>
        <v>1</v>
      </c>
      <c r="H6" s="133">
        <f>COUNTA(Ressources!V14:V16)</f>
        <v>0</v>
      </c>
      <c r="I6" s="135">
        <f>COUNTA(Ressources!Y14:Y16)</f>
        <v>0</v>
      </c>
      <c r="J6" s="28">
        <f t="shared" si="0"/>
        <v>6</v>
      </c>
      <c r="L6" s="166">
        <f>SUM(Ressources!I14:I16)</f>
        <v>41800</v>
      </c>
      <c r="M6" s="169">
        <f>L6/$L$18</f>
        <v>3.7871237791508867E-2</v>
      </c>
    </row>
    <row r="7" spans="2:13">
      <c r="B7" s="125" t="s">
        <v>33</v>
      </c>
      <c r="C7" s="33">
        <f>COUNTA(Ressources!G17:G17)</f>
        <v>1</v>
      </c>
      <c r="D7" s="130">
        <f>COUNTA(Ressources!J17:J17)</f>
        <v>1</v>
      </c>
      <c r="E7" s="33">
        <f>COUNTA(Ressources!M17:M17)</f>
        <v>0</v>
      </c>
      <c r="F7" s="130">
        <f>COUNTA(Ressources!P17:P17)</f>
        <v>0</v>
      </c>
      <c r="G7" s="33">
        <f>COUNTA(Ressources!S17:S17)</f>
        <v>0</v>
      </c>
      <c r="H7" s="130">
        <f>COUNTA(Ressources!V17:V17)</f>
        <v>0</v>
      </c>
      <c r="I7" s="131">
        <f>COUNTA(Ressources!Y17:Y17)</f>
        <v>0</v>
      </c>
      <c r="J7" s="28">
        <f t="shared" si="0"/>
        <v>2</v>
      </c>
      <c r="L7" s="166">
        <f>SUM(Ressources!I17)</f>
        <v>8800</v>
      </c>
      <c r="M7" s="169">
        <f>L7/$L$18</f>
        <v>7.9728921666334471E-3</v>
      </c>
    </row>
    <row r="8" spans="2:13">
      <c r="B8" s="136" t="s">
        <v>37</v>
      </c>
      <c r="C8" s="132">
        <f>COUNTA(Ressources!G18:G22)</f>
        <v>4</v>
      </c>
      <c r="D8" s="133">
        <f>COUNTA(Ressources!J18:J22)</f>
        <v>3</v>
      </c>
      <c r="E8" s="134">
        <f>COUNTA(Ressources!M18:M22)</f>
        <v>3</v>
      </c>
      <c r="F8" s="133">
        <f>COUNTA(Ressources!P18:P22)</f>
        <v>1</v>
      </c>
      <c r="G8" s="134">
        <f>COUNTA(Ressources!S18:S22)</f>
        <v>0</v>
      </c>
      <c r="H8" s="133">
        <f>COUNTA(Ressources!V18:V22)</f>
        <v>2</v>
      </c>
      <c r="I8" s="135">
        <f>COUNTA(Ressources!Y18:Y22)</f>
        <v>3</v>
      </c>
      <c r="J8" s="28">
        <f t="shared" si="0"/>
        <v>16</v>
      </c>
      <c r="L8" s="166">
        <f>SUM(Ressources!I18:I22)</f>
        <v>108680</v>
      </c>
      <c r="M8" s="169">
        <f>L8/$L$18</f>
        <v>9.8465218257923065E-2</v>
      </c>
    </row>
    <row r="9" spans="2:13">
      <c r="B9" s="125" t="s">
        <v>29</v>
      </c>
      <c r="C9" s="33">
        <f>COUNTA(Ressources!G23:G28)</f>
        <v>3</v>
      </c>
      <c r="D9" s="130">
        <f>COUNTA(Ressources!J23:J28)</f>
        <v>3</v>
      </c>
      <c r="E9" s="33">
        <f>COUNTA(Ressources!M23:M28)</f>
        <v>3</v>
      </c>
      <c r="F9" s="130">
        <f>COUNTA(Ressources!P23:P28)</f>
        <v>3</v>
      </c>
      <c r="G9" s="33">
        <f>COUNTA(Ressources!S23:S28)</f>
        <v>1</v>
      </c>
      <c r="H9" s="130">
        <f>COUNTA(Ressources!V23:V28)</f>
        <v>1</v>
      </c>
      <c r="I9" s="131">
        <f>COUNTA(Ressources!Y23:Y28)</f>
        <v>2</v>
      </c>
      <c r="J9" s="28">
        <f t="shared" si="0"/>
        <v>16</v>
      </c>
      <c r="L9" s="166">
        <f>SUM(Ressources!I23:I28)</f>
        <v>73700.000000000015</v>
      </c>
      <c r="M9" s="169">
        <f>L9/$L$18</f>
        <v>6.677297189555513E-2</v>
      </c>
    </row>
    <row r="10" spans="2:13">
      <c r="B10" s="136" t="s">
        <v>0</v>
      </c>
      <c r="C10" s="132">
        <f>COUNTA(Ressources!G29:G34)</f>
        <v>6</v>
      </c>
      <c r="D10" s="133">
        <f>COUNTA(Ressources!J29:J34)</f>
        <v>3</v>
      </c>
      <c r="E10" s="134">
        <f>COUNTA(Ressources!M29:M34)</f>
        <v>3</v>
      </c>
      <c r="F10" s="133">
        <f>COUNTA(Ressources!P29:P34)</f>
        <v>1</v>
      </c>
      <c r="G10" s="134">
        <f>COUNTA(Ressources!S29:S34)</f>
        <v>2</v>
      </c>
      <c r="H10" s="133">
        <f>COUNTA(Ressources!V29:V34)</f>
        <v>0</v>
      </c>
      <c r="I10" s="135">
        <f>COUNTA(Ressources!Y29:Y34)</f>
        <v>1</v>
      </c>
      <c r="J10" s="28">
        <f t="shared" si="0"/>
        <v>16</v>
      </c>
      <c r="L10" s="166">
        <f>SUM(Ressources!I29:I34)</f>
        <v>155100</v>
      </c>
      <c r="M10" s="169">
        <f>L10/$L$18</f>
        <v>0.14052222443691448</v>
      </c>
    </row>
    <row r="11" spans="2:13">
      <c r="B11" s="125" t="s">
        <v>46</v>
      </c>
      <c r="C11" s="33">
        <f>COUNTA(Ressources!G35:G36)</f>
        <v>2</v>
      </c>
      <c r="D11" s="130">
        <f>COUNTA(Ressources!J35:J36)</f>
        <v>0</v>
      </c>
      <c r="E11" s="33">
        <f>COUNTA(Ressources!M35:M36)</f>
        <v>0</v>
      </c>
      <c r="F11" s="130">
        <f>COUNTA(Ressources!P35:P36)</f>
        <v>0</v>
      </c>
      <c r="G11" s="33">
        <f>COUNTA(Ressources!S35:S36)</f>
        <v>0</v>
      </c>
      <c r="H11" s="130">
        <f>COUNTA(Ressources!V35:V36)</f>
        <v>0</v>
      </c>
      <c r="I11" s="131">
        <f>COUNTA(Ressources!Y35:Y36)</f>
        <v>1</v>
      </c>
      <c r="J11" s="28">
        <f t="shared" si="0"/>
        <v>3</v>
      </c>
      <c r="L11" s="166">
        <f>SUM(Ressources!I35:I36)</f>
        <v>39600.000000000007</v>
      </c>
      <c r="M11" s="169">
        <f>L11/$L$18</f>
        <v>3.5878014749850515E-2</v>
      </c>
    </row>
    <row r="12" spans="2:13">
      <c r="B12" s="136" t="s">
        <v>38</v>
      </c>
      <c r="C12" s="132">
        <f>COUNTA(Ressources!G37:G40)</f>
        <v>4</v>
      </c>
      <c r="D12" s="133">
        <f>COUNTA(Ressources!J37:J40)</f>
        <v>3</v>
      </c>
      <c r="E12" s="134">
        <f>COUNTA(Ressources!M37:M40)</f>
        <v>4</v>
      </c>
      <c r="F12" s="133">
        <f>COUNTA(Ressources!P37:P40)</f>
        <v>1</v>
      </c>
      <c r="G12" s="134">
        <f>COUNTA(Ressources!S37:S40)</f>
        <v>3</v>
      </c>
      <c r="H12" s="133">
        <f>COUNTA(Ressources!V37:V40)</f>
        <v>0</v>
      </c>
      <c r="I12" s="135">
        <f>COUNTA(Ressources!Y37:Y40)</f>
        <v>1</v>
      </c>
      <c r="J12" s="28">
        <f t="shared" si="0"/>
        <v>16</v>
      </c>
      <c r="L12" s="166">
        <f>SUM(Ressources!I37:I40)</f>
        <v>105160</v>
      </c>
      <c r="M12" s="169">
        <f>L12/$L$18</f>
        <v>9.5276061391269679E-2</v>
      </c>
    </row>
    <row r="13" spans="2:13">
      <c r="B13" s="125" t="s">
        <v>20</v>
      </c>
      <c r="C13" s="33">
        <f>COUNTA(Ressources!G41:G42)</f>
        <v>1</v>
      </c>
      <c r="D13" s="130">
        <f>COUNTA(Ressources!J41:J42)</f>
        <v>2</v>
      </c>
      <c r="E13" s="33">
        <f>COUNTA(Ressources!M41:M42)</f>
        <v>1</v>
      </c>
      <c r="F13" s="130">
        <f>COUNTA(Ressources!P41:P42)</f>
        <v>0</v>
      </c>
      <c r="G13" s="33">
        <f>COUNTA(Ressources!S41:S42)</f>
        <v>1</v>
      </c>
      <c r="H13" s="130">
        <f>COUNTA(Ressources!V41:V42)</f>
        <v>1</v>
      </c>
      <c r="I13" s="131">
        <f>COUNTA(Ressources!Y41:Y42)</f>
        <v>2</v>
      </c>
      <c r="J13" s="28">
        <f t="shared" si="0"/>
        <v>8</v>
      </c>
      <c r="L13" s="166">
        <f>SUM(Ressources!I41:I42)</f>
        <v>31900.000000000004</v>
      </c>
      <c r="M13" s="169">
        <f>L13/$L$18</f>
        <v>2.8901734104046246E-2</v>
      </c>
    </row>
    <row r="14" spans="2:13">
      <c r="B14" s="136" t="s">
        <v>2</v>
      </c>
      <c r="C14" s="132">
        <f>COUNTA(Ressources!G43:G46)</f>
        <v>3</v>
      </c>
      <c r="D14" s="133">
        <f>COUNTA(Ressources!J43:J46)</f>
        <v>2</v>
      </c>
      <c r="E14" s="134">
        <f>COUNTA(Ressources!M43:M46)</f>
        <v>2</v>
      </c>
      <c r="F14" s="133">
        <f>COUNTA(Ressources!P43:P46)</f>
        <v>2</v>
      </c>
      <c r="G14" s="134">
        <f>COUNTA(Ressources!S43:S46)</f>
        <v>2</v>
      </c>
      <c r="H14" s="133">
        <f>COUNTA(Ressources!V43:V46)</f>
        <v>1</v>
      </c>
      <c r="I14" s="135">
        <f>COUNTA(Ressources!Y43:Y46)</f>
        <v>0</v>
      </c>
      <c r="J14" s="28">
        <f t="shared" si="0"/>
        <v>12</v>
      </c>
      <c r="L14" s="166">
        <f>SUM(Ressources!I43:I46)</f>
        <v>83380</v>
      </c>
      <c r="M14" s="169">
        <f>L14/$L$18</f>
        <v>7.5543153278851902E-2</v>
      </c>
    </row>
    <row r="15" spans="2:13">
      <c r="B15" s="148" t="s">
        <v>1</v>
      </c>
      <c r="C15" s="33">
        <f>COUNTA(Ressources!G47:G52)</f>
        <v>6</v>
      </c>
      <c r="D15" s="130">
        <f>COUNTA(Ressources!J47:J52)</f>
        <v>3</v>
      </c>
      <c r="E15" s="33">
        <f>COUNTA(Ressources!M47:M52)</f>
        <v>2</v>
      </c>
      <c r="F15" s="130">
        <f>COUNTA(Ressources!P47:P52)</f>
        <v>1</v>
      </c>
      <c r="G15" s="33">
        <f>COUNTA(Ressources!S47:S52)</f>
        <v>1</v>
      </c>
      <c r="H15" s="130">
        <f>COUNTA(Ressources!V47:V52)</f>
        <v>2</v>
      </c>
      <c r="I15" s="131">
        <f>COUNTA(Ressources!Y47:Y52)</f>
        <v>1</v>
      </c>
      <c r="J15" s="28">
        <f t="shared" si="0"/>
        <v>16</v>
      </c>
      <c r="L15" s="166">
        <f>SUM(Ressources!I47:I52)</f>
        <v>174020.00000000003</v>
      </c>
      <c r="M15" s="169">
        <f>L15/$L$18</f>
        <v>0.15766394259517644</v>
      </c>
    </row>
    <row r="16" spans="2:13">
      <c r="B16" s="136" t="s">
        <v>79</v>
      </c>
      <c r="C16" s="134">
        <f>COUNTA(Ressources!G53:G56)</f>
        <v>1</v>
      </c>
      <c r="D16" s="133">
        <f>COUNTA(Ressources!J53:J56)</f>
        <v>0</v>
      </c>
      <c r="E16" s="134">
        <f>COUNTA(Ressources!M53:M56)</f>
        <v>0</v>
      </c>
      <c r="F16" s="133">
        <f>COUNTA(Ressources!P53:P56)</f>
        <v>0</v>
      </c>
      <c r="G16" s="134">
        <f>COUNTA(Ressources!S53:S56)</f>
        <v>0</v>
      </c>
      <c r="H16" s="133">
        <f>COUNTA(Ressources!V53:V56)</f>
        <v>0</v>
      </c>
      <c r="I16" s="135">
        <f>COUNTA(Ressources!Y53:Y56)</f>
        <v>0</v>
      </c>
      <c r="J16" s="28">
        <f t="shared" si="0"/>
        <v>1</v>
      </c>
      <c r="L16" s="166">
        <f>SUM(Ressources!I53:I54)</f>
        <v>36300</v>
      </c>
      <c r="M16" s="169">
        <f>L16/$L$18</f>
        <v>3.2888180187362968E-2</v>
      </c>
    </row>
    <row r="17" spans="2:13" ht="15.75" thickBot="1">
      <c r="B17" s="126" t="s">
        <v>34</v>
      </c>
      <c r="C17" s="149">
        <f>COUNTA(Ressources!G57:G61)</f>
        <v>3</v>
      </c>
      <c r="D17" s="150">
        <f>COUNTA(Ressources!J57:J61)</f>
        <v>3</v>
      </c>
      <c r="E17" s="151">
        <f>COUNTA(Ressources!M57:M61)</f>
        <v>2</v>
      </c>
      <c r="F17" s="150">
        <f>COUNTA(Ressources!P57:P61)</f>
        <v>2</v>
      </c>
      <c r="G17" s="151">
        <f>COUNTA(Ressources!S57:S60)</f>
        <v>0</v>
      </c>
      <c r="H17" s="150">
        <f>COUNTA(Ressources!V57:V61)</f>
        <v>1</v>
      </c>
      <c r="I17" s="152">
        <f>COUNTA(Ressources!Y57:Y61)</f>
        <v>1</v>
      </c>
      <c r="J17" s="29">
        <f t="shared" si="0"/>
        <v>12</v>
      </c>
      <c r="L17" s="167">
        <f>SUM(Ressources!I57:I61)</f>
        <v>55000</v>
      </c>
      <c r="M17" s="170">
        <f>L17/$L$18</f>
        <v>4.9830576041459039E-2</v>
      </c>
    </row>
    <row r="18" spans="2:13" ht="15.75" thickBot="1">
      <c r="B18" s="137" t="s">
        <v>74</v>
      </c>
      <c r="C18" s="71">
        <f>SUM(C3:C17)</f>
        <v>42</v>
      </c>
      <c r="D18" s="71">
        <f t="shared" ref="D18:I18" si="1">SUM(D3:D17)</f>
        <v>29</v>
      </c>
      <c r="E18" s="71">
        <f t="shared" si="1"/>
        <v>28</v>
      </c>
      <c r="F18" s="71">
        <f t="shared" si="1"/>
        <v>15</v>
      </c>
      <c r="G18" s="71">
        <f t="shared" si="1"/>
        <v>14</v>
      </c>
      <c r="H18" s="71">
        <f t="shared" si="1"/>
        <v>10</v>
      </c>
      <c r="I18" s="72">
        <f t="shared" si="1"/>
        <v>14</v>
      </c>
      <c r="L18">
        <f>SUM(L3:L17)</f>
        <v>1103740</v>
      </c>
    </row>
    <row r="19" spans="2:13">
      <c r="B19" s="30" t="s">
        <v>82</v>
      </c>
      <c r="C19" s="30">
        <f>COUNTIF(Cartographie!1:1048576,"O")</f>
        <v>164</v>
      </c>
      <c r="D19" s="30">
        <f>COUNTIF(Cartographie!1:1048576,"B")</f>
        <v>224</v>
      </c>
      <c r="E19" s="30">
        <f>COUNTIF(Cartographie!1:1048576,"Mi")</f>
        <v>218</v>
      </c>
      <c r="F19" s="30">
        <f>COUNTIF(Cartographie!1:1048576,"Me")</f>
        <v>210</v>
      </c>
      <c r="G19" s="30">
        <f>COUNTIF(Cartographie!1:1048576,"C")</f>
        <v>203</v>
      </c>
      <c r="H19" s="30">
        <f>COUNTIF(Cartographie!1:1048576,"S")</f>
        <v>234</v>
      </c>
      <c r="I19" s="30">
        <f>COUNTIF(Cartographie!1:1048576,"G")</f>
        <v>210</v>
      </c>
      <c r="J19" s="153">
        <f>SUM(C19:I19)</f>
        <v>1463</v>
      </c>
      <c r="K19">
        <f>J19/4</f>
        <v>365.75</v>
      </c>
    </row>
    <row r="24" spans="2:13">
      <c r="C24" s="30" t="s">
        <v>86</v>
      </c>
      <c r="D24" s="30" t="s">
        <v>70</v>
      </c>
      <c r="E24" s="30" t="s">
        <v>128</v>
      </c>
      <c r="F24" s="30" t="s">
        <v>68</v>
      </c>
    </row>
    <row r="25" spans="2:13">
      <c r="C25" s="30">
        <f>COUNTIF(Ressources!E:E,"Necro")</f>
        <v>9</v>
      </c>
      <c r="D25" s="30">
        <f>COUNTIF(Ressources!C:E,"Academy")</f>
        <v>12</v>
      </c>
      <c r="E25" s="30">
        <f>COUNTIF(Ressources!D:F,"Inferno")</f>
        <v>2</v>
      </c>
      <c r="F25" s="30">
        <f>COUNTIF(Ressources!E:G,"Havre")</f>
        <v>23</v>
      </c>
      <c r="G25" s="30">
        <f>SUM(C25:F25)</f>
        <v>46</v>
      </c>
    </row>
    <row r="26" spans="2:13">
      <c r="C26" s="323">
        <f>C25/$G$25</f>
        <v>0.19565217391304349</v>
      </c>
      <c r="D26" s="323">
        <f t="shared" ref="D26:F26" si="2">D25/$G$25</f>
        <v>0.2608695652173913</v>
      </c>
      <c r="E26" s="323">
        <f t="shared" si="2"/>
        <v>4.3478260869565216E-2</v>
      </c>
      <c r="F26" s="323">
        <f t="shared" si="2"/>
        <v>0.5</v>
      </c>
    </row>
  </sheetData>
  <conditionalFormatting sqref="D19:I19 D1:D18 A1:A1048576 C1:C1048576 B1:B23 B25:B1048576 Q18:XFD1048576 P3:XFD17 L19:P1048576 L1:XFD2 D20:D1048576 H1:K1048576 F1:G23 F25:G1048576 F24 E1:E1048576 D26:F26">
    <cfRule type="cellIs" dxfId="1" priority="1" operator="equal">
      <formula>0</formula>
    </cfRule>
  </conditionalFormatting>
  <pageMargins left="0.7" right="0.7" top="0.75" bottom="0.75" header="0.3" footer="0.3"/>
  <pageSetup paperSize="9" orientation="portrait" horizontalDpi="300" verticalDpi="0" copies="0" r:id="rId1"/>
  <ignoredErrors>
    <ignoredError sqref="G17 C4:C7 D3:I7 D9:I15 C9:C15 C8:I8 C16:I16" formulaRange="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Ressources</vt:lpstr>
      <vt:lpstr>Cartographie</vt:lpstr>
      <vt:lpstr>Synthèse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Tibz</dc:creator>
  <cp:lastModifiedBy>Tibz</cp:lastModifiedBy>
  <dcterms:created xsi:type="dcterms:W3CDTF">2009-06-27T20:28:10Z</dcterms:created>
  <dcterms:modified xsi:type="dcterms:W3CDTF">2009-07-25T13:27:35Z</dcterms:modified>
</cp:coreProperties>
</file>