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qtop\source\repos\SortingAndSearchAlgorithmsVasyliev\SortingAndSearchAlgorithmsVasyliev\SortingsData\"/>
    </mc:Choice>
  </mc:AlternateContent>
  <bookViews>
    <workbookView xWindow="0" yWindow="0" windowWidth="16815" windowHeight="7620" tabRatio="594"/>
  </bookViews>
  <sheets>
    <sheet name="TotalStatistics" sheetId="1" r:id="rId1"/>
  </sheets>
  <calcPr calcId="162913"/>
</workbook>
</file>

<file path=xl/calcChain.xml><?xml version="1.0" encoding="utf-8"?>
<calcChain xmlns="http://schemas.openxmlformats.org/spreadsheetml/2006/main">
  <c r="G119" i="1" l="1"/>
  <c r="S117" i="1" l="1"/>
  <c r="P117" i="1"/>
  <c r="M117" i="1"/>
  <c r="J117" i="1"/>
  <c r="G117" i="1"/>
  <c r="R125" i="1" l="1"/>
  <c r="R119" i="1"/>
  <c r="I119" i="1"/>
  <c r="I125" i="1"/>
  <c r="R120" i="1"/>
  <c r="O119" i="1"/>
  <c r="O125" i="1"/>
  <c r="T127" i="1"/>
  <c r="S127" i="1"/>
  <c r="R127" i="1"/>
  <c r="T126" i="1"/>
  <c r="S126" i="1"/>
  <c r="R126" i="1"/>
  <c r="T125" i="1"/>
  <c r="S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T119" i="1"/>
  <c r="S119" i="1"/>
  <c r="T118" i="1"/>
  <c r="S118" i="1"/>
  <c r="R118" i="1"/>
  <c r="T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F125" i="1"/>
  <c r="L125" i="1"/>
  <c r="L119" i="1"/>
  <c r="F119" i="1"/>
  <c r="Q125" i="1"/>
  <c r="P125" i="1"/>
  <c r="N125" i="1"/>
  <c r="M125" i="1"/>
  <c r="K125" i="1"/>
  <c r="J125" i="1"/>
  <c r="H125" i="1"/>
  <c r="G125" i="1"/>
  <c r="F124" i="1"/>
  <c r="H127" i="1"/>
  <c r="G127" i="1"/>
  <c r="F127" i="1"/>
  <c r="H126" i="1"/>
  <c r="G126" i="1"/>
  <c r="F126" i="1"/>
  <c r="H124" i="1"/>
  <c r="G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H118" i="1"/>
  <c r="G118" i="1"/>
  <c r="F118" i="1"/>
  <c r="H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AS12" i="1" l="1"/>
  <c r="AQ87" i="1" l="1"/>
  <c r="AP87" i="1"/>
  <c r="AM87" i="1"/>
  <c r="AL87" i="1"/>
  <c r="AI87" i="1"/>
  <c r="AH87" i="1"/>
  <c r="AM88" i="1"/>
  <c r="AL88" i="1"/>
  <c r="AI88" i="1"/>
  <c r="AH88" i="1"/>
  <c r="BB108" i="1" l="1"/>
  <c r="BA108" i="1"/>
  <c r="AZ108" i="1"/>
  <c r="AY108" i="1"/>
  <c r="AX108" i="1"/>
  <c r="BB107" i="1"/>
  <c r="BA107" i="1"/>
  <c r="AZ107" i="1"/>
  <c r="AY107" i="1"/>
  <c r="AX107" i="1"/>
  <c r="BB106" i="1"/>
  <c r="BA106" i="1"/>
  <c r="AZ106" i="1"/>
  <c r="AY106" i="1"/>
  <c r="AX106" i="1"/>
  <c r="BB105" i="1"/>
  <c r="BA105" i="1"/>
  <c r="AZ105" i="1"/>
  <c r="AY105" i="1"/>
  <c r="AX105" i="1"/>
  <c r="BB104" i="1"/>
  <c r="BA104" i="1"/>
  <c r="AZ104" i="1"/>
  <c r="AY104" i="1"/>
  <c r="AX104" i="1"/>
  <c r="BB103" i="1"/>
  <c r="BA103" i="1"/>
  <c r="AZ103" i="1"/>
  <c r="AY103" i="1"/>
  <c r="AX103" i="1"/>
  <c r="BB102" i="1"/>
  <c r="BA102" i="1"/>
  <c r="AZ102" i="1"/>
  <c r="AY102" i="1"/>
  <c r="AX102" i="1"/>
  <c r="BB101" i="1"/>
  <c r="BA101" i="1"/>
  <c r="AZ101" i="1"/>
  <c r="AY101" i="1"/>
  <c r="AX101" i="1"/>
  <c r="BB100" i="1"/>
  <c r="BA100" i="1"/>
  <c r="AZ100" i="1"/>
  <c r="AY100" i="1"/>
  <c r="AX100" i="1"/>
  <c r="BB99" i="1"/>
  <c r="BA99" i="1"/>
  <c r="AZ99" i="1"/>
  <c r="AY99" i="1"/>
  <c r="AX99" i="1"/>
  <c r="BB98" i="1"/>
  <c r="BA98" i="1"/>
  <c r="AZ98" i="1"/>
  <c r="AY98" i="1"/>
  <c r="AX98" i="1"/>
  <c r="BB97" i="1"/>
  <c r="BA97" i="1"/>
  <c r="AZ97" i="1"/>
  <c r="AY97" i="1"/>
  <c r="AX97" i="1"/>
  <c r="BB96" i="1"/>
  <c r="BA96" i="1"/>
  <c r="AZ96" i="1"/>
  <c r="AY96" i="1"/>
  <c r="AX96" i="1"/>
  <c r="BB95" i="1"/>
  <c r="BA95" i="1"/>
  <c r="AZ95" i="1"/>
  <c r="AY95" i="1"/>
  <c r="AX95" i="1"/>
  <c r="BB94" i="1"/>
  <c r="BA94" i="1"/>
  <c r="AZ94" i="1"/>
  <c r="AY94" i="1"/>
  <c r="AX94" i="1"/>
  <c r="AX84" i="1"/>
  <c r="BA90" i="1"/>
  <c r="AZ90" i="1"/>
  <c r="AY90" i="1"/>
  <c r="AX90" i="1"/>
  <c r="BA89" i="1"/>
  <c r="AZ89" i="1"/>
  <c r="AY89" i="1"/>
  <c r="AX89" i="1"/>
  <c r="BA88" i="1"/>
  <c r="AZ88" i="1"/>
  <c r="AY88" i="1"/>
  <c r="AX88" i="1"/>
  <c r="BB87" i="1"/>
  <c r="BA87" i="1"/>
  <c r="AZ87" i="1"/>
  <c r="AY87" i="1"/>
  <c r="AX87" i="1"/>
  <c r="BA86" i="1"/>
  <c r="AZ86" i="1"/>
  <c r="AY86" i="1"/>
  <c r="AX86" i="1"/>
  <c r="BA85" i="1"/>
  <c r="AZ85" i="1"/>
  <c r="AY85" i="1"/>
  <c r="AX85" i="1"/>
  <c r="BA84" i="1"/>
  <c r="AZ84" i="1"/>
  <c r="AY84" i="1"/>
  <c r="BA83" i="1"/>
  <c r="AZ83" i="1"/>
  <c r="AY83" i="1"/>
  <c r="AX83" i="1"/>
  <c r="BA82" i="1"/>
  <c r="AZ82" i="1"/>
  <c r="AY82" i="1"/>
  <c r="AX82" i="1"/>
  <c r="BA81" i="1"/>
  <c r="AZ81" i="1"/>
  <c r="AY81" i="1"/>
  <c r="AX81" i="1"/>
  <c r="BA80" i="1"/>
  <c r="AZ80" i="1"/>
  <c r="AY80" i="1"/>
  <c r="AX80" i="1"/>
  <c r="BA79" i="1"/>
  <c r="AZ79" i="1"/>
  <c r="AY79" i="1"/>
  <c r="AX79" i="1"/>
  <c r="BA78" i="1"/>
  <c r="AZ78" i="1"/>
  <c r="AY78" i="1"/>
  <c r="AX78" i="1"/>
  <c r="BA77" i="1"/>
  <c r="AZ77" i="1"/>
  <c r="AY77" i="1"/>
  <c r="AX77" i="1"/>
  <c r="BA76" i="1"/>
  <c r="AZ76" i="1"/>
  <c r="AY76" i="1"/>
  <c r="AX76" i="1"/>
  <c r="BB72" i="1"/>
  <c r="BA72" i="1"/>
  <c r="AZ72" i="1"/>
  <c r="AY72" i="1"/>
  <c r="AX72" i="1"/>
  <c r="BB71" i="1"/>
  <c r="BA71" i="1"/>
  <c r="AZ71" i="1"/>
  <c r="AY71" i="1"/>
  <c r="AX71" i="1"/>
  <c r="BB70" i="1"/>
  <c r="BA70" i="1"/>
  <c r="AZ70" i="1"/>
  <c r="AY70" i="1"/>
  <c r="AX70" i="1"/>
  <c r="BB69" i="1"/>
  <c r="BA69" i="1"/>
  <c r="AZ69" i="1"/>
  <c r="AY69" i="1"/>
  <c r="AX69" i="1"/>
  <c r="BB68" i="1"/>
  <c r="BA68" i="1"/>
  <c r="AZ68" i="1"/>
  <c r="AY68" i="1"/>
  <c r="AX68" i="1"/>
  <c r="BB67" i="1"/>
  <c r="BA67" i="1"/>
  <c r="AZ67" i="1"/>
  <c r="AY67" i="1"/>
  <c r="AX67" i="1"/>
  <c r="BB66" i="1"/>
  <c r="BA66" i="1"/>
  <c r="AZ66" i="1"/>
  <c r="AY66" i="1"/>
  <c r="AX66" i="1"/>
  <c r="BB65" i="1"/>
  <c r="BA65" i="1"/>
  <c r="AZ65" i="1"/>
  <c r="AY65" i="1"/>
  <c r="AX65" i="1"/>
  <c r="BB64" i="1"/>
  <c r="BA64" i="1"/>
  <c r="AZ64" i="1"/>
  <c r="AY64" i="1"/>
  <c r="AX64" i="1"/>
  <c r="BB63" i="1"/>
  <c r="BA63" i="1"/>
  <c r="AZ63" i="1"/>
  <c r="AY63" i="1"/>
  <c r="AX63" i="1"/>
  <c r="BB62" i="1"/>
  <c r="BA62" i="1"/>
  <c r="AZ62" i="1"/>
  <c r="AY62" i="1"/>
  <c r="AX62" i="1"/>
  <c r="BB61" i="1"/>
  <c r="BA61" i="1"/>
  <c r="AZ61" i="1"/>
  <c r="AY61" i="1"/>
  <c r="AX61" i="1"/>
  <c r="BB60" i="1"/>
  <c r="BA60" i="1"/>
  <c r="AZ60" i="1"/>
  <c r="AY60" i="1"/>
  <c r="AX60" i="1"/>
  <c r="BB59" i="1"/>
  <c r="BA59" i="1"/>
  <c r="AZ59" i="1"/>
  <c r="AY59" i="1"/>
  <c r="AX59" i="1"/>
  <c r="BB58" i="1"/>
  <c r="BA58" i="1"/>
  <c r="AZ58" i="1"/>
  <c r="AY58" i="1"/>
  <c r="AX58" i="1"/>
  <c r="BB54" i="1"/>
  <c r="BA54" i="1"/>
  <c r="AZ54" i="1"/>
  <c r="AY54" i="1"/>
  <c r="AX54" i="1"/>
  <c r="BB53" i="1"/>
  <c r="BA53" i="1"/>
  <c r="AZ53" i="1"/>
  <c r="AY53" i="1"/>
  <c r="AX53" i="1"/>
  <c r="BB52" i="1"/>
  <c r="BA52" i="1"/>
  <c r="AZ52" i="1"/>
  <c r="AY52" i="1"/>
  <c r="AX52" i="1"/>
  <c r="BB51" i="1"/>
  <c r="BA51" i="1"/>
  <c r="AZ51" i="1"/>
  <c r="AY51" i="1"/>
  <c r="AX51" i="1"/>
  <c r="BB50" i="1"/>
  <c r="BA50" i="1"/>
  <c r="AZ50" i="1"/>
  <c r="AY50" i="1"/>
  <c r="AX50" i="1"/>
  <c r="BB49" i="1"/>
  <c r="BA49" i="1"/>
  <c r="AZ49" i="1"/>
  <c r="AY49" i="1"/>
  <c r="AX49" i="1"/>
  <c r="BB48" i="1"/>
  <c r="BA48" i="1"/>
  <c r="AZ48" i="1"/>
  <c r="AY48" i="1"/>
  <c r="AX48" i="1"/>
  <c r="BB47" i="1"/>
  <c r="BA47" i="1"/>
  <c r="AZ47" i="1"/>
  <c r="AY47" i="1"/>
  <c r="AX47" i="1"/>
  <c r="BB46" i="1"/>
  <c r="BA46" i="1"/>
  <c r="AZ46" i="1"/>
  <c r="AY46" i="1"/>
  <c r="AX46" i="1"/>
  <c r="BB45" i="1"/>
  <c r="BA45" i="1"/>
  <c r="AZ45" i="1"/>
  <c r="AY45" i="1"/>
  <c r="AX45" i="1"/>
  <c r="BB44" i="1"/>
  <c r="BA44" i="1"/>
  <c r="AZ44" i="1"/>
  <c r="AY44" i="1"/>
  <c r="AX44" i="1"/>
  <c r="BB43" i="1"/>
  <c r="BA43" i="1"/>
  <c r="AZ43" i="1"/>
  <c r="AY43" i="1"/>
  <c r="AX43" i="1"/>
  <c r="BB42" i="1"/>
  <c r="BA42" i="1"/>
  <c r="AZ42" i="1"/>
  <c r="AY42" i="1"/>
  <c r="AX42" i="1"/>
  <c r="BB41" i="1"/>
  <c r="BA41" i="1"/>
  <c r="AZ41" i="1"/>
  <c r="AY41" i="1"/>
  <c r="AX41" i="1"/>
  <c r="BB40" i="1"/>
  <c r="BA40" i="1"/>
  <c r="AZ40" i="1"/>
  <c r="AY40" i="1"/>
  <c r="AX40" i="1"/>
  <c r="AX27" i="1"/>
  <c r="BB36" i="1"/>
  <c r="BA36" i="1"/>
  <c r="AZ36" i="1"/>
  <c r="AY36" i="1"/>
  <c r="AX36" i="1"/>
  <c r="BB35" i="1"/>
  <c r="BA35" i="1"/>
  <c r="AZ35" i="1"/>
  <c r="AY35" i="1"/>
  <c r="AX35" i="1"/>
  <c r="BB34" i="1"/>
  <c r="BA34" i="1"/>
  <c r="AZ34" i="1"/>
  <c r="AY34" i="1"/>
  <c r="AX34" i="1"/>
  <c r="BB33" i="1"/>
  <c r="BA33" i="1"/>
  <c r="AZ33" i="1"/>
  <c r="AY33" i="1"/>
  <c r="AX33" i="1"/>
  <c r="BB32" i="1"/>
  <c r="BA32" i="1"/>
  <c r="AZ32" i="1"/>
  <c r="AY32" i="1"/>
  <c r="AX32" i="1"/>
  <c r="BB31" i="1"/>
  <c r="BA31" i="1"/>
  <c r="AZ31" i="1"/>
  <c r="AY31" i="1"/>
  <c r="AX31" i="1"/>
  <c r="BB30" i="1"/>
  <c r="BA30" i="1"/>
  <c r="AZ30" i="1"/>
  <c r="AY30" i="1"/>
  <c r="AX30" i="1"/>
  <c r="BB29" i="1"/>
  <c r="BA29" i="1"/>
  <c r="AZ29" i="1"/>
  <c r="AY29" i="1"/>
  <c r="AX29" i="1"/>
  <c r="BB28" i="1"/>
  <c r="BA28" i="1"/>
  <c r="AZ28" i="1"/>
  <c r="AY28" i="1"/>
  <c r="AX28" i="1"/>
  <c r="BB27" i="1"/>
  <c r="BA27" i="1"/>
  <c r="AZ27" i="1"/>
  <c r="AY27" i="1"/>
  <c r="BB26" i="1"/>
  <c r="BA26" i="1"/>
  <c r="AZ26" i="1"/>
  <c r="AY26" i="1"/>
  <c r="AX26" i="1"/>
  <c r="BB25" i="1"/>
  <c r="BA25" i="1"/>
  <c r="AZ25" i="1"/>
  <c r="AY25" i="1"/>
  <c r="AX25" i="1"/>
  <c r="BB24" i="1"/>
  <c r="BA24" i="1"/>
  <c r="AZ24" i="1"/>
  <c r="AY24" i="1"/>
  <c r="AX24" i="1"/>
  <c r="BB23" i="1"/>
  <c r="BA23" i="1"/>
  <c r="AZ23" i="1"/>
  <c r="AY23" i="1"/>
  <c r="BB22" i="1"/>
  <c r="BA22" i="1"/>
  <c r="AZ22" i="1"/>
  <c r="AY22" i="1"/>
  <c r="AX22" i="1"/>
  <c r="BB8" i="1"/>
  <c r="BA8" i="1"/>
  <c r="AY8" i="1"/>
  <c r="AZ8" i="1"/>
  <c r="AX8" i="1"/>
  <c r="AX9" i="1"/>
  <c r="AE88" i="1" l="1"/>
  <c r="AD88" i="1"/>
  <c r="Q127" i="1" l="1"/>
  <c r="P127" i="1"/>
  <c r="O127" i="1"/>
  <c r="Q126" i="1"/>
  <c r="P126" i="1"/>
  <c r="O126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Q118" i="1"/>
  <c r="P118" i="1"/>
  <c r="O118" i="1"/>
  <c r="Q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N127" i="1"/>
  <c r="M127" i="1"/>
  <c r="L127" i="1"/>
  <c r="N126" i="1"/>
  <c r="M126" i="1"/>
  <c r="L126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N118" i="1"/>
  <c r="M118" i="1"/>
  <c r="L118" i="1"/>
  <c r="N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K127" i="1"/>
  <c r="J127" i="1"/>
  <c r="I127" i="1"/>
  <c r="K126" i="1"/>
  <c r="J126" i="1"/>
  <c r="I126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K118" i="1"/>
  <c r="J118" i="1"/>
  <c r="I118" i="1"/>
  <c r="K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AL127" i="1" l="1"/>
  <c r="AK127" i="1"/>
  <c r="AS127" i="1" s="1"/>
  <c r="AJ127" i="1"/>
  <c r="AI127" i="1"/>
  <c r="AH127" i="1"/>
  <c r="AR127" i="1" s="1"/>
  <c r="AG127" i="1"/>
  <c r="AF127" i="1"/>
  <c r="AE127" i="1"/>
  <c r="AQ127" i="1" s="1"/>
  <c r="AD127" i="1"/>
  <c r="AC127" i="1"/>
  <c r="AB127" i="1"/>
  <c r="AP127" i="1" s="1"/>
  <c r="AA127" i="1"/>
  <c r="Z127" i="1"/>
  <c r="Y127" i="1"/>
  <c r="AO127" i="1" s="1"/>
  <c r="X127" i="1"/>
  <c r="AL126" i="1"/>
  <c r="AK126" i="1"/>
  <c r="AS126" i="1" s="1"/>
  <c r="AJ126" i="1"/>
  <c r="AI126" i="1"/>
  <c r="AH126" i="1"/>
  <c r="AR126" i="1" s="1"/>
  <c r="AG126" i="1"/>
  <c r="AF126" i="1"/>
  <c r="AE126" i="1"/>
  <c r="AQ126" i="1" s="1"/>
  <c r="AD126" i="1"/>
  <c r="AC126" i="1"/>
  <c r="AB126" i="1"/>
  <c r="AP126" i="1" s="1"/>
  <c r="AA126" i="1"/>
  <c r="Z126" i="1"/>
  <c r="Y126" i="1"/>
  <c r="AO126" i="1" s="1"/>
  <c r="X126" i="1"/>
  <c r="AL125" i="1"/>
  <c r="AK125" i="1"/>
  <c r="AS125" i="1" s="1"/>
  <c r="AJ125" i="1"/>
  <c r="AI125" i="1"/>
  <c r="AH125" i="1"/>
  <c r="AR125" i="1" s="1"/>
  <c r="AG125" i="1"/>
  <c r="AF125" i="1"/>
  <c r="AE125" i="1"/>
  <c r="AQ125" i="1" s="1"/>
  <c r="AD125" i="1"/>
  <c r="AC125" i="1"/>
  <c r="AB125" i="1"/>
  <c r="AP125" i="1" s="1"/>
  <c r="AA125" i="1"/>
  <c r="Z125" i="1"/>
  <c r="Y125" i="1"/>
  <c r="AO125" i="1" s="1"/>
  <c r="X125" i="1"/>
  <c r="AL124" i="1"/>
  <c r="AK124" i="1"/>
  <c r="AS124" i="1" s="1"/>
  <c r="AJ124" i="1"/>
  <c r="AI124" i="1"/>
  <c r="AH124" i="1"/>
  <c r="AR124" i="1" s="1"/>
  <c r="AG124" i="1"/>
  <c r="AF124" i="1"/>
  <c r="AE124" i="1"/>
  <c r="AQ124" i="1" s="1"/>
  <c r="AD124" i="1"/>
  <c r="AC124" i="1"/>
  <c r="AB124" i="1"/>
  <c r="AP124" i="1" s="1"/>
  <c r="AA124" i="1"/>
  <c r="Z124" i="1"/>
  <c r="Y124" i="1"/>
  <c r="AO124" i="1" s="1"/>
  <c r="X124" i="1"/>
  <c r="AL123" i="1"/>
  <c r="AK123" i="1"/>
  <c r="AS123" i="1" s="1"/>
  <c r="AJ123" i="1"/>
  <c r="AI123" i="1"/>
  <c r="AH123" i="1"/>
  <c r="AR123" i="1" s="1"/>
  <c r="AG123" i="1"/>
  <c r="AF123" i="1"/>
  <c r="AE123" i="1"/>
  <c r="AQ123" i="1" s="1"/>
  <c r="AD123" i="1"/>
  <c r="AC123" i="1"/>
  <c r="AB123" i="1"/>
  <c r="AP123" i="1" s="1"/>
  <c r="AA123" i="1"/>
  <c r="Z123" i="1"/>
  <c r="Y123" i="1"/>
  <c r="AO123" i="1" s="1"/>
  <c r="X123" i="1"/>
  <c r="AL122" i="1"/>
  <c r="AK122" i="1"/>
  <c r="AS122" i="1" s="1"/>
  <c r="AJ122" i="1"/>
  <c r="AI122" i="1"/>
  <c r="AH122" i="1"/>
  <c r="AR122" i="1" s="1"/>
  <c r="AG122" i="1"/>
  <c r="AF122" i="1"/>
  <c r="AE122" i="1"/>
  <c r="AQ122" i="1" s="1"/>
  <c r="AD122" i="1"/>
  <c r="AC122" i="1"/>
  <c r="AB122" i="1"/>
  <c r="AP122" i="1" s="1"/>
  <c r="AA122" i="1"/>
  <c r="Z122" i="1"/>
  <c r="Y122" i="1"/>
  <c r="AO122" i="1" s="1"/>
  <c r="X122" i="1"/>
  <c r="AL121" i="1"/>
  <c r="AK121" i="1"/>
  <c r="AS121" i="1" s="1"/>
  <c r="AJ121" i="1"/>
  <c r="AI121" i="1"/>
  <c r="AH121" i="1"/>
  <c r="AR121" i="1" s="1"/>
  <c r="AG121" i="1"/>
  <c r="AF121" i="1"/>
  <c r="AE121" i="1"/>
  <c r="AQ121" i="1" s="1"/>
  <c r="AD121" i="1"/>
  <c r="AC121" i="1"/>
  <c r="AB121" i="1"/>
  <c r="AP121" i="1" s="1"/>
  <c r="AA121" i="1"/>
  <c r="Z121" i="1"/>
  <c r="Y121" i="1"/>
  <c r="AO121" i="1" s="1"/>
  <c r="X121" i="1"/>
  <c r="AL120" i="1"/>
  <c r="AK120" i="1"/>
  <c r="AS120" i="1" s="1"/>
  <c r="AJ120" i="1"/>
  <c r="AI120" i="1"/>
  <c r="AH120" i="1"/>
  <c r="AR120" i="1" s="1"/>
  <c r="AG120" i="1"/>
  <c r="AF120" i="1"/>
  <c r="AE120" i="1"/>
  <c r="AQ120" i="1" s="1"/>
  <c r="AD120" i="1"/>
  <c r="AC120" i="1"/>
  <c r="AB120" i="1"/>
  <c r="AP120" i="1" s="1"/>
  <c r="AA120" i="1"/>
  <c r="Z120" i="1"/>
  <c r="Y120" i="1"/>
  <c r="AO120" i="1" s="1"/>
  <c r="X120" i="1"/>
  <c r="AL119" i="1"/>
  <c r="AK119" i="1"/>
  <c r="AS119" i="1" s="1"/>
  <c r="AJ119" i="1"/>
  <c r="AI119" i="1"/>
  <c r="AH119" i="1"/>
  <c r="AR119" i="1" s="1"/>
  <c r="AG119" i="1"/>
  <c r="AF119" i="1"/>
  <c r="AE119" i="1"/>
  <c r="AQ119" i="1" s="1"/>
  <c r="AD119" i="1"/>
  <c r="AC119" i="1"/>
  <c r="AB119" i="1"/>
  <c r="AP119" i="1" s="1"/>
  <c r="AA119" i="1"/>
  <c r="Z119" i="1"/>
  <c r="Y119" i="1"/>
  <c r="AO119" i="1" s="1"/>
  <c r="X119" i="1"/>
  <c r="AL118" i="1"/>
  <c r="AK118" i="1"/>
  <c r="AS117" i="1" s="1"/>
  <c r="AJ118" i="1"/>
  <c r="AI118" i="1"/>
  <c r="AH118" i="1"/>
  <c r="AR117" i="1" s="1"/>
  <c r="AG118" i="1"/>
  <c r="AF118" i="1"/>
  <c r="AE118" i="1"/>
  <c r="AQ117" i="1" s="1"/>
  <c r="AD118" i="1"/>
  <c r="AC118" i="1"/>
  <c r="AB118" i="1"/>
  <c r="AP117" i="1" s="1"/>
  <c r="AA118" i="1"/>
  <c r="Z118" i="1"/>
  <c r="Y118" i="1"/>
  <c r="AO117" i="1" s="1"/>
  <c r="X118" i="1"/>
  <c r="AL117" i="1"/>
  <c r="AK117" i="1"/>
  <c r="AS118" i="1" s="1"/>
  <c r="AJ117" i="1"/>
  <c r="AI117" i="1"/>
  <c r="AH117" i="1"/>
  <c r="AR118" i="1" s="1"/>
  <c r="AG117" i="1"/>
  <c r="AF117" i="1"/>
  <c r="AE117" i="1"/>
  <c r="AQ118" i="1" s="1"/>
  <c r="AD117" i="1"/>
  <c r="AC117" i="1"/>
  <c r="AB117" i="1"/>
  <c r="AP118" i="1" s="1"/>
  <c r="AA117" i="1"/>
  <c r="Z117" i="1"/>
  <c r="Y117" i="1"/>
  <c r="AO118" i="1" s="1"/>
  <c r="X117" i="1"/>
  <c r="AL116" i="1"/>
  <c r="AK116" i="1"/>
  <c r="AS116" i="1" s="1"/>
  <c r="AJ116" i="1"/>
  <c r="AI116" i="1"/>
  <c r="AH116" i="1"/>
  <c r="AR116" i="1" s="1"/>
  <c r="AG116" i="1"/>
  <c r="AF116" i="1"/>
  <c r="AE116" i="1"/>
  <c r="AQ116" i="1" s="1"/>
  <c r="AD116" i="1"/>
  <c r="AC116" i="1"/>
  <c r="AB116" i="1"/>
  <c r="AP116" i="1" s="1"/>
  <c r="AA116" i="1"/>
  <c r="Z116" i="1"/>
  <c r="Y116" i="1"/>
  <c r="AO116" i="1" s="1"/>
  <c r="X116" i="1"/>
  <c r="AL115" i="1"/>
  <c r="AK115" i="1"/>
  <c r="AS115" i="1" s="1"/>
  <c r="AJ115" i="1"/>
  <c r="AI115" i="1"/>
  <c r="AH115" i="1"/>
  <c r="AR115" i="1" s="1"/>
  <c r="AG115" i="1"/>
  <c r="AF115" i="1"/>
  <c r="AE115" i="1"/>
  <c r="AQ115" i="1" s="1"/>
  <c r="AD115" i="1"/>
  <c r="AC115" i="1"/>
  <c r="AB115" i="1"/>
  <c r="AP115" i="1" s="1"/>
  <c r="AA115" i="1"/>
  <c r="Z115" i="1"/>
  <c r="Y115" i="1"/>
  <c r="AO115" i="1" s="1"/>
  <c r="X115" i="1"/>
  <c r="AL114" i="1"/>
  <c r="AK114" i="1"/>
  <c r="AS114" i="1" s="1"/>
  <c r="AJ114" i="1"/>
  <c r="AI114" i="1"/>
  <c r="AH114" i="1"/>
  <c r="AR114" i="1" s="1"/>
  <c r="AG114" i="1"/>
  <c r="AF114" i="1"/>
  <c r="AE114" i="1"/>
  <c r="AQ114" i="1" s="1"/>
  <c r="AD114" i="1"/>
  <c r="AC114" i="1"/>
  <c r="AB114" i="1"/>
  <c r="AP114" i="1" s="1"/>
  <c r="AA114" i="1"/>
  <c r="Z114" i="1"/>
  <c r="Y114" i="1"/>
  <c r="AO114" i="1" s="1"/>
  <c r="X114" i="1"/>
  <c r="AL113" i="1"/>
  <c r="AK113" i="1"/>
  <c r="AS113" i="1" s="1"/>
  <c r="AJ113" i="1"/>
  <c r="AI113" i="1"/>
  <c r="AH113" i="1"/>
  <c r="AR113" i="1" s="1"/>
  <c r="AG113" i="1"/>
  <c r="AF113" i="1"/>
  <c r="AE113" i="1"/>
  <c r="AQ113" i="1" s="1"/>
  <c r="AD113" i="1"/>
  <c r="AC113" i="1"/>
  <c r="AB113" i="1"/>
  <c r="AP113" i="1" s="1"/>
  <c r="AA113" i="1"/>
  <c r="Z113" i="1"/>
  <c r="Y113" i="1"/>
  <c r="AO113" i="1" s="1"/>
  <c r="X113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V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V107" i="1"/>
  <c r="AT106" i="1"/>
  <c r="AQ106" i="1"/>
  <c r="AP106" i="1"/>
  <c r="AM106" i="1"/>
  <c r="AL106" i="1"/>
  <c r="AI106" i="1"/>
  <c r="AH106" i="1"/>
  <c r="AE106" i="1"/>
  <c r="AD106" i="1"/>
  <c r="AA106" i="1"/>
  <c r="Z106" i="1"/>
  <c r="V106" i="1"/>
  <c r="AT105" i="1"/>
  <c r="AQ105" i="1"/>
  <c r="AP105" i="1"/>
  <c r="AM105" i="1"/>
  <c r="AL105" i="1"/>
  <c r="AI105" i="1"/>
  <c r="AH105" i="1"/>
  <c r="AE105" i="1"/>
  <c r="AD105" i="1"/>
  <c r="AA105" i="1"/>
  <c r="Z105" i="1"/>
  <c r="V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V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V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V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V101" i="1"/>
  <c r="AT100" i="1"/>
  <c r="AQ100" i="1"/>
  <c r="AP100" i="1"/>
  <c r="AM100" i="1"/>
  <c r="AL100" i="1"/>
  <c r="AI100" i="1"/>
  <c r="AH100" i="1"/>
  <c r="AE100" i="1"/>
  <c r="AD100" i="1"/>
  <c r="AA100" i="1"/>
  <c r="Z100" i="1"/>
  <c r="V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V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V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V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V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V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V94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V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V89" i="1"/>
  <c r="AT89" i="1" s="1"/>
  <c r="AQ88" i="1"/>
  <c r="AP88" i="1"/>
  <c r="BB88" i="1" s="1"/>
  <c r="AA88" i="1"/>
  <c r="Z88" i="1"/>
  <c r="V88" i="1"/>
  <c r="AT88" i="1" s="1"/>
  <c r="AT87" i="1"/>
  <c r="AE87" i="1"/>
  <c r="AD87" i="1"/>
  <c r="AA87" i="1"/>
  <c r="Z87" i="1"/>
  <c r="V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V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V85" i="1"/>
  <c r="AT85" i="1" s="1"/>
  <c r="AS84" i="1"/>
  <c r="AR84" i="1"/>
  <c r="AQ84" i="1"/>
  <c r="AP84" i="1"/>
  <c r="BB84" i="1" s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V84" i="1"/>
  <c r="AT84" i="1" s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V83" i="1"/>
  <c r="AT83" i="1" s="1"/>
  <c r="AT82" i="1"/>
  <c r="AQ82" i="1"/>
  <c r="AP82" i="1"/>
  <c r="AM82" i="1"/>
  <c r="AL82" i="1"/>
  <c r="AI82" i="1"/>
  <c r="AH82" i="1"/>
  <c r="AE82" i="1"/>
  <c r="AD82" i="1"/>
  <c r="AA82" i="1"/>
  <c r="Z82" i="1"/>
  <c r="V82" i="1"/>
  <c r="AS81" i="1"/>
  <c r="AR81" i="1"/>
  <c r="AQ81" i="1"/>
  <c r="AP81" i="1"/>
  <c r="BB80" i="1" s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V81" i="1"/>
  <c r="AT81" i="1" s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V80" i="1"/>
  <c r="AT80" i="1" s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V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V78" i="1"/>
  <c r="AT78" i="1" s="1"/>
  <c r="AS77" i="1"/>
  <c r="AR77" i="1"/>
  <c r="AQ77" i="1"/>
  <c r="AP77" i="1"/>
  <c r="BB77" i="1" s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V77" i="1"/>
  <c r="AT77" i="1" s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V76" i="1"/>
  <c r="AT76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V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V71" i="1"/>
  <c r="AT70" i="1"/>
  <c r="AQ70" i="1"/>
  <c r="AP70" i="1"/>
  <c r="AM70" i="1"/>
  <c r="AL70" i="1"/>
  <c r="AI70" i="1"/>
  <c r="AH70" i="1"/>
  <c r="AE70" i="1"/>
  <c r="AD70" i="1"/>
  <c r="AA70" i="1"/>
  <c r="Z70" i="1"/>
  <c r="V70" i="1"/>
  <c r="AT69" i="1"/>
  <c r="AQ69" i="1"/>
  <c r="AP69" i="1"/>
  <c r="AM69" i="1"/>
  <c r="AL69" i="1"/>
  <c r="AI69" i="1"/>
  <c r="AH69" i="1"/>
  <c r="AE69" i="1"/>
  <c r="AD69" i="1"/>
  <c r="AA69" i="1"/>
  <c r="Z69" i="1"/>
  <c r="V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V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V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V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V65" i="1"/>
  <c r="AT64" i="1"/>
  <c r="AQ64" i="1"/>
  <c r="AP64" i="1"/>
  <c r="AM64" i="1"/>
  <c r="AL64" i="1"/>
  <c r="AI64" i="1"/>
  <c r="AH64" i="1"/>
  <c r="AE64" i="1"/>
  <c r="AD64" i="1"/>
  <c r="AA64" i="1"/>
  <c r="Z64" i="1"/>
  <c r="V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V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V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V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V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V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V58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V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V53" i="1"/>
  <c r="AT52" i="1"/>
  <c r="AQ52" i="1"/>
  <c r="AP52" i="1"/>
  <c r="AM52" i="1"/>
  <c r="AL52" i="1"/>
  <c r="AI52" i="1"/>
  <c r="AH52" i="1"/>
  <c r="AE52" i="1"/>
  <c r="AD52" i="1"/>
  <c r="AA52" i="1"/>
  <c r="Z52" i="1"/>
  <c r="V52" i="1"/>
  <c r="AT51" i="1"/>
  <c r="AQ51" i="1"/>
  <c r="AP51" i="1"/>
  <c r="AM51" i="1"/>
  <c r="AL51" i="1"/>
  <c r="AI51" i="1"/>
  <c r="AH51" i="1"/>
  <c r="AE51" i="1"/>
  <c r="AD51" i="1"/>
  <c r="AA51" i="1"/>
  <c r="Z51" i="1"/>
  <c r="V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V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V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V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V47" i="1"/>
  <c r="AT46" i="1"/>
  <c r="AQ46" i="1"/>
  <c r="AP46" i="1"/>
  <c r="AM46" i="1"/>
  <c r="AL46" i="1"/>
  <c r="AI46" i="1"/>
  <c r="AH46" i="1"/>
  <c r="AE46" i="1"/>
  <c r="AD46" i="1"/>
  <c r="AA46" i="1"/>
  <c r="Z46" i="1"/>
  <c r="V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V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V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V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V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V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V40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V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V35" i="1"/>
  <c r="AT34" i="1"/>
  <c r="AQ34" i="1"/>
  <c r="AP34" i="1"/>
  <c r="AM34" i="1"/>
  <c r="AL34" i="1"/>
  <c r="AI34" i="1"/>
  <c r="AH34" i="1"/>
  <c r="AE34" i="1"/>
  <c r="AD34" i="1"/>
  <c r="AA34" i="1"/>
  <c r="Z34" i="1"/>
  <c r="V34" i="1"/>
  <c r="AT33" i="1"/>
  <c r="AQ33" i="1"/>
  <c r="AP33" i="1"/>
  <c r="AM33" i="1"/>
  <c r="AL33" i="1"/>
  <c r="AI33" i="1"/>
  <c r="AH33" i="1"/>
  <c r="AE33" i="1"/>
  <c r="AD33" i="1"/>
  <c r="AA33" i="1"/>
  <c r="Z33" i="1"/>
  <c r="V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V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V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V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V29" i="1"/>
  <c r="AT28" i="1"/>
  <c r="AQ28" i="1"/>
  <c r="AP28" i="1"/>
  <c r="AM28" i="1"/>
  <c r="AL28" i="1"/>
  <c r="AI28" i="1"/>
  <c r="AH28" i="1"/>
  <c r="AE28" i="1"/>
  <c r="AD28" i="1"/>
  <c r="AA28" i="1"/>
  <c r="Z28" i="1"/>
  <c r="V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V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V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V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V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X23" i="1" s="1"/>
  <c r="V23" i="1"/>
  <c r="AT23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V22" i="1"/>
  <c r="BB18" i="1"/>
  <c r="BA18" i="1"/>
  <c r="AZ18" i="1"/>
  <c r="AY18" i="1"/>
  <c r="AX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V18" i="1"/>
  <c r="BB17" i="1"/>
  <c r="BA17" i="1"/>
  <c r="AZ17" i="1"/>
  <c r="AY17" i="1"/>
  <c r="AX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V17" i="1"/>
  <c r="BB16" i="1"/>
  <c r="BA16" i="1"/>
  <c r="AZ16" i="1"/>
  <c r="AY16" i="1"/>
  <c r="AX16" i="1"/>
  <c r="AT16" i="1"/>
  <c r="AQ16" i="1"/>
  <c r="AP16" i="1"/>
  <c r="AM16" i="1"/>
  <c r="AL16" i="1"/>
  <c r="AI16" i="1"/>
  <c r="AH16" i="1"/>
  <c r="AE16" i="1"/>
  <c r="AD16" i="1"/>
  <c r="AA16" i="1"/>
  <c r="Z16" i="1"/>
  <c r="V16" i="1"/>
  <c r="BB15" i="1"/>
  <c r="BA15" i="1"/>
  <c r="AZ15" i="1"/>
  <c r="AY15" i="1"/>
  <c r="AX15" i="1"/>
  <c r="AT15" i="1"/>
  <c r="AQ15" i="1"/>
  <c r="AP15" i="1"/>
  <c r="AM15" i="1"/>
  <c r="AL15" i="1"/>
  <c r="AI15" i="1"/>
  <c r="AH15" i="1"/>
  <c r="AE15" i="1"/>
  <c r="AD15" i="1"/>
  <c r="AA15" i="1"/>
  <c r="Z15" i="1"/>
  <c r="V15" i="1"/>
  <c r="BB14" i="1"/>
  <c r="BA14" i="1"/>
  <c r="AZ14" i="1"/>
  <c r="AY14" i="1"/>
  <c r="AX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V14" i="1"/>
  <c r="BB13" i="1"/>
  <c r="BA13" i="1"/>
  <c r="AZ13" i="1"/>
  <c r="AY13" i="1"/>
  <c r="AX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V13" i="1"/>
  <c r="BB12" i="1"/>
  <c r="BA12" i="1"/>
  <c r="AZ12" i="1"/>
  <c r="AY12" i="1"/>
  <c r="AX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V12" i="1"/>
  <c r="AT12" i="1" s="1"/>
  <c r="BA11" i="1"/>
  <c r="AZ11" i="1"/>
  <c r="AY11" i="1"/>
  <c r="AX11" i="1"/>
  <c r="AS11" i="1"/>
  <c r="AR11" i="1"/>
  <c r="AQ11" i="1"/>
  <c r="BB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V11" i="1"/>
  <c r="AT11" i="1" s="1"/>
  <c r="BB10" i="1"/>
  <c r="BA10" i="1"/>
  <c r="AZ10" i="1"/>
  <c r="AY10" i="1"/>
  <c r="AX10" i="1"/>
  <c r="AT10" i="1"/>
  <c r="AQ10" i="1"/>
  <c r="AP10" i="1"/>
  <c r="AM10" i="1"/>
  <c r="AL10" i="1"/>
  <c r="AI10" i="1"/>
  <c r="AH10" i="1"/>
  <c r="AE10" i="1"/>
  <c r="AD10" i="1"/>
  <c r="AA10" i="1"/>
  <c r="Z10" i="1"/>
  <c r="V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V9" i="1"/>
  <c r="BB9" i="1"/>
  <c r="BA9" i="1"/>
  <c r="AZ9" i="1"/>
  <c r="AY9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V8" i="1"/>
  <c r="BB7" i="1"/>
  <c r="BA7" i="1"/>
  <c r="AZ7" i="1"/>
  <c r="AY7" i="1"/>
  <c r="AX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V7" i="1"/>
  <c r="BB6" i="1"/>
  <c r="BA6" i="1"/>
  <c r="AZ6" i="1"/>
  <c r="AY6" i="1"/>
  <c r="AX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V6" i="1"/>
  <c r="BB5" i="1"/>
  <c r="BA5" i="1"/>
  <c r="AZ5" i="1"/>
  <c r="AY5" i="1"/>
  <c r="AX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V5" i="1"/>
  <c r="BB4" i="1"/>
  <c r="BA4" i="1"/>
  <c r="AZ4" i="1"/>
  <c r="AY4" i="1"/>
  <c r="AX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V4" i="1"/>
  <c r="BB90" i="1" l="1"/>
  <c r="BB89" i="1"/>
  <c r="BB83" i="1"/>
  <c r="BB86" i="1"/>
  <c r="BB85" i="1"/>
  <c r="BB76" i="1"/>
  <c r="BB81" i="1"/>
  <c r="BB79" i="1"/>
  <c r="BB78" i="1"/>
  <c r="BB82" i="1"/>
  <c r="B1" i="1"/>
</calcChain>
</file>

<file path=xl/sharedStrings.xml><?xml version="1.0" encoding="utf-8"?>
<sst xmlns="http://schemas.openxmlformats.org/spreadsheetml/2006/main" count="1098" uniqueCount="45">
  <si>
    <t>DataType</t>
  </si>
  <si>
    <t>digit</t>
  </si>
  <si>
    <t>double</t>
  </si>
  <si>
    <t>string</t>
  </si>
  <si>
    <t>date</t>
  </si>
  <si>
    <t>-</t>
  </si>
  <si>
    <t>ListSize</t>
  </si>
  <si>
    <t>AVG</t>
  </si>
  <si>
    <t>InsertionSort</t>
  </si>
  <si>
    <t>BubbleSort</t>
  </si>
  <si>
    <t>ShakerSort</t>
  </si>
  <si>
    <t>OddEvenSort</t>
  </si>
  <si>
    <t>CombSort</t>
  </si>
  <si>
    <t>SelectionSort</t>
  </si>
  <si>
    <t>CountingSort</t>
  </si>
  <si>
    <t>ShellSort</t>
  </si>
  <si>
    <t>QuickSort</t>
  </si>
  <si>
    <t>MergeSort</t>
  </si>
  <si>
    <t>HeapSort</t>
  </si>
  <si>
    <t>BucketSort</t>
  </si>
  <si>
    <t>RadixSort</t>
  </si>
  <si>
    <t>IntroSort</t>
  </si>
  <si>
    <t>TimSort</t>
  </si>
  <si>
    <t>Ω(n^2)</t>
  </si>
  <si>
    <t>θ(n^2)</t>
  </si>
  <si>
    <t>O(n^2)</t>
  </si>
  <si>
    <t>Ω(n)</t>
  </si>
  <si>
    <t>Ω(n log(n))</t>
  </si>
  <si>
    <t>θ(n log(n))</t>
  </si>
  <si>
    <t>O(n log(n))</t>
  </si>
  <si>
    <t>Ω(n +k)</t>
  </si>
  <si>
    <t>θ(n +k)</t>
  </si>
  <si>
    <t>Ω(nk)</t>
  </si>
  <si>
    <t>θ(nk)</t>
  </si>
  <si>
    <t>O(nk)</t>
  </si>
  <si>
    <t>O(n +k)</t>
  </si>
  <si>
    <t>O(n log (n))</t>
  </si>
  <si>
    <t>Best</t>
  </si>
  <si>
    <t>Average</t>
  </si>
  <si>
    <t>Worst</t>
  </si>
  <si>
    <t>O(n^2/2^p)</t>
  </si>
  <si>
    <t xml:space="preserve"> </t>
  </si>
  <si>
    <t>average</t>
  </si>
  <si>
    <t>zz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</si>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</sst>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ont="1" applyFill="1"/>
    <xf numFmtId="0" fontId="17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TotalStatistics!$AO$113:$AO$127</c:f>
              <c:numCache>
                <c:formatCode>General</c:formatCode>
                <c:ptCount val="15"/>
                <c:pt idx="0">
                  <c:v>1.2500000000000001E-5</c:v>
                </c:pt>
                <c:pt idx="1">
                  <c:v>1.2500000000000001E-5</c:v>
                </c:pt>
                <c:pt idx="2">
                  <c:v>1.2500000000000001E-5</c:v>
                </c:pt>
                <c:pt idx="3">
                  <c:v>1.2500000000000001E-5</c:v>
                </c:pt>
                <c:pt idx="4">
                  <c:v>1.2500000000000001E-5</c:v>
                </c:pt>
                <c:pt idx="5">
                  <c:v>5.491240284836562E-6</c:v>
                </c:pt>
                <c:pt idx="6">
                  <c:v>1.0499999999999999E-5</c:v>
                </c:pt>
                <c:pt idx="7">
                  <c:v>2.821928094887362E-6</c:v>
                </c:pt>
                <c:pt idx="8">
                  <c:v>2.821928094887362E-6</c:v>
                </c:pt>
                <c:pt idx="9">
                  <c:v>2.821928094887362E-6</c:v>
                </c:pt>
                <c:pt idx="10">
                  <c:v>2.821928094887362E-6</c:v>
                </c:pt>
                <c:pt idx="11">
                  <c:v>9.7999999999999993E-7</c:v>
                </c:pt>
                <c:pt idx="12">
                  <c:v>2.3999999999999999E-6</c:v>
                </c:pt>
                <c:pt idx="13">
                  <c:v>2.821928094887362E-6</c:v>
                </c:pt>
                <c:pt idx="14">
                  <c:v>2.821928094887362E-6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378-4845-88CB-FC386BCCA0B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TotalStatistics!$AX$4:$AX$18</c:f>
              <c:numCache>
                <c:formatCode>General</c:formatCode>
                <c:ptCount val="15"/>
                <c:pt idx="0">
                  <c:v>6.1850000000000001E-6</c:v>
                </c:pt>
                <c:pt idx="1">
                  <c:v>1.1952500000000001E-5</c:v>
                </c:pt>
                <c:pt idx="2">
                  <c:v>1.005E-5</c:v>
                </c:pt>
                <c:pt idx="3">
                  <c:v>1.1514999999999999E-5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1.0515E-5</c:v>
                </c:pt>
                <c:pt idx="7">
                  <c:v>2.5175E-6</c:v>
                </c:pt>
                <c:pt idx="8">
                  <c:v>2.39E-6</c:v>
                </c:pt>
                <c:pt idx="9">
                  <c:v>2.8600000000000001E-6</c:v>
                </c:pt>
                <c:pt idx="10">
                  <c:v>2.6250000000000003E-6</c:v>
                </c:pt>
                <c:pt idx="11">
                  <c:v>1.7600000000000001E-6</c:v>
                </c:pt>
                <c:pt idx="12">
                  <c:v>2.7249999999999997E-6</c:v>
                </c:pt>
                <c:pt idx="13">
                  <c:v>2.7450000000000004E-6</c:v>
                </c:pt>
                <c:pt idx="14">
                  <c:v>4.5225000000000003E-6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822-442C-A664-510D501516E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TotalStatistics!$AX$22:$AX$36</c:f>
              <c:numCache>
                <c:formatCode>General</c:formatCode>
                <c:ptCount val="15"/>
                <c:pt idx="0">
                  <c:v>7.7249999999999991E-7</c:v>
                </c:pt>
                <c:pt idx="1">
                  <c:v>8.9599999999999989E-6</c:v>
                </c:pt>
                <c:pt idx="2">
                  <c:v>2.88E-6</c:v>
                </c:pt>
                <c:pt idx="3">
                  <c:v>7.4725E-6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9.8400000000000007E-6</c:v>
                </c:pt>
                <c:pt idx="7">
                  <c:v>2.2650000000000003E-6</c:v>
                </c:pt>
                <c:pt idx="8">
                  <c:v>2.1725E-6</c:v>
                </c:pt>
                <c:pt idx="9">
                  <c:v>2.8600000000000001E-6</c:v>
                </c:pt>
                <c:pt idx="10">
                  <c:v>2.8474999999999998E-6</c:v>
                </c:pt>
                <c:pt idx="11">
                  <c:v>8.7000000000000003E-7</c:v>
                </c:pt>
                <c:pt idx="12">
                  <c:v>2.7249999999999997E-6</c:v>
                </c:pt>
                <c:pt idx="13">
                  <c:v>2.8474999999999998E-6</c:v>
                </c:pt>
                <c:pt idx="14">
                  <c:v>1.6625E-6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822-442C-A664-510D501516E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TotalStatistics!$AX$40:$AX$54</c:f>
              <c:numCache>
                <c:formatCode>General</c:formatCode>
                <c:ptCount val="15"/>
                <c:pt idx="0">
                  <c:v>5.975E-7</c:v>
                </c:pt>
                <c:pt idx="1">
                  <c:v>4.8374999999999998E-6</c:v>
                </c:pt>
                <c:pt idx="2">
                  <c:v>3.8349999999999997E-6</c:v>
                </c:pt>
                <c:pt idx="3">
                  <c:v>3.4300000000000002E-6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1.0685E-5</c:v>
                </c:pt>
                <c:pt idx="7">
                  <c:v>2.0874999999999999E-6</c:v>
                </c:pt>
                <c:pt idx="8">
                  <c:v>2.4075000000000002E-6</c:v>
                </c:pt>
                <c:pt idx="9">
                  <c:v>2.8600000000000001E-6</c:v>
                </c:pt>
                <c:pt idx="10">
                  <c:v>2.8200000000000001E-6</c:v>
                </c:pt>
                <c:pt idx="11">
                  <c:v>8.4499999999999996E-7</c:v>
                </c:pt>
                <c:pt idx="12">
                  <c:v>2.7249999999999997E-6</c:v>
                </c:pt>
                <c:pt idx="13">
                  <c:v>2.8200000000000001E-6</c:v>
                </c:pt>
                <c:pt idx="14">
                  <c:v>1.8724999999999999E-6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822-442C-A664-510D501516E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TotalStatistics!$AX$58:$AX$72</c:f>
              <c:numCache>
                <c:formatCode>General</c:formatCode>
                <c:ptCount val="15"/>
                <c:pt idx="0">
                  <c:v>5.6550000000000001E-6</c:v>
                </c:pt>
                <c:pt idx="1">
                  <c:v>1.1970000000000001E-5</c:v>
                </c:pt>
                <c:pt idx="2">
                  <c:v>9.9750000000000002E-6</c:v>
                </c:pt>
                <c:pt idx="3">
                  <c:v>1.078E-5</c:v>
                </c:pt>
                <c:pt idx="4">
                  <c:v>1.225E-5</c:v>
                </c:pt>
                <c:pt idx="5">
                  <c:v>4.6925000000000004E-6</c:v>
                </c:pt>
                <c:pt idx="6">
                  <c:v>1.0385E-5</c:v>
                </c:pt>
                <c:pt idx="7">
                  <c:v>2.5575000000000001E-6</c:v>
                </c:pt>
                <c:pt idx="8">
                  <c:v>2.7924999999999999E-6</c:v>
                </c:pt>
                <c:pt idx="9">
                  <c:v>2.8600000000000001E-6</c:v>
                </c:pt>
                <c:pt idx="10">
                  <c:v>2.6475000000000001E-6</c:v>
                </c:pt>
                <c:pt idx="11">
                  <c:v>1.5099999999999999E-6</c:v>
                </c:pt>
                <c:pt idx="12">
                  <c:v>2.7249999999999997E-6</c:v>
                </c:pt>
                <c:pt idx="13">
                  <c:v>2.7250000000000002E-6</c:v>
                </c:pt>
                <c:pt idx="14">
                  <c:v>3.4424999999999997E-6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822-442C-A664-510D501516E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TotalStatistics!$AX$76:$AX$90</c:f>
              <c:numCache>
                <c:formatCode>General</c:formatCode>
                <c:ptCount val="15"/>
                <c:pt idx="0">
                  <c:v>6.2199999999999997E-6</c:v>
                </c:pt>
                <c:pt idx="1">
                  <c:v>9.4900000000000006E-6</c:v>
                </c:pt>
                <c:pt idx="2">
                  <c:v>1.2212499999999999E-5</c:v>
                </c:pt>
                <c:pt idx="3">
                  <c:v>1.2617499999999999E-5</c:v>
                </c:pt>
                <c:pt idx="4">
                  <c:v>1.225E-5</c:v>
                </c:pt>
                <c:pt idx="5">
                  <c:v>4.5700000000000003E-6</c:v>
                </c:pt>
                <c:pt idx="6">
                  <c:v>1.029E-5</c:v>
                </c:pt>
                <c:pt idx="7">
                  <c:v>2.03E-6</c:v>
                </c:pt>
                <c:pt idx="8">
                  <c:v>6.7299999999999999E-6</c:v>
                </c:pt>
                <c:pt idx="9">
                  <c:v>2.8600000000000001E-6</c:v>
                </c:pt>
                <c:pt idx="10">
                  <c:v>2.4700000000000001E-6</c:v>
                </c:pt>
                <c:pt idx="11">
                  <c:v>1.06E-6</c:v>
                </c:pt>
                <c:pt idx="12">
                  <c:v>2.7249999999999997E-6</c:v>
                </c:pt>
                <c:pt idx="13">
                  <c:v>2.8950000000000002E-6</c:v>
                </c:pt>
                <c:pt idx="14">
                  <c:v>3.1599999999999998E-6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822-442C-A664-510D501516E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TotalStatistics!$P$130:$P$145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TotalStatistics!$AX$94:$AX$108</c:f>
              <c:numCache>
                <c:formatCode>General</c:formatCode>
                <c:ptCount val="15"/>
                <c:pt idx="0">
                  <c:v>4.16E-6</c:v>
                </c:pt>
                <c:pt idx="1">
                  <c:v>7.9500000000000001E-6</c:v>
                </c:pt>
                <c:pt idx="2">
                  <c:v>1.09075E-5</c:v>
                </c:pt>
                <c:pt idx="3">
                  <c:v>9.6775000000000001E-6</c:v>
                </c:pt>
                <c:pt idx="4">
                  <c:v>1.225E-5</c:v>
                </c:pt>
                <c:pt idx="5">
                  <c:v>4.2025E-6</c:v>
                </c:pt>
                <c:pt idx="6">
                  <c:v>3.6150000000000001E-6</c:v>
                </c:pt>
                <c:pt idx="7">
                  <c:v>2.0325E-6</c:v>
                </c:pt>
                <c:pt idx="8">
                  <c:v>5.6574999999999996E-6</c:v>
                </c:pt>
                <c:pt idx="9">
                  <c:v>2.8600000000000001E-6</c:v>
                </c:pt>
                <c:pt idx="10">
                  <c:v>2.0699999999999997E-6</c:v>
                </c:pt>
                <c:pt idx="11">
                  <c:v>6.3E-7</c:v>
                </c:pt>
                <c:pt idx="12">
                  <c:v>2.7249999999999997E-6</c:v>
                </c:pt>
                <c:pt idx="13">
                  <c:v>2.1725E-6</c:v>
                </c:pt>
                <c:pt idx="14">
                  <c:v>2.6800000000000002E-6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822-442C-A664-510D5015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  <c:extLst/>
      </c:barChart>
      <c:catAx>
        <c:axId val="1716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  <a:r>
              <a:rPr lang="en-US" baseline="0"/>
              <a:t>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TotalStatistics!$AP$113:$AP$117</c:f>
              <c:numCache>
                <c:formatCode>General</c:formatCode>
                <c:ptCount val="5"/>
                <c:pt idx="0">
                  <c:v>1.25E-3</c:v>
                </c:pt>
                <c:pt idx="1">
                  <c:v>1.25E-3</c:v>
                </c:pt>
                <c:pt idx="2">
                  <c:v>1.25E-3</c:v>
                </c:pt>
                <c:pt idx="3">
                  <c:v>1.25E-3</c:v>
                </c:pt>
                <c:pt idx="4">
                  <c:v>1.25E-3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BE-4538-B3FC-1543E0F3D81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TotalStatistics!$AY$4:$AY$8</c:f>
              <c:numCache>
                <c:formatCode>General</c:formatCode>
                <c:ptCount val="5"/>
                <c:pt idx="0">
                  <c:v>6.026025E-4</c:v>
                </c:pt>
                <c:pt idx="1">
                  <c:v>1.23872E-3</c:v>
                </c:pt>
                <c:pt idx="2">
                  <c:v>9.43555E-4</c:v>
                </c:pt>
                <c:pt idx="3">
                  <c:v>1.1751450000000001E-3</c:v>
                </c:pt>
                <c:pt idx="4">
                  <c:v>1.2474999999999999E-3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BE-4538-B3FC-1543E0F3D81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TotalStatistics!$AY$22:$AY$26</c:f>
              <c:numCache>
                <c:formatCode>General</c:formatCode>
                <c:ptCount val="5"/>
                <c:pt idx="0">
                  <c:v>7.09825E-5</c:v>
                </c:pt>
                <c:pt idx="1">
                  <c:v>1.1673375E-3</c:v>
                </c:pt>
                <c:pt idx="2">
                  <c:v>1.4998499999999999E-4</c:v>
                </c:pt>
                <c:pt idx="3">
                  <c:v>1.0541375000000001E-3</c:v>
                </c:pt>
                <c:pt idx="4">
                  <c:v>1.2474999999999999E-3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BE-4538-B3FC-1543E0F3D81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TotalStatistics!$AY$40:$AY$44</c:f>
              <c:numCache>
                <c:formatCode>General</c:formatCode>
                <c:ptCount val="5"/>
                <c:pt idx="0">
                  <c:v>2.09775E-5</c:v>
                </c:pt>
                <c:pt idx="1">
                  <c:v>2.5281749999999997E-4</c:v>
                </c:pt>
                <c:pt idx="2">
                  <c:v>1.6034999999999999E-4</c:v>
                </c:pt>
                <c:pt idx="3">
                  <c:v>1.5469E-4</c:v>
                </c:pt>
                <c:pt idx="4">
                  <c:v>1.2474999999999999E-3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BE-4538-B3FC-1543E0F3D81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TotalStatistics!$AY$58:$AY$62</c:f>
              <c:numCache>
                <c:formatCode>General</c:formatCode>
                <c:ptCount val="5"/>
                <c:pt idx="0">
                  <c:v>4.6066249999999998E-4</c:v>
                </c:pt>
                <c:pt idx="1">
                  <c:v>1.2431575000000001E-3</c:v>
                </c:pt>
                <c:pt idx="2">
                  <c:v>9.3082249999999994E-4</c:v>
                </c:pt>
                <c:pt idx="3">
                  <c:v>1.1876199999999999E-3</c:v>
                </c:pt>
                <c:pt idx="4">
                  <c:v>1.2474999999999999E-3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BE-4538-B3FC-1543E0F3D81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TotalStatistics!$AY$76:$AY$80</c:f>
              <c:numCache>
                <c:formatCode>General</c:formatCode>
                <c:ptCount val="5"/>
                <c:pt idx="0">
                  <c:v>4.1480999999999999E-4</c:v>
                </c:pt>
                <c:pt idx="1">
                  <c:v>9.0511749999999994E-4</c:v>
                </c:pt>
                <c:pt idx="2">
                  <c:v>1.1084724999999998E-3</c:v>
                </c:pt>
                <c:pt idx="3">
                  <c:v>1.0366724999999999E-3</c:v>
                </c:pt>
                <c:pt idx="4">
                  <c:v>1.2474999999999999E-3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BE-4538-B3FC-1543E0F3D81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TotalStatistics!$AY$94:$AY$98</c:f>
              <c:numCache>
                <c:formatCode>General</c:formatCode>
                <c:ptCount val="5"/>
                <c:pt idx="0">
                  <c:v>4.6875000000000004E-4</c:v>
                </c:pt>
                <c:pt idx="1">
                  <c:v>8.6061500000000012E-4</c:v>
                </c:pt>
                <c:pt idx="2">
                  <c:v>9.3749499999999999E-4</c:v>
                </c:pt>
                <c:pt idx="3">
                  <c:v>1.01796E-3</c:v>
                </c:pt>
                <c:pt idx="4">
                  <c:v>1.2474999999999999E-3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BE-4538-B3FC-1543E0F3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99135"/>
        <c:axId val="185007039"/>
      </c:barChart>
      <c:catAx>
        <c:axId val="18499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07039"/>
        <c:crosses val="autoZero"/>
        <c:auto val="1"/>
        <c:lblAlgn val="ctr"/>
        <c:lblOffset val="100"/>
        <c:noMultiLvlLbl val="0"/>
      </c:catAx>
      <c:valAx>
        <c:axId val="1850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9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 </a:t>
            </a:r>
            <a:r>
              <a:rPr lang="en-IE"/>
              <a:t>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TotalStatistics!$AO$120:$AO$123</c:f>
              <c:numCache>
                <c:formatCode>General</c:formatCode>
                <c:ptCount val="4"/>
                <c:pt idx="0">
                  <c:v>2.821928094887362E-6</c:v>
                </c:pt>
                <c:pt idx="1">
                  <c:v>2.821928094887362E-6</c:v>
                </c:pt>
                <c:pt idx="2">
                  <c:v>2.821928094887362E-6</c:v>
                </c:pt>
                <c:pt idx="3">
                  <c:v>2.821928094887362E-6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E-4CF2-A9F4-C563715F08D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TotalStatistics!$AX$11:$AX$14</c:f>
              <c:numCache>
                <c:formatCode>General</c:formatCode>
                <c:ptCount val="4"/>
                <c:pt idx="0">
                  <c:v>2.5175E-6</c:v>
                </c:pt>
                <c:pt idx="1">
                  <c:v>2.39E-6</c:v>
                </c:pt>
                <c:pt idx="2">
                  <c:v>2.8600000000000001E-6</c:v>
                </c:pt>
                <c:pt idx="3">
                  <c:v>2.6250000000000003E-6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E-4CF2-A9F4-C563715F08D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TotalStatistics!$AX$29:$AX$32</c:f>
              <c:numCache>
                <c:formatCode>General</c:formatCode>
                <c:ptCount val="4"/>
                <c:pt idx="0">
                  <c:v>2.2650000000000003E-6</c:v>
                </c:pt>
                <c:pt idx="1">
                  <c:v>2.1725E-6</c:v>
                </c:pt>
                <c:pt idx="2">
                  <c:v>2.8600000000000001E-6</c:v>
                </c:pt>
                <c:pt idx="3">
                  <c:v>2.8474999999999998E-6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E-4CF2-A9F4-C563715F08D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TotalStatistics!$AX$47:$AX$50</c:f>
              <c:numCache>
                <c:formatCode>General</c:formatCode>
                <c:ptCount val="4"/>
                <c:pt idx="0">
                  <c:v>2.0874999999999999E-6</c:v>
                </c:pt>
                <c:pt idx="1">
                  <c:v>2.4075000000000002E-6</c:v>
                </c:pt>
                <c:pt idx="2">
                  <c:v>2.8600000000000001E-6</c:v>
                </c:pt>
                <c:pt idx="3">
                  <c:v>2.8200000000000001E-6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E-4CF2-A9F4-C563715F08D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TotalStatistics!$AX$65:$AX$68</c:f>
              <c:numCache>
                <c:formatCode>General</c:formatCode>
                <c:ptCount val="4"/>
                <c:pt idx="0">
                  <c:v>2.5575000000000001E-6</c:v>
                </c:pt>
                <c:pt idx="1">
                  <c:v>2.7924999999999999E-6</c:v>
                </c:pt>
                <c:pt idx="2">
                  <c:v>2.8600000000000001E-6</c:v>
                </c:pt>
                <c:pt idx="3">
                  <c:v>2.6475000000000001E-6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E-4CF2-A9F4-C563715F08D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TotalStatistics!$AX$83:$AX$86</c:f>
              <c:numCache>
                <c:formatCode>General</c:formatCode>
                <c:ptCount val="4"/>
                <c:pt idx="0">
                  <c:v>2.03E-6</c:v>
                </c:pt>
                <c:pt idx="1">
                  <c:v>6.7299999999999999E-6</c:v>
                </c:pt>
                <c:pt idx="2">
                  <c:v>2.8600000000000001E-6</c:v>
                </c:pt>
                <c:pt idx="3">
                  <c:v>2.4700000000000001E-6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2E-4CF2-A9F4-C563715F08D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TotalStatistics!$AX$101:$AX$104</c:f>
              <c:numCache>
                <c:formatCode>General</c:formatCode>
                <c:ptCount val="4"/>
                <c:pt idx="0">
                  <c:v>2.0325E-6</c:v>
                </c:pt>
                <c:pt idx="1">
                  <c:v>5.6574999999999996E-6</c:v>
                </c:pt>
                <c:pt idx="2">
                  <c:v>2.8600000000000001E-6</c:v>
                </c:pt>
                <c:pt idx="3">
                  <c:v>2.0699999999999997E-6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2E-4CF2-A9F4-C563715F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598831"/>
        <c:axId val="446601327"/>
      </c:barChart>
      <c:catAx>
        <c:axId val="44659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01327"/>
        <c:crosses val="autoZero"/>
        <c:auto val="1"/>
        <c:lblAlgn val="ctr"/>
        <c:lblOffset val="100"/>
        <c:noMultiLvlLbl val="0"/>
      </c:catAx>
      <c:valAx>
        <c:axId val="446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500000</a:t>
            </a:r>
            <a:r>
              <a:rPr lang="ru-UA"/>
              <a:t> </a:t>
            </a:r>
            <a:r>
              <a:rPr lang="en-IE"/>
              <a:t>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TotalStatistics!$AS$120:$AS$123</c:f>
              <c:numCache>
                <c:formatCode>General</c:formatCode>
                <c:ptCount val="4"/>
                <c:pt idx="0">
                  <c:v>9.4657842846620863E-2</c:v>
                </c:pt>
                <c:pt idx="1">
                  <c:v>9.4657842846620863E-2</c:v>
                </c:pt>
                <c:pt idx="2">
                  <c:v>9.4657842846620863E-2</c:v>
                </c:pt>
                <c:pt idx="3">
                  <c:v>9.4657842846620863E-2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B79-4D63-A1D4-D5C3F0CA33B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TotalStatistics!$BB$11:$BB$14</c:f>
              <c:numCache>
                <c:formatCode>General</c:formatCode>
                <c:ptCount val="4"/>
                <c:pt idx="0">
                  <c:v>0.21362687749999998</c:v>
                </c:pt>
                <c:pt idx="1">
                  <c:v>31.340031207499997</c:v>
                </c:pt>
                <c:pt idx="2">
                  <c:v>9.475712E-2</c:v>
                </c:pt>
                <c:pt idx="3">
                  <c:v>9.0462624999999991E-2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79-4D63-A1D4-D5C3F0CA33B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TotalStatistics!$BB$29:$BB$32</c:f>
              <c:numCache>
                <c:formatCode>General</c:formatCode>
                <c:ptCount val="4"/>
                <c:pt idx="0">
                  <c:v>0.15684012000000003</c:v>
                </c:pt>
                <c:pt idx="1">
                  <c:v>31.487848190000001</c:v>
                </c:pt>
                <c:pt idx="2">
                  <c:v>9.475712E-2</c:v>
                </c:pt>
                <c:pt idx="3">
                  <c:v>8.7793220000000005E-2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79-4D63-A1D4-D5C3F0CA33B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TotalStatistics!$BB$47:$BB$50</c:f>
              <c:numCache>
                <c:formatCode>General</c:formatCode>
                <c:ptCount val="4"/>
                <c:pt idx="0">
                  <c:v>8.8103792499999986E-2</c:v>
                </c:pt>
                <c:pt idx="1">
                  <c:v>31.321913370000001</c:v>
                </c:pt>
                <c:pt idx="2">
                  <c:v>9.475712E-2</c:v>
                </c:pt>
                <c:pt idx="3">
                  <c:v>9.1243052499999991E-2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79-4D63-A1D4-D5C3F0CA33B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TotalStatistics!$BB$65:$BB$68</c:f>
              <c:numCache>
                <c:formatCode>General</c:formatCode>
                <c:ptCount val="4"/>
                <c:pt idx="0">
                  <c:v>0.1651829675</c:v>
                </c:pt>
                <c:pt idx="1">
                  <c:v>31.365007172500004</c:v>
                </c:pt>
                <c:pt idx="2">
                  <c:v>9.475712E-2</c:v>
                </c:pt>
                <c:pt idx="3">
                  <c:v>9.167997E-2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79-4D63-A1D4-D5C3F0CA33B7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TotalStatistics!$BB$83:$BB$86</c:f>
              <c:numCache>
                <c:formatCode>General</c:formatCode>
                <c:ptCount val="4"/>
                <c:pt idx="0">
                  <c:v>8.7688292500000015E-2</c:v>
                </c:pt>
                <c:pt idx="1">
                  <c:v>215.79058422999998</c:v>
                </c:pt>
                <c:pt idx="2">
                  <c:v>9.475712E-2</c:v>
                </c:pt>
                <c:pt idx="3">
                  <c:v>8.9382160000000002E-2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79-4D63-A1D4-D5C3F0CA33B7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TotalStatistics!$BB$101:$BB$104</c:f>
              <c:numCache>
                <c:formatCode>General</c:formatCode>
                <c:ptCount val="4"/>
                <c:pt idx="0">
                  <c:v>8.5395667499999994E-2</c:v>
                </c:pt>
                <c:pt idx="1">
                  <c:v>535.71357141499993</c:v>
                </c:pt>
                <c:pt idx="2">
                  <c:v>9.475712E-2</c:v>
                </c:pt>
                <c:pt idx="3">
                  <c:v>7.4137802500000002E-2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79-4D63-A1D4-D5C3F0CA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598831"/>
        <c:axId val="446601327"/>
      </c:barChart>
      <c:catAx>
        <c:axId val="44659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601327"/>
        <c:crosses val="autoZero"/>
        <c:auto val="1"/>
        <c:lblAlgn val="ctr"/>
        <c:lblOffset val="100"/>
        <c:noMultiLvlLbl val="0"/>
      </c:catAx>
      <c:valAx>
        <c:axId val="446601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 </a:t>
            </a:r>
            <a:r>
              <a:rPr lang="en-IE"/>
              <a:t>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(TotalStatistics!$AO$119,TotalStatistics!$AO$124:$AO$125)</c:f>
              <c:numCache>
                <c:formatCode>General</c:formatCode>
                <c:ptCount val="3"/>
                <c:pt idx="0">
                  <c:v>1.0499999999999999E-5</c:v>
                </c:pt>
                <c:pt idx="1">
                  <c:v>9.7999999999999993E-7</c:v>
                </c:pt>
                <c:pt idx="2">
                  <c:v>2.3999999999999999E-6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E-416D-956E-3B367A93F7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(TotalStatistics!$AX$10,TotalStatistics!$AX$15:$AX$16)</c:f>
              <c:numCache>
                <c:formatCode>General</c:formatCode>
                <c:ptCount val="3"/>
                <c:pt idx="0">
                  <c:v>1.0515E-5</c:v>
                </c:pt>
                <c:pt idx="1">
                  <c:v>1.7600000000000001E-6</c:v>
                </c:pt>
                <c:pt idx="2">
                  <c:v>2.7249999999999997E-6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E-416D-956E-3B367A93F7A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(TotalStatistics!$AX$28,TotalStatistics!$AX$33:$AX$34)</c:f>
              <c:numCache>
                <c:formatCode>General</c:formatCode>
                <c:ptCount val="3"/>
                <c:pt idx="0">
                  <c:v>9.8400000000000007E-6</c:v>
                </c:pt>
                <c:pt idx="1">
                  <c:v>8.7000000000000003E-7</c:v>
                </c:pt>
                <c:pt idx="2">
                  <c:v>2.7249999999999997E-6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E-416D-956E-3B367A93F7A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(TotalStatistics!$AX$46,TotalStatistics!$AX$51:$AX$52)</c:f>
              <c:numCache>
                <c:formatCode>General</c:formatCode>
                <c:ptCount val="3"/>
                <c:pt idx="0">
                  <c:v>1.0685E-5</c:v>
                </c:pt>
                <c:pt idx="1">
                  <c:v>8.4499999999999996E-7</c:v>
                </c:pt>
                <c:pt idx="2">
                  <c:v>2.7249999999999997E-6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E-416D-956E-3B367A93F7A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(TotalStatistics!$AX$64,TotalStatistics!$AX$69:$AX$70)</c:f>
              <c:numCache>
                <c:formatCode>General</c:formatCode>
                <c:ptCount val="3"/>
                <c:pt idx="0">
                  <c:v>1.0385E-5</c:v>
                </c:pt>
                <c:pt idx="1">
                  <c:v>1.5099999999999999E-6</c:v>
                </c:pt>
                <c:pt idx="2">
                  <c:v>2.7249999999999997E-6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E-416D-956E-3B367A93F7A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(TotalStatistics!$AX$82,TotalStatistics!$AX$87:$AX$88)</c:f>
              <c:numCache>
                <c:formatCode>General</c:formatCode>
                <c:ptCount val="3"/>
                <c:pt idx="0">
                  <c:v>1.029E-5</c:v>
                </c:pt>
                <c:pt idx="1">
                  <c:v>1.06E-6</c:v>
                </c:pt>
                <c:pt idx="2">
                  <c:v>2.7249999999999997E-6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E-416D-956E-3B367A93F7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(TotalStatistics!$AX$100,TotalStatistics!$AX$105:$AX$106)</c:f>
              <c:numCache>
                <c:formatCode>General</c:formatCode>
                <c:ptCount val="3"/>
                <c:pt idx="0">
                  <c:v>3.6150000000000001E-6</c:v>
                </c:pt>
                <c:pt idx="1">
                  <c:v>6.3E-7</c:v>
                </c:pt>
                <c:pt idx="2">
                  <c:v>2.7249999999999997E-6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E-416D-956E-3B367A93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25375"/>
        <c:axId val="303925791"/>
      </c:barChart>
      <c:catAx>
        <c:axId val="3039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25791"/>
        <c:crosses val="autoZero"/>
        <c:auto val="1"/>
        <c:lblAlgn val="ctr"/>
        <c:lblOffset val="100"/>
        <c:noMultiLvlLbl val="0"/>
      </c:catAx>
      <c:valAx>
        <c:axId val="3039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0000</a:t>
            </a:r>
            <a:r>
              <a:rPr lang="ru-UA"/>
              <a:t> </a:t>
            </a:r>
            <a:r>
              <a:rPr lang="en-IE"/>
              <a:t>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(TotalStatistics!$AS$119,TotalStatistics!$AS$124:$AS$125)</c:f>
              <c:numCache>
                <c:formatCode>General</c:formatCode>
                <c:ptCount val="3"/>
                <c:pt idx="0">
                  <c:v>5.0099999999999997E-3</c:v>
                </c:pt>
                <c:pt idx="1">
                  <c:v>5.0004799999999999E-3</c:v>
                </c:pt>
                <c:pt idx="2">
                  <c:v>2.0000400000000002E-2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E-4523-870C-C37482EDD54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(TotalStatistics!$BB$10,TotalStatistics!$BB$15:$BB$16)</c:f>
              <c:numCache>
                <c:formatCode>General</c:formatCode>
                <c:ptCount val="3"/>
                <c:pt idx="0">
                  <c:v>1.0000004999999999E-2</c:v>
                </c:pt>
                <c:pt idx="1">
                  <c:v>88.348397364999997</c:v>
                </c:pt>
                <c:pt idx="2">
                  <c:v>2.5000225000000001E-2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E-4523-870C-C37482EDD54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(TotalStatistics!$BB$28,TotalStatistics!$BB$33:$BB$34)</c:f>
              <c:numCache>
                <c:formatCode>General</c:formatCode>
                <c:ptCount val="3"/>
                <c:pt idx="0">
                  <c:v>1.0000004999999999E-2</c:v>
                </c:pt>
                <c:pt idx="1">
                  <c:v>14.282416084999999</c:v>
                </c:pt>
                <c:pt idx="2">
                  <c:v>2.5000225000000001E-2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E-4523-870C-C37482EDD54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(TotalStatistics!$BB$46,TotalStatistics!$BB$51:$BB$52)</c:f>
              <c:numCache>
                <c:formatCode>General</c:formatCode>
                <c:ptCount val="3"/>
                <c:pt idx="0">
                  <c:v>1.0000004999999999E-2</c:v>
                </c:pt>
                <c:pt idx="1">
                  <c:v>0.35737759000000002</c:v>
                </c:pt>
                <c:pt idx="2">
                  <c:v>2.5000225000000001E-2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E-4523-870C-C37482EDD54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(TotalStatistics!$BB$64,TotalStatistics!$BB$69:$BB$70)</c:f>
              <c:numCache>
                <c:formatCode>General</c:formatCode>
                <c:ptCount val="3"/>
                <c:pt idx="0">
                  <c:v>1.0000004999999999E-2</c:v>
                </c:pt>
                <c:pt idx="1">
                  <c:v>40.238985804999999</c:v>
                </c:pt>
                <c:pt idx="2">
                  <c:v>2.5000225000000001E-2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E-4523-870C-C37482EDD54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(TotalStatistics!$BB$82,TotalStatistics!$BB$87:$BB$88)</c:f>
              <c:numCache>
                <c:formatCode>General</c:formatCode>
                <c:ptCount val="3"/>
                <c:pt idx="0">
                  <c:v>1.0000004999999999E-2</c:v>
                </c:pt>
                <c:pt idx="1">
                  <c:v>48.878573084999999</c:v>
                </c:pt>
                <c:pt idx="2">
                  <c:v>2.5000225000000001E-2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E-4523-870C-C37482EDD54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(TotalStatistics!$BB$100,TotalStatistics!$BB$105:$BB$106)</c:f>
              <c:numCache>
                <c:formatCode>General</c:formatCode>
                <c:ptCount val="3"/>
                <c:pt idx="0">
                  <c:v>1.0009315000000001E-2</c:v>
                </c:pt>
                <c:pt idx="1">
                  <c:v>127.55540838</c:v>
                </c:pt>
                <c:pt idx="2">
                  <c:v>2.5000225000000001E-2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E-4523-870C-C37482EDD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25375"/>
        <c:axId val="303925791"/>
      </c:barChart>
      <c:catAx>
        <c:axId val="3039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25791"/>
        <c:crosses val="autoZero"/>
        <c:auto val="1"/>
        <c:lblAlgn val="ctr"/>
        <c:lblOffset val="100"/>
        <c:noMultiLvlLbl val="0"/>
      </c:catAx>
      <c:valAx>
        <c:axId val="30392579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 </a:t>
            </a:r>
            <a:r>
              <a:rPr lang="en-IE"/>
              <a:t>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TotalStatistics!$AO$126:$AO$127</c:f>
              <c:strCache>
                <c:ptCount val="2"/>
                <c:pt idx="0">
                  <c:v>2,82193E-06</c:v>
                </c:pt>
                <c:pt idx="1">
                  <c:v>2,82193E-06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TotalStatistics!$AO$126:$AO$127</c:f>
              <c:numCache>
                <c:formatCode>General</c:formatCode>
                <c:ptCount val="2"/>
                <c:pt idx="0">
                  <c:v>2.821928094887362E-6</c:v>
                </c:pt>
                <c:pt idx="1">
                  <c:v>2.821928094887362E-6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325-809C-EAA7CA23D80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TotalStatistics!$AX$17:$AX$18</c:f>
              <c:numCache>
                <c:formatCode>General</c:formatCode>
                <c:ptCount val="2"/>
                <c:pt idx="0">
                  <c:v>2.7450000000000004E-6</c:v>
                </c:pt>
                <c:pt idx="1">
                  <c:v>4.5225000000000003E-6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325-809C-EAA7CA23D80B}"/>
            </c:ext>
          </c:extLst>
        </c:ser>
        <c:ser>
          <c:idx val="2"/>
          <c:order val="2"/>
          <c:tx>
            <c:strRef>
              <c:f>TotalStatistics!$AX$89:$AX$90</c:f>
              <c:strCache>
                <c:ptCount val="2"/>
                <c:pt idx="0">
                  <c:v>0,000002895</c:v>
                </c:pt>
                <c:pt idx="1">
                  <c:v>0,00000316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TotalStatistics!$AX$35:$AX$36</c:f>
              <c:numCache>
                <c:formatCode>General</c:formatCode>
                <c:ptCount val="2"/>
                <c:pt idx="0">
                  <c:v>2.8474999999999998E-6</c:v>
                </c:pt>
                <c:pt idx="1">
                  <c:v>1.6625E-6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325-809C-EAA7CA23D80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TotalStatistics!$AX$53:$AX$54</c:f>
              <c:numCache>
                <c:formatCode>General</c:formatCode>
                <c:ptCount val="2"/>
                <c:pt idx="0">
                  <c:v>2.8200000000000001E-6</c:v>
                </c:pt>
                <c:pt idx="1">
                  <c:v>1.8724999999999999E-6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325-809C-EAA7CA23D80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TotalStatistics!$AX$71:$AX$72</c:f>
              <c:numCache>
                <c:formatCode>General</c:formatCode>
                <c:ptCount val="2"/>
                <c:pt idx="0">
                  <c:v>2.7250000000000002E-6</c:v>
                </c:pt>
                <c:pt idx="1">
                  <c:v>3.4424999999999997E-6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D-4325-809C-EAA7CA23D80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TotalStatistics!$AX$89:$AX$90</c:f>
              <c:numCache>
                <c:formatCode>General</c:formatCode>
                <c:ptCount val="2"/>
                <c:pt idx="0">
                  <c:v>2.8950000000000002E-6</c:v>
                </c:pt>
                <c:pt idx="1">
                  <c:v>3.1599999999999998E-6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0D-4325-809C-EAA7CA23D80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TotalStatistics!$AX$107:$AX$108</c:f>
              <c:numCache>
                <c:formatCode>General</c:formatCode>
                <c:ptCount val="2"/>
                <c:pt idx="0">
                  <c:v>2.1725E-6</c:v>
                </c:pt>
                <c:pt idx="1">
                  <c:v>2.6800000000000002E-6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D-4325-809C-EAA7CA23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26767"/>
        <c:axId val="461127183"/>
      </c:barChart>
      <c:catAx>
        <c:axId val="46112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7183"/>
        <c:crosses val="autoZero"/>
        <c:auto val="1"/>
        <c:lblAlgn val="ctr"/>
        <c:lblOffset val="100"/>
        <c:noMultiLvlLbl val="0"/>
      </c:catAx>
      <c:valAx>
        <c:axId val="4611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500000</a:t>
            </a:r>
            <a:r>
              <a:rPr lang="en-US" baseline="0"/>
              <a:t>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TotalStatistics!$AS$126:$AS$127</c:f>
              <c:numCache>
                <c:formatCode>General</c:formatCode>
                <c:ptCount val="2"/>
                <c:pt idx="0">
                  <c:v>9.4657842846620863E-2</c:v>
                </c:pt>
                <c:pt idx="1">
                  <c:v>9.4657842846620863E-2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F1-4BB7-8C7E-D94F3DCD5FC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TotalStatistics!$BB$17:$BB$18</c:f>
              <c:numCache>
                <c:formatCode>General</c:formatCode>
                <c:ptCount val="2"/>
                <c:pt idx="0">
                  <c:v>9.1354640000000001E-2</c:v>
                </c:pt>
                <c:pt idx="1">
                  <c:v>0.17813464500000001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F1-4BB7-8C7E-D94F3DCD5FC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TotalStatistics!$BB$35:$BB$36</c:f>
              <c:numCache>
                <c:formatCode>General</c:formatCode>
                <c:ptCount val="2"/>
                <c:pt idx="0">
                  <c:v>8.7791967500000012E-2</c:v>
                </c:pt>
                <c:pt idx="1">
                  <c:v>0.1494586225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F1-4BB7-8C7E-D94F3DCD5FC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TotalStatistics!$BB$53:$BB$54</c:f>
              <c:numCache>
                <c:formatCode>General</c:formatCode>
                <c:ptCount val="2"/>
                <c:pt idx="0">
                  <c:v>9.1243052499999991E-2</c:v>
                </c:pt>
                <c:pt idx="1">
                  <c:v>0.1470604325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F1-4BB7-8C7E-D94F3DCD5FC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TotalStatistics!$BB$71:$BB$72</c:f>
              <c:numCache>
                <c:formatCode>General</c:formatCode>
                <c:ptCount val="2"/>
                <c:pt idx="0">
                  <c:v>9.1515605E-2</c:v>
                </c:pt>
                <c:pt idx="1">
                  <c:v>0.15341997499999999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F1-4BB7-8C7E-D94F3DCD5FC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TotalStatistics!$BB$89:$BB$90</c:f>
              <c:numCache>
                <c:formatCode>General</c:formatCode>
                <c:ptCount val="2"/>
                <c:pt idx="0">
                  <c:v>9.0334510000000007E-2</c:v>
                </c:pt>
                <c:pt idx="1">
                  <c:v>0.144654535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F1-4BB7-8C7E-D94F3DCD5FC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TotalStatistics!$BB$107:$BB$108</c:f>
              <c:numCache>
                <c:formatCode>General</c:formatCode>
                <c:ptCount val="2"/>
                <c:pt idx="0">
                  <c:v>7.2871279999999997E-2</c:v>
                </c:pt>
                <c:pt idx="1">
                  <c:v>0.14465557999999998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F1-4BB7-8C7E-D94F3DCD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26767"/>
        <c:axId val="461127183"/>
      </c:barChart>
      <c:catAx>
        <c:axId val="46112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7183"/>
        <c:crosses val="autoZero"/>
        <c:auto val="1"/>
        <c:lblAlgn val="ctr"/>
        <c:lblOffset val="100"/>
        <c:noMultiLvlLbl val="0"/>
      </c:catAx>
      <c:valAx>
        <c:axId val="4611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500000</a:t>
            </a:r>
            <a:r>
              <a:rPr lang="en-US" baseline="0"/>
              <a:t>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TotalStatistics!$AS$118</c:f>
              <c:numCache>
                <c:formatCode>General</c:formatCode>
                <c:ptCount val="1"/>
                <c:pt idx="0">
                  <c:v>0.17560620947850925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9D-45C9-A0CB-4C2B97FEA84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TotalStatistics!$BB$9</c:f>
              <c:numCache>
                <c:formatCode>General</c:formatCode>
                <c:ptCount val="1"/>
                <c:pt idx="0">
                  <c:v>0.24458420749999998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9D-45C9-A0CB-4C2B97FEA84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TotalStatistics!$BB$27</c:f>
              <c:numCache>
                <c:formatCode>General</c:formatCode>
                <c:ptCount val="1"/>
                <c:pt idx="0">
                  <c:v>0.24458420750000001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9D-45C9-A0CB-4C2B97FEA84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TotalStatistics!$BB$45</c:f>
              <c:numCache>
                <c:formatCode>General</c:formatCode>
                <c:ptCount val="1"/>
                <c:pt idx="0">
                  <c:v>0.23958421749999997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9D-45C9-A0CB-4C2B97FEA84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TotalStatistics!$BB$63</c:f>
              <c:numCache>
                <c:formatCode>General</c:formatCode>
                <c:ptCount val="1"/>
                <c:pt idx="0">
                  <c:v>0.24458420750000001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9D-45C9-A0CB-4C2B97FEA84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TotalStatistics!$BB$81</c:f>
              <c:numCache>
                <c:formatCode>General</c:formatCode>
                <c:ptCount val="1"/>
                <c:pt idx="0">
                  <c:v>0.21833426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D9D-45C9-A0CB-4C2B97FEA84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TotalStatistics!$BB$99</c:f>
              <c:numCache>
                <c:formatCode>General</c:formatCode>
                <c:ptCount val="1"/>
                <c:pt idx="0">
                  <c:v>0.21833426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9D-45C9-A0CB-4C2B97FE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26767"/>
        <c:axId val="461127183"/>
      </c:barChart>
      <c:catAx>
        <c:axId val="46112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7183"/>
        <c:crosses val="autoZero"/>
        <c:auto val="1"/>
        <c:lblAlgn val="ctr"/>
        <c:lblOffset val="100"/>
        <c:noMultiLvlLbl val="0"/>
      </c:catAx>
      <c:valAx>
        <c:axId val="4611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  <a:r>
              <a:rPr lang="en-US" baseline="0"/>
              <a:t> items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TotalStatistics!$AO$118</c:f>
              <c:numCache>
                <c:formatCode>General</c:formatCode>
                <c:ptCount val="1"/>
                <c:pt idx="0">
                  <c:v>5.491240284836562E-6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9D-45C9-A0CB-4C2B97FEA84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TotalStatistics!$AX$9</c:f>
              <c:numCache>
                <c:formatCode>General</c:formatCode>
                <c:ptCount val="1"/>
                <c:pt idx="0">
                  <c:v>4.5700000000000003E-6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9D-45C9-A0CB-4C2B97FEA84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TotalStatistics!$AX$27</c:f>
              <c:numCache>
                <c:formatCode>General</c:formatCode>
                <c:ptCount val="1"/>
                <c:pt idx="0">
                  <c:v>4.5700000000000003E-6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9D-45C9-A0CB-4C2B97FEA84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TotalStatistics!$AX$45</c:f>
              <c:numCache>
                <c:formatCode>General</c:formatCode>
                <c:ptCount val="1"/>
                <c:pt idx="0">
                  <c:v>4.5700000000000003E-6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9D-45C9-A0CB-4C2B97FEA84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TotalStatistics!$AX$63</c:f>
              <c:numCache>
                <c:formatCode>General</c:formatCode>
                <c:ptCount val="1"/>
                <c:pt idx="0">
                  <c:v>4.6925000000000004E-6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9D-45C9-A0CB-4C2B97FEA84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TotalStatistics!$AX$81</c:f>
              <c:numCache>
                <c:formatCode>General</c:formatCode>
                <c:ptCount val="1"/>
                <c:pt idx="0">
                  <c:v>4.5700000000000003E-6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9D-45C9-A0CB-4C2B97FEA84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TotalStatistics!$AX$99</c:f>
              <c:numCache>
                <c:formatCode>General</c:formatCode>
                <c:ptCount val="1"/>
                <c:pt idx="0">
                  <c:v>4.2025E-6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9D-45C9-A0CB-4C2B97FE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26767"/>
        <c:axId val="461127183"/>
      </c:barChart>
      <c:catAx>
        <c:axId val="46112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7183"/>
        <c:crosses val="autoZero"/>
        <c:auto val="1"/>
        <c:lblAlgn val="ctr"/>
        <c:lblOffset val="100"/>
        <c:noMultiLvlLbl val="0"/>
      </c:catAx>
      <c:valAx>
        <c:axId val="4611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Final</a:t>
            </a:r>
            <a:r>
              <a:rPr lang="en-IE" baseline="0"/>
              <a:t> Comparison, 50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(TotalStatistics!$AO$113,TotalStatistics!$AO$118,TotalStatistics!$AO$123,TotalStatistics!$AO$126)</c:f>
              <c:numCache>
                <c:formatCode>General</c:formatCode>
                <c:ptCount val="4"/>
                <c:pt idx="0">
                  <c:v>1.2500000000000001E-5</c:v>
                </c:pt>
                <c:pt idx="1">
                  <c:v>5.491240284836562E-6</c:v>
                </c:pt>
                <c:pt idx="2">
                  <c:v>2.821928094887362E-6</c:v>
                </c:pt>
                <c:pt idx="3">
                  <c:v>2.821928094887362E-6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3-4C7D-85F4-C00A88E667D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(TotalStatistics!$AX$4,TotalStatistics!$AX$9,TotalStatistics!$AX$14,TotalStatistics!$AX$17)</c:f>
              <c:numCache>
                <c:formatCode>General</c:formatCode>
                <c:ptCount val="4"/>
                <c:pt idx="0">
                  <c:v>6.1850000000000001E-6</c:v>
                </c:pt>
                <c:pt idx="1">
                  <c:v>4.5700000000000003E-6</c:v>
                </c:pt>
                <c:pt idx="2">
                  <c:v>2.6250000000000003E-6</c:v>
                </c:pt>
                <c:pt idx="3">
                  <c:v>2.7450000000000004E-6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83-4C7D-85F4-C00A88E667D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(TotalStatistics!$AX$22,TotalStatistics!$AX$27,TotalStatistics!$AX$32,TotalStatistics!$AX$35)</c:f>
              <c:numCache>
                <c:formatCode>General</c:formatCode>
                <c:ptCount val="4"/>
                <c:pt idx="0">
                  <c:v>7.7249999999999991E-7</c:v>
                </c:pt>
                <c:pt idx="1">
                  <c:v>4.5700000000000003E-6</c:v>
                </c:pt>
                <c:pt idx="2">
                  <c:v>2.8474999999999998E-6</c:v>
                </c:pt>
                <c:pt idx="3">
                  <c:v>2.8474999999999998E-6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83-4C7D-85F4-C00A88E667DA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(TotalStatistics!$AX$40,TotalStatistics!$AX$45,TotalStatistics!$AX$50,TotalStatistics!$AX$53)</c:f>
              <c:numCache>
                <c:formatCode>General</c:formatCode>
                <c:ptCount val="4"/>
                <c:pt idx="0">
                  <c:v>5.975E-7</c:v>
                </c:pt>
                <c:pt idx="1">
                  <c:v>4.5700000000000003E-6</c:v>
                </c:pt>
                <c:pt idx="2">
                  <c:v>2.8200000000000001E-6</c:v>
                </c:pt>
                <c:pt idx="3">
                  <c:v>2.8200000000000001E-6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3-4C7D-85F4-C00A88E667DA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(TotalStatistics!$AX$58,TotalStatistics!$AX$63,TotalStatistics!$AX$68,TotalStatistics!$AX$71)</c:f>
              <c:numCache>
                <c:formatCode>General</c:formatCode>
                <c:ptCount val="4"/>
                <c:pt idx="0">
                  <c:v>5.6550000000000001E-6</c:v>
                </c:pt>
                <c:pt idx="1">
                  <c:v>4.6925000000000004E-6</c:v>
                </c:pt>
                <c:pt idx="2">
                  <c:v>2.6475000000000001E-6</c:v>
                </c:pt>
                <c:pt idx="3">
                  <c:v>2.7250000000000002E-6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83-4C7D-85F4-C00A88E667DA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(TotalStatistics!$AX$76,TotalStatistics!$AX$81,TotalStatistics!$AX$86,TotalStatistics!$AX$89)</c:f>
              <c:numCache>
                <c:formatCode>General</c:formatCode>
                <c:ptCount val="4"/>
                <c:pt idx="0">
                  <c:v>6.2199999999999997E-6</c:v>
                </c:pt>
                <c:pt idx="1">
                  <c:v>4.5700000000000003E-6</c:v>
                </c:pt>
                <c:pt idx="2">
                  <c:v>2.4700000000000001E-6</c:v>
                </c:pt>
                <c:pt idx="3">
                  <c:v>2.8950000000000002E-6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83-4C7D-85F4-C00A88E667DA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(TotalStatistics!$AX$94,TotalStatistics!$AX$99,TotalStatistics!$AX$104,TotalStatistics!$AX$107)</c:f>
              <c:numCache>
                <c:formatCode>General</c:formatCode>
                <c:ptCount val="4"/>
                <c:pt idx="0">
                  <c:v>4.16E-6</c:v>
                </c:pt>
                <c:pt idx="1">
                  <c:v>4.2025E-6</c:v>
                </c:pt>
                <c:pt idx="2">
                  <c:v>2.0699999999999997E-6</c:v>
                </c:pt>
                <c:pt idx="3">
                  <c:v>2.1725E-6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83-4C7D-85F4-C00A88E6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190976"/>
        <c:axId val="370193056"/>
      </c:barChart>
      <c:catAx>
        <c:axId val="3701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193056"/>
        <c:crosses val="autoZero"/>
        <c:auto val="1"/>
        <c:lblAlgn val="ctr"/>
        <c:lblOffset val="100"/>
        <c:noMultiLvlLbl val="0"/>
      </c:catAx>
      <c:valAx>
        <c:axId val="3701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1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 items</a:t>
            </a:r>
            <a:endParaRPr lang="ru-RU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TotalStatistics!$AP$113:$AP$127</c:f>
              <c:numCache>
                <c:formatCode>General</c:formatCode>
                <c:ptCount val="15"/>
                <c:pt idx="0">
                  <c:v>1.25E-3</c:v>
                </c:pt>
                <c:pt idx="1">
                  <c:v>1.25E-3</c:v>
                </c:pt>
                <c:pt idx="2">
                  <c:v>1.25E-3</c:v>
                </c:pt>
                <c:pt idx="3">
                  <c:v>1.25E-3</c:v>
                </c:pt>
                <c:pt idx="4">
                  <c:v>1.25E-3</c:v>
                </c:pt>
                <c:pt idx="5">
                  <c:v>2.2628359145823585E-4</c:v>
                </c:pt>
                <c:pt idx="6">
                  <c:v>1.5E-5</c:v>
                </c:pt>
                <c:pt idx="7">
                  <c:v>4.4828921423310439E-5</c:v>
                </c:pt>
                <c:pt idx="8">
                  <c:v>4.4828921423310439E-5</c:v>
                </c:pt>
                <c:pt idx="9">
                  <c:v>4.4828921423310439E-5</c:v>
                </c:pt>
                <c:pt idx="10">
                  <c:v>4.4828921423310439E-5</c:v>
                </c:pt>
                <c:pt idx="11">
                  <c:v>5.48E-6</c:v>
                </c:pt>
                <c:pt idx="12">
                  <c:v>2.0400000000000001E-5</c:v>
                </c:pt>
                <c:pt idx="13">
                  <c:v>4.4828921423310439E-5</c:v>
                </c:pt>
                <c:pt idx="14">
                  <c:v>4.4828921423310439E-5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8-4845-88CB-FC386BCCA0B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TotalStatistics!$AY$4:$AY$18</c:f>
              <c:numCache>
                <c:formatCode>General</c:formatCode>
                <c:ptCount val="15"/>
                <c:pt idx="0">
                  <c:v>6.026025E-4</c:v>
                </c:pt>
                <c:pt idx="1">
                  <c:v>1.23872E-3</c:v>
                </c:pt>
                <c:pt idx="2">
                  <c:v>9.43555E-4</c:v>
                </c:pt>
                <c:pt idx="3">
                  <c:v>1.1751450000000001E-3</c:v>
                </c:pt>
                <c:pt idx="4">
                  <c:v>1.2474999999999999E-3</c:v>
                </c:pt>
                <c:pt idx="5">
                  <c:v>9.2452499999999996E-5</c:v>
                </c:pt>
                <c:pt idx="6">
                  <c:v>1.7790000000000001E-5</c:v>
                </c:pt>
                <c:pt idx="7">
                  <c:v>4.7009999999999999E-5</c:v>
                </c:pt>
                <c:pt idx="8">
                  <c:v>7.1237500000000004E-5</c:v>
                </c:pt>
                <c:pt idx="9">
                  <c:v>4.4879999999999997E-5</c:v>
                </c:pt>
                <c:pt idx="10">
                  <c:v>4.2082500000000002E-5</c:v>
                </c:pt>
                <c:pt idx="11">
                  <c:v>9.3490000000000001E-5</c:v>
                </c:pt>
                <c:pt idx="12">
                  <c:v>2.5225E-5</c:v>
                </c:pt>
                <c:pt idx="13">
                  <c:v>4.2297499999999999E-5</c:v>
                </c:pt>
                <c:pt idx="14">
                  <c:v>7.7239999999999999E-5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A-4D13-8E43-32F67AB23A5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TotalStatistics!$AY$22:$AY$36</c:f>
              <c:numCache>
                <c:formatCode>General</c:formatCode>
                <c:ptCount val="15"/>
                <c:pt idx="0">
                  <c:v>7.09825E-5</c:v>
                </c:pt>
                <c:pt idx="1">
                  <c:v>1.1673375E-3</c:v>
                </c:pt>
                <c:pt idx="2">
                  <c:v>1.4998499999999999E-4</c:v>
                </c:pt>
                <c:pt idx="3">
                  <c:v>1.0541375000000001E-3</c:v>
                </c:pt>
                <c:pt idx="4">
                  <c:v>1.2474999999999999E-3</c:v>
                </c:pt>
                <c:pt idx="5">
                  <c:v>8.9957499999999987E-5</c:v>
                </c:pt>
                <c:pt idx="6">
                  <c:v>1.7805E-5</c:v>
                </c:pt>
                <c:pt idx="7">
                  <c:v>3.9749999999999997E-5</c:v>
                </c:pt>
                <c:pt idx="8">
                  <c:v>6.4162499999999994E-5</c:v>
                </c:pt>
                <c:pt idx="9">
                  <c:v>4.4879999999999997E-5</c:v>
                </c:pt>
                <c:pt idx="10">
                  <c:v>4.3505000000000004E-5</c:v>
                </c:pt>
                <c:pt idx="11">
                  <c:v>1.8984999999999999E-5</c:v>
                </c:pt>
                <c:pt idx="12">
                  <c:v>2.5225E-5</c:v>
                </c:pt>
                <c:pt idx="13">
                  <c:v>4.3505000000000004E-5</c:v>
                </c:pt>
                <c:pt idx="14">
                  <c:v>4.9512499999999997E-5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A-4D13-8E43-32F67AB23A5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TotalStatistics!$AY$40:$AY$54</c:f>
              <c:numCache>
                <c:formatCode>General</c:formatCode>
                <c:ptCount val="15"/>
                <c:pt idx="0">
                  <c:v>2.09775E-5</c:v>
                </c:pt>
                <c:pt idx="1">
                  <c:v>2.5281749999999997E-4</c:v>
                </c:pt>
                <c:pt idx="2">
                  <c:v>1.6034999999999999E-4</c:v>
                </c:pt>
                <c:pt idx="3">
                  <c:v>1.5469E-4</c:v>
                </c:pt>
                <c:pt idx="4">
                  <c:v>1.2474999999999999E-3</c:v>
                </c:pt>
                <c:pt idx="5">
                  <c:v>8.8709999999999996E-5</c:v>
                </c:pt>
                <c:pt idx="6">
                  <c:v>1.7755000000000002E-5</c:v>
                </c:pt>
                <c:pt idx="7">
                  <c:v>3.6287500000000001E-5</c:v>
                </c:pt>
                <c:pt idx="8">
                  <c:v>6.6174999999999996E-5</c:v>
                </c:pt>
                <c:pt idx="9">
                  <c:v>4.4879999999999997E-5</c:v>
                </c:pt>
                <c:pt idx="10">
                  <c:v>4.3554999999999999E-5</c:v>
                </c:pt>
                <c:pt idx="11">
                  <c:v>1.2465E-5</c:v>
                </c:pt>
                <c:pt idx="12">
                  <c:v>2.5225E-5</c:v>
                </c:pt>
                <c:pt idx="13">
                  <c:v>4.3554999999999999E-5</c:v>
                </c:pt>
                <c:pt idx="14">
                  <c:v>5.2205000000000006E-5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BA-4D13-8E43-32F67AB23A5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TotalStatistics!$AY$58:$AY$72</c:f>
              <c:numCache>
                <c:formatCode>General</c:formatCode>
                <c:ptCount val="15"/>
                <c:pt idx="0">
                  <c:v>4.6066249999999998E-4</c:v>
                </c:pt>
                <c:pt idx="1">
                  <c:v>1.2431575000000001E-3</c:v>
                </c:pt>
                <c:pt idx="2">
                  <c:v>9.3082249999999994E-4</c:v>
                </c:pt>
                <c:pt idx="3">
                  <c:v>1.1876199999999999E-3</c:v>
                </c:pt>
                <c:pt idx="4">
                  <c:v>1.2474999999999999E-3</c:v>
                </c:pt>
                <c:pt idx="5">
                  <c:v>9.2452499999999996E-5</c:v>
                </c:pt>
                <c:pt idx="6">
                  <c:v>1.7770000000000001E-5</c:v>
                </c:pt>
                <c:pt idx="7">
                  <c:v>4.3577500000000001E-5</c:v>
                </c:pt>
                <c:pt idx="8">
                  <c:v>8.6100000000000006E-5</c:v>
                </c:pt>
                <c:pt idx="9">
                  <c:v>4.4879999999999997E-5</c:v>
                </c:pt>
                <c:pt idx="10">
                  <c:v>4.2960000000000002E-5</c:v>
                </c:pt>
                <c:pt idx="11">
                  <c:v>6.7265000000000001E-5</c:v>
                </c:pt>
                <c:pt idx="12">
                  <c:v>2.5225E-5</c:v>
                </c:pt>
                <c:pt idx="13">
                  <c:v>4.3089999999999996E-5</c:v>
                </c:pt>
                <c:pt idx="14">
                  <c:v>6.270499999999999E-5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BA-4D13-8E43-32F67AB23A5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TotalStatistics!$AY$76:$AY$90</c:f>
              <c:numCache>
                <c:formatCode>General</c:formatCode>
                <c:ptCount val="15"/>
                <c:pt idx="0">
                  <c:v>4.1480999999999999E-4</c:v>
                </c:pt>
                <c:pt idx="1">
                  <c:v>9.0511749999999994E-4</c:v>
                </c:pt>
                <c:pt idx="2">
                  <c:v>1.1084724999999998E-3</c:v>
                </c:pt>
                <c:pt idx="3">
                  <c:v>1.0366724999999999E-3</c:v>
                </c:pt>
                <c:pt idx="4">
                  <c:v>1.2474999999999999E-3</c:v>
                </c:pt>
                <c:pt idx="5">
                  <c:v>8.8709999999999996E-5</c:v>
                </c:pt>
                <c:pt idx="6">
                  <c:v>1.772E-5</c:v>
                </c:pt>
                <c:pt idx="7">
                  <c:v>3.6129999999999995E-5</c:v>
                </c:pt>
                <c:pt idx="8">
                  <c:v>1.9055999999999999E-4</c:v>
                </c:pt>
                <c:pt idx="9">
                  <c:v>4.4879999999999997E-5</c:v>
                </c:pt>
                <c:pt idx="10">
                  <c:v>4.2382499999999996E-5</c:v>
                </c:pt>
                <c:pt idx="11">
                  <c:v>3.1584999999999997E-5</c:v>
                </c:pt>
                <c:pt idx="12">
                  <c:v>2.5225E-5</c:v>
                </c:pt>
                <c:pt idx="13">
                  <c:v>4.3322499999999997E-5</c:v>
                </c:pt>
                <c:pt idx="14">
                  <c:v>4.6919999999999998E-5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BA-4D13-8E43-32F67AB23A5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TotalStatistics!$AY$94:$AY$108</c:f>
              <c:numCache>
                <c:formatCode>General</c:formatCode>
                <c:ptCount val="15"/>
                <c:pt idx="0">
                  <c:v>4.6875000000000004E-4</c:v>
                </c:pt>
                <c:pt idx="1">
                  <c:v>8.6061500000000012E-4</c:v>
                </c:pt>
                <c:pt idx="2">
                  <c:v>9.3749499999999999E-4</c:v>
                </c:pt>
                <c:pt idx="3">
                  <c:v>1.01796E-3</c:v>
                </c:pt>
                <c:pt idx="4">
                  <c:v>1.2474999999999999E-3</c:v>
                </c:pt>
                <c:pt idx="5">
                  <c:v>8.6215E-5</c:v>
                </c:pt>
                <c:pt idx="6">
                  <c:v>1.7335000000000003E-5</c:v>
                </c:pt>
                <c:pt idx="7">
                  <c:v>3.506E-5</c:v>
                </c:pt>
                <c:pt idx="8">
                  <c:v>3.9622749999999998E-4</c:v>
                </c:pt>
                <c:pt idx="9">
                  <c:v>4.4879999999999997E-5</c:v>
                </c:pt>
                <c:pt idx="10">
                  <c:v>3.1752499999999998E-5</c:v>
                </c:pt>
                <c:pt idx="11">
                  <c:v>5.2100000000000001E-6</c:v>
                </c:pt>
                <c:pt idx="12">
                  <c:v>2.5225E-5</c:v>
                </c:pt>
                <c:pt idx="13">
                  <c:v>3.2060000000000001E-5</c:v>
                </c:pt>
                <c:pt idx="14">
                  <c:v>4.6835000000000001E-5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BA-4D13-8E43-32F67AB2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Comparison, 500000 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(TotalStatistics!$AS$113,TotalStatistics!$AS$118,TotalStatistics!$AS$123,TotalStatistics!$AS$126)</c:f>
              <c:numCache>
                <c:formatCode>General</c:formatCode>
                <c:ptCount val="4"/>
                <c:pt idx="0">
                  <c:v>1250</c:v>
                </c:pt>
                <c:pt idx="1">
                  <c:v>0.17560620947850925</c:v>
                </c:pt>
                <c:pt idx="2">
                  <c:v>9.4657842846620863E-2</c:v>
                </c:pt>
                <c:pt idx="3">
                  <c:v>9.4657842846620863E-2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10-443F-B9BC-26B17A77E38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(TotalStatistics!$BB$4,TotalStatistics!$BB$9,TotalStatistics!$BB$14,TotalStatistics!$BB$17)</c:f>
              <c:numCache>
                <c:formatCode>General</c:formatCode>
                <c:ptCount val="4"/>
                <c:pt idx="0">
                  <c:v>609.27307866000001</c:v>
                </c:pt>
                <c:pt idx="1">
                  <c:v>0.24458420749999998</c:v>
                </c:pt>
                <c:pt idx="2">
                  <c:v>9.0462624999999991E-2</c:v>
                </c:pt>
                <c:pt idx="3">
                  <c:v>9.1354640000000001E-2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10-443F-B9BC-26B17A77E38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(TotalStatistics!$BB$22,TotalStatistics!$BB$27,TotalStatistics!$BB$32,TotalStatistics!$BB$35)</c:f>
              <c:numCache>
                <c:formatCode>General</c:formatCode>
                <c:ptCount val="4"/>
                <c:pt idx="0">
                  <c:v>76.648101205000003</c:v>
                </c:pt>
                <c:pt idx="1">
                  <c:v>0.24458420750000001</c:v>
                </c:pt>
                <c:pt idx="2">
                  <c:v>8.7793220000000005E-2</c:v>
                </c:pt>
                <c:pt idx="3">
                  <c:v>8.7791967500000012E-2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10-443F-B9BC-26B17A77E38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(TotalStatistics!$BB$40,TotalStatistics!$BB$45,TotalStatistics!$BB$50,TotalStatistics!$BB$53)</c:f>
              <c:numCache>
                <c:formatCode>General</c:formatCode>
                <c:ptCount val="4"/>
                <c:pt idx="0">
                  <c:v>0.64578376000000004</c:v>
                </c:pt>
                <c:pt idx="1">
                  <c:v>0.23958421749999997</c:v>
                </c:pt>
                <c:pt idx="2">
                  <c:v>9.1243052499999991E-2</c:v>
                </c:pt>
                <c:pt idx="3">
                  <c:v>9.1243052499999991E-2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10-443F-B9BC-26B17A77E38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(TotalStatistics!$BB$58,TotalStatistics!$BB$63,TotalStatistics!$BB$68,TotalStatistics!$BB$71)</c:f>
              <c:numCache>
                <c:formatCode>General</c:formatCode>
                <c:ptCount val="4"/>
                <c:pt idx="0">
                  <c:v>277.00212604500001</c:v>
                </c:pt>
                <c:pt idx="1">
                  <c:v>0.24458420750000001</c:v>
                </c:pt>
                <c:pt idx="2">
                  <c:v>9.167997E-2</c:v>
                </c:pt>
                <c:pt idx="3">
                  <c:v>9.1515605E-2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10-443F-B9BC-26B17A77E38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(TotalStatistics!$BB$76,TotalStatistics!$BB$81,TotalStatistics!$BB$86,TotalStatistics!$BB$89)</c:f>
              <c:numCache>
                <c:formatCode>General</c:formatCode>
                <c:ptCount val="4"/>
                <c:pt idx="0">
                  <c:v>606.22039406249996</c:v>
                </c:pt>
                <c:pt idx="1">
                  <c:v>0.21833426</c:v>
                </c:pt>
                <c:pt idx="2">
                  <c:v>8.9382160000000002E-2</c:v>
                </c:pt>
                <c:pt idx="3">
                  <c:v>9.0334510000000007E-2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10-443F-B9BC-26B17A77E38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(TotalStatistics!$BB$94,TotalStatistics!$BB$99,TotalStatistics!$BB$104,TotalStatistics!$BB$107)</c:f>
              <c:numCache>
                <c:formatCode>General</c:formatCode>
                <c:ptCount val="4"/>
                <c:pt idx="0">
                  <c:v>497.44602040000001</c:v>
                </c:pt>
                <c:pt idx="1">
                  <c:v>0.21833426</c:v>
                </c:pt>
                <c:pt idx="2">
                  <c:v>7.4137802500000002E-2</c:v>
                </c:pt>
                <c:pt idx="3">
                  <c:v>7.2871279999999997E-2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10-443F-B9BC-26B17A77E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190976"/>
        <c:axId val="370193056"/>
      </c:barChart>
      <c:catAx>
        <c:axId val="3701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193056"/>
        <c:crosses val="autoZero"/>
        <c:auto val="1"/>
        <c:lblAlgn val="ctr"/>
        <c:lblOffset val="100"/>
        <c:noMultiLvlLbl val="0"/>
      </c:catAx>
      <c:valAx>
        <c:axId val="3701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1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00 items</a:t>
            </a:r>
            <a:r>
              <a:rPr lang="en-US"/>
              <a:t>, n^2</a:t>
            </a:r>
            <a:endParaRPr lang="ru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n2rand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TotalStatistics!$AZ$4:$AZ$8</c:f>
              <c:numCache>
                <c:formatCode>General</c:formatCode>
                <c:ptCount val="5"/>
                <c:pt idx="0">
                  <c:v>6.0685072500000006E-2</c:v>
                </c:pt>
                <c:pt idx="1">
                  <c:v>0.12456924749999999</c:v>
                </c:pt>
                <c:pt idx="2">
                  <c:v>9.3739412500000008E-2</c:v>
                </c:pt>
                <c:pt idx="3">
                  <c:v>0.12093830750000001</c:v>
                </c:pt>
                <c:pt idx="4">
                  <c:v>0.124975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0-4E73-A7DB-18B0D71D50AF}"/>
            </c:ext>
          </c:extLst>
        </c:ser>
        <c:ser>
          <c:idx val="0"/>
          <c:order val="1"/>
          <c:tx>
            <c:v>n2theor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TotalStatistics!$AQ$113:$AQ$117</c:f>
              <c:numCache>
                <c:formatCode>General</c:formatCode>
                <c:ptCount val="5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10-4E73-A7DB-18B0D71D50AF}"/>
            </c:ext>
          </c:extLst>
        </c:ser>
        <c:ser>
          <c:idx val="2"/>
          <c:order val="2"/>
          <c:tx>
            <c:v>n2ins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TotalStatistics!$AZ$22:$AZ$26</c:f>
              <c:numCache>
                <c:formatCode>General</c:formatCode>
                <c:ptCount val="5"/>
                <c:pt idx="0">
                  <c:v>7.8810324999999994E-3</c:v>
                </c:pt>
                <c:pt idx="1">
                  <c:v>0.12298460999999999</c:v>
                </c:pt>
                <c:pt idx="2">
                  <c:v>1.3665202500000001E-2</c:v>
                </c:pt>
                <c:pt idx="3">
                  <c:v>0.11586432250000001</c:v>
                </c:pt>
                <c:pt idx="4">
                  <c:v>0.124975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10-4E73-A7DB-18B0D71D50AF}"/>
            </c:ext>
          </c:extLst>
        </c:ser>
        <c:ser>
          <c:idx val="3"/>
          <c:order val="3"/>
          <c:tx>
            <c:v>n2partshuffled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TotalStatistics!$AZ$40:$AZ$44</c:f>
              <c:numCache>
                <c:formatCode>General</c:formatCode>
                <c:ptCount val="5"/>
                <c:pt idx="0">
                  <c:v>6.9829000000000007E-4</c:v>
                </c:pt>
                <c:pt idx="1">
                  <c:v>1.6859942500000002E-2</c:v>
                </c:pt>
                <c:pt idx="2">
                  <c:v>8.4383749999999997E-3</c:v>
                </c:pt>
                <c:pt idx="3">
                  <c:v>8.8607275000000003E-3</c:v>
                </c:pt>
                <c:pt idx="4">
                  <c:v>0.124975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0-4E73-A7DB-18B0D71D50AF}"/>
            </c:ext>
          </c:extLst>
        </c:ser>
        <c:ser>
          <c:idx val="4"/>
          <c:order val="4"/>
          <c:tx>
            <c:v>n2tail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TotalStatistics!$AZ$58:$AZ$62</c:f>
              <c:numCache>
                <c:formatCode>General</c:formatCode>
                <c:ptCount val="5"/>
                <c:pt idx="0">
                  <c:v>3.9390710000000002E-2</c:v>
                </c:pt>
                <c:pt idx="1">
                  <c:v>0.12464378749999999</c:v>
                </c:pt>
                <c:pt idx="2">
                  <c:v>9.099557250000001E-2</c:v>
                </c:pt>
                <c:pt idx="3">
                  <c:v>0.12088831750000001</c:v>
                </c:pt>
                <c:pt idx="4">
                  <c:v>0.124975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10-4E73-A7DB-18B0D71D50AF}"/>
            </c:ext>
          </c:extLst>
        </c:ser>
        <c:ser>
          <c:idx val="5"/>
          <c:order val="5"/>
          <c:tx>
            <c:v>n2thimble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TotalStatistics!$AZ$76:$AZ$80</c:f>
              <c:numCache>
                <c:formatCode>General</c:formatCode>
                <c:ptCount val="5"/>
                <c:pt idx="0">
                  <c:v>6.2188190000000004E-2</c:v>
                </c:pt>
                <c:pt idx="1">
                  <c:v>0.11132655250000001</c:v>
                </c:pt>
                <c:pt idx="2">
                  <c:v>0.10156561750000001</c:v>
                </c:pt>
                <c:pt idx="3">
                  <c:v>0.116101775</c:v>
                </c:pt>
                <c:pt idx="4">
                  <c:v>0.124975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10-4E73-A7DB-18B0D71D50AF}"/>
            </c:ext>
          </c:extLst>
        </c:ser>
        <c:ser>
          <c:idx val="6"/>
          <c:order val="6"/>
          <c:tx>
            <c:v>n2clones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TotalStatistics!$AZ$94:$AZ$98</c:f>
              <c:numCache>
                <c:formatCode>General</c:formatCode>
                <c:ptCount val="5"/>
                <c:pt idx="0">
                  <c:v>0.05</c:v>
                </c:pt>
                <c:pt idx="1">
                  <c:v>8.7512489999999998E-2</c:v>
                </c:pt>
                <c:pt idx="2">
                  <c:v>9.9994995000000003E-2</c:v>
                </c:pt>
                <c:pt idx="3">
                  <c:v>8.7532490000000004E-2</c:v>
                </c:pt>
                <c:pt idx="4">
                  <c:v>0.124975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10-4E73-A7DB-18B0D71D5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00 items, not n^2</a:t>
            </a:r>
            <a:endParaRPr lang="ru-UA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notn2theor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TotalStatistics!$AQ$118:$AQ$127</c:f>
              <c:numCache>
                <c:formatCode>General</c:formatCode>
                <c:ptCount val="10"/>
                <c:pt idx="0">
                  <c:v>5.5518999445484151E-3</c:v>
                </c:pt>
                <c:pt idx="1">
                  <c:v>6.0000000000000002E-5</c:v>
                </c:pt>
                <c:pt idx="2">
                  <c:v>6.1438561897747253E-4</c:v>
                </c:pt>
                <c:pt idx="3">
                  <c:v>6.1438561897747253E-4</c:v>
                </c:pt>
                <c:pt idx="4">
                  <c:v>6.1438561897747253E-4</c:v>
                </c:pt>
                <c:pt idx="5">
                  <c:v>6.1438561897747253E-4</c:v>
                </c:pt>
                <c:pt idx="6">
                  <c:v>5.0479999999999998E-5</c:v>
                </c:pt>
                <c:pt idx="7">
                  <c:v>2.0039999999999999E-4</c:v>
                </c:pt>
                <c:pt idx="8">
                  <c:v>6.1438561897747253E-4</c:v>
                </c:pt>
                <c:pt idx="9">
                  <c:v>6.1438561897747253E-4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E-492B-B32A-A6783AA5A916}"/>
            </c:ext>
          </c:extLst>
        </c:ser>
        <c:ser>
          <c:idx val="1"/>
          <c:order val="1"/>
          <c:tx>
            <c:v>notn2rand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TotalStatistics!$AZ$9:$AZ$18</c:f>
              <c:numCache>
                <c:formatCode>General</c:formatCode>
                <c:ptCount val="10"/>
                <c:pt idx="0">
                  <c:v>1.4338200000000001E-3</c:v>
                </c:pt>
                <c:pt idx="1">
                  <c:v>1.00975E-4</c:v>
                </c:pt>
                <c:pt idx="2">
                  <c:v>8.3858000000000001E-4</c:v>
                </c:pt>
                <c:pt idx="3">
                  <c:v>3.7381325000000001E-3</c:v>
                </c:pt>
                <c:pt idx="4">
                  <c:v>6.1808000000000002E-4</c:v>
                </c:pt>
                <c:pt idx="5">
                  <c:v>5.8219999999999995E-4</c:v>
                </c:pt>
                <c:pt idx="6">
                  <c:v>8.9248049999999992E-3</c:v>
                </c:pt>
                <c:pt idx="7">
                  <c:v>2.5022499999999997E-4</c:v>
                </c:pt>
                <c:pt idx="8">
                  <c:v>5.8978500000000001E-4</c:v>
                </c:pt>
                <c:pt idx="9">
                  <c:v>1.1459899999999999E-3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E-492B-B32A-A6783AA5A916}"/>
            </c:ext>
          </c:extLst>
        </c:ser>
        <c:ser>
          <c:idx val="2"/>
          <c:order val="2"/>
          <c:tx>
            <c:v>notn2ins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TotalStatistics!$AZ$27:$AZ$36</c:f>
              <c:numCache>
                <c:formatCode>General</c:formatCode>
                <c:ptCount val="10"/>
                <c:pt idx="0">
                  <c:v>1.4213224999999998E-3</c:v>
                </c:pt>
                <c:pt idx="1">
                  <c:v>1.0080000000000001E-4</c:v>
                </c:pt>
                <c:pt idx="2">
                  <c:v>7.0769500000000005E-4</c:v>
                </c:pt>
                <c:pt idx="3">
                  <c:v>3.8849700000000002E-3</c:v>
                </c:pt>
                <c:pt idx="4">
                  <c:v>6.1808000000000002E-4</c:v>
                </c:pt>
                <c:pt idx="5">
                  <c:v>5.7554500000000001E-4</c:v>
                </c:pt>
                <c:pt idx="6">
                  <c:v>1.5018950000000001E-3</c:v>
                </c:pt>
                <c:pt idx="7">
                  <c:v>2.5022499999999997E-4</c:v>
                </c:pt>
                <c:pt idx="8">
                  <c:v>5.7571E-4</c:v>
                </c:pt>
                <c:pt idx="9">
                  <c:v>8.6025500000000009E-4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4-42FE-830F-073C4A49C684}"/>
            </c:ext>
          </c:extLst>
        </c:ser>
        <c:ser>
          <c:idx val="3"/>
          <c:order val="3"/>
          <c:tx>
            <c:v>notn2pshuff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TotalStatistics!$AZ$45:$AZ$54</c:f>
              <c:numCache>
                <c:formatCode>General</c:formatCode>
                <c:ptCount val="10"/>
                <c:pt idx="0">
                  <c:v>1.3713325E-3</c:v>
                </c:pt>
                <c:pt idx="1">
                  <c:v>1.000005E-3</c:v>
                </c:pt>
                <c:pt idx="2">
                  <c:v>5.676225E-4</c:v>
                </c:pt>
                <c:pt idx="3">
                  <c:v>3.5791000000000004E-3</c:v>
                </c:pt>
                <c:pt idx="4">
                  <c:v>6.1808000000000002E-4</c:v>
                </c:pt>
                <c:pt idx="5">
                  <c:v>5.9779749999999991E-4</c:v>
                </c:pt>
                <c:pt idx="6">
                  <c:v>2.7672999999999999E-4</c:v>
                </c:pt>
                <c:pt idx="7">
                  <c:v>2.5022499999999997E-4</c:v>
                </c:pt>
                <c:pt idx="8">
                  <c:v>5.9779749999999991E-4</c:v>
                </c:pt>
                <c:pt idx="9">
                  <c:v>8.6290500000000007E-4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4-42FE-830F-073C4A49C684}"/>
            </c:ext>
          </c:extLst>
        </c:ser>
        <c:ser>
          <c:idx val="4"/>
          <c:order val="4"/>
          <c:tx>
            <c:v>notn2tail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TotalStatistics!$AZ$63:$AZ$72</c:f>
              <c:numCache>
                <c:formatCode>General</c:formatCode>
                <c:ptCount val="10"/>
                <c:pt idx="0">
                  <c:v>1.4463175000000001E-3</c:v>
                </c:pt>
                <c:pt idx="1">
                  <c:v>1.0077E-4</c:v>
                </c:pt>
                <c:pt idx="2">
                  <c:v>7.5734249999999999E-4</c:v>
                </c:pt>
                <c:pt idx="3">
                  <c:v>3.7785900000000001E-3</c:v>
                </c:pt>
                <c:pt idx="4">
                  <c:v>6.1808000000000002E-4</c:v>
                </c:pt>
                <c:pt idx="5">
                  <c:v>5.8553000000000001E-4</c:v>
                </c:pt>
                <c:pt idx="6">
                  <c:v>5.7869999999999996E-3</c:v>
                </c:pt>
                <c:pt idx="7">
                  <c:v>2.5022499999999997E-4</c:v>
                </c:pt>
                <c:pt idx="8">
                  <c:v>5.8708000000000002E-4</c:v>
                </c:pt>
                <c:pt idx="9">
                  <c:v>9.5154499999999993E-4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4-42FE-830F-073C4A49C684}"/>
            </c:ext>
          </c:extLst>
        </c:ser>
        <c:ser>
          <c:idx val="5"/>
          <c:order val="5"/>
          <c:tx>
            <c:v>notn2thimble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TotalStatistics!$AZ$81:$AZ$90</c:f>
              <c:numCache>
                <c:formatCode>General</c:formatCode>
                <c:ptCount val="10"/>
                <c:pt idx="0">
                  <c:v>1.3088449999999999E-3</c:v>
                </c:pt>
                <c:pt idx="1">
                  <c:v>1.0090500000000001E-4</c:v>
                </c:pt>
                <c:pt idx="2">
                  <c:v>5.5317499999999993E-4</c:v>
                </c:pt>
                <c:pt idx="3">
                  <c:v>3.0095772500000003E-2</c:v>
                </c:pt>
                <c:pt idx="4">
                  <c:v>6.1808000000000002E-4</c:v>
                </c:pt>
                <c:pt idx="5">
                  <c:v>5.7266249999999999E-4</c:v>
                </c:pt>
                <c:pt idx="6">
                  <c:v>6.3629199999999993E-3</c:v>
                </c:pt>
                <c:pt idx="7">
                  <c:v>2.5022499999999997E-4</c:v>
                </c:pt>
                <c:pt idx="8">
                  <c:v>5.8481249999999994E-4</c:v>
                </c:pt>
                <c:pt idx="9">
                  <c:v>8.1362999999999997E-4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E04-42FE-830F-073C4A49C684}"/>
            </c:ext>
          </c:extLst>
        </c:ser>
        <c:ser>
          <c:idx val="6"/>
          <c:order val="6"/>
          <c:tx>
            <c:v>notn2clones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TotalStatistics!$AZ$99:$AZ$108</c:f>
              <c:numCache>
                <c:formatCode>General</c:formatCode>
                <c:ptCount val="10"/>
                <c:pt idx="0">
                  <c:v>1.2588550000000001E-3</c:v>
                </c:pt>
                <c:pt idx="1">
                  <c:v>1.05E-4</c:v>
                </c:pt>
                <c:pt idx="2">
                  <c:v>5.5275499999999993E-4</c:v>
                </c:pt>
                <c:pt idx="3">
                  <c:v>4.0059979999999995E-2</c:v>
                </c:pt>
                <c:pt idx="4">
                  <c:v>6.1808000000000002E-4</c:v>
                </c:pt>
                <c:pt idx="5">
                  <c:v>4.5937250000000005E-4</c:v>
                </c:pt>
                <c:pt idx="6">
                  <c:v>1.005021E-2</c:v>
                </c:pt>
                <c:pt idx="7">
                  <c:v>2.5022499999999997E-4</c:v>
                </c:pt>
                <c:pt idx="8">
                  <c:v>4.7195000000000001E-4</c:v>
                </c:pt>
                <c:pt idx="9">
                  <c:v>8.1560999999999992E-4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E04-42FE-830F-073C4A49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</a:t>
            </a:r>
            <a:r>
              <a:rPr lang="ru-UA"/>
              <a:t>0</a:t>
            </a:r>
            <a:r>
              <a:rPr lang="en-IE"/>
              <a:t>0 items</a:t>
            </a:r>
            <a:r>
              <a:rPr lang="en-US"/>
              <a:t>, n^2</a:t>
            </a:r>
            <a:endParaRPr lang="ru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n2rand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TotalStatistics!$BA$4:$BA$8</c:f>
              <c:numCache>
                <c:formatCode>General</c:formatCode>
                <c:ptCount val="5"/>
                <c:pt idx="0">
                  <c:v>6.0854753800000001</c:v>
                </c:pt>
                <c:pt idx="1">
                  <c:v>12.467443707499999</c:v>
                </c:pt>
                <c:pt idx="2">
                  <c:v>9.3742798999999994</c:v>
                </c:pt>
                <c:pt idx="3">
                  <c:v>12.133257330000001</c:v>
                </c:pt>
                <c:pt idx="4">
                  <c:v>12.499750000000001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8-4856-9947-4CC726B1D5EE}"/>
            </c:ext>
          </c:extLst>
        </c:ser>
        <c:ser>
          <c:idx val="0"/>
          <c:order val="1"/>
          <c:tx>
            <c:v>n2theor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TotalStatistics!$AR$113:$AR$117</c:f>
              <c:numCache>
                <c:formatCode>General</c:formatCode>
                <c:ptCount val="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8-4856-9947-4CC726B1D5EE}"/>
            </c:ext>
          </c:extLst>
        </c:ser>
        <c:ser>
          <c:idx val="2"/>
          <c:order val="2"/>
          <c:tx>
            <c:v>n2ins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TotalStatistics!$BA$22:$BA$26</c:f>
              <c:numCache>
                <c:formatCode>General</c:formatCode>
                <c:ptCount val="5"/>
                <c:pt idx="0">
                  <c:v>0.76708168249999997</c:v>
                </c:pt>
                <c:pt idx="1">
                  <c:v>12.447541045000001</c:v>
                </c:pt>
                <c:pt idx="2">
                  <c:v>1.2938969225000001</c:v>
                </c:pt>
                <c:pt idx="3">
                  <c:v>12.054883897500002</c:v>
                </c:pt>
                <c:pt idx="4">
                  <c:v>12.499750000000001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8-4856-9947-4CC726B1D5EE}"/>
            </c:ext>
          </c:extLst>
        </c:ser>
        <c:ser>
          <c:idx val="3"/>
          <c:order val="3"/>
          <c:tx>
            <c:v>n2partshuffled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TotalStatistics!$BA$40:$BA$44</c:f>
              <c:numCache>
                <c:formatCode>General</c:formatCode>
                <c:ptCount val="5"/>
                <c:pt idx="0">
                  <c:v>2.150668E-2</c:v>
                </c:pt>
                <c:pt idx="1">
                  <c:v>1.0135884774999999</c:v>
                </c:pt>
                <c:pt idx="2">
                  <c:v>0.39770372499999995</c:v>
                </c:pt>
                <c:pt idx="3">
                  <c:v>0.58311333749999994</c:v>
                </c:pt>
                <c:pt idx="4">
                  <c:v>12.499750000000001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8-4856-9947-4CC726B1D5EE}"/>
            </c:ext>
          </c:extLst>
        </c:ser>
        <c:ser>
          <c:idx val="4"/>
          <c:order val="4"/>
          <c:tx>
            <c:v>n2tail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TotalStatistics!$BA$58:$BA$62</c:f>
              <c:numCache>
                <c:formatCode>General</c:formatCode>
                <c:ptCount val="5"/>
                <c:pt idx="0">
                  <c:v>3.3306736375000003</c:v>
                </c:pt>
                <c:pt idx="1">
                  <c:v>12.4677799425</c:v>
                </c:pt>
                <c:pt idx="2">
                  <c:v>8.5102274925000003</c:v>
                </c:pt>
                <c:pt idx="3">
                  <c:v>12.1373822475</c:v>
                </c:pt>
                <c:pt idx="4">
                  <c:v>12.499750000000001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8-4856-9947-4CC726B1D5EE}"/>
            </c:ext>
          </c:extLst>
        </c:ser>
        <c:ser>
          <c:idx val="5"/>
          <c:order val="5"/>
          <c:tx>
            <c:v>n2thimble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TotalStatistics!$BA$76:$BA$80</c:f>
              <c:numCache>
                <c:formatCode>General</c:formatCode>
                <c:ptCount val="5"/>
                <c:pt idx="0">
                  <c:v>5.9977593699999998</c:v>
                </c:pt>
                <c:pt idx="1">
                  <c:v>9.1250874900000003</c:v>
                </c:pt>
                <c:pt idx="2">
                  <c:v>10.999874994999999</c:v>
                </c:pt>
                <c:pt idx="3">
                  <c:v>11.250024995</c:v>
                </c:pt>
                <c:pt idx="4">
                  <c:v>12.499750000000001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8-4856-9947-4CC726B1D5EE}"/>
            </c:ext>
          </c:extLst>
        </c:ser>
        <c:ser>
          <c:idx val="6"/>
          <c:order val="6"/>
          <c:tx>
            <c:v>n2clones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TotalStatistics!$BA$94:$BA$98</c:f>
              <c:numCache>
                <c:formatCode>General</c:formatCode>
                <c:ptCount val="5"/>
                <c:pt idx="0">
                  <c:v>5.0345694425000005</c:v>
                </c:pt>
                <c:pt idx="1">
                  <c:v>9.0276805549999999</c:v>
                </c:pt>
                <c:pt idx="2">
                  <c:v>11.110930532499999</c:v>
                </c:pt>
                <c:pt idx="3">
                  <c:v>9.8960520750000001</c:v>
                </c:pt>
                <c:pt idx="4">
                  <c:v>12.499750000000001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8-4856-9947-4CC726B1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</a:t>
            </a:r>
            <a:r>
              <a:rPr lang="ru-UA"/>
              <a:t>0</a:t>
            </a:r>
            <a:r>
              <a:rPr lang="en-IE"/>
              <a:t>0 items, not n^2</a:t>
            </a:r>
            <a:endParaRPr lang="ru-UA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notn2theor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TotalStatistics!$AR$118:$AR$127</c:f>
              <c:numCache>
                <c:formatCode>General</c:formatCode>
                <c:ptCount val="10"/>
                <c:pt idx="0">
                  <c:v>5.9885500797296876E-2</c:v>
                </c:pt>
                <c:pt idx="1">
                  <c:v>5.1000000000000004E-4</c:v>
                </c:pt>
                <c:pt idx="2">
                  <c:v>7.804820237218406E-3</c:v>
                </c:pt>
                <c:pt idx="3">
                  <c:v>7.804820237218406E-3</c:v>
                </c:pt>
                <c:pt idx="4">
                  <c:v>7.804820237218406E-3</c:v>
                </c:pt>
                <c:pt idx="5">
                  <c:v>7.804820237218406E-3</c:v>
                </c:pt>
                <c:pt idx="6">
                  <c:v>5.0047999999999998E-4</c:v>
                </c:pt>
                <c:pt idx="7">
                  <c:v>2.0003999999999998E-3</c:v>
                </c:pt>
                <c:pt idx="8">
                  <c:v>7.804820237218406E-3</c:v>
                </c:pt>
                <c:pt idx="9">
                  <c:v>7.804820237218406E-3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C9E-93A0-7501103B7D66}"/>
            </c:ext>
          </c:extLst>
        </c:ser>
        <c:ser>
          <c:idx val="1"/>
          <c:order val="1"/>
          <c:tx>
            <c:v>notn2rand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TotalStatistics!$BA$9:$BA$18</c:f>
              <c:numCache>
                <c:formatCode>General</c:formatCode>
                <c:ptCount val="10"/>
                <c:pt idx="0">
                  <c:v>2.07090425E-2</c:v>
                </c:pt>
                <c:pt idx="1">
                  <c:v>1.000005E-3</c:v>
                </c:pt>
                <c:pt idx="2">
                  <c:v>1.3574607499999999E-2</c:v>
                </c:pt>
                <c:pt idx="3">
                  <c:v>0.31980172749999997</c:v>
                </c:pt>
                <c:pt idx="4">
                  <c:v>7.8446399999999999E-3</c:v>
                </c:pt>
                <c:pt idx="5">
                  <c:v>7.4428249999999993E-3</c:v>
                </c:pt>
                <c:pt idx="6">
                  <c:v>0.88489510000000005</c:v>
                </c:pt>
                <c:pt idx="7">
                  <c:v>2.500225E-3</c:v>
                </c:pt>
                <c:pt idx="8">
                  <c:v>7.5107275000000006E-3</c:v>
                </c:pt>
                <c:pt idx="9">
                  <c:v>1.4768442500000001E-2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A-4C9E-93A0-7501103B7D66}"/>
            </c:ext>
          </c:extLst>
        </c:ser>
        <c:ser>
          <c:idx val="2"/>
          <c:order val="2"/>
          <c:tx>
            <c:v>notn2ins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TotalStatistics!$BA$27:$BA$36</c:f>
              <c:numCache>
                <c:formatCode>General</c:formatCode>
                <c:ptCount val="10"/>
                <c:pt idx="0">
                  <c:v>2.0834040000000002E-2</c:v>
                </c:pt>
                <c:pt idx="1">
                  <c:v>1.000005E-3</c:v>
                </c:pt>
                <c:pt idx="2">
                  <c:v>1.0973212500000001E-2</c:v>
                </c:pt>
                <c:pt idx="3">
                  <c:v>0.32724020999999998</c:v>
                </c:pt>
                <c:pt idx="4">
                  <c:v>7.8446399999999999E-3</c:v>
                </c:pt>
                <c:pt idx="5">
                  <c:v>7.2309274999999996E-3</c:v>
                </c:pt>
                <c:pt idx="6">
                  <c:v>0.14427719999999999</c:v>
                </c:pt>
                <c:pt idx="7">
                  <c:v>2.500225E-3</c:v>
                </c:pt>
                <c:pt idx="8">
                  <c:v>7.2309274999999996E-3</c:v>
                </c:pt>
                <c:pt idx="9">
                  <c:v>1.1892824999999999E-2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A-4C9E-93A0-7501103B7D66}"/>
            </c:ext>
          </c:extLst>
        </c:ser>
        <c:ser>
          <c:idx val="3"/>
          <c:order val="3"/>
          <c:tx>
            <c:v>notn2pshuff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TotalStatistics!$BA$45:$BA$54</c:f>
              <c:numCache>
                <c:formatCode>General</c:formatCode>
                <c:ptCount val="10"/>
                <c:pt idx="0">
                  <c:v>1.9584065000000001E-2</c:v>
                </c:pt>
                <c:pt idx="1">
                  <c:v>1.000005E-3</c:v>
                </c:pt>
                <c:pt idx="2">
                  <c:v>7.3436474999999998E-3</c:v>
                </c:pt>
                <c:pt idx="3">
                  <c:v>0.31820459749999996</c:v>
                </c:pt>
                <c:pt idx="4">
                  <c:v>7.8446399999999999E-3</c:v>
                </c:pt>
                <c:pt idx="5">
                  <c:v>7.5782674999999994E-3</c:v>
                </c:pt>
                <c:pt idx="6">
                  <c:v>1.0786575000000001E-2</c:v>
                </c:pt>
                <c:pt idx="7">
                  <c:v>2.500225E-3</c:v>
                </c:pt>
                <c:pt idx="8">
                  <c:v>7.5782674999999994E-3</c:v>
                </c:pt>
                <c:pt idx="9">
                  <c:v>1.1798225000000001E-2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A-4C9E-93A0-7501103B7D66}"/>
            </c:ext>
          </c:extLst>
        </c:ser>
        <c:ser>
          <c:idx val="4"/>
          <c:order val="4"/>
          <c:tx>
            <c:v>notn2tail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TotalStatistics!$BA$63:$BA$72</c:f>
              <c:numCache>
                <c:formatCode>General</c:formatCode>
                <c:ptCount val="10"/>
                <c:pt idx="0">
                  <c:v>2.0584044999999999E-2</c:v>
                </c:pt>
                <c:pt idx="1">
                  <c:v>1.000005E-3</c:v>
                </c:pt>
                <c:pt idx="2">
                  <c:v>1.1849152499999998E-2</c:v>
                </c:pt>
                <c:pt idx="3">
                  <c:v>0.32130146250000008</c:v>
                </c:pt>
                <c:pt idx="4">
                  <c:v>7.8446399999999999E-3</c:v>
                </c:pt>
                <c:pt idx="5">
                  <c:v>7.5192625000000003E-3</c:v>
                </c:pt>
                <c:pt idx="6">
                  <c:v>0.47866226000000001</c:v>
                </c:pt>
                <c:pt idx="7">
                  <c:v>2.500225E-3</c:v>
                </c:pt>
                <c:pt idx="8">
                  <c:v>7.5442075000000004E-3</c:v>
                </c:pt>
                <c:pt idx="9">
                  <c:v>1.250648E-2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EA-4C9E-93A0-7501103B7D66}"/>
            </c:ext>
          </c:extLst>
        </c:ser>
        <c:ser>
          <c:idx val="5"/>
          <c:order val="5"/>
          <c:tx>
            <c:v>notn2thimble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TotalStatistics!$BA$81:$BA$90</c:f>
              <c:numCache>
                <c:formatCode>General</c:formatCode>
                <c:ptCount val="10"/>
                <c:pt idx="0">
                  <c:v>1.7459107500000001E-2</c:v>
                </c:pt>
                <c:pt idx="1">
                  <c:v>1.000005E-3</c:v>
                </c:pt>
                <c:pt idx="2">
                  <c:v>7.2341300000000001E-3</c:v>
                </c:pt>
                <c:pt idx="3">
                  <c:v>1.1086201899999999</c:v>
                </c:pt>
                <c:pt idx="4">
                  <c:v>7.8446399999999999E-3</c:v>
                </c:pt>
                <c:pt idx="5">
                  <c:v>7.3241024999999996E-3</c:v>
                </c:pt>
                <c:pt idx="6">
                  <c:v>0.99942272500000007</c:v>
                </c:pt>
                <c:pt idx="7">
                  <c:v>2.500225E-3</c:v>
                </c:pt>
                <c:pt idx="8">
                  <c:v>7.4955124999999999E-3</c:v>
                </c:pt>
                <c:pt idx="9">
                  <c:v>1.141821E-2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2EA-4C9E-93A0-7501103B7D66}"/>
            </c:ext>
          </c:extLst>
        </c:ser>
        <c:ser>
          <c:idx val="6"/>
          <c:order val="6"/>
          <c:tx>
            <c:v>notn2clones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TotalStatistics!$BA$99:$BA$108</c:f>
              <c:numCache>
                <c:formatCode>General</c:formatCode>
                <c:ptCount val="10"/>
                <c:pt idx="0">
                  <c:v>1.7209112499999998E-2</c:v>
                </c:pt>
                <c:pt idx="1">
                  <c:v>1.009165E-3</c:v>
                </c:pt>
                <c:pt idx="2">
                  <c:v>7.020915E-3</c:v>
                </c:pt>
                <c:pt idx="3">
                  <c:v>4.6878333425000003</c:v>
                </c:pt>
                <c:pt idx="4">
                  <c:v>7.8446399999999999E-3</c:v>
                </c:pt>
                <c:pt idx="5">
                  <c:v>6.0510499999999997E-3</c:v>
                </c:pt>
                <c:pt idx="6">
                  <c:v>0.69488910000000004</c:v>
                </c:pt>
                <c:pt idx="7">
                  <c:v>2.500225E-3</c:v>
                </c:pt>
                <c:pt idx="8">
                  <c:v>6.0629074999999999E-3</c:v>
                </c:pt>
                <c:pt idx="9">
                  <c:v>1.141839E-2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2EA-4C9E-93A0-7501103B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</a:t>
            </a:r>
            <a:r>
              <a:rPr lang="ru-UA"/>
              <a:t>00</a:t>
            </a:r>
            <a:r>
              <a:rPr lang="en-IE"/>
              <a:t>0 items</a:t>
            </a:r>
            <a:r>
              <a:rPr lang="en-US"/>
              <a:t>, n^2</a:t>
            </a:r>
            <a:endParaRPr lang="ru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n2rand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TotalStatistics!$BB$4:$BB$8</c:f>
              <c:numCache>
                <c:formatCode>General</c:formatCode>
                <c:ptCount val="5"/>
                <c:pt idx="0">
                  <c:v>609.27307866000001</c:v>
                </c:pt>
                <c:pt idx="1">
                  <c:v>1246.8743563875</c:v>
                </c:pt>
                <c:pt idx="2">
                  <c:v>937.8951525425</c:v>
                </c:pt>
                <c:pt idx="3">
                  <c:v>1216.8988161975001</c:v>
                </c:pt>
                <c:pt idx="4">
                  <c:v>1249.9974999999999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EBD-AFB0-FD0E73091DCF}"/>
            </c:ext>
          </c:extLst>
        </c:ser>
        <c:ser>
          <c:idx val="0"/>
          <c:order val="1"/>
          <c:tx>
            <c:v>n2theor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TotalStatistics!$AS$113:$AS$117</c:f>
              <c:numCache>
                <c:formatCode>General</c:formatCode>
                <c:ptCount val="5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9-4EBD-AFB0-FD0E73091DCF}"/>
            </c:ext>
          </c:extLst>
        </c:ser>
        <c:ser>
          <c:idx val="2"/>
          <c:order val="2"/>
          <c:tx>
            <c:v>n2ins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TotalStatistics!$BB$22:$BB$26</c:f>
              <c:numCache>
                <c:formatCode>General</c:formatCode>
                <c:ptCount val="5"/>
                <c:pt idx="0">
                  <c:v>76.648101205000003</c:v>
                </c:pt>
                <c:pt idx="1">
                  <c:v>1246.5371913700001</c:v>
                </c:pt>
                <c:pt idx="2">
                  <c:v>127.970276445</c:v>
                </c:pt>
                <c:pt idx="3">
                  <c:v>1214.4713210524999</c:v>
                </c:pt>
                <c:pt idx="4">
                  <c:v>1249.9974999999999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9-4EBD-AFB0-FD0E73091DCF}"/>
            </c:ext>
          </c:extLst>
        </c:ser>
        <c:ser>
          <c:idx val="3"/>
          <c:order val="3"/>
          <c:tx>
            <c:v>n2partshuffled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TotalStatistics!$BB$40:$BB$44</c:f>
              <c:numCache>
                <c:formatCode>General</c:formatCode>
                <c:ptCount val="5"/>
                <c:pt idx="0">
                  <c:v>0.64578376000000004</c:v>
                </c:pt>
                <c:pt idx="1">
                  <c:v>37.2669715225</c:v>
                </c:pt>
                <c:pt idx="2">
                  <c:v>15.754763217500001</c:v>
                </c:pt>
                <c:pt idx="3">
                  <c:v>27.494945010000002</c:v>
                </c:pt>
                <c:pt idx="4">
                  <c:v>1249.9974999999999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F9-4EBD-AFB0-FD0E73091DCF}"/>
            </c:ext>
          </c:extLst>
        </c:ser>
        <c:ser>
          <c:idx val="4"/>
          <c:order val="4"/>
          <c:tx>
            <c:v>n2tail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TotalStatistics!$BB$58:$BB$62</c:f>
              <c:numCache>
                <c:formatCode>General</c:formatCode>
                <c:ptCount val="5"/>
                <c:pt idx="0">
                  <c:v>277.00212604500001</c:v>
                </c:pt>
                <c:pt idx="1">
                  <c:v>1246.8648298600001</c:v>
                </c:pt>
                <c:pt idx="2">
                  <c:v>771.23123203750004</c:v>
                </c:pt>
                <c:pt idx="3">
                  <c:v>1217.3938152075</c:v>
                </c:pt>
                <c:pt idx="4">
                  <c:v>1249.9974999999999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9-4EBD-AFB0-FD0E73091DCF}"/>
            </c:ext>
          </c:extLst>
        </c:ser>
        <c:ser>
          <c:idx val="5"/>
          <c:order val="5"/>
          <c:tx>
            <c:v>n2thimble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TotalStatistics!$BB$76:$BB$80</c:f>
              <c:numCache>
                <c:formatCode>General</c:formatCode>
                <c:ptCount val="5"/>
                <c:pt idx="0">
                  <c:v>606.22039406249996</c:v>
                </c:pt>
                <c:pt idx="1">
                  <c:v>1067.7080208224997</c:v>
                </c:pt>
                <c:pt idx="2">
                  <c:v>1041.665</c:v>
                </c:pt>
                <c:pt idx="3">
                  <c:v>1093.5690628574998</c:v>
                </c:pt>
                <c:pt idx="4">
                  <c:v>1249.9974999999999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F9-4EBD-AFB0-FD0E73091DCF}"/>
            </c:ext>
          </c:extLst>
        </c:ser>
        <c:ser>
          <c:idx val="6"/>
          <c:order val="6"/>
          <c:tx>
            <c:v>n2clones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TotalStatistics!$BB$94:$BB$98</c:f>
              <c:numCache>
                <c:formatCode>General</c:formatCode>
                <c:ptCount val="5"/>
                <c:pt idx="0">
                  <c:v>497.44602040000001</c:v>
                </c:pt>
                <c:pt idx="1">
                  <c:v>873.72131377499989</c:v>
                </c:pt>
                <c:pt idx="2">
                  <c:v>1020.4023724374999</c:v>
                </c:pt>
                <c:pt idx="3">
                  <c:v>1026.78794642</c:v>
                </c:pt>
                <c:pt idx="4">
                  <c:v>1249.9974999999999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F9-4EBD-AFB0-FD0E7309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</a:t>
            </a:r>
            <a:r>
              <a:rPr lang="en-IE"/>
              <a:t>0</a:t>
            </a:r>
            <a:r>
              <a:rPr lang="ru-UA"/>
              <a:t>00</a:t>
            </a:r>
            <a:r>
              <a:rPr lang="en-IE"/>
              <a:t>0 items, not n^2</a:t>
            </a:r>
            <a:endParaRPr lang="ru-UA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notn2theor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TotalStatistics!$AS$118:$AS$127</c:f>
              <c:numCache>
                <c:formatCode>General</c:formatCode>
                <c:ptCount val="10"/>
                <c:pt idx="0">
                  <c:v>0.17560620947850925</c:v>
                </c:pt>
                <c:pt idx="1">
                  <c:v>5.0099999999999997E-3</c:v>
                </c:pt>
                <c:pt idx="2">
                  <c:v>9.4657842846620863E-2</c:v>
                </c:pt>
                <c:pt idx="3">
                  <c:v>9.4657842846620863E-2</c:v>
                </c:pt>
                <c:pt idx="4">
                  <c:v>9.4657842846620863E-2</c:v>
                </c:pt>
                <c:pt idx="5">
                  <c:v>9.4657842846620863E-2</c:v>
                </c:pt>
                <c:pt idx="6">
                  <c:v>5.0004799999999999E-3</c:v>
                </c:pt>
                <c:pt idx="7">
                  <c:v>2.0000400000000002E-2</c:v>
                </c:pt>
                <c:pt idx="8">
                  <c:v>9.4657842846620863E-2</c:v>
                </c:pt>
                <c:pt idx="9">
                  <c:v>9.4657842846620863E-2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C-4B85-8AB4-770DCC043D6D}"/>
            </c:ext>
          </c:extLst>
        </c:ser>
        <c:ser>
          <c:idx val="1"/>
          <c:order val="1"/>
          <c:tx>
            <c:v>notn2rand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TotalStatistics!$BB$9:$BB$18</c:f>
              <c:numCache>
                <c:formatCode>General</c:formatCode>
                <c:ptCount val="10"/>
                <c:pt idx="0">
                  <c:v>0.24458420749999998</c:v>
                </c:pt>
                <c:pt idx="1">
                  <c:v>1.0000004999999999E-2</c:v>
                </c:pt>
                <c:pt idx="2">
                  <c:v>0.21362687749999998</c:v>
                </c:pt>
                <c:pt idx="3">
                  <c:v>31.340031207499997</c:v>
                </c:pt>
                <c:pt idx="4">
                  <c:v>9.475712E-2</c:v>
                </c:pt>
                <c:pt idx="5">
                  <c:v>9.0462624999999991E-2</c:v>
                </c:pt>
                <c:pt idx="6">
                  <c:v>88.348397364999997</c:v>
                </c:pt>
                <c:pt idx="7">
                  <c:v>2.5000225000000001E-2</c:v>
                </c:pt>
                <c:pt idx="8">
                  <c:v>9.1354640000000001E-2</c:v>
                </c:pt>
                <c:pt idx="9">
                  <c:v>0.17813464500000001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C-4B85-8AB4-770DCC043D6D}"/>
            </c:ext>
          </c:extLst>
        </c:ser>
        <c:ser>
          <c:idx val="2"/>
          <c:order val="2"/>
          <c:tx>
            <c:v>notn2ins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TotalStatistics!$BB$27:$BB$36</c:f>
              <c:numCache>
                <c:formatCode>General</c:formatCode>
                <c:ptCount val="10"/>
                <c:pt idx="0">
                  <c:v>0.24458420750000001</c:v>
                </c:pt>
                <c:pt idx="1">
                  <c:v>1.0000004999999999E-2</c:v>
                </c:pt>
                <c:pt idx="2">
                  <c:v>0.15684012000000003</c:v>
                </c:pt>
                <c:pt idx="3">
                  <c:v>31.487848190000001</c:v>
                </c:pt>
                <c:pt idx="4">
                  <c:v>9.475712E-2</c:v>
                </c:pt>
                <c:pt idx="5">
                  <c:v>8.7793220000000005E-2</c:v>
                </c:pt>
                <c:pt idx="6">
                  <c:v>14.282416084999999</c:v>
                </c:pt>
                <c:pt idx="7">
                  <c:v>2.5000225000000001E-2</c:v>
                </c:pt>
                <c:pt idx="8">
                  <c:v>8.7791967500000012E-2</c:v>
                </c:pt>
                <c:pt idx="9">
                  <c:v>0.1494586225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C-4B85-8AB4-770DCC043D6D}"/>
            </c:ext>
          </c:extLst>
        </c:ser>
        <c:ser>
          <c:idx val="3"/>
          <c:order val="3"/>
          <c:tx>
            <c:v>notn2pshuff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TotalStatistics!$BB$45:$BB$54</c:f>
              <c:numCache>
                <c:formatCode>General</c:formatCode>
                <c:ptCount val="10"/>
                <c:pt idx="0">
                  <c:v>0.23958421749999997</c:v>
                </c:pt>
                <c:pt idx="1">
                  <c:v>1.0000004999999999E-2</c:v>
                </c:pt>
                <c:pt idx="2">
                  <c:v>8.8103792499999986E-2</c:v>
                </c:pt>
                <c:pt idx="3">
                  <c:v>31.321913370000001</c:v>
                </c:pt>
                <c:pt idx="4">
                  <c:v>9.475712E-2</c:v>
                </c:pt>
                <c:pt idx="5">
                  <c:v>9.1243052499999991E-2</c:v>
                </c:pt>
                <c:pt idx="6">
                  <c:v>0.35737759000000002</c:v>
                </c:pt>
                <c:pt idx="7">
                  <c:v>2.5000225000000001E-2</c:v>
                </c:pt>
                <c:pt idx="8">
                  <c:v>9.1243052499999991E-2</c:v>
                </c:pt>
                <c:pt idx="9">
                  <c:v>0.1470604325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C-4B85-8AB4-770DCC043D6D}"/>
            </c:ext>
          </c:extLst>
        </c:ser>
        <c:ser>
          <c:idx val="4"/>
          <c:order val="4"/>
          <c:tx>
            <c:v>notn2tail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TotalStatistics!$BB$63:$BB$72</c:f>
              <c:numCache>
                <c:formatCode>General</c:formatCode>
                <c:ptCount val="10"/>
                <c:pt idx="0">
                  <c:v>0.24458420750000001</c:v>
                </c:pt>
                <c:pt idx="1">
                  <c:v>1.0000004999999999E-2</c:v>
                </c:pt>
                <c:pt idx="2">
                  <c:v>0.1651829675</c:v>
                </c:pt>
                <c:pt idx="3">
                  <c:v>31.365007172500004</c:v>
                </c:pt>
                <c:pt idx="4">
                  <c:v>9.475712E-2</c:v>
                </c:pt>
                <c:pt idx="5">
                  <c:v>9.167997E-2</c:v>
                </c:pt>
                <c:pt idx="6">
                  <c:v>40.238985804999999</c:v>
                </c:pt>
                <c:pt idx="7">
                  <c:v>2.5000225000000001E-2</c:v>
                </c:pt>
                <c:pt idx="8">
                  <c:v>9.1515605E-2</c:v>
                </c:pt>
                <c:pt idx="9">
                  <c:v>0.15341997499999999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C-4B85-8AB4-770DCC043D6D}"/>
            </c:ext>
          </c:extLst>
        </c:ser>
        <c:ser>
          <c:idx val="5"/>
          <c:order val="5"/>
          <c:tx>
            <c:v>notn2thimble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TotalStatistics!$BB$81:$BB$90</c:f>
              <c:numCache>
                <c:formatCode>General</c:formatCode>
                <c:ptCount val="10"/>
                <c:pt idx="0">
                  <c:v>0.21833426</c:v>
                </c:pt>
                <c:pt idx="1">
                  <c:v>1.0000004999999999E-2</c:v>
                </c:pt>
                <c:pt idx="2">
                  <c:v>8.7688292500000015E-2</c:v>
                </c:pt>
                <c:pt idx="3">
                  <c:v>215.79058422999998</c:v>
                </c:pt>
                <c:pt idx="4">
                  <c:v>9.475712E-2</c:v>
                </c:pt>
                <c:pt idx="5">
                  <c:v>8.9382160000000002E-2</c:v>
                </c:pt>
                <c:pt idx="6">
                  <c:v>48.878573084999999</c:v>
                </c:pt>
                <c:pt idx="7">
                  <c:v>2.5000225000000001E-2</c:v>
                </c:pt>
                <c:pt idx="8">
                  <c:v>9.0334510000000007E-2</c:v>
                </c:pt>
                <c:pt idx="9">
                  <c:v>0.144654535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99C-4B85-8AB4-770DCC043D6D}"/>
            </c:ext>
          </c:extLst>
        </c:ser>
        <c:ser>
          <c:idx val="6"/>
          <c:order val="6"/>
          <c:tx>
            <c:v>notn2clones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TotalStatistics!$BB$99:$BB$108</c:f>
              <c:numCache>
                <c:formatCode>General</c:formatCode>
                <c:ptCount val="10"/>
                <c:pt idx="0">
                  <c:v>0.21833426</c:v>
                </c:pt>
                <c:pt idx="1">
                  <c:v>1.0009315000000001E-2</c:v>
                </c:pt>
                <c:pt idx="2">
                  <c:v>8.5395667499999994E-2</c:v>
                </c:pt>
                <c:pt idx="3">
                  <c:v>535.71357141499993</c:v>
                </c:pt>
                <c:pt idx="4">
                  <c:v>9.475712E-2</c:v>
                </c:pt>
                <c:pt idx="5">
                  <c:v>7.4137802500000002E-2</c:v>
                </c:pt>
                <c:pt idx="6">
                  <c:v>127.55540838</c:v>
                </c:pt>
                <c:pt idx="7">
                  <c:v>2.5000225000000001E-2</c:v>
                </c:pt>
                <c:pt idx="8">
                  <c:v>7.2871279999999997E-2</c:v>
                </c:pt>
                <c:pt idx="9">
                  <c:v>0.14465557999999998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99C-4B85-8AB4-770DCC04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8303"/>
        <c:axId val="171620383"/>
      </c:barChart>
      <c:catAx>
        <c:axId val="17161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20383"/>
        <c:crosses val="autoZero"/>
        <c:auto val="1"/>
        <c:lblAlgn val="ctr"/>
        <c:lblOffset val="100"/>
        <c:noMultiLvlLbl val="0"/>
      </c:catAx>
      <c:valAx>
        <c:axId val="1716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1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UA"/>
              <a:t>50 </a:t>
            </a:r>
            <a:r>
              <a:rPr lang="en-IE"/>
              <a:t>items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TotalStatistics!$AO$113:$AO$117</c:f>
              <c:numCache>
                <c:formatCode>General</c:formatCode>
                <c:ptCount val="5"/>
                <c:pt idx="0">
                  <c:v>1.2500000000000001E-5</c:v>
                </c:pt>
                <c:pt idx="1">
                  <c:v>1.2500000000000001E-5</c:v>
                </c:pt>
                <c:pt idx="2">
                  <c:v>1.2500000000000001E-5</c:v>
                </c:pt>
                <c:pt idx="3">
                  <c:v>1.2500000000000001E-5</c:v>
                </c:pt>
                <c:pt idx="4">
                  <c:v>1.2500000000000001E-5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D5-4C1D-BB24-884D0EE9EEC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TotalStatistics!$AX$4:$AX$8</c:f>
              <c:numCache>
                <c:formatCode>General</c:formatCode>
                <c:ptCount val="5"/>
                <c:pt idx="0">
                  <c:v>6.1850000000000001E-6</c:v>
                </c:pt>
                <c:pt idx="1">
                  <c:v>1.1952500000000001E-5</c:v>
                </c:pt>
                <c:pt idx="2">
                  <c:v>1.005E-5</c:v>
                </c:pt>
                <c:pt idx="3">
                  <c:v>1.1514999999999999E-5</c:v>
                </c:pt>
                <c:pt idx="4">
                  <c:v>1.225E-5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D5-4C1D-BB24-884D0EE9EEC2}"/>
            </c:ext>
          </c:extLst>
        </c:ser>
        <c:ser>
          <c:idx val="2"/>
          <c:order val="2"/>
          <c:tx>
            <c:strRef>
              <c:f>TotalStatistics!$AX$22:$AX$26</c:f>
              <c:strCache>
                <c:ptCount val="5"/>
                <c:pt idx="0">
                  <c:v>7,725E-07</c:v>
                </c:pt>
                <c:pt idx="1">
                  <c:v>0,00000896</c:v>
                </c:pt>
                <c:pt idx="2">
                  <c:v>0,00000288</c:v>
                </c:pt>
                <c:pt idx="3">
                  <c:v>7,4725E-06</c:v>
                </c:pt>
                <c:pt idx="4">
                  <c:v>0,00001225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TotalStatistics!$AX$22:$AX$26</c:f>
              <c:numCache>
                <c:formatCode>General</c:formatCode>
                <c:ptCount val="5"/>
                <c:pt idx="0">
                  <c:v>7.7249999999999991E-7</c:v>
                </c:pt>
                <c:pt idx="1">
                  <c:v>8.9599999999999989E-6</c:v>
                </c:pt>
                <c:pt idx="2">
                  <c:v>2.88E-6</c:v>
                </c:pt>
                <c:pt idx="3">
                  <c:v>7.4725E-6</c:v>
                </c:pt>
                <c:pt idx="4">
                  <c:v>1.225E-5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D5-4C1D-BB24-884D0EE9EEC2}"/>
            </c:ext>
          </c:extLst>
        </c:ser>
        <c:ser>
          <c:idx val="3"/>
          <c:order val="3"/>
          <c:tx>
            <c:strRef>
              <c:f>TotalStatistics!$AX$40:$AX$44</c:f>
              <c:strCache>
                <c:ptCount val="5"/>
                <c:pt idx="0">
                  <c:v>5,975E-07</c:v>
                </c:pt>
                <c:pt idx="1">
                  <c:v>4,8375E-06</c:v>
                </c:pt>
                <c:pt idx="2">
                  <c:v>0,000003835</c:v>
                </c:pt>
                <c:pt idx="3">
                  <c:v>0,00000343</c:v>
                </c:pt>
                <c:pt idx="4">
                  <c:v>0,00001225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TotalStatistics!$AX$40:$AX$44</c:f>
              <c:numCache>
                <c:formatCode>General</c:formatCode>
                <c:ptCount val="5"/>
                <c:pt idx="0">
                  <c:v>5.975E-7</c:v>
                </c:pt>
                <c:pt idx="1">
                  <c:v>4.8374999999999998E-6</c:v>
                </c:pt>
                <c:pt idx="2">
                  <c:v>3.8349999999999997E-6</c:v>
                </c:pt>
                <c:pt idx="3">
                  <c:v>3.4300000000000002E-6</c:v>
                </c:pt>
                <c:pt idx="4">
                  <c:v>1.225E-5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D5-4C1D-BB24-884D0EE9EEC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TotalStatistics!$AX$58:$AX$62</c:f>
              <c:numCache>
                <c:formatCode>General</c:formatCode>
                <c:ptCount val="5"/>
                <c:pt idx="0">
                  <c:v>5.6550000000000001E-6</c:v>
                </c:pt>
                <c:pt idx="1">
                  <c:v>1.1970000000000001E-5</c:v>
                </c:pt>
                <c:pt idx="2">
                  <c:v>9.9750000000000002E-6</c:v>
                </c:pt>
                <c:pt idx="3">
                  <c:v>1.078E-5</c:v>
                </c:pt>
                <c:pt idx="4">
                  <c:v>1.225E-5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D5-4C1D-BB24-884D0EE9EEC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TotalStatistics!$AX$76:$AX$80</c:f>
              <c:numCache>
                <c:formatCode>General</c:formatCode>
                <c:ptCount val="5"/>
                <c:pt idx="0">
                  <c:v>6.2199999999999997E-6</c:v>
                </c:pt>
                <c:pt idx="1">
                  <c:v>9.4900000000000006E-6</c:v>
                </c:pt>
                <c:pt idx="2">
                  <c:v>1.2212499999999999E-5</c:v>
                </c:pt>
                <c:pt idx="3">
                  <c:v>1.2617499999999999E-5</c:v>
                </c:pt>
                <c:pt idx="4">
                  <c:v>1.225E-5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0D5-4C1D-BB24-884D0EE9EEC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TotalStatistics!$AX$94:$AX$98</c:f>
              <c:numCache>
                <c:formatCode>General</c:formatCode>
                <c:ptCount val="5"/>
                <c:pt idx="0">
                  <c:v>4.16E-6</c:v>
                </c:pt>
                <c:pt idx="1">
                  <c:v>7.9500000000000001E-6</c:v>
                </c:pt>
                <c:pt idx="2">
                  <c:v>1.09075E-5</c:v>
                </c:pt>
                <c:pt idx="3">
                  <c:v>9.6775000000000001E-6</c:v>
                </c:pt>
                <c:pt idx="4">
                  <c:v>1.225E-5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0D5-4C1D-BB24-884D0EE9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99135"/>
        <c:axId val="185007039"/>
      </c:barChart>
      <c:catAx>
        <c:axId val="18499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07039"/>
        <c:crosses val="autoZero"/>
        <c:auto val="1"/>
        <c:lblAlgn val="ctr"/>
        <c:lblOffset val="100"/>
        <c:noMultiLvlLbl val="0"/>
      </c:catAx>
      <c:valAx>
        <c:axId val="1850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99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110</xdr:row>
      <xdr:rowOff>1</xdr:rowOff>
    </xdr:from>
    <xdr:ext cx="1905000" cy="190500"/>
    <xdr:sp macro="" textlink="">
      <xdr:nvSpPr>
        <xdr:cNvPr id="4" name="TextBox 3"/>
        <xdr:cNvSpPr txBox="1"/>
      </xdr:nvSpPr>
      <xdr:spPr>
        <a:xfrm>
          <a:off x="7709647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11</xdr:col>
      <xdr:colOff>0</xdr:colOff>
      <xdr:row>110</xdr:row>
      <xdr:rowOff>1</xdr:rowOff>
    </xdr:from>
    <xdr:ext cx="1916206" cy="201706"/>
    <xdr:sp macro="" textlink="">
      <xdr:nvSpPr>
        <xdr:cNvPr id="5" name="TextBox 4"/>
        <xdr:cNvSpPr txBox="1"/>
      </xdr:nvSpPr>
      <xdr:spPr>
        <a:xfrm>
          <a:off x="10208559" y="20966207"/>
          <a:ext cx="1916206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17</xdr:col>
      <xdr:colOff>7202</xdr:colOff>
      <xdr:row>110</xdr:row>
      <xdr:rowOff>1</xdr:rowOff>
    </xdr:from>
    <xdr:ext cx="2245180" cy="179293"/>
    <xdr:sp macro="" textlink="">
      <xdr:nvSpPr>
        <xdr:cNvPr id="7" name="TextBox 6"/>
        <xdr:cNvSpPr txBox="1"/>
      </xdr:nvSpPr>
      <xdr:spPr>
        <a:xfrm>
          <a:off x="12983614" y="20966207"/>
          <a:ext cx="2245180" cy="1792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14</xdr:col>
      <xdr:colOff>0</xdr:colOff>
      <xdr:row>110</xdr:row>
      <xdr:rowOff>1</xdr:rowOff>
    </xdr:from>
    <xdr:ext cx="2173942" cy="190499"/>
    <xdr:sp macro="" textlink="">
      <xdr:nvSpPr>
        <xdr:cNvPr id="8" name="TextBox 7"/>
        <xdr:cNvSpPr txBox="1"/>
      </xdr:nvSpPr>
      <xdr:spPr>
        <a:xfrm>
          <a:off x="10813676" y="20966207"/>
          <a:ext cx="2173942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0</xdr:row>
      <xdr:rowOff>1</xdr:rowOff>
    </xdr:from>
    <xdr:ext cx="15090321" cy="190500"/>
    <xdr:sp macro="" textlink="">
      <xdr:nvSpPr>
        <xdr:cNvPr id="2" name="TextBox 1"/>
        <xdr:cNvSpPr txBox="1"/>
      </xdr:nvSpPr>
      <xdr:spPr>
        <a:xfrm>
          <a:off x="1034143" y="1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15090321" cy="190500"/>
    <xdr:sp macro="" textlink="">
      <xdr:nvSpPr>
        <xdr:cNvPr id="9" name="TextBox 8"/>
        <xdr:cNvSpPr txBox="1"/>
      </xdr:nvSpPr>
      <xdr:spPr>
        <a:xfrm>
          <a:off x="1034143" y="3429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36</xdr:row>
      <xdr:rowOff>0</xdr:rowOff>
    </xdr:from>
    <xdr:ext cx="15090321" cy="190500"/>
    <xdr:sp macro="" textlink="">
      <xdr:nvSpPr>
        <xdr:cNvPr id="10" name="TextBox 9"/>
        <xdr:cNvSpPr txBox="1"/>
      </xdr:nvSpPr>
      <xdr:spPr>
        <a:xfrm>
          <a:off x="1034143" y="6858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5090321" cy="190500"/>
    <xdr:sp macro="" textlink="">
      <xdr:nvSpPr>
        <xdr:cNvPr id="11" name="TextBox 10"/>
        <xdr:cNvSpPr txBox="1"/>
      </xdr:nvSpPr>
      <xdr:spPr>
        <a:xfrm>
          <a:off x="1034143" y="10287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15090321" cy="190500"/>
    <xdr:sp macro="" textlink="">
      <xdr:nvSpPr>
        <xdr:cNvPr id="12" name="TextBox 11"/>
        <xdr:cNvSpPr txBox="1"/>
      </xdr:nvSpPr>
      <xdr:spPr>
        <a:xfrm>
          <a:off x="1034143" y="13729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90</xdr:row>
      <xdr:rowOff>0</xdr:rowOff>
    </xdr:from>
    <xdr:ext cx="15090321" cy="190500"/>
    <xdr:sp macro="" textlink="">
      <xdr:nvSpPr>
        <xdr:cNvPr id="13" name="TextBox 12"/>
        <xdr:cNvSpPr txBox="1"/>
      </xdr:nvSpPr>
      <xdr:spPr>
        <a:xfrm>
          <a:off x="1034143" y="17158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0</xdr:row>
      <xdr:rowOff>0</xdr:rowOff>
    </xdr:from>
    <xdr:ext cx="15090321" cy="190500"/>
    <xdr:sp macro="" textlink="">
      <xdr:nvSpPr>
        <xdr:cNvPr id="14" name="TextBox 13"/>
        <xdr:cNvSpPr txBox="1"/>
      </xdr:nvSpPr>
      <xdr:spPr>
        <a:xfrm>
          <a:off x="17231591" y="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23</xdr:col>
      <xdr:colOff>952500</xdr:colOff>
      <xdr:row>17</xdr:row>
      <xdr:rowOff>190499</xdr:rowOff>
    </xdr:from>
    <xdr:ext cx="15112733" cy="190499"/>
    <xdr:sp macro="" textlink="">
      <xdr:nvSpPr>
        <xdr:cNvPr id="15" name="TextBox 14"/>
        <xdr:cNvSpPr txBox="1"/>
      </xdr:nvSpPr>
      <xdr:spPr>
        <a:xfrm>
          <a:off x="18478500" y="3428999"/>
          <a:ext cx="1511273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16" name="TextBox 15"/>
        <xdr:cNvSpPr txBox="1"/>
      </xdr:nvSpPr>
      <xdr:spPr>
        <a:xfrm>
          <a:off x="17231591" y="6857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17" name="TextBox 16"/>
        <xdr:cNvSpPr txBox="1"/>
      </xdr:nvSpPr>
      <xdr:spPr>
        <a:xfrm>
          <a:off x="17231591" y="10286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18" name="TextBox 17"/>
        <xdr:cNvSpPr txBox="1"/>
      </xdr:nvSpPr>
      <xdr:spPr>
        <a:xfrm>
          <a:off x="17231591" y="13733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19" name="TextBox 18"/>
        <xdr:cNvSpPr txBox="1"/>
      </xdr:nvSpPr>
      <xdr:spPr>
        <a:xfrm>
          <a:off x="17231591" y="17162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5</xdr:col>
      <xdr:colOff>0</xdr:colOff>
      <xdr:row>110</xdr:row>
      <xdr:rowOff>0</xdr:rowOff>
    </xdr:from>
    <xdr:ext cx="1941819" cy="206508"/>
    <xdr:sp macro="" textlink="">
      <xdr:nvSpPr>
        <xdr:cNvPr id="22" name="TextBox 21"/>
        <xdr:cNvSpPr txBox="1"/>
      </xdr:nvSpPr>
      <xdr:spPr>
        <a:xfrm>
          <a:off x="5188324" y="20966206"/>
          <a:ext cx="1941819" cy="2065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26</xdr:col>
      <xdr:colOff>9524</xdr:colOff>
      <xdr:row>110</xdr:row>
      <xdr:rowOff>1</xdr:rowOff>
    </xdr:from>
    <xdr:ext cx="3128123" cy="201705"/>
    <xdr:sp macro="" textlink="">
      <xdr:nvSpPr>
        <xdr:cNvPr id="23" name="TextBox 22"/>
        <xdr:cNvSpPr txBox="1"/>
      </xdr:nvSpPr>
      <xdr:spPr>
        <a:xfrm>
          <a:off x="20762818" y="20966207"/>
          <a:ext cx="3128123" cy="2017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29</xdr:col>
      <xdr:colOff>1</xdr:colOff>
      <xdr:row>110</xdr:row>
      <xdr:rowOff>1</xdr:rowOff>
    </xdr:from>
    <xdr:ext cx="1857374" cy="190499"/>
    <xdr:sp macro="" textlink="">
      <xdr:nvSpPr>
        <xdr:cNvPr id="24" name="TextBox 23"/>
        <xdr:cNvSpPr txBox="1"/>
      </xdr:nvSpPr>
      <xdr:spPr>
        <a:xfrm>
          <a:off x="20926426" y="20964526"/>
          <a:ext cx="1857374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35</xdr:col>
      <xdr:colOff>7202</xdr:colOff>
      <xdr:row>110</xdr:row>
      <xdr:rowOff>1</xdr:rowOff>
    </xdr:from>
    <xdr:ext cx="1831123" cy="190499"/>
    <xdr:sp macro="" textlink="">
      <xdr:nvSpPr>
        <xdr:cNvPr id="25" name="TextBox 24"/>
        <xdr:cNvSpPr txBox="1"/>
      </xdr:nvSpPr>
      <xdr:spPr>
        <a:xfrm>
          <a:off x="24591227" y="20964526"/>
          <a:ext cx="183112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32</xdr:col>
      <xdr:colOff>0</xdr:colOff>
      <xdr:row>110</xdr:row>
      <xdr:rowOff>1</xdr:rowOff>
    </xdr:from>
    <xdr:ext cx="1847850" cy="190499"/>
    <xdr:sp macro="" textlink="">
      <xdr:nvSpPr>
        <xdr:cNvPr id="26" name="TextBox 25"/>
        <xdr:cNvSpPr txBox="1"/>
      </xdr:nvSpPr>
      <xdr:spPr>
        <a:xfrm>
          <a:off x="22755225" y="20964526"/>
          <a:ext cx="1847850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3216088" cy="201706"/>
    <xdr:sp macro="" textlink="">
      <xdr:nvSpPr>
        <xdr:cNvPr id="27" name="TextBox 26"/>
        <xdr:cNvSpPr txBox="1"/>
      </xdr:nvSpPr>
      <xdr:spPr>
        <a:xfrm>
          <a:off x="17526000" y="20966206"/>
          <a:ext cx="3216088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40</xdr:col>
      <xdr:colOff>972429</xdr:colOff>
      <xdr:row>110</xdr:row>
      <xdr:rowOff>1</xdr:rowOff>
    </xdr:from>
    <xdr:ext cx="1078248" cy="380999"/>
    <xdr:sp macro="" textlink="">
      <xdr:nvSpPr>
        <xdr:cNvPr id="28" name="TextBox 27"/>
        <xdr:cNvSpPr txBox="1"/>
      </xdr:nvSpPr>
      <xdr:spPr>
        <a:xfrm>
          <a:off x="17904517" y="24585707"/>
          <a:ext cx="1078248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40</xdr:col>
      <xdr:colOff>0</xdr:colOff>
      <xdr:row>110</xdr:row>
      <xdr:rowOff>0</xdr:rowOff>
    </xdr:from>
    <xdr:ext cx="974912" cy="381000"/>
    <xdr:sp macro="" textlink="">
      <xdr:nvSpPr>
        <xdr:cNvPr id="32" name="TextBox 31"/>
        <xdr:cNvSpPr txBox="1"/>
      </xdr:nvSpPr>
      <xdr:spPr>
        <a:xfrm>
          <a:off x="16932088" y="24585706"/>
          <a:ext cx="974912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42</xdr:col>
      <xdr:colOff>-1</xdr:colOff>
      <xdr:row>110</xdr:row>
      <xdr:rowOff>0</xdr:rowOff>
    </xdr:from>
    <xdr:ext cx="1165411" cy="380999"/>
    <xdr:sp macro="" textlink="">
      <xdr:nvSpPr>
        <xdr:cNvPr id="33" name="TextBox 32"/>
        <xdr:cNvSpPr txBox="1"/>
      </xdr:nvSpPr>
      <xdr:spPr>
        <a:xfrm>
          <a:off x="18993970" y="24585706"/>
          <a:ext cx="1165411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43</xdr:col>
      <xdr:colOff>0</xdr:colOff>
      <xdr:row>110</xdr:row>
      <xdr:rowOff>0</xdr:rowOff>
    </xdr:from>
    <xdr:ext cx="1210236" cy="380999"/>
    <xdr:sp macro="" textlink="">
      <xdr:nvSpPr>
        <xdr:cNvPr id="34" name="TextBox 33"/>
        <xdr:cNvSpPr txBox="1"/>
      </xdr:nvSpPr>
      <xdr:spPr>
        <a:xfrm>
          <a:off x="20159382" y="24585706"/>
          <a:ext cx="1210236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44</xdr:col>
      <xdr:colOff>0</xdr:colOff>
      <xdr:row>110</xdr:row>
      <xdr:rowOff>0</xdr:rowOff>
    </xdr:from>
    <xdr:ext cx="1333500" cy="380999"/>
    <xdr:sp macro="" textlink="">
      <xdr:nvSpPr>
        <xdr:cNvPr id="35" name="TextBox 34"/>
        <xdr:cNvSpPr txBox="1"/>
      </xdr:nvSpPr>
      <xdr:spPr>
        <a:xfrm>
          <a:off x="21369618" y="24585706"/>
          <a:ext cx="1333500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twoCellAnchor>
    <xdr:from>
      <xdr:col>16</xdr:col>
      <xdr:colOff>383166</xdr:colOff>
      <xdr:row>128</xdr:row>
      <xdr:rowOff>141574</xdr:rowOff>
    </xdr:from>
    <xdr:to>
      <xdr:col>23</xdr:col>
      <xdr:colOff>17319</xdr:colOff>
      <xdr:row>144</xdr:row>
      <xdr:rowOff>110401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49790</xdr:colOff>
      <xdr:row>128</xdr:row>
      <xdr:rowOff>141575</xdr:rowOff>
    </xdr:from>
    <xdr:to>
      <xdr:col>27</xdr:col>
      <xdr:colOff>242455</xdr:colOff>
      <xdr:row>144</xdr:row>
      <xdr:rowOff>110402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259155</xdr:colOff>
      <xdr:row>128</xdr:row>
      <xdr:rowOff>145040</xdr:rowOff>
    </xdr:from>
    <xdr:to>
      <xdr:col>33</xdr:col>
      <xdr:colOff>367393</xdr:colOff>
      <xdr:row>144</xdr:row>
      <xdr:rowOff>113867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258535</xdr:colOff>
      <xdr:row>144</xdr:row>
      <xdr:rowOff>108858</xdr:rowOff>
    </xdr:from>
    <xdr:to>
      <xdr:col>33</xdr:col>
      <xdr:colOff>366773</xdr:colOff>
      <xdr:row>160</xdr:row>
      <xdr:rowOff>77685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395226</xdr:colOff>
      <xdr:row>128</xdr:row>
      <xdr:rowOff>149679</xdr:rowOff>
    </xdr:from>
    <xdr:to>
      <xdr:col>40</xdr:col>
      <xdr:colOff>340180</xdr:colOff>
      <xdr:row>144</xdr:row>
      <xdr:rowOff>118506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394606</xdr:colOff>
      <xdr:row>144</xdr:row>
      <xdr:rowOff>113497</xdr:rowOff>
    </xdr:from>
    <xdr:to>
      <xdr:col>40</xdr:col>
      <xdr:colOff>339560</xdr:colOff>
      <xdr:row>160</xdr:row>
      <xdr:rowOff>82324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359208</xdr:colOff>
      <xdr:row>128</xdr:row>
      <xdr:rowOff>145676</xdr:rowOff>
    </xdr:from>
    <xdr:to>
      <xdr:col>44</xdr:col>
      <xdr:colOff>561896</xdr:colOff>
      <xdr:row>144</xdr:row>
      <xdr:rowOff>114503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358588</xdr:colOff>
      <xdr:row>144</xdr:row>
      <xdr:rowOff>109494</xdr:rowOff>
    </xdr:from>
    <xdr:to>
      <xdr:col>44</xdr:col>
      <xdr:colOff>561276</xdr:colOff>
      <xdr:row>160</xdr:row>
      <xdr:rowOff>78321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48</xdr:col>
      <xdr:colOff>0</xdr:colOff>
      <xdr:row>0</xdr:row>
      <xdr:rowOff>0</xdr:rowOff>
    </xdr:from>
    <xdr:ext cx="5851071" cy="190500"/>
    <xdr:sp macro="" textlink="">
      <xdr:nvSpPr>
        <xdr:cNvPr id="41" name="TextBox 40"/>
        <xdr:cNvSpPr txBox="1"/>
      </xdr:nvSpPr>
      <xdr:spPr>
        <a:xfrm>
          <a:off x="38440179" y="0"/>
          <a:ext cx="585107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 AVG</a:t>
          </a:r>
          <a:endParaRPr lang="ru-RU" sz="1100"/>
        </a:p>
      </xdr:txBody>
    </xdr:sp>
    <xdr:clientData/>
  </xdr:oneCellAnchor>
  <xdr:oneCellAnchor>
    <xdr:from>
      <xdr:col>48</xdr:col>
      <xdr:colOff>0</xdr:colOff>
      <xdr:row>18</xdr:row>
      <xdr:rowOff>0</xdr:rowOff>
    </xdr:from>
    <xdr:ext cx="5851071" cy="190500"/>
    <xdr:sp macro="" textlink="">
      <xdr:nvSpPr>
        <xdr:cNvPr id="42" name="TextBox 41"/>
        <xdr:cNvSpPr txBox="1"/>
      </xdr:nvSpPr>
      <xdr:spPr>
        <a:xfrm>
          <a:off x="38440179" y="3429000"/>
          <a:ext cx="585107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48</xdr:col>
      <xdr:colOff>2721</xdr:colOff>
      <xdr:row>36</xdr:row>
      <xdr:rowOff>2721</xdr:rowOff>
    </xdr:from>
    <xdr:ext cx="5851071" cy="190500"/>
    <xdr:sp macro="" textlink="">
      <xdr:nvSpPr>
        <xdr:cNvPr id="46" name="TextBox 45"/>
        <xdr:cNvSpPr txBox="1"/>
      </xdr:nvSpPr>
      <xdr:spPr>
        <a:xfrm>
          <a:off x="38442900" y="6860721"/>
          <a:ext cx="585107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</a:t>
          </a:r>
          <a:r>
            <a:rPr lang="en-IE" sz="1100"/>
            <a:t>Sorted</a:t>
          </a:r>
          <a:r>
            <a:rPr lang="en-IE" sz="1100" baseline="0"/>
            <a:t> Lists</a:t>
          </a:r>
          <a:endParaRPr lang="ru-RU" sz="1100"/>
        </a:p>
      </xdr:txBody>
    </xdr:sp>
    <xdr:clientData/>
  </xdr:oneCellAnchor>
  <xdr:oneCellAnchor>
    <xdr:from>
      <xdr:col>48</xdr:col>
      <xdr:colOff>0</xdr:colOff>
      <xdr:row>54</xdr:row>
      <xdr:rowOff>0</xdr:rowOff>
    </xdr:from>
    <xdr:ext cx="5851071" cy="190500"/>
    <xdr:sp macro="" textlink="">
      <xdr:nvSpPr>
        <xdr:cNvPr id="47" name="TextBox 46"/>
        <xdr:cNvSpPr txBox="1"/>
      </xdr:nvSpPr>
      <xdr:spPr>
        <a:xfrm>
          <a:off x="38440179" y="10287000"/>
          <a:ext cx="585107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Unsorted Tail</a:t>
          </a:r>
          <a:endParaRPr lang="ru-RU" sz="1100"/>
        </a:p>
      </xdr:txBody>
    </xdr:sp>
    <xdr:clientData/>
  </xdr:oneCellAnchor>
  <xdr:oneCellAnchor>
    <xdr:from>
      <xdr:col>48</xdr:col>
      <xdr:colOff>0</xdr:colOff>
      <xdr:row>72</xdr:row>
      <xdr:rowOff>0</xdr:rowOff>
    </xdr:from>
    <xdr:ext cx="5851071" cy="190500"/>
    <xdr:sp macro="" textlink="">
      <xdr:nvSpPr>
        <xdr:cNvPr id="48" name="TextBox 47"/>
        <xdr:cNvSpPr txBox="1"/>
      </xdr:nvSpPr>
      <xdr:spPr>
        <a:xfrm>
          <a:off x="38440179" y="13729607"/>
          <a:ext cx="585107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 Sorted</a:t>
          </a:r>
          <a:r>
            <a:rPr lang="en-IE" sz="1100" baseline="0"/>
            <a:t> Lists</a:t>
          </a:r>
          <a:endParaRPr lang="ru-RU" sz="1100"/>
        </a:p>
      </xdr:txBody>
    </xdr:sp>
    <xdr:clientData/>
  </xdr:oneCellAnchor>
  <xdr:oneCellAnchor>
    <xdr:from>
      <xdr:col>48</xdr:col>
      <xdr:colOff>0</xdr:colOff>
      <xdr:row>90</xdr:row>
      <xdr:rowOff>0</xdr:rowOff>
    </xdr:from>
    <xdr:ext cx="5851071" cy="190500"/>
    <xdr:sp macro="" textlink="">
      <xdr:nvSpPr>
        <xdr:cNvPr id="49" name="TextBox 48"/>
        <xdr:cNvSpPr txBox="1"/>
      </xdr:nvSpPr>
      <xdr:spPr>
        <a:xfrm>
          <a:off x="38440179" y="17158607"/>
          <a:ext cx="585107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 baseline="0"/>
            <a:t>Lists With Same Elements Clusters</a:t>
          </a:r>
          <a:endParaRPr lang="ru-RU" sz="1100"/>
        </a:p>
      </xdr:txBody>
    </xdr:sp>
    <xdr:clientData/>
  </xdr:oneCellAnchor>
  <xdr:twoCellAnchor>
    <xdr:from>
      <xdr:col>16</xdr:col>
      <xdr:colOff>415274</xdr:colOff>
      <xdr:row>144</xdr:row>
      <xdr:rowOff>170208</xdr:rowOff>
    </xdr:from>
    <xdr:to>
      <xdr:col>22</xdr:col>
      <xdr:colOff>867955</xdr:colOff>
      <xdr:row>159</xdr:row>
      <xdr:rowOff>8282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918381</xdr:colOff>
      <xdr:row>144</xdr:row>
      <xdr:rowOff>181693</xdr:rowOff>
    </xdr:from>
    <xdr:to>
      <xdr:col>27</xdr:col>
      <xdr:colOff>213568</xdr:colOff>
      <xdr:row>159</xdr:row>
      <xdr:rowOff>29293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367393</xdr:colOff>
      <xdr:row>2</xdr:row>
      <xdr:rowOff>43542</xdr:rowOff>
    </xdr:from>
    <xdr:to>
      <xdr:col>62</xdr:col>
      <xdr:colOff>40822</xdr:colOff>
      <xdr:row>16</xdr:row>
      <xdr:rowOff>119742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360954</xdr:colOff>
      <xdr:row>16</xdr:row>
      <xdr:rowOff>137707</xdr:rowOff>
    </xdr:from>
    <xdr:to>
      <xdr:col>62</xdr:col>
      <xdr:colOff>34383</xdr:colOff>
      <xdr:row>31</xdr:row>
      <xdr:rowOff>23407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116822</xdr:colOff>
      <xdr:row>2</xdr:row>
      <xdr:rowOff>47064</xdr:rowOff>
    </xdr:from>
    <xdr:to>
      <xdr:col>69</xdr:col>
      <xdr:colOff>452998</xdr:colOff>
      <xdr:row>16</xdr:row>
      <xdr:rowOff>123264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109538</xdr:colOff>
      <xdr:row>17</xdr:row>
      <xdr:rowOff>0</xdr:rowOff>
    </xdr:from>
    <xdr:to>
      <xdr:col>69</xdr:col>
      <xdr:colOff>445714</xdr:colOff>
      <xdr:row>31</xdr:row>
      <xdr:rowOff>76200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576943</xdr:colOff>
      <xdr:row>2</xdr:row>
      <xdr:rowOff>57150</xdr:rowOff>
    </xdr:from>
    <xdr:to>
      <xdr:col>77</xdr:col>
      <xdr:colOff>212272</xdr:colOff>
      <xdr:row>16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69</xdr:col>
      <xdr:colOff>604156</xdr:colOff>
      <xdr:row>17</xdr:row>
      <xdr:rowOff>0</xdr:rowOff>
    </xdr:from>
    <xdr:to>
      <xdr:col>77</xdr:col>
      <xdr:colOff>239485</xdr:colOff>
      <xdr:row>31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77</xdr:col>
      <xdr:colOff>385763</xdr:colOff>
      <xdr:row>17</xdr:row>
      <xdr:rowOff>28575</xdr:rowOff>
    </xdr:from>
    <xdr:to>
      <xdr:col>85</xdr:col>
      <xdr:colOff>11567</xdr:colOff>
      <xdr:row>31</xdr:row>
      <xdr:rowOff>95250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77</xdr:col>
      <xdr:colOff>360652</xdr:colOff>
      <xdr:row>2</xdr:row>
      <xdr:rowOff>102177</xdr:rowOff>
    </xdr:from>
    <xdr:to>
      <xdr:col>84</xdr:col>
      <xdr:colOff>592593</xdr:colOff>
      <xdr:row>16</xdr:row>
      <xdr:rowOff>178377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85</xdr:col>
      <xdr:colOff>222478</xdr:colOff>
      <xdr:row>1</xdr:row>
      <xdr:rowOff>91847</xdr:rowOff>
    </xdr:from>
    <xdr:to>
      <xdr:col>93</xdr:col>
      <xdr:colOff>113621</xdr:colOff>
      <xdr:row>16</xdr:row>
      <xdr:rowOff>75519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85</xdr:col>
      <xdr:colOff>208869</xdr:colOff>
      <xdr:row>16</xdr:row>
      <xdr:rowOff>159883</xdr:rowOff>
    </xdr:from>
    <xdr:to>
      <xdr:col>93</xdr:col>
      <xdr:colOff>100012</xdr:colOff>
      <xdr:row>31</xdr:row>
      <xdr:rowOff>157162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415637</xdr:colOff>
      <xdr:row>0</xdr:row>
      <xdr:rowOff>69272</xdr:rowOff>
    </xdr:from>
    <xdr:to>
      <xdr:col>62</xdr:col>
      <xdr:colOff>10825</xdr:colOff>
      <xdr:row>2</xdr:row>
      <xdr:rowOff>21647</xdr:rowOff>
    </xdr:to>
    <xdr:sp macro="" textlink="">
      <xdr:nvSpPr>
        <xdr:cNvPr id="57" name="TextBox 56"/>
        <xdr:cNvSpPr txBox="1"/>
      </xdr:nvSpPr>
      <xdr:spPr>
        <a:xfrm>
          <a:off x="44542364" y="69272"/>
          <a:ext cx="444427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'Fast'</a:t>
          </a:r>
          <a:r>
            <a:rPr lang="en-IE" sz="1100" baseline="0"/>
            <a:t> sorting algoritms</a:t>
          </a:r>
          <a:endParaRPr lang="ru-RU" sz="1100"/>
        </a:p>
      </xdr:txBody>
    </xdr:sp>
    <xdr:clientData/>
  </xdr:twoCellAnchor>
  <xdr:twoCellAnchor>
    <xdr:from>
      <xdr:col>62</xdr:col>
      <xdr:colOff>242455</xdr:colOff>
      <xdr:row>0</xdr:row>
      <xdr:rowOff>86591</xdr:rowOff>
    </xdr:from>
    <xdr:to>
      <xdr:col>69</xdr:col>
      <xdr:colOff>443779</xdr:colOff>
      <xdr:row>2</xdr:row>
      <xdr:rowOff>38966</xdr:rowOff>
    </xdr:to>
    <xdr:sp macro="" textlink="">
      <xdr:nvSpPr>
        <xdr:cNvPr id="58" name="TextBox 57"/>
        <xdr:cNvSpPr txBox="1"/>
      </xdr:nvSpPr>
      <xdr:spPr>
        <a:xfrm>
          <a:off x="49218273" y="86591"/>
          <a:ext cx="444427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aseline="0"/>
            <a:t>Sorting algorithms using elements as index</a:t>
          </a:r>
          <a:endParaRPr lang="ru-RU" sz="1100"/>
        </a:p>
      </xdr:txBody>
    </xdr:sp>
    <xdr:clientData/>
  </xdr:twoCellAnchor>
  <xdr:twoCellAnchor>
    <xdr:from>
      <xdr:col>69</xdr:col>
      <xdr:colOff>588818</xdr:colOff>
      <xdr:row>0</xdr:row>
      <xdr:rowOff>103909</xdr:rowOff>
    </xdr:from>
    <xdr:to>
      <xdr:col>77</xdr:col>
      <xdr:colOff>184006</xdr:colOff>
      <xdr:row>2</xdr:row>
      <xdr:rowOff>56284</xdr:rowOff>
    </xdr:to>
    <xdr:sp macro="" textlink="">
      <xdr:nvSpPr>
        <xdr:cNvPr id="59" name="TextBox 58"/>
        <xdr:cNvSpPr txBox="1"/>
      </xdr:nvSpPr>
      <xdr:spPr>
        <a:xfrm>
          <a:off x="53807591" y="103909"/>
          <a:ext cx="444427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aseline="0"/>
            <a:t>Hybrid sorting algoritms</a:t>
          </a:r>
          <a:endParaRPr lang="ru-RU" sz="1100"/>
        </a:p>
      </xdr:txBody>
    </xdr:sp>
    <xdr:clientData/>
  </xdr:twoCellAnchor>
  <xdr:twoCellAnchor>
    <xdr:from>
      <xdr:col>77</xdr:col>
      <xdr:colOff>363681</xdr:colOff>
      <xdr:row>0</xdr:row>
      <xdr:rowOff>138546</xdr:rowOff>
    </xdr:from>
    <xdr:to>
      <xdr:col>84</xdr:col>
      <xdr:colOff>565006</xdr:colOff>
      <xdr:row>2</xdr:row>
      <xdr:rowOff>90921</xdr:rowOff>
    </xdr:to>
    <xdr:sp macro="" textlink="">
      <xdr:nvSpPr>
        <xdr:cNvPr id="60" name="TextBox 59"/>
        <xdr:cNvSpPr txBox="1"/>
      </xdr:nvSpPr>
      <xdr:spPr>
        <a:xfrm>
          <a:off x="58431545" y="138546"/>
          <a:ext cx="444427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Other</a:t>
          </a:r>
          <a:r>
            <a:rPr lang="en-IE" sz="1100" baseline="0"/>
            <a:t> sorting algorithms (Comb Sort)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4"/>
  <sheetViews>
    <sheetView tabSelected="1" zoomScale="10" zoomScaleNormal="10" workbookViewId="0">
      <selection activeCell="CQ11" sqref="CQ11"/>
    </sheetView>
  </sheetViews>
  <sheetFormatPr defaultRowHeight="15" x14ac:dyDescent="0.25"/>
  <cols>
    <col min="1" max="1" width="15.42578125" customWidth="1"/>
    <col min="2" max="2" width="15.85546875" customWidth="1"/>
    <col min="3" max="3" width="18.42578125" customWidth="1"/>
    <col min="4" max="4" width="17.7109375" customWidth="1"/>
    <col min="5" max="5" width="10.42578125" customWidth="1"/>
    <col min="8" max="8" width="10.5703125" customWidth="1"/>
    <col min="12" max="12" width="10.28515625" customWidth="1"/>
    <col min="15" max="15" width="13" customWidth="1"/>
    <col min="16" max="16" width="10.42578125" customWidth="1"/>
    <col min="18" max="18" width="12.5703125" bestFit="1" customWidth="1"/>
    <col min="19" max="19" width="10.5703125" bestFit="1" customWidth="1"/>
    <col min="20" max="20" width="10.42578125" customWidth="1"/>
    <col min="22" max="22" width="11.5703125" bestFit="1" customWidth="1"/>
    <col min="23" max="23" width="14" customWidth="1"/>
    <col min="24" max="24" width="14.5703125" customWidth="1"/>
    <col min="25" max="25" width="16.28515625" customWidth="1"/>
    <col min="26" max="26" width="17.42578125" customWidth="1"/>
    <col min="27" max="27" width="18.140625" customWidth="1"/>
    <col min="28" max="28" width="20" customWidth="1"/>
    <col min="40" max="40" width="13.28515625" customWidth="1"/>
    <col min="41" max="41" width="14.85546875" customWidth="1"/>
    <col min="42" max="42" width="15.140625" customWidth="1"/>
    <col min="43" max="43" width="15.7109375" customWidth="1"/>
    <col min="44" max="44" width="18.140625" customWidth="1"/>
    <col min="45" max="45" width="20.140625" customWidth="1"/>
    <col min="49" max="49" width="13.7109375" customWidth="1"/>
    <col min="50" max="50" width="17.5703125" customWidth="1"/>
    <col min="51" max="51" width="18.28515625" customWidth="1"/>
    <col min="52" max="52" width="19.85546875" customWidth="1"/>
  </cols>
  <sheetData>
    <row r="1" spans="1:54" x14ac:dyDescent="0.25">
      <c r="B1">
        <f ca="1">B1:V1</f>
        <v>0</v>
      </c>
    </row>
    <row r="2" spans="1:54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/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W2" s="2" t="s">
        <v>0</v>
      </c>
      <c r="AX2" s="2" t="s">
        <v>42</v>
      </c>
      <c r="AY2" s="2" t="s">
        <v>42</v>
      </c>
      <c r="AZ2" s="2" t="s">
        <v>42</v>
      </c>
      <c r="BA2" s="2" t="s">
        <v>42</v>
      </c>
      <c r="BB2" s="2" t="s">
        <v>42</v>
      </c>
    </row>
    <row r="3" spans="1:54" x14ac:dyDescent="0.25">
      <c r="A3" s="1" t="s">
        <v>6</v>
      </c>
      <c r="B3" s="1">
        <v>50</v>
      </c>
      <c r="C3" s="1">
        <v>50</v>
      </c>
      <c r="D3" s="1">
        <v>50</v>
      </c>
      <c r="E3" s="1">
        <v>50</v>
      </c>
      <c r="F3" s="1">
        <v>500</v>
      </c>
      <c r="G3" s="1">
        <v>500</v>
      </c>
      <c r="H3" s="1">
        <v>500</v>
      </c>
      <c r="I3" s="1">
        <v>500</v>
      </c>
      <c r="J3" s="1">
        <v>5000</v>
      </c>
      <c r="K3" s="1">
        <v>5000</v>
      </c>
      <c r="L3" s="1">
        <v>5000</v>
      </c>
      <c r="M3" s="1">
        <v>5000</v>
      </c>
      <c r="N3" s="1">
        <v>50000</v>
      </c>
      <c r="O3" s="1">
        <v>50000</v>
      </c>
      <c r="P3" s="1">
        <v>50000</v>
      </c>
      <c r="Q3" s="1">
        <v>50000</v>
      </c>
      <c r="R3" s="1">
        <v>500000</v>
      </c>
      <c r="S3" s="1">
        <v>500000</v>
      </c>
      <c r="T3" s="1">
        <v>500000</v>
      </c>
      <c r="U3" s="1">
        <v>500000</v>
      </c>
      <c r="V3" s="1" t="s">
        <v>7</v>
      </c>
      <c r="Y3" s="1" t="s">
        <v>6</v>
      </c>
      <c r="Z3" s="1">
        <v>50</v>
      </c>
      <c r="AA3" s="1">
        <v>50</v>
      </c>
      <c r="AB3" s="1">
        <v>50</v>
      </c>
      <c r="AC3" s="1">
        <v>50</v>
      </c>
      <c r="AD3" s="1">
        <v>500</v>
      </c>
      <c r="AE3" s="1">
        <v>500</v>
      </c>
      <c r="AF3" s="1">
        <v>500</v>
      </c>
      <c r="AG3" s="1">
        <v>500</v>
      </c>
      <c r="AH3" s="1">
        <v>5000</v>
      </c>
      <c r="AI3" s="1">
        <v>5000</v>
      </c>
      <c r="AJ3" s="1">
        <v>5000</v>
      </c>
      <c r="AK3" s="1">
        <v>5000</v>
      </c>
      <c r="AL3" s="1">
        <v>50000</v>
      </c>
      <c r="AM3" s="1">
        <v>50000</v>
      </c>
      <c r="AN3" s="1">
        <v>50000</v>
      </c>
      <c r="AO3" s="1">
        <v>50000</v>
      </c>
      <c r="AP3" s="1">
        <v>500000</v>
      </c>
      <c r="AQ3" s="1">
        <v>500000</v>
      </c>
      <c r="AR3" s="1">
        <v>500000</v>
      </c>
      <c r="AS3" s="1">
        <v>500000</v>
      </c>
      <c r="AT3" s="1" t="s">
        <v>7</v>
      </c>
      <c r="AW3" s="1" t="s">
        <v>6</v>
      </c>
      <c r="AX3" s="1">
        <v>50</v>
      </c>
      <c r="AY3" s="1">
        <v>500</v>
      </c>
      <c r="AZ3" s="1">
        <v>5000</v>
      </c>
      <c r="BA3" s="1">
        <v>50000</v>
      </c>
      <c r="BB3" s="1">
        <v>500000</v>
      </c>
    </row>
    <row r="4" spans="1:54" x14ac:dyDescent="0.25">
      <c r="A4" t="s">
        <v>8</v>
      </c>
      <c r="B4">
        <v>482</v>
      </c>
      <c r="C4">
        <v>689</v>
      </c>
      <c r="D4">
        <v>667</v>
      </c>
      <c r="E4">
        <v>636</v>
      </c>
      <c r="F4">
        <v>57912</v>
      </c>
      <c r="G4">
        <v>62216</v>
      </c>
      <c r="H4">
        <v>60184</v>
      </c>
      <c r="I4">
        <v>60729</v>
      </c>
      <c r="J4">
        <v>5572366</v>
      </c>
      <c r="K4">
        <v>6169915</v>
      </c>
      <c r="L4">
        <v>6290523</v>
      </c>
      <c r="M4">
        <v>6241225</v>
      </c>
      <c r="N4">
        <v>560902512</v>
      </c>
      <c r="O4">
        <v>624511852</v>
      </c>
      <c r="P4">
        <v>624045429</v>
      </c>
      <c r="Q4">
        <v>624730359</v>
      </c>
      <c r="R4">
        <v>56326439178</v>
      </c>
      <c r="S4">
        <v>62510930487</v>
      </c>
      <c r="T4">
        <v>62363295616</v>
      </c>
      <c r="U4">
        <v>62508566183</v>
      </c>
      <c r="V4">
        <f>AVERAGE(B4:U4)</f>
        <v>12308396958</v>
      </c>
      <c r="Y4" t="s">
        <v>8</v>
      </c>
      <c r="Z4">
        <f t="shared" ref="Z4:AT4" si="0">B4/100000000</f>
        <v>4.8199999999999996E-6</v>
      </c>
      <c r="AA4">
        <f t="shared" si="0"/>
        <v>6.8900000000000001E-6</v>
      </c>
      <c r="AB4">
        <f t="shared" si="0"/>
        <v>6.6699999999999997E-6</v>
      </c>
      <c r="AC4">
        <f t="shared" si="0"/>
        <v>6.3600000000000001E-6</v>
      </c>
      <c r="AD4">
        <f t="shared" si="0"/>
        <v>5.7912000000000003E-4</v>
      </c>
      <c r="AE4">
        <f t="shared" si="0"/>
        <v>6.2215999999999997E-4</v>
      </c>
      <c r="AF4">
        <f t="shared" si="0"/>
        <v>6.0183999999999997E-4</v>
      </c>
      <c r="AG4">
        <f t="shared" si="0"/>
        <v>6.0729000000000002E-4</v>
      </c>
      <c r="AH4">
        <f t="shared" si="0"/>
        <v>5.5723660000000001E-2</v>
      </c>
      <c r="AI4">
        <f t="shared" si="0"/>
        <v>6.1699150000000001E-2</v>
      </c>
      <c r="AJ4">
        <f t="shared" si="0"/>
        <v>6.2905230000000006E-2</v>
      </c>
      <c r="AK4">
        <f t="shared" si="0"/>
        <v>6.2412250000000002E-2</v>
      </c>
      <c r="AL4">
        <f t="shared" si="0"/>
        <v>5.6090251200000001</v>
      </c>
      <c r="AM4">
        <f t="shared" si="0"/>
        <v>6.2451185200000001</v>
      </c>
      <c r="AN4">
        <f t="shared" si="0"/>
        <v>6.2404542899999997</v>
      </c>
      <c r="AO4">
        <f t="shared" si="0"/>
        <v>6.2473035899999996</v>
      </c>
      <c r="AP4">
        <f t="shared" si="0"/>
        <v>563.26439177999998</v>
      </c>
      <c r="AQ4">
        <f t="shared" si="0"/>
        <v>625.10930486999996</v>
      </c>
      <c r="AR4">
        <f t="shared" si="0"/>
        <v>623.63295616000005</v>
      </c>
      <c r="AS4">
        <f t="shared" si="0"/>
        <v>625.08566183000005</v>
      </c>
      <c r="AT4">
        <f t="shared" si="0"/>
        <v>123.08396958</v>
      </c>
      <c r="AW4" t="s">
        <v>8</v>
      </c>
      <c r="AX4">
        <f>(Z4+AA4+AB4+AC4)/4</f>
        <v>6.1850000000000001E-6</v>
      </c>
      <c r="AY4">
        <f t="shared" ref="AY4:AY7" si="1">(AD4+AE4+AF4+AG4)/4</f>
        <v>6.026025E-4</v>
      </c>
      <c r="AZ4">
        <f t="shared" ref="AZ4:AZ7" si="2">(AH4+AI4+AJ4+AK4)/4</f>
        <v>6.0685072500000006E-2</v>
      </c>
      <c r="BA4">
        <f t="shared" ref="BA4:BA7" si="3">(AL4+AM4+AN4+AO4)/4</f>
        <v>6.0854753800000001</v>
      </c>
      <c r="BB4">
        <f t="shared" ref="BB4:BB7" si="4">(AP4+AQ4+AR4+AS4)/4</f>
        <v>609.27307866000001</v>
      </c>
    </row>
    <row r="5" spans="1:54" x14ac:dyDescent="0.25">
      <c r="A5" t="s">
        <v>9</v>
      </c>
      <c r="B5">
        <v>1189</v>
      </c>
      <c r="C5">
        <v>1197</v>
      </c>
      <c r="D5">
        <v>1180</v>
      </c>
      <c r="E5">
        <v>1215</v>
      </c>
      <c r="F5">
        <v>123039</v>
      </c>
      <c r="G5">
        <v>124120</v>
      </c>
      <c r="H5">
        <v>124399</v>
      </c>
      <c r="I5">
        <v>123930</v>
      </c>
      <c r="J5">
        <v>12337605</v>
      </c>
      <c r="K5">
        <v>12496720</v>
      </c>
      <c r="L5">
        <v>12497200</v>
      </c>
      <c r="M5">
        <v>12496174</v>
      </c>
      <c r="N5">
        <v>1237170670</v>
      </c>
      <c r="O5">
        <v>1249938954</v>
      </c>
      <c r="P5">
        <v>1249912165</v>
      </c>
      <c r="Q5">
        <v>1249955694</v>
      </c>
      <c r="R5">
        <v>123752673289</v>
      </c>
      <c r="S5">
        <v>124999153222</v>
      </c>
      <c r="T5">
        <v>124998563430</v>
      </c>
      <c r="U5">
        <v>124999352614</v>
      </c>
      <c r="V5">
        <f t="shared" ref="V5:V18" si="5">AVERAGE(B5:U5)</f>
        <v>25189352400.299999</v>
      </c>
      <c r="Y5" t="s">
        <v>9</v>
      </c>
      <c r="Z5">
        <f t="shared" ref="Z5:AA18" si="6">B5/100000000</f>
        <v>1.189E-5</v>
      </c>
      <c r="AA5">
        <f t="shared" si="6"/>
        <v>1.1970000000000001E-5</v>
      </c>
      <c r="AB5">
        <f t="shared" ref="AB5:AB18" si="7">D5/100000000</f>
        <v>1.1800000000000001E-5</v>
      </c>
      <c r="AC5">
        <f t="shared" ref="AC5:AC18" si="8">E5/100000000</f>
        <v>1.2150000000000001E-5</v>
      </c>
      <c r="AD5">
        <f t="shared" ref="AD5:AD18" si="9">F5/100000000</f>
        <v>1.23039E-3</v>
      </c>
      <c r="AE5">
        <f t="shared" ref="AE5:AE18" si="10">G5/100000000</f>
        <v>1.2412E-3</v>
      </c>
      <c r="AF5">
        <f t="shared" ref="AF5:AF18" si="11">H5/100000000</f>
        <v>1.2439899999999999E-3</v>
      </c>
      <c r="AG5">
        <f t="shared" ref="AG5:AG18" si="12">I5/100000000</f>
        <v>1.2393E-3</v>
      </c>
      <c r="AH5">
        <f t="shared" ref="AH5:AH18" si="13">J5/100000000</f>
        <v>0.12337605</v>
      </c>
      <c r="AI5">
        <f t="shared" ref="AI5:AI18" si="14">K5/100000000</f>
        <v>0.1249672</v>
      </c>
      <c r="AJ5">
        <f t="shared" ref="AJ5:AJ18" si="15">L5/100000000</f>
        <v>0.124972</v>
      </c>
      <c r="AK5">
        <f t="shared" ref="AK5:AK18" si="16">M5/100000000</f>
        <v>0.12496174</v>
      </c>
      <c r="AL5">
        <f t="shared" ref="AL5:AL18" si="17">N5/100000000</f>
        <v>12.371706700000001</v>
      </c>
      <c r="AM5">
        <f t="shared" ref="AM5:AM18" si="18">O5/100000000</f>
        <v>12.499389539999999</v>
      </c>
      <c r="AN5">
        <f t="shared" ref="AN5:AN18" si="19">P5/100000000</f>
        <v>12.499121649999999</v>
      </c>
      <c r="AO5">
        <f t="shared" ref="AO5:AO18" si="20">Q5/100000000</f>
        <v>12.49955694</v>
      </c>
      <c r="AP5">
        <f t="shared" ref="AP5:AP18" si="21">R5/100000000</f>
        <v>1237.5267328899999</v>
      </c>
      <c r="AQ5">
        <f t="shared" ref="AQ5:AQ18" si="22">S5/100000000</f>
        <v>1249.99153222</v>
      </c>
      <c r="AR5">
        <f t="shared" ref="AR5:AR18" si="23">T5/100000000</f>
        <v>1249.9856342999999</v>
      </c>
      <c r="AS5">
        <f t="shared" ref="AS5:AS18" si="24">U5/100000000</f>
        <v>1249.9935261400001</v>
      </c>
      <c r="AT5">
        <f t="shared" ref="AT5:AT18" si="25">V5/100000000</f>
        <v>251.89352400299998</v>
      </c>
      <c r="AW5" t="s">
        <v>9</v>
      </c>
      <c r="AX5">
        <f t="shared" ref="AX5:AX18" si="26">(Z5+AA5+AB5+AC5)/4</f>
        <v>1.1952500000000001E-5</v>
      </c>
      <c r="AY5">
        <f t="shared" si="1"/>
        <v>1.23872E-3</v>
      </c>
      <c r="AZ5">
        <f t="shared" si="2"/>
        <v>0.12456924749999999</v>
      </c>
      <c r="BA5">
        <f t="shared" si="3"/>
        <v>12.467443707499999</v>
      </c>
      <c r="BB5">
        <f t="shared" si="4"/>
        <v>1246.8743563875</v>
      </c>
    </row>
    <row r="6" spans="1:54" x14ac:dyDescent="0.25">
      <c r="A6" t="s">
        <v>10</v>
      </c>
      <c r="B6">
        <v>900</v>
      </c>
      <c r="C6">
        <v>1072</v>
      </c>
      <c r="D6">
        <v>1054</v>
      </c>
      <c r="E6">
        <v>994</v>
      </c>
      <c r="F6">
        <v>95589</v>
      </c>
      <c r="G6">
        <v>95589</v>
      </c>
      <c r="H6">
        <v>93625</v>
      </c>
      <c r="I6">
        <v>92619</v>
      </c>
      <c r="J6">
        <v>9300844</v>
      </c>
      <c r="K6">
        <v>9303372</v>
      </c>
      <c r="L6">
        <v>9423540</v>
      </c>
      <c r="M6">
        <v>9468009</v>
      </c>
      <c r="N6">
        <v>934455240</v>
      </c>
      <c r="O6">
        <v>939833035</v>
      </c>
      <c r="P6">
        <v>938586510</v>
      </c>
      <c r="Q6">
        <v>936837175</v>
      </c>
      <c r="R6">
        <v>93812593374</v>
      </c>
      <c r="S6">
        <v>93830073319</v>
      </c>
      <c r="T6">
        <v>93676832514</v>
      </c>
      <c r="U6">
        <v>93838561810</v>
      </c>
      <c r="V6">
        <f t="shared" si="5"/>
        <v>18947282509.200001</v>
      </c>
      <c r="Y6" t="s">
        <v>10</v>
      </c>
      <c r="Z6">
        <f t="shared" si="6"/>
        <v>9.0000000000000002E-6</v>
      </c>
      <c r="AA6">
        <f t="shared" si="6"/>
        <v>1.0720000000000001E-5</v>
      </c>
      <c r="AB6">
        <f t="shared" si="7"/>
        <v>1.0540000000000001E-5</v>
      </c>
      <c r="AC6">
        <f t="shared" si="8"/>
        <v>9.9399999999999997E-6</v>
      </c>
      <c r="AD6">
        <f t="shared" si="9"/>
        <v>9.5589000000000004E-4</v>
      </c>
      <c r="AE6">
        <f t="shared" si="10"/>
        <v>9.5589000000000004E-4</v>
      </c>
      <c r="AF6">
        <f t="shared" si="11"/>
        <v>9.3625000000000002E-4</v>
      </c>
      <c r="AG6">
        <f t="shared" si="12"/>
        <v>9.2619000000000002E-4</v>
      </c>
      <c r="AH6">
        <f t="shared" si="13"/>
        <v>9.3008439999999998E-2</v>
      </c>
      <c r="AI6">
        <f t="shared" si="14"/>
        <v>9.303372E-2</v>
      </c>
      <c r="AJ6">
        <f t="shared" si="15"/>
        <v>9.4235399999999997E-2</v>
      </c>
      <c r="AK6">
        <f t="shared" si="16"/>
        <v>9.4680089999999995E-2</v>
      </c>
      <c r="AL6">
        <f t="shared" si="17"/>
        <v>9.3445523999999995</v>
      </c>
      <c r="AM6">
        <f t="shared" si="18"/>
        <v>9.3983303500000002</v>
      </c>
      <c r="AN6">
        <f t="shared" si="19"/>
        <v>9.3858651000000002</v>
      </c>
      <c r="AO6">
        <f t="shared" si="20"/>
        <v>9.3683717499999997</v>
      </c>
      <c r="AP6">
        <f t="shared" si="21"/>
        <v>938.12593374000005</v>
      </c>
      <c r="AQ6">
        <f t="shared" si="22"/>
        <v>938.30073318999996</v>
      </c>
      <c r="AR6">
        <f t="shared" si="23"/>
        <v>936.76832514</v>
      </c>
      <c r="AS6">
        <f t="shared" si="24"/>
        <v>938.38561809999999</v>
      </c>
      <c r="AT6">
        <f t="shared" si="25"/>
        <v>189.47282509199999</v>
      </c>
      <c r="AW6" t="s">
        <v>10</v>
      </c>
      <c r="AX6">
        <f t="shared" si="26"/>
        <v>1.005E-5</v>
      </c>
      <c r="AY6">
        <f t="shared" si="1"/>
        <v>9.43555E-4</v>
      </c>
      <c r="AZ6">
        <f t="shared" si="2"/>
        <v>9.3739412500000008E-2</v>
      </c>
      <c r="BA6">
        <f t="shared" si="3"/>
        <v>9.3742798999999994</v>
      </c>
      <c r="BB6">
        <f t="shared" si="4"/>
        <v>937.8951525425</v>
      </c>
    </row>
    <row r="7" spans="1:54" x14ac:dyDescent="0.25">
      <c r="A7" t="s">
        <v>11</v>
      </c>
      <c r="B7">
        <v>1078</v>
      </c>
      <c r="C7">
        <v>1176</v>
      </c>
      <c r="D7">
        <v>1225</v>
      </c>
      <c r="E7">
        <v>1127</v>
      </c>
      <c r="F7">
        <v>110778</v>
      </c>
      <c r="G7">
        <v>116267</v>
      </c>
      <c r="H7">
        <v>119261</v>
      </c>
      <c r="I7">
        <v>123752</v>
      </c>
      <c r="J7">
        <v>11157768</v>
      </c>
      <c r="K7">
        <v>12402519</v>
      </c>
      <c r="L7">
        <v>12442511</v>
      </c>
      <c r="M7">
        <v>12372525</v>
      </c>
      <c r="N7">
        <v>1123827523</v>
      </c>
      <c r="O7">
        <v>1243275134</v>
      </c>
      <c r="P7">
        <v>1241125177</v>
      </c>
      <c r="Q7">
        <v>1245075098</v>
      </c>
      <c r="R7">
        <v>112514774970</v>
      </c>
      <c r="S7">
        <v>124804250391</v>
      </c>
      <c r="T7">
        <v>124663250673</v>
      </c>
      <c r="U7">
        <v>124777250445</v>
      </c>
      <c r="V7">
        <f t="shared" si="5"/>
        <v>24583083969.900002</v>
      </c>
      <c r="Y7" t="s">
        <v>11</v>
      </c>
      <c r="Z7">
        <f t="shared" si="6"/>
        <v>1.078E-5</v>
      </c>
      <c r="AA7">
        <f t="shared" si="6"/>
        <v>1.1759999999999999E-5</v>
      </c>
      <c r="AB7">
        <f t="shared" si="7"/>
        <v>1.225E-5</v>
      </c>
      <c r="AC7">
        <f t="shared" si="8"/>
        <v>1.1270000000000001E-5</v>
      </c>
      <c r="AD7">
        <f t="shared" si="9"/>
        <v>1.10778E-3</v>
      </c>
      <c r="AE7">
        <f t="shared" si="10"/>
        <v>1.16267E-3</v>
      </c>
      <c r="AF7">
        <f t="shared" si="11"/>
        <v>1.19261E-3</v>
      </c>
      <c r="AG7">
        <f t="shared" si="12"/>
        <v>1.23752E-3</v>
      </c>
      <c r="AH7">
        <f t="shared" si="13"/>
        <v>0.11157768</v>
      </c>
      <c r="AI7">
        <f t="shared" si="14"/>
        <v>0.12402518999999999</v>
      </c>
      <c r="AJ7">
        <f t="shared" si="15"/>
        <v>0.12442511000000001</v>
      </c>
      <c r="AK7">
        <f t="shared" si="16"/>
        <v>0.12372524999999999</v>
      </c>
      <c r="AL7">
        <f t="shared" si="17"/>
        <v>11.238275229999999</v>
      </c>
      <c r="AM7">
        <f t="shared" si="18"/>
        <v>12.432751339999999</v>
      </c>
      <c r="AN7">
        <f t="shared" si="19"/>
        <v>12.41125177</v>
      </c>
      <c r="AO7">
        <f t="shared" si="20"/>
        <v>12.45075098</v>
      </c>
      <c r="AP7">
        <f t="shared" si="21"/>
        <v>1125.1477497000001</v>
      </c>
      <c r="AQ7">
        <f t="shared" si="22"/>
        <v>1248.0425039100001</v>
      </c>
      <c r="AR7">
        <f t="shared" si="23"/>
        <v>1246.6325067299999</v>
      </c>
      <c r="AS7">
        <f t="shared" si="24"/>
        <v>1247.77250445</v>
      </c>
      <c r="AT7">
        <f t="shared" si="25"/>
        <v>245.83083969900002</v>
      </c>
      <c r="AW7" t="s">
        <v>11</v>
      </c>
      <c r="AX7">
        <f t="shared" si="26"/>
        <v>1.1514999999999999E-5</v>
      </c>
      <c r="AY7">
        <f t="shared" si="1"/>
        <v>1.1751450000000001E-3</v>
      </c>
      <c r="AZ7">
        <f t="shared" si="2"/>
        <v>0.12093830750000001</v>
      </c>
      <c r="BA7">
        <f t="shared" si="3"/>
        <v>12.133257330000001</v>
      </c>
      <c r="BB7">
        <f t="shared" si="4"/>
        <v>1216.8988161975001</v>
      </c>
    </row>
    <row r="8" spans="1:54" x14ac:dyDescent="0.25">
      <c r="A8" t="s">
        <v>12</v>
      </c>
      <c r="B8">
        <v>457</v>
      </c>
      <c r="C8">
        <v>457</v>
      </c>
      <c r="D8">
        <v>457</v>
      </c>
      <c r="E8">
        <v>457</v>
      </c>
      <c r="F8">
        <v>8871</v>
      </c>
      <c r="G8">
        <v>9370</v>
      </c>
      <c r="H8">
        <v>9370</v>
      </c>
      <c r="I8">
        <v>9370</v>
      </c>
      <c r="J8">
        <v>133384</v>
      </c>
      <c r="K8">
        <v>143382</v>
      </c>
      <c r="L8">
        <v>148381</v>
      </c>
      <c r="M8">
        <v>148381</v>
      </c>
      <c r="N8">
        <v>1883408</v>
      </c>
      <c r="O8">
        <v>2133403</v>
      </c>
      <c r="P8">
        <v>2133403</v>
      </c>
      <c r="Q8">
        <v>2133403</v>
      </c>
      <c r="R8">
        <v>21833426</v>
      </c>
      <c r="S8">
        <v>26333417</v>
      </c>
      <c r="T8">
        <v>24833420</v>
      </c>
      <c r="U8">
        <v>24833420</v>
      </c>
      <c r="V8">
        <f t="shared" si="5"/>
        <v>5336481.8499999996</v>
      </c>
      <c r="Y8" t="s">
        <v>12</v>
      </c>
      <c r="Z8">
        <f t="shared" si="6"/>
        <v>4.5700000000000003E-6</v>
      </c>
      <c r="AA8">
        <f t="shared" si="6"/>
        <v>4.5700000000000003E-6</v>
      </c>
      <c r="AB8">
        <f t="shared" si="7"/>
        <v>4.5700000000000003E-6</v>
      </c>
      <c r="AC8">
        <f t="shared" si="8"/>
        <v>4.5700000000000003E-6</v>
      </c>
      <c r="AD8">
        <f t="shared" si="9"/>
        <v>8.8709999999999996E-5</v>
      </c>
      <c r="AE8">
        <f t="shared" si="10"/>
        <v>9.3700000000000001E-5</v>
      </c>
      <c r="AF8">
        <f t="shared" si="11"/>
        <v>9.3700000000000001E-5</v>
      </c>
      <c r="AG8">
        <f t="shared" si="12"/>
        <v>9.3700000000000001E-5</v>
      </c>
      <c r="AH8">
        <f t="shared" si="13"/>
        <v>1.33384E-3</v>
      </c>
      <c r="AI8">
        <f t="shared" si="14"/>
        <v>1.4338199999999999E-3</v>
      </c>
      <c r="AJ8">
        <f t="shared" si="15"/>
        <v>1.4838099999999999E-3</v>
      </c>
      <c r="AK8">
        <f t="shared" si="16"/>
        <v>1.4838099999999999E-3</v>
      </c>
      <c r="AL8">
        <f t="shared" si="17"/>
        <v>1.883408E-2</v>
      </c>
      <c r="AM8">
        <f t="shared" si="18"/>
        <v>2.133403E-2</v>
      </c>
      <c r="AN8">
        <f t="shared" si="19"/>
        <v>2.133403E-2</v>
      </c>
      <c r="AO8">
        <f t="shared" si="20"/>
        <v>2.133403E-2</v>
      </c>
      <c r="AP8">
        <f t="shared" si="21"/>
        <v>0.21833426</v>
      </c>
      <c r="AQ8">
        <f t="shared" si="22"/>
        <v>0.26333416999999998</v>
      </c>
      <c r="AR8">
        <f t="shared" si="23"/>
        <v>0.2483342</v>
      </c>
      <c r="AS8">
        <f t="shared" si="24"/>
        <v>0.2483342</v>
      </c>
      <c r="AT8">
        <f t="shared" si="25"/>
        <v>5.3364818499999994E-2</v>
      </c>
      <c r="AW8" t="s">
        <v>13</v>
      </c>
      <c r="AX8">
        <f>(Z9+AA9+AB9+AC9)/4</f>
        <v>1.225E-5</v>
      </c>
      <c r="AY8">
        <f>(AD9+AE9+AF9+AG9)/4</f>
        <v>1.2474999999999999E-3</v>
      </c>
      <c r="AZ8">
        <f>(AH9+AI9+AJ9+AK9)/4</f>
        <v>0.124975</v>
      </c>
      <c r="BA8">
        <f>(AL9+AM9+AN9+AO9)/4</f>
        <v>12.499750000000001</v>
      </c>
      <c r="BB8">
        <f>(AP9+AQ9+AR9+AS9)/4</f>
        <v>1249.9974999999999</v>
      </c>
    </row>
    <row r="9" spans="1:54" x14ac:dyDescent="0.25">
      <c r="A9" t="s">
        <v>13</v>
      </c>
      <c r="B9">
        <v>1225</v>
      </c>
      <c r="C9">
        <v>1225</v>
      </c>
      <c r="D9">
        <v>1225</v>
      </c>
      <c r="E9">
        <v>1225</v>
      </c>
      <c r="F9">
        <v>124750</v>
      </c>
      <c r="G9">
        <v>124750</v>
      </c>
      <c r="H9">
        <v>124750</v>
      </c>
      <c r="I9">
        <v>124750</v>
      </c>
      <c r="J9">
        <v>12497500</v>
      </c>
      <c r="K9">
        <v>12497500</v>
      </c>
      <c r="L9">
        <v>12497500</v>
      </c>
      <c r="M9">
        <v>12497500</v>
      </c>
      <c r="N9">
        <v>1249975000</v>
      </c>
      <c r="O9">
        <v>1249975000</v>
      </c>
      <c r="P9">
        <v>1249975000</v>
      </c>
      <c r="Q9">
        <v>1249975000</v>
      </c>
      <c r="R9">
        <v>124999750000</v>
      </c>
      <c r="S9">
        <v>124999750000</v>
      </c>
      <c r="T9">
        <v>124999750000</v>
      </c>
      <c r="U9">
        <v>124999750000</v>
      </c>
      <c r="V9">
        <f t="shared" si="5"/>
        <v>25252469695</v>
      </c>
      <c r="Y9" t="s">
        <v>13</v>
      </c>
      <c r="Z9">
        <f t="shared" si="6"/>
        <v>1.225E-5</v>
      </c>
      <c r="AA9">
        <f t="shared" si="6"/>
        <v>1.225E-5</v>
      </c>
      <c r="AB9">
        <f t="shared" si="7"/>
        <v>1.225E-5</v>
      </c>
      <c r="AC9">
        <f t="shared" si="8"/>
        <v>1.225E-5</v>
      </c>
      <c r="AD9">
        <f t="shared" si="9"/>
        <v>1.2474999999999999E-3</v>
      </c>
      <c r="AE9">
        <f t="shared" si="10"/>
        <v>1.2474999999999999E-3</v>
      </c>
      <c r="AF9">
        <f t="shared" si="11"/>
        <v>1.2474999999999999E-3</v>
      </c>
      <c r="AG9">
        <f t="shared" si="12"/>
        <v>1.2474999999999999E-3</v>
      </c>
      <c r="AH9">
        <f t="shared" si="13"/>
        <v>0.124975</v>
      </c>
      <c r="AI9">
        <f t="shared" si="14"/>
        <v>0.124975</v>
      </c>
      <c r="AJ9">
        <f t="shared" si="15"/>
        <v>0.124975</v>
      </c>
      <c r="AK9">
        <f t="shared" si="16"/>
        <v>0.124975</v>
      </c>
      <c r="AL9">
        <f t="shared" si="17"/>
        <v>12.499750000000001</v>
      </c>
      <c r="AM9">
        <f t="shared" si="18"/>
        <v>12.499750000000001</v>
      </c>
      <c r="AN9">
        <f t="shared" si="19"/>
        <v>12.499750000000001</v>
      </c>
      <c r="AO9">
        <f t="shared" si="20"/>
        <v>12.499750000000001</v>
      </c>
      <c r="AP9">
        <f t="shared" si="21"/>
        <v>1249.9974999999999</v>
      </c>
      <c r="AQ9">
        <f t="shared" si="22"/>
        <v>1249.9974999999999</v>
      </c>
      <c r="AR9">
        <f t="shared" si="23"/>
        <v>1249.9974999999999</v>
      </c>
      <c r="AS9">
        <f t="shared" si="24"/>
        <v>1249.9974999999999</v>
      </c>
      <c r="AT9">
        <f t="shared" si="25"/>
        <v>252.52469694999999</v>
      </c>
      <c r="AW9" t="s">
        <v>12</v>
      </c>
      <c r="AX9">
        <f>(Z8+AA8+AB8+AC8)/4</f>
        <v>4.5700000000000003E-6</v>
      </c>
      <c r="AY9">
        <f>(AD8+AE8+AF8+AG8)/4</f>
        <v>9.2452499999999996E-5</v>
      </c>
      <c r="AZ9">
        <f>(AH8+AI8+AJ8+AK8)/4</f>
        <v>1.4338200000000001E-3</v>
      </c>
      <c r="BA9">
        <f>(AL8+AM8+AN8+AO8)/4</f>
        <v>2.07090425E-2</v>
      </c>
      <c r="BB9">
        <f>(AP8+AQ8+AR8+AS8)/4</f>
        <v>0.24458420749999998</v>
      </c>
    </row>
    <row r="10" spans="1:54" x14ac:dyDescent="0.25">
      <c r="A10" t="s">
        <v>14</v>
      </c>
      <c r="B10">
        <v>100</v>
      </c>
      <c r="C10">
        <v>2003</v>
      </c>
      <c r="D10" t="s">
        <v>5</v>
      </c>
      <c r="E10" t="s">
        <v>5</v>
      </c>
      <c r="F10">
        <v>1000</v>
      </c>
      <c r="G10">
        <v>2558</v>
      </c>
      <c r="H10" t="s">
        <v>5</v>
      </c>
      <c r="I10" t="s">
        <v>5</v>
      </c>
      <c r="J10">
        <v>10000</v>
      </c>
      <c r="K10">
        <v>10195</v>
      </c>
      <c r="L10" t="s">
        <v>5</v>
      </c>
      <c r="M10" t="s">
        <v>5</v>
      </c>
      <c r="N10">
        <v>100000</v>
      </c>
      <c r="O10">
        <v>100001</v>
      </c>
      <c r="P10" t="s">
        <v>5</v>
      </c>
      <c r="Q10" t="s">
        <v>5</v>
      </c>
      <c r="R10">
        <v>1000000</v>
      </c>
      <c r="S10">
        <v>1000001</v>
      </c>
      <c r="T10" t="s">
        <v>5</v>
      </c>
      <c r="U10" t="s">
        <v>5</v>
      </c>
      <c r="V10">
        <f t="shared" si="5"/>
        <v>222585.8</v>
      </c>
      <c r="Y10" t="s">
        <v>14</v>
      </c>
      <c r="Z10">
        <f t="shared" si="6"/>
        <v>9.9999999999999995E-7</v>
      </c>
      <c r="AA10">
        <f t="shared" si="6"/>
        <v>2.003E-5</v>
      </c>
      <c r="AB10" t="s">
        <v>5</v>
      </c>
      <c r="AC10" t="s">
        <v>5</v>
      </c>
      <c r="AD10">
        <f t="shared" si="9"/>
        <v>1.0000000000000001E-5</v>
      </c>
      <c r="AE10">
        <f t="shared" si="10"/>
        <v>2.5579999999999999E-5</v>
      </c>
      <c r="AF10" t="s">
        <v>5</v>
      </c>
      <c r="AG10" t="s">
        <v>5</v>
      </c>
      <c r="AH10">
        <f t="shared" si="13"/>
        <v>1E-4</v>
      </c>
      <c r="AI10">
        <f t="shared" si="14"/>
        <v>1.0195E-4</v>
      </c>
      <c r="AJ10" t="s">
        <v>5</v>
      </c>
      <c r="AK10" t="s">
        <v>5</v>
      </c>
      <c r="AL10">
        <f t="shared" si="17"/>
        <v>1E-3</v>
      </c>
      <c r="AM10">
        <f t="shared" si="18"/>
        <v>1.00001E-3</v>
      </c>
      <c r="AN10" t="s">
        <v>5</v>
      </c>
      <c r="AO10" t="s">
        <v>5</v>
      </c>
      <c r="AP10">
        <f t="shared" si="21"/>
        <v>0.01</v>
      </c>
      <c r="AQ10">
        <f t="shared" si="22"/>
        <v>1.000001E-2</v>
      </c>
      <c r="AR10" t="s">
        <v>5</v>
      </c>
      <c r="AS10" t="s">
        <v>5</v>
      </c>
      <c r="AT10">
        <f t="shared" si="25"/>
        <v>2.2258579999999998E-3</v>
      </c>
      <c r="AW10" t="s">
        <v>14</v>
      </c>
      <c r="AX10">
        <f>(Z10+AA10)/2</f>
        <v>1.0515E-5</v>
      </c>
      <c r="AY10">
        <f>(AD10+AE10)/2</f>
        <v>1.7790000000000001E-5</v>
      </c>
      <c r="AZ10">
        <f>(AH10+AI10)/2</f>
        <v>1.00975E-4</v>
      </c>
      <c r="BA10">
        <f>(AL10+AM10)/2</f>
        <v>1.000005E-3</v>
      </c>
      <c r="BB10">
        <f>(AP10+AQ10)/2</f>
        <v>1.0000004999999999E-2</v>
      </c>
    </row>
    <row r="11" spans="1:54" x14ac:dyDescent="0.25">
      <c r="A11" t="s">
        <v>15</v>
      </c>
      <c r="B11">
        <v>252</v>
      </c>
      <c r="C11">
        <v>261</v>
      </c>
      <c r="D11">
        <v>245</v>
      </c>
      <c r="E11">
        <v>249</v>
      </c>
      <c r="F11">
        <v>3907</v>
      </c>
      <c r="G11">
        <v>4975</v>
      </c>
      <c r="H11">
        <v>4906</v>
      </c>
      <c r="I11">
        <v>5016</v>
      </c>
      <c r="J11">
        <v>61791</v>
      </c>
      <c r="K11">
        <v>89771</v>
      </c>
      <c r="L11">
        <v>92395</v>
      </c>
      <c r="M11">
        <v>91475</v>
      </c>
      <c r="N11">
        <v>780308</v>
      </c>
      <c r="O11">
        <v>1519559</v>
      </c>
      <c r="P11">
        <v>1578914</v>
      </c>
      <c r="Q11">
        <v>1551062</v>
      </c>
      <c r="R11">
        <v>9588738</v>
      </c>
      <c r="S11">
        <v>25155730</v>
      </c>
      <c r="T11">
        <v>25495080</v>
      </c>
      <c r="U11">
        <v>25211203</v>
      </c>
      <c r="V11">
        <f t="shared" si="5"/>
        <v>4561791.8499999996</v>
      </c>
      <c r="Y11" t="s">
        <v>15</v>
      </c>
      <c r="Z11">
        <f t="shared" si="6"/>
        <v>2.52E-6</v>
      </c>
      <c r="AA11">
        <f t="shared" si="6"/>
        <v>2.61E-6</v>
      </c>
      <c r="AB11">
        <f t="shared" si="7"/>
        <v>2.4499999999999998E-6</v>
      </c>
      <c r="AC11">
        <f t="shared" si="8"/>
        <v>2.4899999999999999E-6</v>
      </c>
      <c r="AD11">
        <f t="shared" si="9"/>
        <v>3.9069999999999997E-5</v>
      </c>
      <c r="AE11">
        <f t="shared" si="10"/>
        <v>4.9750000000000003E-5</v>
      </c>
      <c r="AF11">
        <f t="shared" si="11"/>
        <v>4.9060000000000001E-5</v>
      </c>
      <c r="AG11">
        <f t="shared" si="12"/>
        <v>5.0160000000000001E-5</v>
      </c>
      <c r="AH11">
        <f t="shared" si="13"/>
        <v>6.1791000000000005E-4</v>
      </c>
      <c r="AI11">
        <f t="shared" si="14"/>
        <v>8.9771000000000002E-4</v>
      </c>
      <c r="AJ11">
        <f t="shared" si="15"/>
        <v>9.2394999999999999E-4</v>
      </c>
      <c r="AK11">
        <f t="shared" si="16"/>
        <v>9.1474999999999998E-4</v>
      </c>
      <c r="AL11">
        <f t="shared" si="17"/>
        <v>7.8030800000000004E-3</v>
      </c>
      <c r="AM11">
        <f t="shared" si="18"/>
        <v>1.519559E-2</v>
      </c>
      <c r="AN11">
        <f t="shared" si="19"/>
        <v>1.578914E-2</v>
      </c>
      <c r="AO11">
        <f t="shared" si="20"/>
        <v>1.5510619999999999E-2</v>
      </c>
      <c r="AP11">
        <f t="shared" si="21"/>
        <v>9.5887379999999994E-2</v>
      </c>
      <c r="AQ11">
        <f t="shared" si="22"/>
        <v>0.25155729999999998</v>
      </c>
      <c r="AR11">
        <f t="shared" si="23"/>
        <v>0.25495079999999998</v>
      </c>
      <c r="AS11">
        <f t="shared" si="24"/>
        <v>0.25211202999999999</v>
      </c>
      <c r="AT11">
        <f t="shared" si="25"/>
        <v>4.5617918499999993E-2</v>
      </c>
      <c r="AW11" t="s">
        <v>15</v>
      </c>
      <c r="AX11">
        <f t="shared" si="26"/>
        <v>2.5175E-6</v>
      </c>
      <c r="AY11">
        <f>(AD11+AE11+AF11+AG11)/4</f>
        <v>4.7009999999999999E-5</v>
      </c>
      <c r="AZ11">
        <f>(AH11+AI11+AJ11+AK11)/4</f>
        <v>8.3858000000000001E-4</v>
      </c>
      <c r="BA11">
        <f>(AL11+AM11+AN11+AO11)/4</f>
        <v>1.3574607499999999E-2</v>
      </c>
      <c r="BB11">
        <f>(AP11+AQ11+AR11+AS11)/4</f>
        <v>0.21362687749999998</v>
      </c>
    </row>
    <row r="12" spans="1:54" x14ac:dyDescent="0.25">
      <c r="A12" t="s">
        <v>16</v>
      </c>
      <c r="B12">
        <v>235</v>
      </c>
      <c r="C12">
        <v>245</v>
      </c>
      <c r="D12">
        <v>240</v>
      </c>
      <c r="E12">
        <v>236</v>
      </c>
      <c r="F12">
        <v>14516</v>
      </c>
      <c r="G12">
        <v>4613</v>
      </c>
      <c r="H12">
        <v>4538</v>
      </c>
      <c r="I12">
        <v>4828</v>
      </c>
      <c r="J12">
        <v>1274225</v>
      </c>
      <c r="K12">
        <v>70703</v>
      </c>
      <c r="L12">
        <v>71300</v>
      </c>
      <c r="M12">
        <v>79025</v>
      </c>
      <c r="N12">
        <v>125158402</v>
      </c>
      <c r="O12">
        <v>931876</v>
      </c>
      <c r="P12">
        <v>913987</v>
      </c>
      <c r="Q12">
        <v>916426</v>
      </c>
      <c r="R12">
        <v>12501696931</v>
      </c>
      <c r="S12">
        <v>11239648</v>
      </c>
      <c r="T12">
        <v>11539364</v>
      </c>
      <c r="U12">
        <v>11536540</v>
      </c>
      <c r="V12">
        <f t="shared" si="5"/>
        <v>633272893.89999998</v>
      </c>
      <c r="Y12" t="s">
        <v>16</v>
      </c>
      <c r="Z12">
        <f t="shared" si="6"/>
        <v>2.3499999999999999E-6</v>
      </c>
      <c r="AA12">
        <f t="shared" si="6"/>
        <v>2.4499999999999998E-6</v>
      </c>
      <c r="AB12">
        <f t="shared" si="7"/>
        <v>2.3999999999999999E-6</v>
      </c>
      <c r="AC12">
        <f t="shared" si="8"/>
        <v>2.3599999999999999E-6</v>
      </c>
      <c r="AD12">
        <f t="shared" si="9"/>
        <v>1.4516E-4</v>
      </c>
      <c r="AE12">
        <f t="shared" si="10"/>
        <v>4.613E-5</v>
      </c>
      <c r="AF12">
        <f t="shared" si="11"/>
        <v>4.5380000000000003E-5</v>
      </c>
      <c r="AG12">
        <f t="shared" si="12"/>
        <v>4.8279999999999999E-5</v>
      </c>
      <c r="AH12">
        <f t="shared" si="13"/>
        <v>1.274225E-2</v>
      </c>
      <c r="AI12">
        <f t="shared" si="14"/>
        <v>7.0702999999999998E-4</v>
      </c>
      <c r="AJ12">
        <f t="shared" si="15"/>
        <v>7.1299999999999998E-4</v>
      </c>
      <c r="AK12">
        <f t="shared" si="16"/>
        <v>7.9025000000000005E-4</v>
      </c>
      <c r="AL12">
        <f t="shared" si="17"/>
        <v>1.2515840199999999</v>
      </c>
      <c r="AM12">
        <f t="shared" si="18"/>
        <v>9.3187600000000006E-3</v>
      </c>
      <c r="AN12">
        <f t="shared" si="19"/>
        <v>9.1398699999999996E-3</v>
      </c>
      <c r="AO12">
        <f t="shared" si="20"/>
        <v>9.1642600000000005E-3</v>
      </c>
      <c r="AP12">
        <f t="shared" si="21"/>
        <v>125.01696930999999</v>
      </c>
      <c r="AQ12">
        <f t="shared" si="22"/>
        <v>0.11239647999999999</v>
      </c>
      <c r="AR12">
        <f t="shared" si="23"/>
        <v>0.11539364000000001</v>
      </c>
      <c r="AS12">
        <f>U12/100000000</f>
        <v>0.11536540000000001</v>
      </c>
      <c r="AT12">
        <f t="shared" si="25"/>
        <v>6.3327289389999999</v>
      </c>
      <c r="AW12" t="s">
        <v>16</v>
      </c>
      <c r="AX12">
        <f t="shared" si="26"/>
        <v>2.39E-6</v>
      </c>
      <c r="AY12">
        <f>(AD12+AE12+AF12+AG12)/4</f>
        <v>7.1237500000000004E-5</v>
      </c>
      <c r="AZ12">
        <f>(AH12+AI12+AJ12+AK12)/4</f>
        <v>3.7381325000000001E-3</v>
      </c>
      <c r="BA12">
        <f>(AL12+AM12+AN12+AO12)/4</f>
        <v>0.31980172749999997</v>
      </c>
      <c r="BB12">
        <f>(AP12+AQ12+AR12+AS12)/4</f>
        <v>31.340031207499997</v>
      </c>
    </row>
    <row r="13" spans="1:54" x14ac:dyDescent="0.25">
      <c r="A13" t="s">
        <v>17</v>
      </c>
      <c r="B13">
        <v>286</v>
      </c>
      <c r="C13">
        <v>286</v>
      </c>
      <c r="D13">
        <v>286</v>
      </c>
      <c r="E13">
        <v>286</v>
      </c>
      <c r="F13">
        <v>4488</v>
      </c>
      <c r="G13">
        <v>4488</v>
      </c>
      <c r="H13">
        <v>4488</v>
      </c>
      <c r="I13">
        <v>4488</v>
      </c>
      <c r="J13">
        <v>61808</v>
      </c>
      <c r="K13">
        <v>61808</v>
      </c>
      <c r="L13">
        <v>61808</v>
      </c>
      <c r="M13">
        <v>61808</v>
      </c>
      <c r="N13">
        <v>784464</v>
      </c>
      <c r="O13">
        <v>784464</v>
      </c>
      <c r="P13">
        <v>784464</v>
      </c>
      <c r="Q13">
        <v>784464</v>
      </c>
      <c r="R13">
        <v>9475712</v>
      </c>
      <c r="S13">
        <v>9475712</v>
      </c>
      <c r="T13">
        <v>9475712</v>
      </c>
      <c r="U13">
        <v>9475712</v>
      </c>
      <c r="V13">
        <f t="shared" si="5"/>
        <v>2065351.6</v>
      </c>
      <c r="Y13" t="s">
        <v>17</v>
      </c>
      <c r="Z13">
        <f t="shared" si="6"/>
        <v>2.8600000000000001E-6</v>
      </c>
      <c r="AA13">
        <f t="shared" si="6"/>
        <v>2.8600000000000001E-6</v>
      </c>
      <c r="AB13">
        <f t="shared" si="7"/>
        <v>2.8600000000000001E-6</v>
      </c>
      <c r="AC13">
        <f t="shared" si="8"/>
        <v>2.8600000000000001E-6</v>
      </c>
      <c r="AD13">
        <f t="shared" si="9"/>
        <v>4.4879999999999997E-5</v>
      </c>
      <c r="AE13">
        <f t="shared" si="10"/>
        <v>4.4879999999999997E-5</v>
      </c>
      <c r="AF13">
        <f t="shared" si="11"/>
        <v>4.4879999999999997E-5</v>
      </c>
      <c r="AG13">
        <f t="shared" si="12"/>
        <v>4.4879999999999997E-5</v>
      </c>
      <c r="AH13">
        <f t="shared" si="13"/>
        <v>6.1808000000000002E-4</v>
      </c>
      <c r="AI13">
        <f t="shared" si="14"/>
        <v>6.1808000000000002E-4</v>
      </c>
      <c r="AJ13">
        <f t="shared" si="15"/>
        <v>6.1808000000000002E-4</v>
      </c>
      <c r="AK13">
        <f t="shared" si="16"/>
        <v>6.1808000000000002E-4</v>
      </c>
      <c r="AL13">
        <f t="shared" si="17"/>
        <v>7.8446399999999999E-3</v>
      </c>
      <c r="AM13">
        <f t="shared" si="18"/>
        <v>7.8446399999999999E-3</v>
      </c>
      <c r="AN13">
        <f t="shared" si="19"/>
        <v>7.8446399999999999E-3</v>
      </c>
      <c r="AO13">
        <f t="shared" si="20"/>
        <v>7.8446399999999999E-3</v>
      </c>
      <c r="AP13">
        <f t="shared" si="21"/>
        <v>9.475712E-2</v>
      </c>
      <c r="AQ13">
        <f t="shared" si="22"/>
        <v>9.475712E-2</v>
      </c>
      <c r="AR13">
        <f t="shared" si="23"/>
        <v>9.475712E-2</v>
      </c>
      <c r="AS13">
        <f t="shared" si="24"/>
        <v>9.475712E-2</v>
      </c>
      <c r="AT13">
        <f t="shared" si="25"/>
        <v>2.0653516E-2</v>
      </c>
      <c r="AW13" t="s">
        <v>17</v>
      </c>
      <c r="AX13">
        <f t="shared" si="26"/>
        <v>2.8600000000000001E-6</v>
      </c>
      <c r="AY13">
        <f>(AD13+AE13+AF13+AG13)/4</f>
        <v>4.4879999999999997E-5</v>
      </c>
      <c r="AZ13">
        <f>(AH13+AI13+AJ13+AK13)/4</f>
        <v>6.1808000000000002E-4</v>
      </c>
      <c r="BA13">
        <f>(AL13+AM13+AN13+AO13)/4</f>
        <v>7.8446399999999999E-3</v>
      </c>
      <c r="BB13">
        <f>(AP13+AQ13+AR13+AS13)/4</f>
        <v>9.475712E-2</v>
      </c>
    </row>
    <row r="14" spans="1:54" x14ac:dyDescent="0.25">
      <c r="A14" t="s">
        <v>18</v>
      </c>
      <c r="B14">
        <v>259</v>
      </c>
      <c r="C14">
        <v>268</v>
      </c>
      <c r="D14">
        <v>264</v>
      </c>
      <c r="E14">
        <v>259</v>
      </c>
      <c r="F14">
        <v>3935</v>
      </c>
      <c r="G14">
        <v>4298</v>
      </c>
      <c r="H14">
        <v>4317</v>
      </c>
      <c r="I14">
        <v>4283</v>
      </c>
      <c r="J14">
        <v>53984</v>
      </c>
      <c r="K14">
        <v>59725</v>
      </c>
      <c r="L14">
        <v>59518</v>
      </c>
      <c r="M14">
        <v>59653</v>
      </c>
      <c r="N14">
        <v>690110</v>
      </c>
      <c r="O14">
        <v>762268</v>
      </c>
      <c r="P14">
        <v>762209</v>
      </c>
      <c r="Q14">
        <v>762543</v>
      </c>
      <c r="R14">
        <v>8363503</v>
      </c>
      <c r="S14">
        <v>9273823</v>
      </c>
      <c r="T14">
        <v>9274511</v>
      </c>
      <c r="U14">
        <v>9273213</v>
      </c>
      <c r="V14">
        <f t="shared" si="5"/>
        <v>1970647.15</v>
      </c>
      <c r="Y14" t="s">
        <v>18</v>
      </c>
      <c r="Z14">
        <f t="shared" si="6"/>
        <v>2.5900000000000002E-6</v>
      </c>
      <c r="AA14">
        <f t="shared" si="6"/>
        <v>2.6800000000000002E-6</v>
      </c>
      <c r="AB14">
        <f t="shared" si="7"/>
        <v>2.6400000000000001E-6</v>
      </c>
      <c r="AC14">
        <f t="shared" si="8"/>
        <v>2.5900000000000002E-6</v>
      </c>
      <c r="AD14">
        <f t="shared" si="9"/>
        <v>3.9350000000000001E-5</v>
      </c>
      <c r="AE14">
        <f t="shared" si="10"/>
        <v>4.2979999999999998E-5</v>
      </c>
      <c r="AF14">
        <f t="shared" si="11"/>
        <v>4.3170000000000002E-5</v>
      </c>
      <c r="AG14">
        <f t="shared" si="12"/>
        <v>4.2830000000000002E-5</v>
      </c>
      <c r="AH14">
        <f t="shared" si="13"/>
        <v>5.3983999999999998E-4</v>
      </c>
      <c r="AI14">
        <f t="shared" si="14"/>
        <v>5.9725000000000002E-4</v>
      </c>
      <c r="AJ14">
        <f t="shared" si="15"/>
        <v>5.9517999999999995E-4</v>
      </c>
      <c r="AK14">
        <f t="shared" si="16"/>
        <v>5.9652999999999996E-4</v>
      </c>
      <c r="AL14">
        <f t="shared" si="17"/>
        <v>6.9011000000000003E-3</v>
      </c>
      <c r="AM14">
        <f t="shared" si="18"/>
        <v>7.6226799999999997E-3</v>
      </c>
      <c r="AN14">
        <f t="shared" si="19"/>
        <v>7.6220899999999998E-3</v>
      </c>
      <c r="AO14">
        <f t="shared" si="20"/>
        <v>7.6254299999999999E-3</v>
      </c>
      <c r="AP14">
        <f t="shared" si="21"/>
        <v>8.3635029999999999E-2</v>
      </c>
      <c r="AQ14">
        <f t="shared" si="22"/>
        <v>9.2738230000000005E-2</v>
      </c>
      <c r="AR14">
        <f t="shared" si="23"/>
        <v>9.2745110000000006E-2</v>
      </c>
      <c r="AS14">
        <f t="shared" si="24"/>
        <v>9.2732129999999996E-2</v>
      </c>
      <c r="AT14">
        <f t="shared" si="25"/>
        <v>1.9706471499999999E-2</v>
      </c>
      <c r="AW14" t="s">
        <v>18</v>
      </c>
      <c r="AX14">
        <f t="shared" si="26"/>
        <v>2.6250000000000003E-6</v>
      </c>
      <c r="AY14">
        <f>(AD14+AE14+AF14+AG14)/4</f>
        <v>4.2082500000000002E-5</v>
      </c>
      <c r="AZ14">
        <f>(AH14+AI14+AJ14+AK14)/4</f>
        <v>5.8219999999999995E-4</v>
      </c>
      <c r="BA14">
        <f>(AL14+AM14+AN14+AO14)/4</f>
        <v>7.4428249999999993E-3</v>
      </c>
      <c r="BB14">
        <f>(AP14+AQ14+AR14+AS14)/4</f>
        <v>9.0462624999999991E-2</v>
      </c>
    </row>
    <row r="15" spans="1:54" x14ac:dyDescent="0.25">
      <c r="A15" t="s">
        <v>19</v>
      </c>
      <c r="B15">
        <v>240</v>
      </c>
      <c r="C15">
        <v>112</v>
      </c>
      <c r="D15" t="s">
        <v>5</v>
      </c>
      <c r="E15" t="s">
        <v>5</v>
      </c>
      <c r="F15">
        <v>16772</v>
      </c>
      <c r="G15">
        <v>1926</v>
      </c>
      <c r="H15" t="s">
        <v>5</v>
      </c>
      <c r="I15" t="s">
        <v>5</v>
      </c>
      <c r="J15">
        <v>1638864</v>
      </c>
      <c r="K15">
        <v>146097</v>
      </c>
      <c r="L15" t="s">
        <v>5</v>
      </c>
      <c r="M15" t="s">
        <v>5</v>
      </c>
      <c r="N15">
        <v>162939696</v>
      </c>
      <c r="O15">
        <v>14039324</v>
      </c>
      <c r="P15" t="s">
        <v>5</v>
      </c>
      <c r="Q15" t="s">
        <v>5</v>
      </c>
      <c r="R15">
        <v>16269762934</v>
      </c>
      <c r="S15">
        <v>1399916539</v>
      </c>
      <c r="T15" t="s">
        <v>5</v>
      </c>
      <c r="U15" t="s">
        <v>5</v>
      </c>
      <c r="V15">
        <f t="shared" si="5"/>
        <v>1784846250.4000001</v>
      </c>
      <c r="Y15" t="s">
        <v>19</v>
      </c>
      <c r="Z15">
        <f>B15/100000000</f>
        <v>2.3999999999999999E-6</v>
      </c>
      <c r="AA15">
        <f>C15/100000000</f>
        <v>1.1200000000000001E-6</v>
      </c>
      <c r="AB15" t="s">
        <v>5</v>
      </c>
      <c r="AC15" t="s">
        <v>5</v>
      </c>
      <c r="AD15">
        <f>F15/100000000</f>
        <v>1.6772E-4</v>
      </c>
      <c r="AE15">
        <f>G15/100000000</f>
        <v>1.9259999999999999E-5</v>
      </c>
      <c r="AF15" t="s">
        <v>5</v>
      </c>
      <c r="AG15" t="s">
        <v>5</v>
      </c>
      <c r="AH15">
        <f>J15/100000000</f>
        <v>1.6388639999999999E-2</v>
      </c>
      <c r="AI15">
        <f>K15/100000000</f>
        <v>1.46097E-3</v>
      </c>
      <c r="AJ15" t="s">
        <v>5</v>
      </c>
      <c r="AK15" t="s">
        <v>5</v>
      </c>
      <c r="AL15">
        <f>N15/100000000</f>
        <v>1.62939696</v>
      </c>
      <c r="AM15">
        <f>O15/100000000</f>
        <v>0.14039324</v>
      </c>
      <c r="AN15" t="s">
        <v>5</v>
      </c>
      <c r="AO15" t="s">
        <v>5</v>
      </c>
      <c r="AP15">
        <f>R15/100000000</f>
        <v>162.69762933999999</v>
      </c>
      <c r="AQ15">
        <f>S15/100000000</f>
        <v>13.99916539</v>
      </c>
      <c r="AR15" t="s">
        <v>5</v>
      </c>
      <c r="AS15" t="s">
        <v>5</v>
      </c>
      <c r="AT15">
        <f>V15/100000000</f>
        <v>17.848462504</v>
      </c>
      <c r="AW15" t="s">
        <v>19</v>
      </c>
      <c r="AX15">
        <f>(Z15+AA15)/2</f>
        <v>1.7600000000000001E-6</v>
      </c>
      <c r="AY15">
        <f>(AD15+AE15)/2</f>
        <v>9.3490000000000001E-5</v>
      </c>
      <c r="AZ15">
        <f>(AH15+AI15)/2</f>
        <v>8.9248049999999992E-3</v>
      </c>
      <c r="BA15">
        <f>(AL15+AM15)/2</f>
        <v>0.88489510000000005</v>
      </c>
      <c r="BB15">
        <f>(AP15+AQ15)/2</f>
        <v>88.348397364999997</v>
      </c>
    </row>
    <row r="16" spans="1:54" x14ac:dyDescent="0.25">
      <c r="A16" t="s">
        <v>20</v>
      </c>
      <c r="B16">
        <v>109</v>
      </c>
      <c r="C16">
        <v>436</v>
      </c>
      <c r="D16" t="s">
        <v>5</v>
      </c>
      <c r="E16" t="s">
        <v>5</v>
      </c>
      <c r="F16">
        <v>1009</v>
      </c>
      <c r="G16">
        <v>4036</v>
      </c>
      <c r="H16" t="s">
        <v>5</v>
      </c>
      <c r="I16" t="s">
        <v>5</v>
      </c>
      <c r="J16">
        <v>10009</v>
      </c>
      <c r="K16">
        <v>40036</v>
      </c>
      <c r="L16" t="s">
        <v>5</v>
      </c>
      <c r="M16" t="s">
        <v>5</v>
      </c>
      <c r="N16">
        <v>100009</v>
      </c>
      <c r="O16">
        <v>400036</v>
      </c>
      <c r="P16" t="s">
        <v>5</v>
      </c>
      <c r="Q16" t="s">
        <v>5</v>
      </c>
      <c r="R16">
        <v>1000009</v>
      </c>
      <c r="S16">
        <v>4000036</v>
      </c>
      <c r="T16" t="s">
        <v>5</v>
      </c>
      <c r="U16" t="s">
        <v>5</v>
      </c>
      <c r="V16">
        <f t="shared" si="5"/>
        <v>555572.5</v>
      </c>
      <c r="Y16" t="s">
        <v>20</v>
      </c>
      <c r="Z16">
        <f t="shared" si="6"/>
        <v>1.0899999999999999E-6</v>
      </c>
      <c r="AA16">
        <f t="shared" si="6"/>
        <v>4.3599999999999998E-6</v>
      </c>
      <c r="AB16" t="s">
        <v>5</v>
      </c>
      <c r="AC16" t="s">
        <v>5</v>
      </c>
      <c r="AD16">
        <f t="shared" si="9"/>
        <v>1.009E-5</v>
      </c>
      <c r="AE16">
        <f t="shared" si="10"/>
        <v>4.036E-5</v>
      </c>
      <c r="AF16" t="s">
        <v>5</v>
      </c>
      <c r="AG16" t="s">
        <v>5</v>
      </c>
      <c r="AH16">
        <f t="shared" si="13"/>
        <v>1.0009E-4</v>
      </c>
      <c r="AI16">
        <f t="shared" si="14"/>
        <v>4.0036E-4</v>
      </c>
      <c r="AJ16" t="s">
        <v>5</v>
      </c>
      <c r="AK16" t="s">
        <v>5</v>
      </c>
      <c r="AL16">
        <f t="shared" si="17"/>
        <v>1.0000899999999999E-3</v>
      </c>
      <c r="AM16">
        <f t="shared" si="18"/>
        <v>4.0003599999999997E-3</v>
      </c>
      <c r="AN16" t="s">
        <v>5</v>
      </c>
      <c r="AO16" t="s">
        <v>5</v>
      </c>
      <c r="AP16">
        <f t="shared" si="21"/>
        <v>1.000009E-2</v>
      </c>
      <c r="AQ16">
        <f t="shared" si="22"/>
        <v>4.0000359999999999E-2</v>
      </c>
      <c r="AR16" t="s">
        <v>5</v>
      </c>
      <c r="AS16" t="s">
        <v>5</v>
      </c>
      <c r="AT16">
        <f t="shared" si="25"/>
        <v>5.5557250000000001E-3</v>
      </c>
      <c r="AW16" t="s">
        <v>20</v>
      </c>
      <c r="AX16">
        <f>(Z16+AA16)/2</f>
        <v>2.7249999999999997E-6</v>
      </c>
      <c r="AY16">
        <f>(AD16+AE16)/2</f>
        <v>2.5225E-5</v>
      </c>
      <c r="AZ16">
        <f>(AH16+AI16)/2</f>
        <v>2.5022499999999997E-4</v>
      </c>
      <c r="BA16">
        <f>(AL16+AM16)/2</f>
        <v>2.500225E-3</v>
      </c>
      <c r="BB16">
        <f>(AP16+AQ16)/2</f>
        <v>2.5000225000000001E-2</v>
      </c>
    </row>
    <row r="17" spans="1:54" x14ac:dyDescent="0.25">
      <c r="A17" t="s">
        <v>21</v>
      </c>
      <c r="B17">
        <v>261</v>
      </c>
      <c r="C17">
        <v>277</v>
      </c>
      <c r="D17">
        <v>281</v>
      </c>
      <c r="E17">
        <v>279</v>
      </c>
      <c r="F17">
        <v>3935</v>
      </c>
      <c r="G17">
        <v>4305</v>
      </c>
      <c r="H17">
        <v>4368</v>
      </c>
      <c r="I17">
        <v>4311</v>
      </c>
      <c r="J17">
        <v>55359</v>
      </c>
      <c r="K17">
        <v>60694</v>
      </c>
      <c r="L17">
        <v>59575</v>
      </c>
      <c r="M17">
        <v>60286</v>
      </c>
      <c r="N17">
        <v>697776</v>
      </c>
      <c r="O17">
        <v>765067</v>
      </c>
      <c r="P17">
        <v>772402</v>
      </c>
      <c r="Q17">
        <v>769046</v>
      </c>
      <c r="R17">
        <v>8410015</v>
      </c>
      <c r="S17">
        <v>9393498</v>
      </c>
      <c r="T17">
        <v>9372869</v>
      </c>
      <c r="U17">
        <v>9365474</v>
      </c>
      <c r="V17">
        <f t="shared" si="5"/>
        <v>1990003.9</v>
      </c>
      <c r="Y17" t="s">
        <v>21</v>
      </c>
      <c r="Z17">
        <f t="shared" si="6"/>
        <v>2.61E-6</v>
      </c>
      <c r="AA17">
        <f t="shared" si="6"/>
        <v>2.7700000000000002E-6</v>
      </c>
      <c r="AB17">
        <f t="shared" si="7"/>
        <v>2.8100000000000002E-6</v>
      </c>
      <c r="AC17">
        <f t="shared" si="8"/>
        <v>2.79E-6</v>
      </c>
      <c r="AD17">
        <f t="shared" si="9"/>
        <v>3.9350000000000001E-5</v>
      </c>
      <c r="AE17">
        <f t="shared" si="10"/>
        <v>4.3050000000000003E-5</v>
      </c>
      <c r="AF17">
        <f t="shared" si="11"/>
        <v>4.3680000000000002E-5</v>
      </c>
      <c r="AG17">
        <f t="shared" si="12"/>
        <v>4.3109999999999999E-5</v>
      </c>
      <c r="AH17">
        <f t="shared" si="13"/>
        <v>5.5358999999999996E-4</v>
      </c>
      <c r="AI17">
        <f t="shared" si="14"/>
        <v>6.0694000000000004E-4</v>
      </c>
      <c r="AJ17">
        <f t="shared" si="15"/>
        <v>5.9575000000000003E-4</v>
      </c>
      <c r="AK17">
        <f t="shared" si="16"/>
        <v>6.0285999999999998E-4</v>
      </c>
      <c r="AL17">
        <f t="shared" si="17"/>
        <v>6.9777600000000004E-3</v>
      </c>
      <c r="AM17">
        <f t="shared" si="18"/>
        <v>7.65067E-3</v>
      </c>
      <c r="AN17">
        <f t="shared" si="19"/>
        <v>7.7240199999999998E-3</v>
      </c>
      <c r="AO17">
        <f t="shared" si="20"/>
        <v>7.6904599999999997E-3</v>
      </c>
      <c r="AP17">
        <f t="shared" si="21"/>
        <v>8.4100149999999999E-2</v>
      </c>
      <c r="AQ17">
        <f t="shared" si="22"/>
        <v>9.3934980000000001E-2</v>
      </c>
      <c r="AR17">
        <f t="shared" si="23"/>
        <v>9.3728690000000003E-2</v>
      </c>
      <c r="AS17">
        <f t="shared" si="24"/>
        <v>9.365474E-2</v>
      </c>
      <c r="AT17">
        <f t="shared" si="25"/>
        <v>1.9900038999999998E-2</v>
      </c>
      <c r="AW17" t="s">
        <v>21</v>
      </c>
      <c r="AX17">
        <f t="shared" si="26"/>
        <v>2.7450000000000004E-6</v>
      </c>
      <c r="AY17">
        <f>(AD17+AE17+AF17+AG17)/4</f>
        <v>4.2297499999999999E-5</v>
      </c>
      <c r="AZ17">
        <f>(AH17+AI17+AJ17+AK17)/4</f>
        <v>5.8978500000000001E-4</v>
      </c>
      <c r="BA17">
        <f>(AL17+AM17+AN17+AO17)/4</f>
        <v>7.5107275000000006E-3</v>
      </c>
      <c r="BB17">
        <f>(AP17+AQ17+AR17+AS17)/4</f>
        <v>9.1354640000000001E-2</v>
      </c>
    </row>
    <row r="18" spans="1:54" x14ac:dyDescent="0.25">
      <c r="A18" t="s">
        <v>22</v>
      </c>
      <c r="B18">
        <v>444</v>
      </c>
      <c r="C18">
        <v>477</v>
      </c>
      <c r="D18">
        <v>475</v>
      </c>
      <c r="E18">
        <v>413</v>
      </c>
      <c r="F18">
        <v>7533</v>
      </c>
      <c r="G18">
        <v>7789</v>
      </c>
      <c r="H18">
        <v>7784</v>
      </c>
      <c r="I18">
        <v>7790</v>
      </c>
      <c r="J18">
        <v>112360</v>
      </c>
      <c r="K18">
        <v>116395</v>
      </c>
      <c r="L18">
        <v>114445</v>
      </c>
      <c r="M18">
        <v>115196</v>
      </c>
      <c r="N18">
        <v>1450849</v>
      </c>
      <c r="O18">
        <v>1486957</v>
      </c>
      <c r="P18">
        <v>1485529</v>
      </c>
      <c r="Q18">
        <v>1484042</v>
      </c>
      <c r="R18">
        <v>17544805</v>
      </c>
      <c r="S18">
        <v>17895812</v>
      </c>
      <c r="T18">
        <v>17908144</v>
      </c>
      <c r="U18">
        <v>17905097</v>
      </c>
      <c r="V18">
        <f t="shared" si="5"/>
        <v>3882616.8</v>
      </c>
      <c r="Y18" t="s">
        <v>22</v>
      </c>
      <c r="Z18">
        <f t="shared" si="6"/>
        <v>4.4399999999999998E-6</v>
      </c>
      <c r="AA18">
        <f t="shared" si="6"/>
        <v>4.7700000000000001E-6</v>
      </c>
      <c r="AB18">
        <f t="shared" si="7"/>
        <v>4.7500000000000003E-6</v>
      </c>
      <c r="AC18">
        <f t="shared" si="8"/>
        <v>4.1300000000000003E-6</v>
      </c>
      <c r="AD18">
        <f t="shared" si="9"/>
        <v>7.5329999999999999E-5</v>
      </c>
      <c r="AE18">
        <f t="shared" si="10"/>
        <v>7.7890000000000001E-5</v>
      </c>
      <c r="AF18">
        <f t="shared" si="11"/>
        <v>7.784E-5</v>
      </c>
      <c r="AG18">
        <f t="shared" si="12"/>
        <v>7.7899999999999996E-5</v>
      </c>
      <c r="AH18">
        <f t="shared" si="13"/>
        <v>1.1236E-3</v>
      </c>
      <c r="AI18">
        <f t="shared" si="14"/>
        <v>1.16395E-3</v>
      </c>
      <c r="AJ18">
        <f t="shared" si="15"/>
        <v>1.14445E-3</v>
      </c>
      <c r="AK18">
        <f t="shared" si="16"/>
        <v>1.15196E-3</v>
      </c>
      <c r="AL18">
        <f t="shared" si="17"/>
        <v>1.4508490000000001E-2</v>
      </c>
      <c r="AM18">
        <f t="shared" si="18"/>
        <v>1.486957E-2</v>
      </c>
      <c r="AN18">
        <f t="shared" si="19"/>
        <v>1.485529E-2</v>
      </c>
      <c r="AO18">
        <f t="shared" si="20"/>
        <v>1.484042E-2</v>
      </c>
      <c r="AP18">
        <f t="shared" si="21"/>
        <v>0.17544804999999999</v>
      </c>
      <c r="AQ18">
        <f t="shared" si="22"/>
        <v>0.17895812</v>
      </c>
      <c r="AR18">
        <f t="shared" si="23"/>
        <v>0.17908144000000001</v>
      </c>
      <c r="AS18">
        <f t="shared" si="24"/>
        <v>0.17905097</v>
      </c>
      <c r="AT18">
        <f t="shared" si="25"/>
        <v>3.8826168000000001E-2</v>
      </c>
      <c r="AW18" t="s">
        <v>22</v>
      </c>
      <c r="AX18">
        <f t="shared" si="26"/>
        <v>4.5225000000000003E-6</v>
      </c>
      <c r="AY18">
        <f>(AD18+AE18+AF18+AG18)/4</f>
        <v>7.7239999999999999E-5</v>
      </c>
      <c r="AZ18">
        <f>(AH18+AI18+AJ18+AK18)/4</f>
        <v>1.1459899999999999E-3</v>
      </c>
      <c r="BA18">
        <f>(AL18+AM18+AN18+AO18)/4</f>
        <v>1.4768442500000001E-2</v>
      </c>
      <c r="BB18">
        <f>(AP18+AQ18+AR18+AS18)/4</f>
        <v>0.17813464500000001</v>
      </c>
    </row>
    <row r="20" spans="1:54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1</v>
      </c>
      <c r="K20" s="2" t="s">
        <v>2</v>
      </c>
      <c r="L20" s="2" t="s">
        <v>3</v>
      </c>
      <c r="M20" s="2" t="s">
        <v>4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1</v>
      </c>
      <c r="S20" s="2" t="s">
        <v>2</v>
      </c>
      <c r="T20" s="2" t="s">
        <v>3</v>
      </c>
      <c r="U20" s="2" t="s">
        <v>4</v>
      </c>
      <c r="V20" s="2"/>
      <c r="Y20" s="2" t="s">
        <v>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1</v>
      </c>
      <c r="AE20" s="2" t="s">
        <v>2</v>
      </c>
      <c r="AF20" s="2" t="s">
        <v>3</v>
      </c>
      <c r="AG20" s="2" t="s">
        <v>4</v>
      </c>
      <c r="AH20" s="2" t="s">
        <v>1</v>
      </c>
      <c r="AI20" s="2" t="s">
        <v>2</v>
      </c>
      <c r="AJ20" s="2" t="s">
        <v>3</v>
      </c>
      <c r="AK20" s="2" t="s">
        <v>4</v>
      </c>
      <c r="AL20" s="2" t="s">
        <v>1</v>
      </c>
      <c r="AM20" s="2" t="s">
        <v>2</v>
      </c>
      <c r="AN20" s="2" t="s">
        <v>3</v>
      </c>
      <c r="AO20" s="2" t="s">
        <v>4</v>
      </c>
      <c r="AP20" s="2" t="s">
        <v>1</v>
      </c>
      <c r="AQ20" s="2" t="s">
        <v>2</v>
      </c>
      <c r="AR20" s="2" t="s">
        <v>3</v>
      </c>
      <c r="AS20" s="2" t="s">
        <v>4</v>
      </c>
      <c r="AT20" s="2" t="s">
        <v>5</v>
      </c>
      <c r="AW20" s="2" t="s">
        <v>0</v>
      </c>
      <c r="AX20" s="2" t="s">
        <v>42</v>
      </c>
      <c r="AY20" s="2" t="s">
        <v>42</v>
      </c>
      <c r="AZ20" s="2" t="s">
        <v>42</v>
      </c>
      <c r="BA20" s="2" t="s">
        <v>42</v>
      </c>
      <c r="BB20" s="2" t="s">
        <v>42</v>
      </c>
    </row>
    <row r="21" spans="1:54" x14ac:dyDescent="0.25">
      <c r="A21" s="1" t="s">
        <v>6</v>
      </c>
      <c r="B21" s="1">
        <v>50</v>
      </c>
      <c r="C21" s="1">
        <v>50</v>
      </c>
      <c r="D21" s="1">
        <v>50</v>
      </c>
      <c r="E21" s="1">
        <v>50</v>
      </c>
      <c r="F21" s="1">
        <v>500</v>
      </c>
      <c r="G21" s="1">
        <v>500</v>
      </c>
      <c r="H21" s="1">
        <v>500</v>
      </c>
      <c r="I21" s="1">
        <v>500</v>
      </c>
      <c r="J21" s="1">
        <v>5000</v>
      </c>
      <c r="K21" s="1">
        <v>5000</v>
      </c>
      <c r="L21" s="1">
        <v>5000</v>
      </c>
      <c r="M21" s="1">
        <v>5000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500000</v>
      </c>
      <c r="S21" s="1">
        <v>500000</v>
      </c>
      <c r="T21" s="1">
        <v>500000</v>
      </c>
      <c r="U21" s="1">
        <v>500000</v>
      </c>
      <c r="V21" s="1" t="s">
        <v>7</v>
      </c>
      <c r="Y21" s="1" t="s">
        <v>6</v>
      </c>
      <c r="Z21" s="1">
        <v>50</v>
      </c>
      <c r="AA21" s="1">
        <v>50</v>
      </c>
      <c r="AB21" s="1">
        <v>50</v>
      </c>
      <c r="AC21" s="1">
        <v>50</v>
      </c>
      <c r="AD21" s="1">
        <v>500</v>
      </c>
      <c r="AE21" s="1">
        <v>500</v>
      </c>
      <c r="AF21" s="1">
        <v>500</v>
      </c>
      <c r="AG21" s="1">
        <v>500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50000</v>
      </c>
      <c r="AM21" s="1">
        <v>50000</v>
      </c>
      <c r="AN21" s="1">
        <v>50000</v>
      </c>
      <c r="AO21" s="1">
        <v>50000</v>
      </c>
      <c r="AP21" s="1">
        <v>500000</v>
      </c>
      <c r="AQ21" s="1">
        <v>500000</v>
      </c>
      <c r="AR21" s="1">
        <v>500000</v>
      </c>
      <c r="AS21" s="1">
        <v>500000</v>
      </c>
      <c r="AT21" s="1" t="s">
        <v>7</v>
      </c>
      <c r="AW21" s="1" t="s">
        <v>6</v>
      </c>
      <c r="AX21" s="1">
        <v>50</v>
      </c>
      <c r="AY21" s="1">
        <v>500</v>
      </c>
      <c r="AZ21" s="1">
        <v>5000</v>
      </c>
      <c r="BA21" s="1">
        <v>50000</v>
      </c>
      <c r="BB21" s="1">
        <v>500000</v>
      </c>
    </row>
    <row r="22" spans="1:54" x14ac:dyDescent="0.25">
      <c r="A22" t="s">
        <v>8</v>
      </c>
      <c r="B22">
        <v>59</v>
      </c>
      <c r="C22">
        <v>61</v>
      </c>
      <c r="D22">
        <v>122</v>
      </c>
      <c r="E22">
        <v>67</v>
      </c>
      <c r="F22">
        <v>6203</v>
      </c>
      <c r="G22">
        <v>6610</v>
      </c>
      <c r="H22">
        <v>7561</v>
      </c>
      <c r="I22">
        <v>8019</v>
      </c>
      <c r="J22">
        <v>660820</v>
      </c>
      <c r="K22">
        <v>848890</v>
      </c>
      <c r="L22">
        <v>812882</v>
      </c>
      <c r="M22">
        <v>829821</v>
      </c>
      <c r="N22">
        <v>68258916</v>
      </c>
      <c r="O22">
        <v>79187616</v>
      </c>
      <c r="P22">
        <v>79386946</v>
      </c>
      <c r="Q22">
        <v>79999195</v>
      </c>
      <c r="R22">
        <v>6834592549</v>
      </c>
      <c r="S22">
        <v>7968304374</v>
      </c>
      <c r="T22">
        <v>7928069403</v>
      </c>
      <c r="U22">
        <v>7928274156</v>
      </c>
      <c r="V22">
        <f>AVERAGE(B22:U22)</f>
        <v>1548462713.5</v>
      </c>
      <c r="Y22" t="s">
        <v>8</v>
      </c>
      <c r="Z22">
        <f t="shared" ref="Z22:Z36" si="27">B22/100000000</f>
        <v>5.8999999999999996E-7</v>
      </c>
      <c r="AA22">
        <f t="shared" ref="AA22:AA36" si="28">C22/100000000</f>
        <v>6.0999999999999998E-7</v>
      </c>
      <c r="AB22">
        <f t="shared" ref="AB22:AB27" si="29">D22/100000000</f>
        <v>1.22E-6</v>
      </c>
      <c r="AC22">
        <f t="shared" ref="AC22:AC27" si="30">E22/100000000</f>
        <v>6.7000000000000004E-7</v>
      </c>
      <c r="AD22">
        <f t="shared" ref="AD22:AD36" si="31">F22/100000000</f>
        <v>6.2030000000000001E-5</v>
      </c>
      <c r="AE22">
        <f t="shared" ref="AE22:AE36" si="32">G22/100000000</f>
        <v>6.6099999999999994E-5</v>
      </c>
      <c r="AF22">
        <f t="shared" ref="AF22:AF27" si="33">H22/100000000</f>
        <v>7.5610000000000003E-5</v>
      </c>
      <c r="AG22">
        <f t="shared" ref="AG22:AG27" si="34">I22/100000000</f>
        <v>8.0190000000000003E-5</v>
      </c>
      <c r="AH22">
        <f t="shared" ref="AH22:AH36" si="35">J22/100000000</f>
        <v>6.6081999999999998E-3</v>
      </c>
      <c r="AI22">
        <f t="shared" ref="AI22:AI36" si="36">K22/100000000</f>
        <v>8.4889000000000006E-3</v>
      </c>
      <c r="AJ22">
        <f t="shared" ref="AJ22:AJ27" si="37">L22/100000000</f>
        <v>8.1288200000000001E-3</v>
      </c>
      <c r="AK22">
        <f t="shared" ref="AK22:AK27" si="38">M22/100000000</f>
        <v>8.2982100000000003E-3</v>
      </c>
      <c r="AL22">
        <f t="shared" ref="AL22:AL36" si="39">N22/100000000</f>
        <v>0.68258916000000003</v>
      </c>
      <c r="AM22">
        <f t="shared" ref="AM22:AM36" si="40">O22/100000000</f>
        <v>0.79187616000000005</v>
      </c>
      <c r="AN22">
        <f t="shared" ref="AN22:AN27" si="41">P22/100000000</f>
        <v>0.79386946000000003</v>
      </c>
      <c r="AO22">
        <f t="shared" ref="AO22:AO27" si="42">Q22/100000000</f>
        <v>0.79999195000000001</v>
      </c>
      <c r="AP22">
        <f t="shared" ref="AP22:AP36" si="43">R22/100000000</f>
        <v>68.345925489999999</v>
      </c>
      <c r="AQ22">
        <f t="shared" ref="AQ22:AQ36" si="44">S22/100000000</f>
        <v>79.683043740000002</v>
      </c>
      <c r="AR22">
        <f t="shared" ref="AR22:AR27" si="45">T22/100000000</f>
        <v>79.280694030000006</v>
      </c>
      <c r="AS22">
        <f t="shared" ref="AS22:AS27" si="46">U22/100000000</f>
        <v>79.282741560000005</v>
      </c>
      <c r="AT22">
        <f t="shared" ref="AT22:AT36" si="47">V22/100000000</f>
        <v>15.484627135</v>
      </c>
      <c r="AW22" t="s">
        <v>8</v>
      </c>
      <c r="AX22">
        <f>(Z22+AA22+AB22+AC22)/4</f>
        <v>7.7249999999999991E-7</v>
      </c>
      <c r="AY22">
        <f t="shared" ref="AY22:AY25" si="48">(AD22+AE22+AF22+AG22)/4</f>
        <v>7.09825E-5</v>
      </c>
      <c r="AZ22">
        <f t="shared" ref="AZ22:AZ25" si="49">(AH22+AI22+AJ22+AK22)/4</f>
        <v>7.8810324999999994E-3</v>
      </c>
      <c r="BA22">
        <f t="shared" ref="BA22:BA25" si="50">(AL22+AM22+AN22+AO22)/4</f>
        <v>0.76708168249999997</v>
      </c>
      <c r="BB22">
        <f t="shared" ref="BB22:BB25" si="51">(AP22+AQ22+AR22+AS22)/4</f>
        <v>76.648101205000003</v>
      </c>
    </row>
    <row r="23" spans="1:54" x14ac:dyDescent="0.25">
      <c r="A23" t="s">
        <v>9</v>
      </c>
      <c r="B23">
        <v>729</v>
      </c>
      <c r="C23">
        <v>729</v>
      </c>
      <c r="D23">
        <v>1072</v>
      </c>
      <c r="E23">
        <v>1054</v>
      </c>
      <c r="F23">
        <v>117964</v>
      </c>
      <c r="G23">
        <v>105247</v>
      </c>
      <c r="H23">
        <v>121900</v>
      </c>
      <c r="I23">
        <v>121824</v>
      </c>
      <c r="J23">
        <v>12320785</v>
      </c>
      <c r="K23">
        <v>12345975</v>
      </c>
      <c r="L23">
        <v>12114250</v>
      </c>
      <c r="M23">
        <v>12412834</v>
      </c>
      <c r="N23">
        <v>1231893909</v>
      </c>
      <c r="O23">
        <v>1249358395</v>
      </c>
      <c r="P23">
        <v>1248755859</v>
      </c>
      <c r="Q23">
        <v>1249008255</v>
      </c>
      <c r="R23">
        <v>123727173975</v>
      </c>
      <c r="S23">
        <v>124917451965</v>
      </c>
      <c r="T23">
        <v>124976708134</v>
      </c>
      <c r="U23">
        <v>124993542474</v>
      </c>
      <c r="V23">
        <f t="shared" ref="V23:V36" si="52">AVERAGE(B23:U23)</f>
        <v>25182177866.450001</v>
      </c>
      <c r="Y23" t="s">
        <v>9</v>
      </c>
      <c r="Z23">
        <f t="shared" si="27"/>
        <v>7.2899999999999997E-6</v>
      </c>
      <c r="AA23">
        <f t="shared" si="28"/>
        <v>7.2899999999999997E-6</v>
      </c>
      <c r="AB23">
        <f t="shared" si="29"/>
        <v>1.0720000000000001E-5</v>
      </c>
      <c r="AC23">
        <f t="shared" si="30"/>
        <v>1.0540000000000001E-5</v>
      </c>
      <c r="AD23">
        <f t="shared" si="31"/>
        <v>1.17964E-3</v>
      </c>
      <c r="AE23">
        <f t="shared" si="32"/>
        <v>1.05247E-3</v>
      </c>
      <c r="AF23">
        <f t="shared" si="33"/>
        <v>1.219E-3</v>
      </c>
      <c r="AG23">
        <f t="shared" si="34"/>
        <v>1.21824E-3</v>
      </c>
      <c r="AH23">
        <f t="shared" si="35"/>
        <v>0.12320784999999999</v>
      </c>
      <c r="AI23">
        <f t="shared" si="36"/>
        <v>0.12345974999999999</v>
      </c>
      <c r="AJ23">
        <f t="shared" si="37"/>
        <v>0.1211425</v>
      </c>
      <c r="AK23">
        <f t="shared" si="38"/>
        <v>0.12412834</v>
      </c>
      <c r="AL23">
        <f t="shared" si="39"/>
        <v>12.318939090000001</v>
      </c>
      <c r="AM23">
        <f t="shared" si="40"/>
        <v>12.49358395</v>
      </c>
      <c r="AN23">
        <f t="shared" si="41"/>
        <v>12.487558590000001</v>
      </c>
      <c r="AO23">
        <f t="shared" si="42"/>
        <v>12.49008255</v>
      </c>
      <c r="AP23">
        <f t="shared" si="43"/>
        <v>1237.2717397500001</v>
      </c>
      <c r="AQ23">
        <f t="shared" si="44"/>
        <v>1249.1745196500001</v>
      </c>
      <c r="AR23">
        <f t="shared" si="45"/>
        <v>1249.76708134</v>
      </c>
      <c r="AS23">
        <f t="shared" si="46"/>
        <v>1249.9354247399999</v>
      </c>
      <c r="AT23">
        <f t="shared" si="47"/>
        <v>251.82177866450002</v>
      </c>
      <c r="AW23" t="s">
        <v>9</v>
      </c>
      <c r="AX23">
        <f t="shared" ref="AX23:AX25" si="53">(Z23+AA23+AB23+AC23)/4</f>
        <v>8.9599999999999989E-6</v>
      </c>
      <c r="AY23">
        <f t="shared" si="48"/>
        <v>1.1673375E-3</v>
      </c>
      <c r="AZ23">
        <f t="shared" si="49"/>
        <v>0.12298460999999999</v>
      </c>
      <c r="BA23">
        <f t="shared" si="50"/>
        <v>12.447541045000001</v>
      </c>
      <c r="BB23">
        <f t="shared" si="51"/>
        <v>1246.5371913700001</v>
      </c>
    </row>
    <row r="24" spans="1:54" x14ac:dyDescent="0.25">
      <c r="A24" t="s">
        <v>10</v>
      </c>
      <c r="B24">
        <v>322</v>
      </c>
      <c r="C24">
        <v>235</v>
      </c>
      <c r="D24">
        <v>405</v>
      </c>
      <c r="E24">
        <v>190</v>
      </c>
      <c r="F24">
        <v>13594</v>
      </c>
      <c r="G24">
        <v>13594</v>
      </c>
      <c r="H24">
        <v>15472</v>
      </c>
      <c r="I24">
        <v>17334</v>
      </c>
      <c r="J24">
        <v>1322872</v>
      </c>
      <c r="K24">
        <v>1407805</v>
      </c>
      <c r="L24">
        <v>1407805</v>
      </c>
      <c r="M24">
        <v>1327599</v>
      </c>
      <c r="N24">
        <v>130691359</v>
      </c>
      <c r="O24">
        <v>128703310</v>
      </c>
      <c r="P24">
        <v>128513880</v>
      </c>
      <c r="Q24">
        <v>129650220</v>
      </c>
      <c r="R24">
        <v>12873291319</v>
      </c>
      <c r="S24">
        <v>12820247055</v>
      </c>
      <c r="T24">
        <v>12701799430</v>
      </c>
      <c r="U24">
        <v>12792772774</v>
      </c>
      <c r="V24">
        <f t="shared" si="52"/>
        <v>2585559828.6999998</v>
      </c>
      <c r="Y24" t="s">
        <v>10</v>
      </c>
      <c r="Z24">
        <f t="shared" si="27"/>
        <v>3.2200000000000001E-6</v>
      </c>
      <c r="AA24">
        <f t="shared" si="28"/>
        <v>2.3499999999999999E-6</v>
      </c>
      <c r="AB24">
        <f t="shared" si="29"/>
        <v>4.0500000000000002E-6</v>
      </c>
      <c r="AC24">
        <f t="shared" si="30"/>
        <v>1.9E-6</v>
      </c>
      <c r="AD24">
        <f t="shared" si="31"/>
        <v>1.3594E-4</v>
      </c>
      <c r="AE24">
        <f t="shared" si="32"/>
        <v>1.3594E-4</v>
      </c>
      <c r="AF24">
        <f t="shared" si="33"/>
        <v>1.5472000000000001E-4</v>
      </c>
      <c r="AG24">
        <f t="shared" si="34"/>
        <v>1.7333999999999999E-4</v>
      </c>
      <c r="AH24">
        <f t="shared" si="35"/>
        <v>1.3228719999999999E-2</v>
      </c>
      <c r="AI24">
        <f t="shared" si="36"/>
        <v>1.407805E-2</v>
      </c>
      <c r="AJ24">
        <f t="shared" si="37"/>
        <v>1.407805E-2</v>
      </c>
      <c r="AK24">
        <f t="shared" si="38"/>
        <v>1.327599E-2</v>
      </c>
      <c r="AL24">
        <f t="shared" si="39"/>
        <v>1.30691359</v>
      </c>
      <c r="AM24">
        <f t="shared" si="40"/>
        <v>1.2870330999999999</v>
      </c>
      <c r="AN24">
        <f t="shared" si="41"/>
        <v>1.2851387999999999</v>
      </c>
      <c r="AO24">
        <f t="shared" si="42"/>
        <v>1.2965021999999999</v>
      </c>
      <c r="AP24">
        <f t="shared" si="43"/>
        <v>128.73291319</v>
      </c>
      <c r="AQ24">
        <f t="shared" si="44"/>
        <v>128.20247054999999</v>
      </c>
      <c r="AR24">
        <f t="shared" si="45"/>
        <v>127.0179943</v>
      </c>
      <c r="AS24">
        <f t="shared" si="46"/>
        <v>127.92772773999999</v>
      </c>
      <c r="AT24">
        <f t="shared" si="47"/>
        <v>25.855598286999999</v>
      </c>
      <c r="AW24" t="s">
        <v>10</v>
      </c>
      <c r="AX24">
        <f t="shared" si="53"/>
        <v>2.88E-6</v>
      </c>
      <c r="AY24">
        <f t="shared" si="48"/>
        <v>1.4998499999999999E-4</v>
      </c>
      <c r="AZ24">
        <f t="shared" si="49"/>
        <v>1.3665202500000001E-2</v>
      </c>
      <c r="BA24">
        <f t="shared" si="50"/>
        <v>1.2938969225000001</v>
      </c>
      <c r="BB24">
        <f t="shared" si="51"/>
        <v>127.970276445</v>
      </c>
    </row>
    <row r="25" spans="1:54" x14ac:dyDescent="0.25">
      <c r="A25" t="s">
        <v>11</v>
      </c>
      <c r="B25">
        <v>490</v>
      </c>
      <c r="C25">
        <v>588</v>
      </c>
      <c r="D25">
        <v>1127</v>
      </c>
      <c r="E25">
        <v>784</v>
      </c>
      <c r="F25">
        <v>95808</v>
      </c>
      <c r="G25">
        <v>113273</v>
      </c>
      <c r="H25">
        <v>106287</v>
      </c>
      <c r="I25">
        <v>106287</v>
      </c>
      <c r="J25">
        <v>11247750</v>
      </c>
      <c r="K25">
        <v>11442711</v>
      </c>
      <c r="L25">
        <v>11782643</v>
      </c>
      <c r="M25">
        <v>11872625</v>
      </c>
      <c r="N25">
        <v>1123877522</v>
      </c>
      <c r="O25">
        <v>1227775444</v>
      </c>
      <c r="P25">
        <v>1235225295</v>
      </c>
      <c r="Q25">
        <v>1235075298</v>
      </c>
      <c r="R25">
        <v>112439775120</v>
      </c>
      <c r="S25">
        <v>124834750330</v>
      </c>
      <c r="T25">
        <v>124010251979</v>
      </c>
      <c r="U25">
        <v>124503750992</v>
      </c>
      <c r="V25">
        <f t="shared" si="52"/>
        <v>24532862617.650002</v>
      </c>
      <c r="Y25" t="s">
        <v>11</v>
      </c>
      <c r="Z25">
        <f t="shared" si="27"/>
        <v>4.8999999999999997E-6</v>
      </c>
      <c r="AA25">
        <f t="shared" si="28"/>
        <v>5.8799999999999996E-6</v>
      </c>
      <c r="AB25">
        <f t="shared" si="29"/>
        <v>1.1270000000000001E-5</v>
      </c>
      <c r="AC25">
        <f t="shared" si="30"/>
        <v>7.8399999999999995E-6</v>
      </c>
      <c r="AD25">
        <f t="shared" si="31"/>
        <v>9.5808000000000004E-4</v>
      </c>
      <c r="AE25">
        <f t="shared" si="32"/>
        <v>1.13273E-3</v>
      </c>
      <c r="AF25">
        <f t="shared" si="33"/>
        <v>1.06287E-3</v>
      </c>
      <c r="AG25">
        <f t="shared" si="34"/>
        <v>1.06287E-3</v>
      </c>
      <c r="AH25">
        <f t="shared" si="35"/>
        <v>0.11247749999999999</v>
      </c>
      <c r="AI25">
        <f t="shared" si="36"/>
        <v>0.11442711</v>
      </c>
      <c r="AJ25">
        <f t="shared" si="37"/>
        <v>0.11782643</v>
      </c>
      <c r="AK25">
        <f t="shared" si="38"/>
        <v>0.11872625000000001</v>
      </c>
      <c r="AL25">
        <f t="shared" si="39"/>
        <v>11.238775220000001</v>
      </c>
      <c r="AM25">
        <f t="shared" si="40"/>
        <v>12.277754440000001</v>
      </c>
      <c r="AN25">
        <f t="shared" si="41"/>
        <v>12.35225295</v>
      </c>
      <c r="AO25">
        <f t="shared" si="42"/>
        <v>12.350752979999999</v>
      </c>
      <c r="AP25">
        <f t="shared" si="43"/>
        <v>1124.3977511999999</v>
      </c>
      <c r="AQ25">
        <f t="shared" si="44"/>
        <v>1248.3475033</v>
      </c>
      <c r="AR25">
        <f t="shared" si="45"/>
        <v>1240.1025197900001</v>
      </c>
      <c r="AS25">
        <f t="shared" si="46"/>
        <v>1245.03750992</v>
      </c>
      <c r="AT25">
        <f t="shared" si="47"/>
        <v>245.32862617650002</v>
      </c>
      <c r="AW25" t="s">
        <v>11</v>
      </c>
      <c r="AX25">
        <f t="shared" si="53"/>
        <v>7.4725E-6</v>
      </c>
      <c r="AY25">
        <f t="shared" si="48"/>
        <v>1.0541375000000001E-3</v>
      </c>
      <c r="AZ25">
        <f t="shared" si="49"/>
        <v>0.11586432250000001</v>
      </c>
      <c r="BA25">
        <f t="shared" si="50"/>
        <v>12.054883897500002</v>
      </c>
      <c r="BB25">
        <f t="shared" si="51"/>
        <v>1214.4713210524999</v>
      </c>
    </row>
    <row r="26" spans="1:54" x14ac:dyDescent="0.25">
      <c r="A26" t="s">
        <v>12</v>
      </c>
      <c r="B26">
        <v>457</v>
      </c>
      <c r="C26">
        <v>457</v>
      </c>
      <c r="D26">
        <v>457</v>
      </c>
      <c r="E26">
        <v>457</v>
      </c>
      <c r="F26">
        <v>8871</v>
      </c>
      <c r="G26">
        <v>9370</v>
      </c>
      <c r="H26">
        <v>8871</v>
      </c>
      <c r="I26">
        <v>8871</v>
      </c>
      <c r="J26">
        <v>138383</v>
      </c>
      <c r="K26">
        <v>143382</v>
      </c>
      <c r="L26">
        <v>143382</v>
      </c>
      <c r="M26">
        <v>143382</v>
      </c>
      <c r="N26">
        <v>1833409</v>
      </c>
      <c r="O26">
        <v>2133403</v>
      </c>
      <c r="P26">
        <v>2233401</v>
      </c>
      <c r="Q26">
        <v>2133403</v>
      </c>
      <c r="R26">
        <v>21833426</v>
      </c>
      <c r="S26">
        <v>25333419</v>
      </c>
      <c r="T26">
        <v>25333419</v>
      </c>
      <c r="U26">
        <v>25333419</v>
      </c>
      <c r="V26">
        <f t="shared" si="52"/>
        <v>5338681.95</v>
      </c>
      <c r="Y26" t="s">
        <v>12</v>
      </c>
      <c r="Z26">
        <f t="shared" si="27"/>
        <v>4.5700000000000003E-6</v>
      </c>
      <c r="AA26">
        <f t="shared" si="28"/>
        <v>4.5700000000000003E-6</v>
      </c>
      <c r="AB26">
        <f t="shared" si="29"/>
        <v>4.5700000000000003E-6</v>
      </c>
      <c r="AC26">
        <f t="shared" si="30"/>
        <v>4.5700000000000003E-6</v>
      </c>
      <c r="AD26">
        <f t="shared" si="31"/>
        <v>8.8709999999999996E-5</v>
      </c>
      <c r="AE26">
        <f t="shared" si="32"/>
        <v>9.3700000000000001E-5</v>
      </c>
      <c r="AF26">
        <f t="shared" si="33"/>
        <v>8.8709999999999996E-5</v>
      </c>
      <c r="AG26">
        <f t="shared" si="34"/>
        <v>8.8709999999999996E-5</v>
      </c>
      <c r="AH26">
        <f t="shared" si="35"/>
        <v>1.38383E-3</v>
      </c>
      <c r="AI26">
        <f t="shared" si="36"/>
        <v>1.4338199999999999E-3</v>
      </c>
      <c r="AJ26">
        <f t="shared" si="37"/>
        <v>1.4338199999999999E-3</v>
      </c>
      <c r="AK26">
        <f t="shared" si="38"/>
        <v>1.4338199999999999E-3</v>
      </c>
      <c r="AL26">
        <f t="shared" si="39"/>
        <v>1.8334090000000001E-2</v>
      </c>
      <c r="AM26">
        <f t="shared" si="40"/>
        <v>2.133403E-2</v>
      </c>
      <c r="AN26">
        <f t="shared" si="41"/>
        <v>2.2334010000000001E-2</v>
      </c>
      <c r="AO26">
        <f t="shared" si="42"/>
        <v>2.133403E-2</v>
      </c>
      <c r="AP26">
        <f t="shared" si="43"/>
        <v>0.21833426</v>
      </c>
      <c r="AQ26">
        <f t="shared" si="44"/>
        <v>0.25333419000000001</v>
      </c>
      <c r="AR26">
        <f t="shared" si="45"/>
        <v>0.25333419000000001</v>
      </c>
      <c r="AS26">
        <f t="shared" si="46"/>
        <v>0.25333419000000001</v>
      </c>
      <c r="AT26">
        <f t="shared" si="47"/>
        <v>5.3386819500000002E-2</v>
      </c>
      <c r="AW26" t="s">
        <v>13</v>
      </c>
      <c r="AX26">
        <f>(Z27+AA27+AB27+AC27)/4</f>
        <v>1.225E-5</v>
      </c>
      <c r="AY26">
        <f>(AD27+AE27+AF27+AG27)/4</f>
        <v>1.2474999999999999E-3</v>
      </c>
      <c r="AZ26">
        <f>(AH27+AI27+AJ27+AK27)/4</f>
        <v>0.124975</v>
      </c>
      <c r="BA26">
        <f>(AL27+AM27+AN27+AO27)/4</f>
        <v>12.499750000000001</v>
      </c>
      <c r="BB26">
        <f>(AP27+AQ27+AR27+AS27)/4</f>
        <v>1249.9974999999999</v>
      </c>
    </row>
    <row r="27" spans="1:54" x14ac:dyDescent="0.25">
      <c r="A27" t="s">
        <v>13</v>
      </c>
      <c r="B27">
        <v>1225</v>
      </c>
      <c r="C27">
        <v>1225</v>
      </c>
      <c r="D27">
        <v>1225</v>
      </c>
      <c r="E27">
        <v>1225</v>
      </c>
      <c r="F27">
        <v>124750</v>
      </c>
      <c r="G27">
        <v>124750</v>
      </c>
      <c r="H27">
        <v>124750</v>
      </c>
      <c r="I27">
        <v>124750</v>
      </c>
      <c r="J27">
        <v>12497500</v>
      </c>
      <c r="K27">
        <v>12497500</v>
      </c>
      <c r="L27">
        <v>12497500</v>
      </c>
      <c r="M27">
        <v>12497500</v>
      </c>
      <c r="N27">
        <v>1249975000</v>
      </c>
      <c r="O27">
        <v>1249975000</v>
      </c>
      <c r="P27">
        <v>1249975000</v>
      </c>
      <c r="Q27">
        <v>1249975000</v>
      </c>
      <c r="R27">
        <v>124999750000</v>
      </c>
      <c r="S27">
        <v>124999750000</v>
      </c>
      <c r="T27">
        <v>124999750000</v>
      </c>
      <c r="U27">
        <v>124999750000</v>
      </c>
      <c r="V27">
        <f t="shared" si="52"/>
        <v>25252469695</v>
      </c>
      <c r="Y27" t="s">
        <v>13</v>
      </c>
      <c r="Z27">
        <f t="shared" si="27"/>
        <v>1.225E-5</v>
      </c>
      <c r="AA27">
        <f t="shared" si="28"/>
        <v>1.225E-5</v>
      </c>
      <c r="AB27">
        <f t="shared" si="29"/>
        <v>1.225E-5</v>
      </c>
      <c r="AC27">
        <f t="shared" si="30"/>
        <v>1.225E-5</v>
      </c>
      <c r="AD27">
        <f t="shared" si="31"/>
        <v>1.2474999999999999E-3</v>
      </c>
      <c r="AE27">
        <f t="shared" si="32"/>
        <v>1.2474999999999999E-3</v>
      </c>
      <c r="AF27">
        <f t="shared" si="33"/>
        <v>1.2474999999999999E-3</v>
      </c>
      <c r="AG27">
        <f t="shared" si="34"/>
        <v>1.2474999999999999E-3</v>
      </c>
      <c r="AH27">
        <f t="shared" si="35"/>
        <v>0.124975</v>
      </c>
      <c r="AI27">
        <f t="shared" si="36"/>
        <v>0.124975</v>
      </c>
      <c r="AJ27">
        <f t="shared" si="37"/>
        <v>0.124975</v>
      </c>
      <c r="AK27">
        <f t="shared" si="38"/>
        <v>0.124975</v>
      </c>
      <c r="AL27">
        <f t="shared" si="39"/>
        <v>12.499750000000001</v>
      </c>
      <c r="AM27">
        <f t="shared" si="40"/>
        <v>12.499750000000001</v>
      </c>
      <c r="AN27">
        <f t="shared" si="41"/>
        <v>12.499750000000001</v>
      </c>
      <c r="AO27">
        <f t="shared" si="42"/>
        <v>12.499750000000001</v>
      </c>
      <c r="AP27">
        <f t="shared" si="43"/>
        <v>1249.9974999999999</v>
      </c>
      <c r="AQ27">
        <f t="shared" si="44"/>
        <v>1249.9974999999999</v>
      </c>
      <c r="AR27">
        <f t="shared" si="45"/>
        <v>1249.9974999999999</v>
      </c>
      <c r="AS27">
        <f t="shared" si="46"/>
        <v>1249.9974999999999</v>
      </c>
      <c r="AT27">
        <f t="shared" si="47"/>
        <v>252.52469694999999</v>
      </c>
      <c r="AW27" t="s">
        <v>12</v>
      </c>
      <c r="AX27">
        <f>(Z26+AA26+AB26+AC26)/4</f>
        <v>4.5700000000000003E-6</v>
      </c>
      <c r="AY27">
        <f>(AD26+AE26+AF26+AG26)/4</f>
        <v>8.9957499999999987E-5</v>
      </c>
      <c r="AZ27">
        <f>(AH26+AI26+AJ26+AK26)/4</f>
        <v>1.4213224999999998E-3</v>
      </c>
      <c r="BA27">
        <f>(AL26+AM26+AN26+AO26)/4</f>
        <v>2.0834040000000002E-2</v>
      </c>
      <c r="BB27">
        <f>(AP26+AQ26+AR26+AS26)/4</f>
        <v>0.24458420750000001</v>
      </c>
    </row>
    <row r="28" spans="1:54" x14ac:dyDescent="0.25">
      <c r="A28" t="s">
        <v>14</v>
      </c>
      <c r="B28">
        <v>100</v>
      </c>
      <c r="C28">
        <v>1868</v>
      </c>
      <c r="D28" t="s">
        <v>5</v>
      </c>
      <c r="E28" t="s">
        <v>5</v>
      </c>
      <c r="F28">
        <v>1000</v>
      </c>
      <c r="G28">
        <v>2561</v>
      </c>
      <c r="H28" t="s">
        <v>5</v>
      </c>
      <c r="I28" t="s">
        <v>5</v>
      </c>
      <c r="J28">
        <v>10000</v>
      </c>
      <c r="K28">
        <v>10160</v>
      </c>
      <c r="L28" t="s">
        <v>5</v>
      </c>
      <c r="M28" t="s">
        <v>5</v>
      </c>
      <c r="N28">
        <v>100000</v>
      </c>
      <c r="O28">
        <v>100001</v>
      </c>
      <c r="P28" t="s">
        <v>5</v>
      </c>
      <c r="Q28" t="s">
        <v>5</v>
      </c>
      <c r="R28">
        <v>1000000</v>
      </c>
      <c r="S28">
        <v>1000001</v>
      </c>
      <c r="T28" t="s">
        <v>5</v>
      </c>
      <c r="U28" t="s">
        <v>5</v>
      </c>
      <c r="V28">
        <f t="shared" si="52"/>
        <v>222569.1</v>
      </c>
      <c r="Y28" t="s">
        <v>14</v>
      </c>
      <c r="Z28">
        <f t="shared" si="27"/>
        <v>9.9999999999999995E-7</v>
      </c>
      <c r="AA28">
        <f t="shared" si="28"/>
        <v>1.8680000000000001E-5</v>
      </c>
      <c r="AB28" t="s">
        <v>5</v>
      </c>
      <c r="AC28" t="s">
        <v>5</v>
      </c>
      <c r="AD28">
        <f t="shared" si="31"/>
        <v>1.0000000000000001E-5</v>
      </c>
      <c r="AE28">
        <f t="shared" si="32"/>
        <v>2.561E-5</v>
      </c>
      <c r="AF28" t="s">
        <v>5</v>
      </c>
      <c r="AG28" t="s">
        <v>5</v>
      </c>
      <c r="AH28">
        <f t="shared" si="35"/>
        <v>1E-4</v>
      </c>
      <c r="AI28">
        <f t="shared" si="36"/>
        <v>1.016E-4</v>
      </c>
      <c r="AJ28" t="s">
        <v>5</v>
      </c>
      <c r="AK28" t="s">
        <v>5</v>
      </c>
      <c r="AL28">
        <f t="shared" si="39"/>
        <v>1E-3</v>
      </c>
      <c r="AM28">
        <f t="shared" si="40"/>
        <v>1.00001E-3</v>
      </c>
      <c r="AN28" t="s">
        <v>5</v>
      </c>
      <c r="AO28" t="s">
        <v>5</v>
      </c>
      <c r="AP28">
        <f t="shared" si="43"/>
        <v>0.01</v>
      </c>
      <c r="AQ28">
        <f t="shared" si="44"/>
        <v>1.000001E-2</v>
      </c>
      <c r="AR28" t="s">
        <v>5</v>
      </c>
      <c r="AS28" t="s">
        <v>5</v>
      </c>
      <c r="AT28">
        <f t="shared" si="47"/>
        <v>2.2256910000000001E-3</v>
      </c>
      <c r="AW28" t="s">
        <v>14</v>
      </c>
      <c r="AX28">
        <f>(Z28+AA28)/2</f>
        <v>9.8400000000000007E-6</v>
      </c>
      <c r="AY28">
        <f>(AD28+AE28)/2</f>
        <v>1.7805E-5</v>
      </c>
      <c r="AZ28">
        <f>(AH28+AI28)/2</f>
        <v>1.0080000000000001E-4</v>
      </c>
      <c r="BA28">
        <f>(AL28+AM28)/2</f>
        <v>1.000005E-3</v>
      </c>
      <c r="BB28">
        <f>(AP28+AQ28)/2</f>
        <v>1.0000004999999999E-2</v>
      </c>
    </row>
    <row r="29" spans="1:54" x14ac:dyDescent="0.25">
      <c r="A29" t="s">
        <v>15</v>
      </c>
      <c r="B29">
        <v>210</v>
      </c>
      <c r="C29">
        <v>225</v>
      </c>
      <c r="D29">
        <v>251</v>
      </c>
      <c r="E29">
        <v>220</v>
      </c>
      <c r="F29">
        <v>3554</v>
      </c>
      <c r="G29">
        <v>4000</v>
      </c>
      <c r="H29">
        <v>4168</v>
      </c>
      <c r="I29">
        <v>4178</v>
      </c>
      <c r="J29">
        <v>56286</v>
      </c>
      <c r="K29">
        <v>74536</v>
      </c>
      <c r="L29">
        <v>76070</v>
      </c>
      <c r="M29">
        <v>76186</v>
      </c>
      <c r="N29">
        <v>713177</v>
      </c>
      <c r="O29">
        <v>1236742</v>
      </c>
      <c r="P29">
        <v>1219855</v>
      </c>
      <c r="Q29">
        <v>1219511</v>
      </c>
      <c r="R29">
        <v>8686624</v>
      </c>
      <c r="S29">
        <v>18100508</v>
      </c>
      <c r="T29">
        <v>17644099</v>
      </c>
      <c r="U29">
        <v>18304817</v>
      </c>
      <c r="V29">
        <f t="shared" si="52"/>
        <v>3371260.85</v>
      </c>
      <c r="Y29" t="s">
        <v>15</v>
      </c>
      <c r="Z29">
        <f t="shared" si="27"/>
        <v>2.0999999999999998E-6</v>
      </c>
      <c r="AA29">
        <f t="shared" si="28"/>
        <v>2.2500000000000001E-6</v>
      </c>
      <c r="AB29">
        <f t="shared" ref="AB29:AC32" si="54">D29/100000000</f>
        <v>2.5100000000000001E-6</v>
      </c>
      <c r="AC29">
        <f t="shared" si="54"/>
        <v>2.2000000000000001E-6</v>
      </c>
      <c r="AD29">
        <f t="shared" si="31"/>
        <v>3.5540000000000002E-5</v>
      </c>
      <c r="AE29">
        <f t="shared" si="32"/>
        <v>4.0000000000000003E-5</v>
      </c>
      <c r="AF29">
        <f t="shared" ref="AF29:AG32" si="55">H29/100000000</f>
        <v>4.1680000000000001E-5</v>
      </c>
      <c r="AG29">
        <f t="shared" si="55"/>
        <v>4.1780000000000003E-5</v>
      </c>
      <c r="AH29">
        <f t="shared" si="35"/>
        <v>5.6285999999999999E-4</v>
      </c>
      <c r="AI29">
        <f t="shared" si="36"/>
        <v>7.4536000000000003E-4</v>
      </c>
      <c r="AJ29">
        <f t="shared" ref="AJ29:AK32" si="56">L29/100000000</f>
        <v>7.607E-4</v>
      </c>
      <c r="AK29">
        <f t="shared" si="56"/>
        <v>7.6185999999999995E-4</v>
      </c>
      <c r="AL29">
        <f t="shared" si="39"/>
        <v>7.1317699999999999E-3</v>
      </c>
      <c r="AM29">
        <f t="shared" si="40"/>
        <v>1.236742E-2</v>
      </c>
      <c r="AN29">
        <f t="shared" ref="AN29:AO32" si="57">P29/100000000</f>
        <v>1.2198550000000001E-2</v>
      </c>
      <c r="AO29">
        <f t="shared" si="57"/>
        <v>1.219511E-2</v>
      </c>
      <c r="AP29">
        <f t="shared" si="43"/>
        <v>8.6866239999999997E-2</v>
      </c>
      <c r="AQ29">
        <f t="shared" si="44"/>
        <v>0.18100508000000001</v>
      </c>
      <c r="AR29">
        <f t="shared" ref="AR29:AS32" si="58">T29/100000000</f>
        <v>0.17644098999999999</v>
      </c>
      <c r="AS29">
        <f t="shared" si="58"/>
        <v>0.18304817000000001</v>
      </c>
      <c r="AT29">
        <f t="shared" si="47"/>
        <v>3.3712608499999998E-2</v>
      </c>
      <c r="AW29" t="s">
        <v>15</v>
      </c>
      <c r="AX29">
        <f t="shared" ref="AX29:AX32" si="59">(Z29+AA29+AB29+AC29)/4</f>
        <v>2.2650000000000003E-6</v>
      </c>
      <c r="AY29">
        <f>(AD29+AE29+AF29+AG29)/4</f>
        <v>3.9749999999999997E-5</v>
      </c>
      <c r="AZ29">
        <f>(AH29+AI29+AJ29+AK29)/4</f>
        <v>7.0769500000000005E-4</v>
      </c>
      <c r="BA29">
        <f>(AL29+AM29+AN29+AO29)/4</f>
        <v>1.0973212500000001E-2</v>
      </c>
      <c r="BB29">
        <f>(AP29+AQ29+AR29+AS29)/4</f>
        <v>0.15684012000000003</v>
      </c>
    </row>
    <row r="30" spans="1:54" x14ac:dyDescent="0.25">
      <c r="A30" t="s">
        <v>16</v>
      </c>
      <c r="B30">
        <v>242</v>
      </c>
      <c r="C30">
        <v>207</v>
      </c>
      <c r="D30">
        <v>210</v>
      </c>
      <c r="E30">
        <v>210</v>
      </c>
      <c r="F30">
        <v>14380</v>
      </c>
      <c r="G30">
        <v>3777</v>
      </c>
      <c r="H30">
        <v>3749</v>
      </c>
      <c r="I30">
        <v>3759</v>
      </c>
      <c r="J30">
        <v>1277637</v>
      </c>
      <c r="K30">
        <v>87996</v>
      </c>
      <c r="L30">
        <v>80826</v>
      </c>
      <c r="M30">
        <v>107529</v>
      </c>
      <c r="N30">
        <v>125153185</v>
      </c>
      <c r="O30">
        <v>1841783</v>
      </c>
      <c r="P30">
        <v>2067317</v>
      </c>
      <c r="Q30">
        <v>1833799</v>
      </c>
      <c r="R30">
        <v>12502372524</v>
      </c>
      <c r="S30">
        <v>34979077</v>
      </c>
      <c r="T30">
        <v>25371211</v>
      </c>
      <c r="U30">
        <v>32416464</v>
      </c>
      <c r="V30">
        <f t="shared" si="52"/>
        <v>636380794.10000002</v>
      </c>
      <c r="Y30" t="s">
        <v>16</v>
      </c>
      <c r="Z30">
        <f t="shared" si="27"/>
        <v>2.4200000000000001E-6</v>
      </c>
      <c r="AA30">
        <f t="shared" si="28"/>
        <v>2.0700000000000001E-6</v>
      </c>
      <c r="AB30">
        <f t="shared" si="54"/>
        <v>2.0999999999999998E-6</v>
      </c>
      <c r="AC30">
        <f t="shared" si="54"/>
        <v>2.0999999999999998E-6</v>
      </c>
      <c r="AD30">
        <f t="shared" si="31"/>
        <v>1.438E-4</v>
      </c>
      <c r="AE30">
        <f t="shared" si="32"/>
        <v>3.7769999999999999E-5</v>
      </c>
      <c r="AF30">
        <f t="shared" si="55"/>
        <v>3.7490000000000002E-5</v>
      </c>
      <c r="AG30">
        <f t="shared" si="55"/>
        <v>3.7589999999999998E-5</v>
      </c>
      <c r="AH30">
        <f t="shared" si="35"/>
        <v>1.277637E-2</v>
      </c>
      <c r="AI30">
        <f t="shared" si="36"/>
        <v>8.7996000000000005E-4</v>
      </c>
      <c r="AJ30">
        <f t="shared" si="56"/>
        <v>8.0825999999999999E-4</v>
      </c>
      <c r="AK30">
        <f t="shared" si="56"/>
        <v>1.07529E-3</v>
      </c>
      <c r="AL30">
        <f t="shared" si="39"/>
        <v>1.2515318499999999</v>
      </c>
      <c r="AM30">
        <f t="shared" si="40"/>
        <v>1.841783E-2</v>
      </c>
      <c r="AN30">
        <f t="shared" si="57"/>
        <v>2.0673170000000001E-2</v>
      </c>
      <c r="AO30">
        <f t="shared" si="57"/>
        <v>1.8337989999999998E-2</v>
      </c>
      <c r="AP30">
        <f t="shared" si="43"/>
        <v>125.02372524</v>
      </c>
      <c r="AQ30">
        <f t="shared" si="44"/>
        <v>0.34979076999999997</v>
      </c>
      <c r="AR30">
        <f t="shared" si="58"/>
        <v>0.25371210999999999</v>
      </c>
      <c r="AS30">
        <f t="shared" si="58"/>
        <v>0.32416464</v>
      </c>
      <c r="AT30">
        <f t="shared" si="47"/>
        <v>6.3638079410000001</v>
      </c>
      <c r="AW30" t="s">
        <v>16</v>
      </c>
      <c r="AX30">
        <f t="shared" si="59"/>
        <v>2.1725E-6</v>
      </c>
      <c r="AY30">
        <f>(AD30+AE30+AF30+AG30)/4</f>
        <v>6.4162499999999994E-5</v>
      </c>
      <c r="AZ30">
        <f>(AH30+AI30+AJ30+AK30)/4</f>
        <v>3.8849700000000002E-3</v>
      </c>
      <c r="BA30">
        <f>(AL30+AM30+AN30+AO30)/4</f>
        <v>0.32724020999999998</v>
      </c>
      <c r="BB30">
        <f>(AP30+AQ30+AR30+AS30)/4</f>
        <v>31.487848190000001</v>
      </c>
    </row>
    <row r="31" spans="1:54" x14ac:dyDescent="0.25">
      <c r="A31" t="s">
        <v>17</v>
      </c>
      <c r="B31">
        <v>286</v>
      </c>
      <c r="C31">
        <v>286</v>
      </c>
      <c r="D31">
        <v>286</v>
      </c>
      <c r="E31">
        <v>286</v>
      </c>
      <c r="F31">
        <v>4488</v>
      </c>
      <c r="G31">
        <v>4488</v>
      </c>
      <c r="H31">
        <v>4488</v>
      </c>
      <c r="I31">
        <v>4488</v>
      </c>
      <c r="J31">
        <v>61808</v>
      </c>
      <c r="K31">
        <v>61808</v>
      </c>
      <c r="L31">
        <v>61808</v>
      </c>
      <c r="M31">
        <v>61808</v>
      </c>
      <c r="N31">
        <v>784464</v>
      </c>
      <c r="O31">
        <v>784464</v>
      </c>
      <c r="P31">
        <v>784464</v>
      </c>
      <c r="Q31">
        <v>784464</v>
      </c>
      <c r="R31">
        <v>9475712</v>
      </c>
      <c r="S31">
        <v>9475712</v>
      </c>
      <c r="T31">
        <v>9475712</v>
      </c>
      <c r="U31">
        <v>9475712</v>
      </c>
      <c r="V31">
        <f t="shared" si="52"/>
        <v>2065351.6</v>
      </c>
      <c r="Y31" t="s">
        <v>17</v>
      </c>
      <c r="Z31">
        <f t="shared" si="27"/>
        <v>2.8600000000000001E-6</v>
      </c>
      <c r="AA31">
        <f t="shared" si="28"/>
        <v>2.8600000000000001E-6</v>
      </c>
      <c r="AB31">
        <f t="shared" si="54"/>
        <v>2.8600000000000001E-6</v>
      </c>
      <c r="AC31">
        <f t="shared" si="54"/>
        <v>2.8600000000000001E-6</v>
      </c>
      <c r="AD31">
        <f t="shared" si="31"/>
        <v>4.4879999999999997E-5</v>
      </c>
      <c r="AE31">
        <f t="shared" si="32"/>
        <v>4.4879999999999997E-5</v>
      </c>
      <c r="AF31">
        <f t="shared" si="55"/>
        <v>4.4879999999999997E-5</v>
      </c>
      <c r="AG31">
        <f t="shared" si="55"/>
        <v>4.4879999999999997E-5</v>
      </c>
      <c r="AH31">
        <f t="shared" si="35"/>
        <v>6.1808000000000002E-4</v>
      </c>
      <c r="AI31">
        <f t="shared" si="36"/>
        <v>6.1808000000000002E-4</v>
      </c>
      <c r="AJ31">
        <f t="shared" si="56"/>
        <v>6.1808000000000002E-4</v>
      </c>
      <c r="AK31">
        <f t="shared" si="56"/>
        <v>6.1808000000000002E-4</v>
      </c>
      <c r="AL31">
        <f t="shared" si="39"/>
        <v>7.8446399999999999E-3</v>
      </c>
      <c r="AM31">
        <f t="shared" si="40"/>
        <v>7.8446399999999999E-3</v>
      </c>
      <c r="AN31">
        <f t="shared" si="57"/>
        <v>7.8446399999999999E-3</v>
      </c>
      <c r="AO31">
        <f t="shared" si="57"/>
        <v>7.8446399999999999E-3</v>
      </c>
      <c r="AP31">
        <f t="shared" si="43"/>
        <v>9.475712E-2</v>
      </c>
      <c r="AQ31">
        <f t="shared" si="44"/>
        <v>9.475712E-2</v>
      </c>
      <c r="AR31">
        <f t="shared" si="58"/>
        <v>9.475712E-2</v>
      </c>
      <c r="AS31">
        <f t="shared" si="58"/>
        <v>9.475712E-2</v>
      </c>
      <c r="AT31">
        <f t="shared" si="47"/>
        <v>2.0653516E-2</v>
      </c>
      <c r="AW31" t="s">
        <v>17</v>
      </c>
      <c r="AX31">
        <f t="shared" si="59"/>
        <v>2.8600000000000001E-6</v>
      </c>
      <c r="AY31">
        <f>(AD31+AE31+AF31+AG31)/4</f>
        <v>4.4879999999999997E-5</v>
      </c>
      <c r="AZ31">
        <f>(AH31+AI31+AJ31+AK31)/4</f>
        <v>6.1808000000000002E-4</v>
      </c>
      <c r="BA31">
        <f>(AL31+AM31+AN31+AO31)/4</f>
        <v>7.8446399999999999E-3</v>
      </c>
      <c r="BB31">
        <f>(AP31+AQ31+AR31+AS31)/4</f>
        <v>9.475712E-2</v>
      </c>
    </row>
    <row r="32" spans="1:54" x14ac:dyDescent="0.25">
      <c r="A32" t="s">
        <v>18</v>
      </c>
      <c r="B32">
        <v>278</v>
      </c>
      <c r="C32">
        <v>288</v>
      </c>
      <c r="D32">
        <v>285</v>
      </c>
      <c r="E32">
        <v>288</v>
      </c>
      <c r="F32">
        <v>3914</v>
      </c>
      <c r="G32">
        <v>4508</v>
      </c>
      <c r="H32">
        <v>4463</v>
      </c>
      <c r="I32">
        <v>4517</v>
      </c>
      <c r="J32">
        <v>51577</v>
      </c>
      <c r="K32">
        <v>58568</v>
      </c>
      <c r="L32">
        <v>58460</v>
      </c>
      <c r="M32">
        <v>61613</v>
      </c>
      <c r="N32">
        <v>655995</v>
      </c>
      <c r="O32">
        <v>747932</v>
      </c>
      <c r="P32">
        <v>744031</v>
      </c>
      <c r="Q32">
        <v>744413</v>
      </c>
      <c r="R32">
        <v>7893213</v>
      </c>
      <c r="S32">
        <v>9075426</v>
      </c>
      <c r="T32">
        <v>9074425</v>
      </c>
      <c r="U32">
        <v>9074224</v>
      </c>
      <c r="V32">
        <f t="shared" si="52"/>
        <v>1912920.9</v>
      </c>
      <c r="Y32" t="s">
        <v>18</v>
      </c>
      <c r="Z32">
        <f t="shared" si="27"/>
        <v>2.7800000000000001E-6</v>
      </c>
      <c r="AA32">
        <f t="shared" si="28"/>
        <v>2.88E-6</v>
      </c>
      <c r="AB32">
        <f t="shared" si="54"/>
        <v>2.8499999999999998E-6</v>
      </c>
      <c r="AC32">
        <f t="shared" si="54"/>
        <v>2.88E-6</v>
      </c>
      <c r="AD32">
        <f t="shared" si="31"/>
        <v>3.9140000000000001E-5</v>
      </c>
      <c r="AE32">
        <f t="shared" si="32"/>
        <v>4.5080000000000002E-5</v>
      </c>
      <c r="AF32">
        <f t="shared" si="55"/>
        <v>4.4629999999999998E-5</v>
      </c>
      <c r="AG32">
        <f t="shared" si="55"/>
        <v>4.5170000000000003E-5</v>
      </c>
      <c r="AH32">
        <f t="shared" si="35"/>
        <v>5.1577000000000003E-4</v>
      </c>
      <c r="AI32">
        <f t="shared" si="36"/>
        <v>5.8567999999999999E-4</v>
      </c>
      <c r="AJ32">
        <f t="shared" si="56"/>
        <v>5.8460000000000001E-4</v>
      </c>
      <c r="AK32">
        <f t="shared" si="56"/>
        <v>6.1613E-4</v>
      </c>
      <c r="AL32">
        <f t="shared" si="39"/>
        <v>6.5599500000000002E-3</v>
      </c>
      <c r="AM32">
        <f t="shared" si="40"/>
        <v>7.4793200000000002E-3</v>
      </c>
      <c r="AN32">
        <f t="shared" si="57"/>
        <v>7.4403100000000003E-3</v>
      </c>
      <c r="AO32">
        <f t="shared" si="57"/>
        <v>7.4441300000000002E-3</v>
      </c>
      <c r="AP32">
        <f t="shared" si="43"/>
        <v>7.8932130000000003E-2</v>
      </c>
      <c r="AQ32">
        <f t="shared" si="44"/>
        <v>9.0754260000000003E-2</v>
      </c>
      <c r="AR32">
        <f t="shared" si="58"/>
        <v>9.0744249999999999E-2</v>
      </c>
      <c r="AS32">
        <f t="shared" si="58"/>
        <v>9.0742240000000002E-2</v>
      </c>
      <c r="AT32">
        <f t="shared" si="47"/>
        <v>1.9129208999999998E-2</v>
      </c>
      <c r="AW32" t="s">
        <v>18</v>
      </c>
      <c r="AX32">
        <f t="shared" si="59"/>
        <v>2.8474999999999998E-6</v>
      </c>
      <c r="AY32">
        <f>(AD32+AE32+AF32+AG32)/4</f>
        <v>4.3505000000000004E-5</v>
      </c>
      <c r="AZ32">
        <f>(AH32+AI32+AJ32+AK32)/4</f>
        <v>5.7554500000000001E-4</v>
      </c>
      <c r="BA32">
        <f>(AL32+AM32+AN32+AO32)/4</f>
        <v>7.2309274999999996E-3</v>
      </c>
      <c r="BB32">
        <f>(AP32+AQ32+AR32+AS32)/4</f>
        <v>8.7793220000000005E-2</v>
      </c>
    </row>
    <row r="33" spans="1:54" x14ac:dyDescent="0.25">
      <c r="A33" t="s">
        <v>19</v>
      </c>
      <c r="B33">
        <v>77</v>
      </c>
      <c r="C33">
        <v>97</v>
      </c>
      <c r="D33" t="s">
        <v>5</v>
      </c>
      <c r="E33" t="s">
        <v>5</v>
      </c>
      <c r="F33">
        <v>3046</v>
      </c>
      <c r="G33">
        <v>751</v>
      </c>
      <c r="H33" t="s">
        <v>5</v>
      </c>
      <c r="I33" t="s">
        <v>5</v>
      </c>
      <c r="J33">
        <v>268500</v>
      </c>
      <c r="K33">
        <v>31879</v>
      </c>
      <c r="L33" t="s">
        <v>5</v>
      </c>
      <c r="M33" t="s">
        <v>5</v>
      </c>
      <c r="N33">
        <v>26171897</v>
      </c>
      <c r="O33">
        <v>2683543</v>
      </c>
      <c r="P33" t="s">
        <v>5</v>
      </c>
      <c r="Q33" t="s">
        <v>5</v>
      </c>
      <c r="R33">
        <v>2592858996</v>
      </c>
      <c r="S33">
        <v>263624221</v>
      </c>
      <c r="T33" t="s">
        <v>5</v>
      </c>
      <c r="U33" t="s">
        <v>5</v>
      </c>
      <c r="V33">
        <f>AVERAGE(B33:U33)</f>
        <v>288564300.69999999</v>
      </c>
      <c r="Y33" t="s">
        <v>19</v>
      </c>
      <c r="Z33">
        <f t="shared" si="27"/>
        <v>7.7000000000000004E-7</v>
      </c>
      <c r="AA33">
        <f t="shared" si="28"/>
        <v>9.7000000000000003E-7</v>
      </c>
      <c r="AB33" t="s">
        <v>5</v>
      </c>
      <c r="AC33" t="s">
        <v>5</v>
      </c>
      <c r="AD33">
        <f t="shared" si="31"/>
        <v>3.046E-5</v>
      </c>
      <c r="AE33">
        <f t="shared" si="32"/>
        <v>7.5100000000000001E-6</v>
      </c>
      <c r="AF33" t="s">
        <v>5</v>
      </c>
      <c r="AG33" t="s">
        <v>5</v>
      </c>
      <c r="AH33">
        <f t="shared" si="35"/>
        <v>2.6849999999999999E-3</v>
      </c>
      <c r="AI33">
        <f t="shared" si="36"/>
        <v>3.1879E-4</v>
      </c>
      <c r="AJ33" t="s">
        <v>5</v>
      </c>
      <c r="AK33" t="s">
        <v>5</v>
      </c>
      <c r="AL33">
        <f t="shared" si="39"/>
        <v>0.26171897</v>
      </c>
      <c r="AM33">
        <f t="shared" si="40"/>
        <v>2.683543E-2</v>
      </c>
      <c r="AN33" t="s">
        <v>5</v>
      </c>
      <c r="AO33" t="s">
        <v>5</v>
      </c>
      <c r="AP33">
        <f t="shared" si="43"/>
        <v>25.92858996</v>
      </c>
      <c r="AQ33">
        <f t="shared" si="44"/>
        <v>2.6362422099999998</v>
      </c>
      <c r="AR33" t="s">
        <v>5</v>
      </c>
      <c r="AS33" t="s">
        <v>5</v>
      </c>
      <c r="AT33">
        <f t="shared" si="47"/>
        <v>2.8856430070000001</v>
      </c>
      <c r="AW33" t="s">
        <v>19</v>
      </c>
      <c r="AX33">
        <f>(Z33+AA33)/2</f>
        <v>8.7000000000000003E-7</v>
      </c>
      <c r="AY33">
        <f>(AD33+AE33)/2</f>
        <v>1.8984999999999999E-5</v>
      </c>
      <c r="AZ33">
        <f>(AH33+AI33)/2</f>
        <v>1.5018950000000001E-3</v>
      </c>
      <c r="BA33">
        <f>(AL33+AM33)/2</f>
        <v>0.14427719999999999</v>
      </c>
      <c r="BB33">
        <f>(AP33+AQ33)/2</f>
        <v>14.282416084999999</v>
      </c>
    </row>
    <row r="34" spans="1:54" x14ac:dyDescent="0.25">
      <c r="A34" t="s">
        <v>20</v>
      </c>
      <c r="B34">
        <v>109</v>
      </c>
      <c r="C34">
        <v>436</v>
      </c>
      <c r="D34" t="s">
        <v>5</v>
      </c>
      <c r="E34" t="s">
        <v>5</v>
      </c>
      <c r="F34">
        <v>1009</v>
      </c>
      <c r="G34">
        <v>4036</v>
      </c>
      <c r="H34" t="s">
        <v>5</v>
      </c>
      <c r="I34" t="s">
        <v>5</v>
      </c>
      <c r="J34">
        <v>10009</v>
      </c>
      <c r="K34">
        <v>40036</v>
      </c>
      <c r="L34" t="s">
        <v>5</v>
      </c>
      <c r="M34" t="s">
        <v>5</v>
      </c>
      <c r="N34">
        <v>100009</v>
      </c>
      <c r="O34">
        <v>400036</v>
      </c>
      <c r="P34" t="s">
        <v>5</v>
      </c>
      <c r="Q34" t="s">
        <v>5</v>
      </c>
      <c r="R34">
        <v>1000009</v>
      </c>
      <c r="S34">
        <v>4000036</v>
      </c>
      <c r="T34" t="s">
        <v>5</v>
      </c>
      <c r="U34" t="s">
        <v>5</v>
      </c>
      <c r="V34">
        <f>AVERAGE(B34:U34)</f>
        <v>555572.5</v>
      </c>
      <c r="Y34" t="s">
        <v>20</v>
      </c>
      <c r="Z34">
        <f t="shared" si="27"/>
        <v>1.0899999999999999E-6</v>
      </c>
      <c r="AA34">
        <f t="shared" si="28"/>
        <v>4.3599999999999998E-6</v>
      </c>
      <c r="AB34" t="s">
        <v>5</v>
      </c>
      <c r="AC34" t="s">
        <v>5</v>
      </c>
      <c r="AD34">
        <f t="shared" si="31"/>
        <v>1.009E-5</v>
      </c>
      <c r="AE34">
        <f t="shared" si="32"/>
        <v>4.036E-5</v>
      </c>
      <c r="AF34" t="s">
        <v>5</v>
      </c>
      <c r="AG34" t="s">
        <v>5</v>
      </c>
      <c r="AH34">
        <f t="shared" si="35"/>
        <v>1.0009E-4</v>
      </c>
      <c r="AI34">
        <f t="shared" si="36"/>
        <v>4.0036E-4</v>
      </c>
      <c r="AJ34" t="s">
        <v>5</v>
      </c>
      <c r="AK34" t="s">
        <v>5</v>
      </c>
      <c r="AL34">
        <f t="shared" si="39"/>
        <v>1.0000899999999999E-3</v>
      </c>
      <c r="AM34">
        <f t="shared" si="40"/>
        <v>4.0003599999999997E-3</v>
      </c>
      <c r="AN34" t="s">
        <v>5</v>
      </c>
      <c r="AO34" t="s">
        <v>5</v>
      </c>
      <c r="AP34">
        <f t="shared" si="43"/>
        <v>1.000009E-2</v>
      </c>
      <c r="AQ34">
        <f t="shared" si="44"/>
        <v>4.0000359999999999E-2</v>
      </c>
      <c r="AR34" t="s">
        <v>5</v>
      </c>
      <c r="AS34" t="s">
        <v>5</v>
      </c>
      <c r="AT34">
        <f t="shared" si="47"/>
        <v>5.5557250000000001E-3</v>
      </c>
      <c r="AW34" t="s">
        <v>20</v>
      </c>
      <c r="AX34">
        <f>(Z34+AA34)/2</f>
        <v>2.7249999999999997E-6</v>
      </c>
      <c r="AY34">
        <f>(AD34+AE34)/2</f>
        <v>2.5225E-5</v>
      </c>
      <c r="AZ34">
        <f>(AH34+AI34)/2</f>
        <v>2.5022499999999997E-4</v>
      </c>
      <c r="BA34">
        <f>(AL34+AM34)/2</f>
        <v>2.500225E-3</v>
      </c>
      <c r="BB34">
        <f>(AP34+AQ34)/2</f>
        <v>2.5000225000000001E-2</v>
      </c>
    </row>
    <row r="35" spans="1:54" x14ac:dyDescent="0.25">
      <c r="A35" t="s">
        <v>21</v>
      </c>
      <c r="B35">
        <v>278</v>
      </c>
      <c r="C35">
        <v>288</v>
      </c>
      <c r="D35">
        <v>285</v>
      </c>
      <c r="E35">
        <v>288</v>
      </c>
      <c r="F35">
        <v>3914</v>
      </c>
      <c r="G35">
        <v>4508</v>
      </c>
      <c r="H35">
        <v>4463</v>
      </c>
      <c r="I35">
        <v>4517</v>
      </c>
      <c r="J35">
        <v>51577</v>
      </c>
      <c r="K35">
        <v>58634</v>
      </c>
      <c r="L35">
        <v>58460</v>
      </c>
      <c r="M35">
        <v>61613</v>
      </c>
      <c r="N35">
        <v>655995</v>
      </c>
      <c r="O35">
        <v>747932</v>
      </c>
      <c r="P35">
        <v>744031</v>
      </c>
      <c r="Q35">
        <v>744413</v>
      </c>
      <c r="R35">
        <v>7893213</v>
      </c>
      <c r="S35">
        <v>9075426</v>
      </c>
      <c r="T35">
        <v>9073924</v>
      </c>
      <c r="U35">
        <v>9074224</v>
      </c>
      <c r="V35">
        <f t="shared" si="52"/>
        <v>1912899.15</v>
      </c>
      <c r="Y35" t="s">
        <v>21</v>
      </c>
      <c r="Z35">
        <f t="shared" si="27"/>
        <v>2.7800000000000001E-6</v>
      </c>
      <c r="AA35">
        <f t="shared" si="28"/>
        <v>2.88E-6</v>
      </c>
      <c r="AB35">
        <f>D35/100000000</f>
        <v>2.8499999999999998E-6</v>
      </c>
      <c r="AC35">
        <f>E35/100000000</f>
        <v>2.88E-6</v>
      </c>
      <c r="AD35">
        <f t="shared" si="31"/>
        <v>3.9140000000000001E-5</v>
      </c>
      <c r="AE35">
        <f t="shared" si="32"/>
        <v>4.5080000000000002E-5</v>
      </c>
      <c r="AF35">
        <f>H35/100000000</f>
        <v>4.4629999999999998E-5</v>
      </c>
      <c r="AG35">
        <f>I35/100000000</f>
        <v>4.5170000000000003E-5</v>
      </c>
      <c r="AH35">
        <f t="shared" si="35"/>
        <v>5.1577000000000003E-4</v>
      </c>
      <c r="AI35">
        <f t="shared" si="36"/>
        <v>5.8633999999999997E-4</v>
      </c>
      <c r="AJ35">
        <f>L35/100000000</f>
        <v>5.8460000000000001E-4</v>
      </c>
      <c r="AK35">
        <f>M35/100000000</f>
        <v>6.1613E-4</v>
      </c>
      <c r="AL35">
        <f t="shared" si="39"/>
        <v>6.5599500000000002E-3</v>
      </c>
      <c r="AM35">
        <f t="shared" si="40"/>
        <v>7.4793200000000002E-3</v>
      </c>
      <c r="AN35">
        <f>P35/100000000</f>
        <v>7.4403100000000003E-3</v>
      </c>
      <c r="AO35">
        <f>Q35/100000000</f>
        <v>7.4441300000000002E-3</v>
      </c>
      <c r="AP35">
        <f t="shared" si="43"/>
        <v>7.8932130000000003E-2</v>
      </c>
      <c r="AQ35">
        <f t="shared" si="44"/>
        <v>9.0754260000000003E-2</v>
      </c>
      <c r="AR35">
        <f>T35/100000000</f>
        <v>9.0739239999999999E-2</v>
      </c>
      <c r="AS35">
        <f>U35/100000000</f>
        <v>9.0742240000000002E-2</v>
      </c>
      <c r="AT35">
        <f t="shared" si="47"/>
        <v>1.9128991499999998E-2</v>
      </c>
      <c r="AW35" t="s">
        <v>21</v>
      </c>
      <c r="AX35">
        <f t="shared" ref="AX35:AX36" si="60">(Z35+AA35+AB35+AC35)/4</f>
        <v>2.8474999999999998E-6</v>
      </c>
      <c r="AY35">
        <f>(AD35+AE35+AF35+AG35)/4</f>
        <v>4.3505000000000004E-5</v>
      </c>
      <c r="AZ35">
        <f>(AH35+AI35+AJ35+AK35)/4</f>
        <v>5.7571E-4</v>
      </c>
      <c r="BA35">
        <f>(AL35+AM35+AN35+AO35)/4</f>
        <v>7.2309274999999996E-3</v>
      </c>
      <c r="BB35">
        <f>(AP35+AQ35+AR35+AS35)/4</f>
        <v>8.7791967500000012E-2</v>
      </c>
    </row>
    <row r="36" spans="1:54" x14ac:dyDescent="0.25">
      <c r="A36" t="s">
        <v>22</v>
      </c>
      <c r="B36">
        <v>175</v>
      </c>
      <c r="C36">
        <v>169</v>
      </c>
      <c r="D36">
        <v>154</v>
      </c>
      <c r="E36">
        <v>167</v>
      </c>
      <c r="F36">
        <v>4948</v>
      </c>
      <c r="G36">
        <v>4923</v>
      </c>
      <c r="H36">
        <v>4975</v>
      </c>
      <c r="I36">
        <v>4959</v>
      </c>
      <c r="J36">
        <v>85732</v>
      </c>
      <c r="K36">
        <v>86072</v>
      </c>
      <c r="L36">
        <v>86304</v>
      </c>
      <c r="M36">
        <v>85994</v>
      </c>
      <c r="N36">
        <v>1184403</v>
      </c>
      <c r="O36">
        <v>1190146</v>
      </c>
      <c r="P36">
        <v>1191063</v>
      </c>
      <c r="Q36">
        <v>1191518</v>
      </c>
      <c r="R36">
        <v>14904542</v>
      </c>
      <c r="S36">
        <v>14959847</v>
      </c>
      <c r="T36">
        <v>14961036</v>
      </c>
      <c r="U36">
        <v>14958024</v>
      </c>
      <c r="V36">
        <f t="shared" si="52"/>
        <v>3245257.55</v>
      </c>
      <c r="Y36" t="s">
        <v>22</v>
      </c>
      <c r="Z36">
        <f t="shared" si="27"/>
        <v>1.75E-6</v>
      </c>
      <c r="AA36">
        <f t="shared" si="28"/>
        <v>1.6899999999999999E-6</v>
      </c>
      <c r="AB36">
        <f>D36/100000000</f>
        <v>1.5400000000000001E-6</v>
      </c>
      <c r="AC36">
        <f>E36/100000000</f>
        <v>1.6700000000000001E-6</v>
      </c>
      <c r="AD36">
        <f t="shared" si="31"/>
        <v>4.9480000000000001E-5</v>
      </c>
      <c r="AE36">
        <f t="shared" si="32"/>
        <v>4.9230000000000001E-5</v>
      </c>
      <c r="AF36">
        <f>H36/100000000</f>
        <v>4.9750000000000003E-5</v>
      </c>
      <c r="AG36">
        <f>I36/100000000</f>
        <v>4.9589999999999998E-5</v>
      </c>
      <c r="AH36">
        <f t="shared" si="35"/>
        <v>8.5731999999999996E-4</v>
      </c>
      <c r="AI36">
        <f t="shared" si="36"/>
        <v>8.6072000000000004E-4</v>
      </c>
      <c r="AJ36">
        <f>L36/100000000</f>
        <v>8.6304000000000003E-4</v>
      </c>
      <c r="AK36">
        <f>M36/100000000</f>
        <v>8.5994000000000001E-4</v>
      </c>
      <c r="AL36">
        <f t="shared" si="39"/>
        <v>1.184403E-2</v>
      </c>
      <c r="AM36">
        <f t="shared" si="40"/>
        <v>1.1901460000000001E-2</v>
      </c>
      <c r="AN36">
        <f>P36/100000000</f>
        <v>1.191063E-2</v>
      </c>
      <c r="AO36">
        <f>Q36/100000000</f>
        <v>1.1915179999999999E-2</v>
      </c>
      <c r="AP36">
        <f t="shared" si="43"/>
        <v>0.14904542000000001</v>
      </c>
      <c r="AQ36">
        <f t="shared" si="44"/>
        <v>0.14959847000000001</v>
      </c>
      <c r="AR36">
        <f>T36/100000000</f>
        <v>0.14961036</v>
      </c>
      <c r="AS36">
        <f>U36/100000000</f>
        <v>0.14958024</v>
      </c>
      <c r="AT36">
        <f t="shared" si="47"/>
        <v>3.2452575499999997E-2</v>
      </c>
      <c r="AW36" t="s">
        <v>22</v>
      </c>
      <c r="AX36">
        <f t="shared" si="60"/>
        <v>1.6625E-6</v>
      </c>
      <c r="AY36">
        <f>(AD36+AE36+AF36+AG36)/4</f>
        <v>4.9512499999999997E-5</v>
      </c>
      <c r="AZ36">
        <f>(AH36+AI36+AJ36+AK36)/4</f>
        <v>8.6025500000000009E-4</v>
      </c>
      <c r="BA36">
        <f>(AL36+AM36+AN36+AO36)/4</f>
        <v>1.1892824999999999E-2</v>
      </c>
      <c r="BB36">
        <f>(AP36+AQ36+AR36+AS36)/4</f>
        <v>0.1494586225</v>
      </c>
    </row>
    <row r="38" spans="1:54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1</v>
      </c>
      <c r="K38" s="2" t="s">
        <v>2</v>
      </c>
      <c r="L38" s="2" t="s">
        <v>3</v>
      </c>
      <c r="M38" s="2" t="s">
        <v>4</v>
      </c>
      <c r="N38" s="2" t="s">
        <v>1</v>
      </c>
      <c r="O38" s="2" t="s">
        <v>2</v>
      </c>
      <c r="P38" s="2" t="s">
        <v>3</v>
      </c>
      <c r="Q38" s="2" t="s">
        <v>4</v>
      </c>
      <c r="R38" s="2" t="s">
        <v>1</v>
      </c>
      <c r="S38" s="2" t="s">
        <v>2</v>
      </c>
      <c r="T38" s="2" t="s">
        <v>3</v>
      </c>
      <c r="U38" s="2" t="s">
        <v>4</v>
      </c>
      <c r="V38" s="2"/>
      <c r="Y38" s="2" t="s">
        <v>0</v>
      </c>
      <c r="Z38" s="2" t="s">
        <v>1</v>
      </c>
      <c r="AA38" s="2" t="s">
        <v>2</v>
      </c>
      <c r="AB38" s="2" t="s">
        <v>3</v>
      </c>
      <c r="AC38" s="2" t="s">
        <v>4</v>
      </c>
      <c r="AD38" s="2" t="s">
        <v>1</v>
      </c>
      <c r="AE38" s="2" t="s">
        <v>2</v>
      </c>
      <c r="AF38" s="2" t="s">
        <v>3</v>
      </c>
      <c r="AG38" s="2" t="s">
        <v>4</v>
      </c>
      <c r="AH38" s="2" t="s">
        <v>1</v>
      </c>
      <c r="AI38" s="2" t="s">
        <v>2</v>
      </c>
      <c r="AJ38" s="2" t="s">
        <v>3</v>
      </c>
      <c r="AK38" s="2" t="s">
        <v>4</v>
      </c>
      <c r="AL38" s="2" t="s">
        <v>1</v>
      </c>
      <c r="AM38" s="2" t="s">
        <v>2</v>
      </c>
      <c r="AN38" s="2" t="s">
        <v>3</v>
      </c>
      <c r="AO38" s="2" t="s">
        <v>4</v>
      </c>
      <c r="AP38" s="2" t="s">
        <v>1</v>
      </c>
      <c r="AQ38" s="2" t="s">
        <v>2</v>
      </c>
      <c r="AR38" s="2" t="s">
        <v>3</v>
      </c>
      <c r="AS38" s="2" t="s">
        <v>4</v>
      </c>
      <c r="AT38" s="2" t="s">
        <v>5</v>
      </c>
      <c r="AW38" s="2" t="s">
        <v>0</v>
      </c>
      <c r="AX38" s="2" t="s">
        <v>42</v>
      </c>
      <c r="AY38" s="2" t="s">
        <v>42</v>
      </c>
      <c r="AZ38" s="2" t="s">
        <v>42</v>
      </c>
      <c r="BA38" s="2" t="s">
        <v>42</v>
      </c>
      <c r="BB38" s="2" t="s">
        <v>42</v>
      </c>
    </row>
    <row r="39" spans="1:54" x14ac:dyDescent="0.25">
      <c r="A39" s="1" t="s">
        <v>6</v>
      </c>
      <c r="B39" s="1">
        <v>50</v>
      </c>
      <c r="C39" s="1">
        <v>50</v>
      </c>
      <c r="D39" s="1">
        <v>50</v>
      </c>
      <c r="E39" s="1">
        <v>50</v>
      </c>
      <c r="F39" s="1">
        <v>500</v>
      </c>
      <c r="G39" s="1">
        <v>500</v>
      </c>
      <c r="H39" s="1">
        <v>500</v>
      </c>
      <c r="I39" s="1">
        <v>500</v>
      </c>
      <c r="J39" s="1">
        <v>5000</v>
      </c>
      <c r="K39" s="1">
        <v>5000</v>
      </c>
      <c r="L39" s="1">
        <v>5000</v>
      </c>
      <c r="M39" s="1">
        <v>5000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500000</v>
      </c>
      <c r="S39" s="1">
        <v>500000</v>
      </c>
      <c r="T39" s="1">
        <v>500000</v>
      </c>
      <c r="U39" s="1">
        <v>500000</v>
      </c>
      <c r="V39" s="1" t="s">
        <v>7</v>
      </c>
      <c r="Y39" s="1" t="s">
        <v>6</v>
      </c>
      <c r="Z39" s="1">
        <v>50</v>
      </c>
      <c r="AA39" s="1">
        <v>50</v>
      </c>
      <c r="AB39" s="1">
        <v>50</v>
      </c>
      <c r="AC39" s="1">
        <v>50</v>
      </c>
      <c r="AD39" s="1">
        <v>500</v>
      </c>
      <c r="AE39" s="1">
        <v>500</v>
      </c>
      <c r="AF39" s="1">
        <v>500</v>
      </c>
      <c r="AG39" s="1">
        <v>500</v>
      </c>
      <c r="AH39" s="1">
        <v>5000</v>
      </c>
      <c r="AI39" s="1">
        <v>5000</v>
      </c>
      <c r="AJ39" s="1">
        <v>5000</v>
      </c>
      <c r="AK39" s="1">
        <v>5000</v>
      </c>
      <c r="AL39" s="1">
        <v>50000</v>
      </c>
      <c r="AM39" s="1">
        <v>50000</v>
      </c>
      <c r="AN39" s="1">
        <v>50000</v>
      </c>
      <c r="AO39" s="1">
        <v>50000</v>
      </c>
      <c r="AP39" s="1">
        <v>500000</v>
      </c>
      <c r="AQ39" s="1">
        <v>500000</v>
      </c>
      <c r="AR39" s="1">
        <v>500000</v>
      </c>
      <c r="AS39" s="1">
        <v>500000</v>
      </c>
      <c r="AT39" s="1" t="s">
        <v>7</v>
      </c>
      <c r="AW39" s="1" t="s">
        <v>6</v>
      </c>
      <c r="AX39" s="1">
        <v>50</v>
      </c>
      <c r="AY39" s="1">
        <v>500</v>
      </c>
      <c r="AZ39" s="1">
        <v>5000</v>
      </c>
      <c r="BA39" s="1">
        <v>50000</v>
      </c>
      <c r="BB39" s="1">
        <v>500000</v>
      </c>
    </row>
    <row r="40" spans="1:54" x14ac:dyDescent="0.25">
      <c r="A40" t="s">
        <v>8</v>
      </c>
      <c r="B40">
        <v>56</v>
      </c>
      <c r="C40">
        <v>72</v>
      </c>
      <c r="D40">
        <v>58</v>
      </c>
      <c r="E40">
        <v>53</v>
      </c>
      <c r="F40">
        <v>1235</v>
      </c>
      <c r="G40">
        <v>2360</v>
      </c>
      <c r="H40">
        <v>2789</v>
      </c>
      <c r="I40">
        <v>2007</v>
      </c>
      <c r="J40">
        <v>26332</v>
      </c>
      <c r="K40">
        <v>95790</v>
      </c>
      <c r="L40">
        <v>93496</v>
      </c>
      <c r="M40">
        <v>63698</v>
      </c>
      <c r="N40">
        <v>553280</v>
      </c>
      <c r="O40">
        <v>2858434</v>
      </c>
      <c r="P40">
        <v>2342780</v>
      </c>
      <c r="Q40">
        <v>2848178</v>
      </c>
      <c r="R40">
        <v>1399608</v>
      </c>
      <c r="S40">
        <v>80909729</v>
      </c>
      <c r="T40">
        <v>88205911</v>
      </c>
      <c r="U40">
        <v>87798256</v>
      </c>
      <c r="V40">
        <f>AVERAGE(B40:U40)</f>
        <v>13360206.1</v>
      </c>
      <c r="Y40" t="s">
        <v>8</v>
      </c>
      <c r="Z40">
        <f t="shared" ref="Z40:Z54" si="61">B40/100000000</f>
        <v>5.6000000000000004E-7</v>
      </c>
      <c r="AA40">
        <f t="shared" ref="AA40:AA54" si="62">C40/100000000</f>
        <v>7.1999999999999999E-7</v>
      </c>
      <c r="AB40">
        <f t="shared" ref="AB40:AB45" si="63">D40/100000000</f>
        <v>5.7999999999999995E-7</v>
      </c>
      <c r="AC40">
        <f t="shared" ref="AC40:AC45" si="64">E40/100000000</f>
        <v>5.3000000000000001E-7</v>
      </c>
      <c r="AD40">
        <f t="shared" ref="AD40:AD54" si="65">F40/100000000</f>
        <v>1.235E-5</v>
      </c>
      <c r="AE40">
        <f t="shared" ref="AE40:AE54" si="66">G40/100000000</f>
        <v>2.3600000000000001E-5</v>
      </c>
      <c r="AF40">
        <f t="shared" ref="AF40:AF45" si="67">H40/100000000</f>
        <v>2.7889999999999999E-5</v>
      </c>
      <c r="AG40">
        <f t="shared" ref="AG40:AG45" si="68">I40/100000000</f>
        <v>2.0069999999999999E-5</v>
      </c>
      <c r="AH40">
        <f t="shared" ref="AH40:AH54" si="69">J40/100000000</f>
        <v>2.6331999999999999E-4</v>
      </c>
      <c r="AI40">
        <f t="shared" ref="AI40:AI54" si="70">K40/100000000</f>
        <v>9.5790000000000003E-4</v>
      </c>
      <c r="AJ40">
        <f t="shared" ref="AJ40:AJ45" si="71">L40/100000000</f>
        <v>9.3495999999999998E-4</v>
      </c>
      <c r="AK40">
        <f t="shared" ref="AK40:AK45" si="72">M40/100000000</f>
        <v>6.3697999999999999E-4</v>
      </c>
      <c r="AL40">
        <f t="shared" ref="AL40:AL54" si="73">N40/100000000</f>
        <v>5.5328E-3</v>
      </c>
      <c r="AM40">
        <f t="shared" ref="AM40:AM54" si="74">O40/100000000</f>
        <v>2.858434E-2</v>
      </c>
      <c r="AN40">
        <f t="shared" ref="AN40:AN45" si="75">P40/100000000</f>
        <v>2.3427799999999999E-2</v>
      </c>
      <c r="AO40">
        <f t="shared" ref="AO40:AO45" si="76">Q40/100000000</f>
        <v>2.8481780000000002E-2</v>
      </c>
      <c r="AP40">
        <f t="shared" ref="AP40:AP54" si="77">R40/100000000</f>
        <v>1.3996079999999999E-2</v>
      </c>
      <c r="AQ40">
        <f t="shared" ref="AQ40:AQ54" si="78">S40/100000000</f>
        <v>0.80909728999999997</v>
      </c>
      <c r="AR40">
        <f t="shared" ref="AR40:AR45" si="79">T40/100000000</f>
        <v>0.88205911000000004</v>
      </c>
      <c r="AS40">
        <f t="shared" ref="AS40:AS45" si="80">U40/100000000</f>
        <v>0.87798255999999997</v>
      </c>
      <c r="AT40">
        <f t="shared" ref="AT40:AT54" si="81">V40/100000000</f>
        <v>0.13360206099999999</v>
      </c>
      <c r="AW40" t="s">
        <v>8</v>
      </c>
      <c r="AX40">
        <f>(Z40+AA40+AB40+AC40)/4</f>
        <v>5.975E-7</v>
      </c>
      <c r="AY40">
        <f t="shared" ref="AY40:AY43" si="82">(AD40+AE40+AF40+AG40)/4</f>
        <v>2.09775E-5</v>
      </c>
      <c r="AZ40">
        <f t="shared" ref="AZ40:AZ43" si="83">(AH40+AI40+AJ40+AK40)/4</f>
        <v>6.9829000000000007E-4</v>
      </c>
      <c r="BA40">
        <f t="shared" ref="BA40:BA43" si="84">(AL40+AM40+AN40+AO40)/4</f>
        <v>2.150668E-2</v>
      </c>
      <c r="BB40">
        <f t="shared" ref="BB40:BB43" si="85">(AP40+AQ40+AR40+AS40)/4</f>
        <v>0.64578376000000004</v>
      </c>
    </row>
    <row r="41" spans="1:54" x14ac:dyDescent="0.25">
      <c r="A41" t="s">
        <v>9</v>
      </c>
      <c r="B41">
        <v>484</v>
      </c>
      <c r="C41">
        <v>484</v>
      </c>
      <c r="D41">
        <v>445</v>
      </c>
      <c r="E41">
        <v>522</v>
      </c>
      <c r="F41">
        <v>21919</v>
      </c>
      <c r="G41">
        <v>25515</v>
      </c>
      <c r="H41">
        <v>26404</v>
      </c>
      <c r="I41">
        <v>27289</v>
      </c>
      <c r="J41">
        <v>1818369</v>
      </c>
      <c r="K41">
        <v>1468944</v>
      </c>
      <c r="L41">
        <v>1431340</v>
      </c>
      <c r="M41">
        <v>2025324</v>
      </c>
      <c r="N41">
        <v>55176714</v>
      </c>
      <c r="O41">
        <v>117975429</v>
      </c>
      <c r="P41">
        <v>118451194</v>
      </c>
      <c r="Q41">
        <v>113832054</v>
      </c>
      <c r="R41">
        <v>188928369</v>
      </c>
      <c r="S41">
        <v>7020547110</v>
      </c>
      <c r="T41">
        <v>3857270800</v>
      </c>
      <c r="U41">
        <v>3840042330</v>
      </c>
      <c r="V41">
        <f t="shared" ref="V41:V54" si="86">AVERAGE(B41:U41)</f>
        <v>765953551.95000005</v>
      </c>
      <c r="Y41" t="s">
        <v>9</v>
      </c>
      <c r="Z41">
        <f t="shared" si="61"/>
        <v>4.8400000000000002E-6</v>
      </c>
      <c r="AA41">
        <f t="shared" si="62"/>
        <v>4.8400000000000002E-6</v>
      </c>
      <c r="AB41">
        <f t="shared" si="63"/>
        <v>4.4499999999999997E-6</v>
      </c>
      <c r="AC41">
        <f t="shared" si="64"/>
        <v>5.22E-6</v>
      </c>
      <c r="AD41">
        <f t="shared" si="65"/>
        <v>2.1918999999999999E-4</v>
      </c>
      <c r="AE41">
        <f t="shared" si="66"/>
        <v>2.5514999999999999E-4</v>
      </c>
      <c r="AF41">
        <f t="shared" si="67"/>
        <v>2.6404E-4</v>
      </c>
      <c r="AG41">
        <f t="shared" si="68"/>
        <v>2.7289000000000002E-4</v>
      </c>
      <c r="AH41">
        <f t="shared" si="69"/>
        <v>1.8183689999999999E-2</v>
      </c>
      <c r="AI41">
        <f t="shared" si="70"/>
        <v>1.468944E-2</v>
      </c>
      <c r="AJ41">
        <f t="shared" si="71"/>
        <v>1.43134E-2</v>
      </c>
      <c r="AK41">
        <f t="shared" si="72"/>
        <v>2.0253239999999999E-2</v>
      </c>
      <c r="AL41">
        <f t="shared" si="73"/>
        <v>0.55176714000000004</v>
      </c>
      <c r="AM41">
        <f t="shared" si="74"/>
        <v>1.17975429</v>
      </c>
      <c r="AN41">
        <f t="shared" si="75"/>
        <v>1.1845119399999999</v>
      </c>
      <c r="AO41">
        <f t="shared" si="76"/>
        <v>1.13832054</v>
      </c>
      <c r="AP41">
        <f t="shared" si="77"/>
        <v>1.8892836900000001</v>
      </c>
      <c r="AQ41">
        <f t="shared" si="78"/>
        <v>70.205471099999997</v>
      </c>
      <c r="AR41">
        <f t="shared" si="79"/>
        <v>38.572707999999999</v>
      </c>
      <c r="AS41">
        <f t="shared" si="80"/>
        <v>38.4004233</v>
      </c>
      <c r="AT41">
        <f t="shared" si="81"/>
        <v>7.6595355195000003</v>
      </c>
      <c r="AW41" t="s">
        <v>9</v>
      </c>
      <c r="AX41">
        <f t="shared" ref="AX41:AX43" si="87">(Z41+AA41+AB41+AC41)/4</f>
        <v>4.8374999999999998E-6</v>
      </c>
      <c r="AY41">
        <f t="shared" si="82"/>
        <v>2.5281749999999997E-4</v>
      </c>
      <c r="AZ41">
        <f t="shared" si="83"/>
        <v>1.6859942500000002E-2</v>
      </c>
      <c r="BA41">
        <f t="shared" si="84"/>
        <v>1.0135884774999999</v>
      </c>
      <c r="BB41">
        <f t="shared" si="85"/>
        <v>37.2669715225</v>
      </c>
    </row>
    <row r="42" spans="1:54" x14ac:dyDescent="0.25">
      <c r="A42" t="s">
        <v>10</v>
      </c>
      <c r="B42">
        <v>322</v>
      </c>
      <c r="C42">
        <v>445</v>
      </c>
      <c r="D42">
        <v>445</v>
      </c>
      <c r="E42">
        <v>322</v>
      </c>
      <c r="F42">
        <v>12175</v>
      </c>
      <c r="G42">
        <v>14065</v>
      </c>
      <c r="H42">
        <v>19180</v>
      </c>
      <c r="I42">
        <v>18720</v>
      </c>
      <c r="J42">
        <v>758065</v>
      </c>
      <c r="K42">
        <v>835465</v>
      </c>
      <c r="L42">
        <v>854775</v>
      </c>
      <c r="M42">
        <v>927045</v>
      </c>
      <c r="N42">
        <v>30856869</v>
      </c>
      <c r="O42">
        <v>39138345</v>
      </c>
      <c r="P42">
        <v>47881972</v>
      </c>
      <c r="Q42">
        <v>41204304</v>
      </c>
      <c r="R42">
        <v>359740440</v>
      </c>
      <c r="S42">
        <v>2162067004</v>
      </c>
      <c r="T42">
        <v>1895755279</v>
      </c>
      <c r="U42">
        <v>1884342564</v>
      </c>
      <c r="V42">
        <f t="shared" si="86"/>
        <v>323221390.05000001</v>
      </c>
      <c r="Y42" t="s">
        <v>10</v>
      </c>
      <c r="Z42">
        <f t="shared" si="61"/>
        <v>3.2200000000000001E-6</v>
      </c>
      <c r="AA42">
        <f t="shared" si="62"/>
        <v>4.4499999999999997E-6</v>
      </c>
      <c r="AB42">
        <f t="shared" si="63"/>
        <v>4.4499999999999997E-6</v>
      </c>
      <c r="AC42">
        <f t="shared" si="64"/>
        <v>3.2200000000000001E-6</v>
      </c>
      <c r="AD42">
        <f t="shared" si="65"/>
        <v>1.2175E-4</v>
      </c>
      <c r="AE42">
        <f t="shared" si="66"/>
        <v>1.4065E-4</v>
      </c>
      <c r="AF42">
        <f t="shared" si="67"/>
        <v>1.918E-4</v>
      </c>
      <c r="AG42">
        <f t="shared" si="68"/>
        <v>1.872E-4</v>
      </c>
      <c r="AH42">
        <f t="shared" si="69"/>
        <v>7.5806500000000004E-3</v>
      </c>
      <c r="AI42">
        <f t="shared" si="70"/>
        <v>8.3546499999999999E-3</v>
      </c>
      <c r="AJ42">
        <f t="shared" si="71"/>
        <v>8.5477499999999998E-3</v>
      </c>
      <c r="AK42">
        <f t="shared" si="72"/>
        <v>9.2704499999999995E-3</v>
      </c>
      <c r="AL42">
        <f t="shared" si="73"/>
        <v>0.30856868999999998</v>
      </c>
      <c r="AM42">
        <f t="shared" si="74"/>
        <v>0.39138345000000002</v>
      </c>
      <c r="AN42">
        <f t="shared" si="75"/>
        <v>0.47881972</v>
      </c>
      <c r="AO42">
        <f t="shared" si="76"/>
        <v>0.41204304000000003</v>
      </c>
      <c r="AP42">
        <f t="shared" si="77"/>
        <v>3.5974043999999998</v>
      </c>
      <c r="AQ42">
        <f t="shared" si="78"/>
        <v>21.62067004</v>
      </c>
      <c r="AR42">
        <f t="shared" si="79"/>
        <v>18.957552790000001</v>
      </c>
      <c r="AS42">
        <f t="shared" si="80"/>
        <v>18.84342564</v>
      </c>
      <c r="AT42">
        <f t="shared" si="81"/>
        <v>3.2322139005000001</v>
      </c>
      <c r="AW42" t="s">
        <v>10</v>
      </c>
      <c r="AX42">
        <f t="shared" si="87"/>
        <v>3.8349999999999997E-6</v>
      </c>
      <c r="AY42">
        <f t="shared" si="82"/>
        <v>1.6034999999999999E-4</v>
      </c>
      <c r="AZ42">
        <f t="shared" si="83"/>
        <v>8.4383749999999997E-3</v>
      </c>
      <c r="BA42">
        <f t="shared" si="84"/>
        <v>0.39770372499999995</v>
      </c>
      <c r="BB42">
        <f t="shared" si="85"/>
        <v>15.754763217500001</v>
      </c>
    </row>
    <row r="43" spans="1:54" x14ac:dyDescent="0.25">
      <c r="A43" t="s">
        <v>11</v>
      </c>
      <c r="B43">
        <v>343</v>
      </c>
      <c r="C43">
        <v>343</v>
      </c>
      <c r="D43">
        <v>343</v>
      </c>
      <c r="E43">
        <v>343</v>
      </c>
      <c r="F43">
        <v>11976</v>
      </c>
      <c r="G43">
        <v>13972</v>
      </c>
      <c r="H43">
        <v>20958</v>
      </c>
      <c r="I43">
        <v>14970</v>
      </c>
      <c r="J43">
        <v>949810</v>
      </c>
      <c r="K43">
        <v>764847</v>
      </c>
      <c r="L43">
        <v>764847</v>
      </c>
      <c r="M43">
        <v>1064787</v>
      </c>
      <c r="N43">
        <v>53648927</v>
      </c>
      <c r="O43">
        <v>60498790</v>
      </c>
      <c r="P43">
        <v>60748785</v>
      </c>
      <c r="Q43">
        <v>58348833</v>
      </c>
      <c r="R43">
        <v>1856496287</v>
      </c>
      <c r="S43">
        <v>3561492877</v>
      </c>
      <c r="T43">
        <v>3635492729</v>
      </c>
      <c r="U43">
        <v>1944496111</v>
      </c>
      <c r="V43">
        <f t="shared" si="86"/>
        <v>561741543.89999998</v>
      </c>
      <c r="Y43" t="s">
        <v>11</v>
      </c>
      <c r="Z43">
        <f t="shared" si="61"/>
        <v>3.4300000000000002E-6</v>
      </c>
      <c r="AA43">
        <f t="shared" si="62"/>
        <v>3.4300000000000002E-6</v>
      </c>
      <c r="AB43">
        <f t="shared" si="63"/>
        <v>3.4300000000000002E-6</v>
      </c>
      <c r="AC43">
        <f t="shared" si="64"/>
        <v>3.4300000000000002E-6</v>
      </c>
      <c r="AD43">
        <f t="shared" si="65"/>
        <v>1.1976000000000001E-4</v>
      </c>
      <c r="AE43">
        <f t="shared" si="66"/>
        <v>1.3972E-4</v>
      </c>
      <c r="AF43">
        <f t="shared" si="67"/>
        <v>2.0958000000000001E-4</v>
      </c>
      <c r="AG43">
        <f t="shared" si="68"/>
        <v>1.4970000000000001E-4</v>
      </c>
      <c r="AH43">
        <f t="shared" si="69"/>
        <v>9.4981000000000006E-3</v>
      </c>
      <c r="AI43">
        <f t="shared" si="70"/>
        <v>7.6484700000000001E-3</v>
      </c>
      <c r="AJ43">
        <f t="shared" si="71"/>
        <v>7.6484700000000001E-3</v>
      </c>
      <c r="AK43">
        <f t="shared" si="72"/>
        <v>1.064787E-2</v>
      </c>
      <c r="AL43">
        <f t="shared" si="73"/>
        <v>0.53648927000000002</v>
      </c>
      <c r="AM43">
        <f t="shared" si="74"/>
        <v>0.60498790000000002</v>
      </c>
      <c r="AN43">
        <f t="shared" si="75"/>
        <v>0.60748785000000005</v>
      </c>
      <c r="AO43">
        <f t="shared" si="76"/>
        <v>0.58348833</v>
      </c>
      <c r="AP43">
        <f t="shared" si="77"/>
        <v>18.564962869999999</v>
      </c>
      <c r="AQ43">
        <f t="shared" si="78"/>
        <v>35.614928769999999</v>
      </c>
      <c r="AR43">
        <f t="shared" si="79"/>
        <v>36.354927289999999</v>
      </c>
      <c r="AS43">
        <f t="shared" si="80"/>
        <v>19.444961110000001</v>
      </c>
      <c r="AT43">
        <f t="shared" si="81"/>
        <v>5.6174154390000002</v>
      </c>
      <c r="AW43" t="s">
        <v>11</v>
      </c>
      <c r="AX43">
        <f t="shared" si="87"/>
        <v>3.4300000000000002E-6</v>
      </c>
      <c r="AY43">
        <f t="shared" si="82"/>
        <v>1.5469E-4</v>
      </c>
      <c r="AZ43">
        <f t="shared" si="83"/>
        <v>8.8607275000000003E-3</v>
      </c>
      <c r="BA43">
        <f t="shared" si="84"/>
        <v>0.58311333749999994</v>
      </c>
      <c r="BB43">
        <f t="shared" si="85"/>
        <v>27.494945010000002</v>
      </c>
    </row>
    <row r="44" spans="1:54" x14ac:dyDescent="0.25">
      <c r="A44" t="s">
        <v>12</v>
      </c>
      <c r="B44">
        <v>457</v>
      </c>
      <c r="C44">
        <v>457</v>
      </c>
      <c r="D44">
        <v>457</v>
      </c>
      <c r="E44">
        <v>457</v>
      </c>
      <c r="F44">
        <v>8871</v>
      </c>
      <c r="G44">
        <v>8871</v>
      </c>
      <c r="H44">
        <v>8871</v>
      </c>
      <c r="I44">
        <v>8871</v>
      </c>
      <c r="J44">
        <v>128385</v>
      </c>
      <c r="K44">
        <v>143382</v>
      </c>
      <c r="L44">
        <v>143382</v>
      </c>
      <c r="M44">
        <v>133384</v>
      </c>
      <c r="N44">
        <v>1733411</v>
      </c>
      <c r="O44">
        <v>1983406</v>
      </c>
      <c r="P44">
        <v>2033405</v>
      </c>
      <c r="Q44">
        <v>2083404</v>
      </c>
      <c r="R44">
        <v>21333427</v>
      </c>
      <c r="S44">
        <v>25333419</v>
      </c>
      <c r="T44">
        <v>24333421</v>
      </c>
      <c r="U44">
        <v>24833420</v>
      </c>
      <c r="V44">
        <f t="shared" si="86"/>
        <v>5212657.9000000004</v>
      </c>
      <c r="Y44" t="s">
        <v>12</v>
      </c>
      <c r="Z44">
        <f t="shared" si="61"/>
        <v>4.5700000000000003E-6</v>
      </c>
      <c r="AA44">
        <f t="shared" si="62"/>
        <v>4.5700000000000003E-6</v>
      </c>
      <c r="AB44">
        <f t="shared" si="63"/>
        <v>4.5700000000000003E-6</v>
      </c>
      <c r="AC44">
        <f t="shared" si="64"/>
        <v>4.5700000000000003E-6</v>
      </c>
      <c r="AD44">
        <f t="shared" si="65"/>
        <v>8.8709999999999996E-5</v>
      </c>
      <c r="AE44">
        <f t="shared" si="66"/>
        <v>8.8709999999999996E-5</v>
      </c>
      <c r="AF44">
        <f t="shared" si="67"/>
        <v>8.8709999999999996E-5</v>
      </c>
      <c r="AG44">
        <f t="shared" si="68"/>
        <v>8.8709999999999996E-5</v>
      </c>
      <c r="AH44">
        <f t="shared" si="69"/>
        <v>1.28385E-3</v>
      </c>
      <c r="AI44">
        <f t="shared" si="70"/>
        <v>1.4338199999999999E-3</v>
      </c>
      <c r="AJ44">
        <f t="shared" si="71"/>
        <v>1.4338199999999999E-3</v>
      </c>
      <c r="AK44">
        <f t="shared" si="72"/>
        <v>1.33384E-3</v>
      </c>
      <c r="AL44">
        <f t="shared" si="73"/>
        <v>1.733411E-2</v>
      </c>
      <c r="AM44">
        <f t="shared" si="74"/>
        <v>1.9834060000000001E-2</v>
      </c>
      <c r="AN44">
        <f t="shared" si="75"/>
        <v>2.0334049999999999E-2</v>
      </c>
      <c r="AO44">
        <f t="shared" si="76"/>
        <v>2.0834040000000002E-2</v>
      </c>
      <c r="AP44">
        <f t="shared" si="77"/>
        <v>0.21333426999999999</v>
      </c>
      <c r="AQ44">
        <f t="shared" si="78"/>
        <v>0.25333419000000001</v>
      </c>
      <c r="AR44">
        <f t="shared" si="79"/>
        <v>0.24333421</v>
      </c>
      <c r="AS44">
        <f t="shared" si="80"/>
        <v>0.2483342</v>
      </c>
      <c r="AT44">
        <f t="shared" si="81"/>
        <v>5.2126579000000006E-2</v>
      </c>
      <c r="AW44" t="s">
        <v>13</v>
      </c>
      <c r="AX44">
        <f>(Z45+AA45+AB45+AC45)/4</f>
        <v>1.225E-5</v>
      </c>
      <c r="AY44">
        <f>(AD45+AE45+AF45+AG45)/4</f>
        <v>1.2474999999999999E-3</v>
      </c>
      <c r="AZ44">
        <f>(AH45+AI45+AJ45+AK45)/4</f>
        <v>0.124975</v>
      </c>
      <c r="BA44">
        <f>(AL45+AM45+AN45+AO45)/4</f>
        <v>12.499750000000001</v>
      </c>
      <c r="BB44">
        <f>(AP45+AQ45+AR45+AS45)/4</f>
        <v>1249.9974999999999</v>
      </c>
    </row>
    <row r="45" spans="1:54" x14ac:dyDescent="0.25">
      <c r="A45" t="s">
        <v>13</v>
      </c>
      <c r="B45">
        <v>1225</v>
      </c>
      <c r="C45">
        <v>1225</v>
      </c>
      <c r="D45">
        <v>1225</v>
      </c>
      <c r="E45">
        <v>1225</v>
      </c>
      <c r="F45">
        <v>124750</v>
      </c>
      <c r="G45">
        <v>124750</v>
      </c>
      <c r="H45">
        <v>124750</v>
      </c>
      <c r="I45">
        <v>124750</v>
      </c>
      <c r="J45">
        <v>12497500</v>
      </c>
      <c r="K45">
        <v>12497500</v>
      </c>
      <c r="L45">
        <v>12497500</v>
      </c>
      <c r="M45">
        <v>12497500</v>
      </c>
      <c r="N45">
        <v>1249975000</v>
      </c>
      <c r="O45">
        <v>1249975000</v>
      </c>
      <c r="P45">
        <v>1249975000</v>
      </c>
      <c r="Q45">
        <v>1249975000</v>
      </c>
      <c r="R45">
        <v>124999750000</v>
      </c>
      <c r="S45">
        <v>124999750000</v>
      </c>
      <c r="T45">
        <v>124999750000</v>
      </c>
      <c r="U45">
        <v>124999750000</v>
      </c>
      <c r="V45">
        <f t="shared" si="86"/>
        <v>25252469695</v>
      </c>
      <c r="Y45" t="s">
        <v>13</v>
      </c>
      <c r="Z45">
        <f t="shared" si="61"/>
        <v>1.225E-5</v>
      </c>
      <c r="AA45">
        <f t="shared" si="62"/>
        <v>1.225E-5</v>
      </c>
      <c r="AB45">
        <f t="shared" si="63"/>
        <v>1.225E-5</v>
      </c>
      <c r="AC45">
        <f t="shared" si="64"/>
        <v>1.225E-5</v>
      </c>
      <c r="AD45">
        <f t="shared" si="65"/>
        <v>1.2474999999999999E-3</v>
      </c>
      <c r="AE45">
        <f t="shared" si="66"/>
        <v>1.2474999999999999E-3</v>
      </c>
      <c r="AF45">
        <f t="shared" si="67"/>
        <v>1.2474999999999999E-3</v>
      </c>
      <c r="AG45">
        <f t="shared" si="68"/>
        <v>1.2474999999999999E-3</v>
      </c>
      <c r="AH45">
        <f t="shared" si="69"/>
        <v>0.124975</v>
      </c>
      <c r="AI45">
        <f t="shared" si="70"/>
        <v>0.124975</v>
      </c>
      <c r="AJ45">
        <f t="shared" si="71"/>
        <v>0.124975</v>
      </c>
      <c r="AK45">
        <f t="shared" si="72"/>
        <v>0.124975</v>
      </c>
      <c r="AL45">
        <f t="shared" si="73"/>
        <v>12.499750000000001</v>
      </c>
      <c r="AM45">
        <f t="shared" si="74"/>
        <v>12.499750000000001</v>
      </c>
      <c r="AN45">
        <f t="shared" si="75"/>
        <v>12.499750000000001</v>
      </c>
      <c r="AO45">
        <f t="shared" si="76"/>
        <v>12.499750000000001</v>
      </c>
      <c r="AP45">
        <f t="shared" si="77"/>
        <v>1249.9974999999999</v>
      </c>
      <c r="AQ45">
        <f t="shared" si="78"/>
        <v>1249.9974999999999</v>
      </c>
      <c r="AR45">
        <f t="shared" si="79"/>
        <v>1249.9974999999999</v>
      </c>
      <c r="AS45">
        <f t="shared" si="80"/>
        <v>1249.9974999999999</v>
      </c>
      <c r="AT45">
        <f t="shared" si="81"/>
        <v>252.52469694999999</v>
      </c>
      <c r="AW45" t="s">
        <v>12</v>
      </c>
      <c r="AX45">
        <f>(Z44+AA44+AB44+AC44)/4</f>
        <v>4.5700000000000003E-6</v>
      </c>
      <c r="AY45">
        <f>(AD44+AE44+AF44+AG44)/4</f>
        <v>8.8709999999999996E-5</v>
      </c>
      <c r="AZ45">
        <f>(AH44+AI44+AJ44+AK44)/4</f>
        <v>1.3713325E-3</v>
      </c>
      <c r="BA45">
        <f>(AL44+AM44+AN44+AO44)/4</f>
        <v>1.9584065000000001E-2</v>
      </c>
      <c r="BB45">
        <f>(AP44+AQ44+AR44+AS44)/4</f>
        <v>0.23958421749999997</v>
      </c>
    </row>
    <row r="46" spans="1:54" x14ac:dyDescent="0.25">
      <c r="A46" t="s">
        <v>14</v>
      </c>
      <c r="B46">
        <v>101</v>
      </c>
      <c r="C46">
        <v>2036</v>
      </c>
      <c r="D46" t="s">
        <v>5</v>
      </c>
      <c r="E46" t="s">
        <v>5</v>
      </c>
      <c r="F46">
        <v>1000</v>
      </c>
      <c r="G46">
        <v>2551</v>
      </c>
      <c r="H46" t="s">
        <v>5</v>
      </c>
      <c r="I46" t="s">
        <v>5</v>
      </c>
      <c r="J46">
        <v>100000</v>
      </c>
      <c r="K46">
        <v>100001</v>
      </c>
      <c r="L46" t="s">
        <v>5</v>
      </c>
      <c r="M46" t="s">
        <v>5</v>
      </c>
      <c r="N46">
        <v>100000</v>
      </c>
      <c r="O46">
        <v>100001</v>
      </c>
      <c r="P46" t="s">
        <v>5</v>
      </c>
      <c r="Q46" t="s">
        <v>5</v>
      </c>
      <c r="R46">
        <v>1000000</v>
      </c>
      <c r="S46">
        <v>1000001</v>
      </c>
      <c r="T46" t="s">
        <v>5</v>
      </c>
      <c r="U46" t="s">
        <v>5</v>
      </c>
      <c r="V46">
        <f t="shared" si="86"/>
        <v>240569.1</v>
      </c>
      <c r="Y46" t="s">
        <v>14</v>
      </c>
      <c r="Z46">
        <f t="shared" si="61"/>
        <v>1.0100000000000001E-6</v>
      </c>
      <c r="AA46">
        <f t="shared" si="62"/>
        <v>2.0360000000000002E-5</v>
      </c>
      <c r="AB46" t="s">
        <v>5</v>
      </c>
      <c r="AC46" t="s">
        <v>5</v>
      </c>
      <c r="AD46">
        <f t="shared" si="65"/>
        <v>1.0000000000000001E-5</v>
      </c>
      <c r="AE46">
        <f t="shared" si="66"/>
        <v>2.5510000000000001E-5</v>
      </c>
      <c r="AF46" t="s">
        <v>5</v>
      </c>
      <c r="AG46" t="s">
        <v>5</v>
      </c>
      <c r="AH46">
        <f t="shared" si="69"/>
        <v>1E-3</v>
      </c>
      <c r="AI46">
        <f t="shared" si="70"/>
        <v>1.00001E-3</v>
      </c>
      <c r="AJ46" t="s">
        <v>5</v>
      </c>
      <c r="AK46" t="s">
        <v>5</v>
      </c>
      <c r="AL46">
        <f t="shared" si="73"/>
        <v>1E-3</v>
      </c>
      <c r="AM46">
        <f t="shared" si="74"/>
        <v>1.00001E-3</v>
      </c>
      <c r="AN46" t="s">
        <v>5</v>
      </c>
      <c r="AO46" t="s">
        <v>5</v>
      </c>
      <c r="AP46">
        <f t="shared" si="77"/>
        <v>0.01</v>
      </c>
      <c r="AQ46">
        <f t="shared" si="78"/>
        <v>1.000001E-2</v>
      </c>
      <c r="AR46" t="s">
        <v>5</v>
      </c>
      <c r="AS46" t="s">
        <v>5</v>
      </c>
      <c r="AT46">
        <f t="shared" si="81"/>
        <v>2.4056910000000002E-3</v>
      </c>
      <c r="AW46" t="s">
        <v>14</v>
      </c>
      <c r="AX46">
        <f>(Z46+AA46)/2</f>
        <v>1.0685E-5</v>
      </c>
      <c r="AY46">
        <f>(AD46+AE46)/2</f>
        <v>1.7755000000000002E-5</v>
      </c>
      <c r="AZ46">
        <f>(AH46+AI46)/2</f>
        <v>1.000005E-3</v>
      </c>
      <c r="BA46">
        <f>(AL46+AM46)/2</f>
        <v>1.000005E-3</v>
      </c>
      <c r="BB46">
        <f>(AP46+AQ46)/2</f>
        <v>1.0000004999999999E-2</v>
      </c>
    </row>
    <row r="47" spans="1:54" x14ac:dyDescent="0.25">
      <c r="A47" t="s">
        <v>15</v>
      </c>
      <c r="B47">
        <v>207</v>
      </c>
      <c r="C47">
        <v>215</v>
      </c>
      <c r="D47">
        <v>204</v>
      </c>
      <c r="E47">
        <v>209</v>
      </c>
      <c r="F47">
        <v>3523</v>
      </c>
      <c r="G47">
        <v>3664</v>
      </c>
      <c r="H47">
        <v>3686</v>
      </c>
      <c r="I47">
        <v>3642</v>
      </c>
      <c r="J47">
        <v>55127</v>
      </c>
      <c r="K47">
        <v>57770</v>
      </c>
      <c r="L47">
        <v>57539</v>
      </c>
      <c r="M47">
        <v>56613</v>
      </c>
      <c r="N47">
        <v>700583</v>
      </c>
      <c r="O47">
        <v>748796</v>
      </c>
      <c r="P47">
        <v>741412</v>
      </c>
      <c r="Q47">
        <v>746668</v>
      </c>
      <c r="R47">
        <v>8500395</v>
      </c>
      <c r="S47">
        <v>8885973</v>
      </c>
      <c r="T47">
        <v>8929588</v>
      </c>
      <c r="U47">
        <v>8925561</v>
      </c>
      <c r="V47">
        <f t="shared" si="86"/>
        <v>1921068.75</v>
      </c>
      <c r="Y47" t="s">
        <v>15</v>
      </c>
      <c r="Z47">
        <f t="shared" si="61"/>
        <v>2.0700000000000001E-6</v>
      </c>
      <c r="AA47">
        <f t="shared" si="62"/>
        <v>2.1500000000000002E-6</v>
      </c>
      <c r="AB47">
        <f t="shared" ref="AB47:AC50" si="88">D47/100000000</f>
        <v>2.04E-6</v>
      </c>
      <c r="AC47">
        <f t="shared" si="88"/>
        <v>2.0899999999999999E-6</v>
      </c>
      <c r="AD47">
        <f t="shared" si="65"/>
        <v>3.523E-5</v>
      </c>
      <c r="AE47">
        <f t="shared" si="66"/>
        <v>3.6640000000000002E-5</v>
      </c>
      <c r="AF47">
        <f t="shared" ref="AF47:AG50" si="89">H47/100000000</f>
        <v>3.6860000000000003E-5</v>
      </c>
      <c r="AG47">
        <f t="shared" si="89"/>
        <v>3.642E-5</v>
      </c>
      <c r="AH47">
        <f t="shared" si="69"/>
        <v>5.5126999999999997E-4</v>
      </c>
      <c r="AI47">
        <f t="shared" si="70"/>
        <v>5.777E-4</v>
      </c>
      <c r="AJ47">
        <f t="shared" ref="AJ47:AK50" si="90">L47/100000000</f>
        <v>5.7538999999999995E-4</v>
      </c>
      <c r="AK47">
        <f t="shared" si="90"/>
        <v>5.6612999999999998E-4</v>
      </c>
      <c r="AL47">
        <f t="shared" si="73"/>
        <v>7.0058300000000002E-3</v>
      </c>
      <c r="AM47">
        <f t="shared" si="74"/>
        <v>7.4879600000000001E-3</v>
      </c>
      <c r="AN47">
        <f t="shared" ref="AN47:AO50" si="91">P47/100000000</f>
        <v>7.4141199999999997E-3</v>
      </c>
      <c r="AO47">
        <f t="shared" si="91"/>
        <v>7.4666799999999998E-3</v>
      </c>
      <c r="AP47">
        <f t="shared" si="77"/>
        <v>8.5003949999999995E-2</v>
      </c>
      <c r="AQ47">
        <f t="shared" si="78"/>
        <v>8.8859729999999998E-2</v>
      </c>
      <c r="AR47">
        <f t="shared" ref="AR47:AS50" si="92">T47/100000000</f>
        <v>8.9295879999999994E-2</v>
      </c>
      <c r="AS47">
        <f t="shared" si="92"/>
        <v>8.9255609999999999E-2</v>
      </c>
      <c r="AT47">
        <f t="shared" si="81"/>
        <v>1.92106875E-2</v>
      </c>
      <c r="AW47" t="s">
        <v>15</v>
      </c>
      <c r="AX47">
        <f t="shared" ref="AX47:AX50" si="93">(Z47+AA47+AB47+AC47)/4</f>
        <v>2.0874999999999999E-6</v>
      </c>
      <c r="AY47">
        <f>(AD47+AE47+AF47+AG47)/4</f>
        <v>3.6287500000000001E-5</v>
      </c>
      <c r="AZ47">
        <f>(AH47+AI47+AJ47+AK47)/4</f>
        <v>5.676225E-4</v>
      </c>
      <c r="BA47">
        <f>(AL47+AM47+AN47+AO47)/4</f>
        <v>7.3436474999999998E-3</v>
      </c>
      <c r="BB47">
        <f>(AP47+AQ47+AR47+AS47)/4</f>
        <v>8.8103792499999986E-2</v>
      </c>
    </row>
    <row r="48" spans="1:54" x14ac:dyDescent="0.25">
      <c r="A48" t="s">
        <v>16</v>
      </c>
      <c r="B48">
        <v>291</v>
      </c>
      <c r="C48">
        <v>220</v>
      </c>
      <c r="D48">
        <v>227</v>
      </c>
      <c r="E48">
        <v>225</v>
      </c>
      <c r="F48">
        <v>14716</v>
      </c>
      <c r="G48">
        <v>3917</v>
      </c>
      <c r="H48">
        <v>3880</v>
      </c>
      <c r="I48">
        <v>3957</v>
      </c>
      <c r="J48">
        <v>1265890</v>
      </c>
      <c r="K48">
        <v>55781</v>
      </c>
      <c r="L48">
        <v>55527</v>
      </c>
      <c r="M48">
        <v>54442</v>
      </c>
      <c r="N48">
        <v>125128757</v>
      </c>
      <c r="O48">
        <v>719605</v>
      </c>
      <c r="P48">
        <v>715731</v>
      </c>
      <c r="Q48">
        <v>717746</v>
      </c>
      <c r="R48">
        <v>12502300239</v>
      </c>
      <c r="S48">
        <v>8816965</v>
      </c>
      <c r="T48">
        <v>8818134</v>
      </c>
      <c r="U48">
        <v>8830010</v>
      </c>
      <c r="V48">
        <f t="shared" si="86"/>
        <v>632875313</v>
      </c>
      <c r="Y48" t="s">
        <v>16</v>
      </c>
      <c r="Z48">
        <f t="shared" si="61"/>
        <v>2.9100000000000001E-6</v>
      </c>
      <c r="AA48">
        <f t="shared" si="62"/>
        <v>2.2000000000000001E-6</v>
      </c>
      <c r="AB48">
        <f t="shared" si="88"/>
        <v>2.2699999999999999E-6</v>
      </c>
      <c r="AC48">
        <f t="shared" si="88"/>
        <v>2.2500000000000001E-6</v>
      </c>
      <c r="AD48">
        <f t="shared" si="65"/>
        <v>1.4715999999999999E-4</v>
      </c>
      <c r="AE48">
        <f t="shared" si="66"/>
        <v>3.9169999999999999E-5</v>
      </c>
      <c r="AF48">
        <f t="shared" si="89"/>
        <v>3.8800000000000001E-5</v>
      </c>
      <c r="AG48">
        <f t="shared" si="89"/>
        <v>3.9570000000000002E-5</v>
      </c>
      <c r="AH48">
        <f t="shared" si="69"/>
        <v>1.2658900000000001E-2</v>
      </c>
      <c r="AI48">
        <f t="shared" si="70"/>
        <v>5.5780999999999995E-4</v>
      </c>
      <c r="AJ48">
        <f t="shared" si="90"/>
        <v>5.5526999999999996E-4</v>
      </c>
      <c r="AK48">
        <f t="shared" si="90"/>
        <v>5.4442E-4</v>
      </c>
      <c r="AL48">
        <f t="shared" si="73"/>
        <v>1.2512875699999999</v>
      </c>
      <c r="AM48">
        <f t="shared" si="74"/>
        <v>7.1960499999999998E-3</v>
      </c>
      <c r="AN48">
        <f t="shared" si="91"/>
        <v>7.1573100000000001E-3</v>
      </c>
      <c r="AO48">
        <f t="shared" si="91"/>
        <v>7.1774600000000001E-3</v>
      </c>
      <c r="AP48">
        <f t="shared" si="77"/>
        <v>125.02300239</v>
      </c>
      <c r="AQ48">
        <f t="shared" si="78"/>
        <v>8.8169650000000002E-2</v>
      </c>
      <c r="AR48">
        <f t="shared" si="92"/>
        <v>8.8181339999999997E-2</v>
      </c>
      <c r="AS48">
        <f t="shared" si="92"/>
        <v>8.8300100000000006E-2</v>
      </c>
      <c r="AT48">
        <f t="shared" si="81"/>
        <v>6.3287531299999999</v>
      </c>
      <c r="AW48" t="s">
        <v>16</v>
      </c>
      <c r="AX48">
        <f t="shared" si="93"/>
        <v>2.4075000000000002E-6</v>
      </c>
      <c r="AY48">
        <f>(AD48+AE48+AF48+AG48)/4</f>
        <v>6.6174999999999996E-5</v>
      </c>
      <c r="AZ48">
        <f>(AH48+AI48+AJ48+AK48)/4</f>
        <v>3.5791000000000004E-3</v>
      </c>
      <c r="BA48">
        <f>(AL48+AM48+AN48+AO48)/4</f>
        <v>0.31820459749999996</v>
      </c>
      <c r="BB48">
        <f>(AP48+AQ48+AR48+AS48)/4</f>
        <v>31.321913370000001</v>
      </c>
    </row>
    <row r="49" spans="1:54" x14ac:dyDescent="0.25">
      <c r="A49" t="s">
        <v>17</v>
      </c>
      <c r="B49">
        <v>286</v>
      </c>
      <c r="C49">
        <v>286</v>
      </c>
      <c r="D49">
        <v>286</v>
      </c>
      <c r="E49">
        <v>286</v>
      </c>
      <c r="F49">
        <v>4488</v>
      </c>
      <c r="G49">
        <v>4488</v>
      </c>
      <c r="H49">
        <v>4488</v>
      </c>
      <c r="I49">
        <v>4488</v>
      </c>
      <c r="J49">
        <v>61808</v>
      </c>
      <c r="K49">
        <v>61808</v>
      </c>
      <c r="L49">
        <v>61808</v>
      </c>
      <c r="M49">
        <v>61808</v>
      </c>
      <c r="N49">
        <v>784464</v>
      </c>
      <c r="O49">
        <v>784464</v>
      </c>
      <c r="P49">
        <v>784464</v>
      </c>
      <c r="Q49">
        <v>784464</v>
      </c>
      <c r="R49">
        <v>9475712</v>
      </c>
      <c r="S49">
        <v>9475712</v>
      </c>
      <c r="T49">
        <v>9475712</v>
      </c>
      <c r="U49">
        <v>9475712</v>
      </c>
      <c r="V49">
        <f t="shared" si="86"/>
        <v>2065351.6</v>
      </c>
      <c r="Y49" t="s">
        <v>17</v>
      </c>
      <c r="Z49">
        <f t="shared" si="61"/>
        <v>2.8600000000000001E-6</v>
      </c>
      <c r="AA49">
        <f t="shared" si="62"/>
        <v>2.8600000000000001E-6</v>
      </c>
      <c r="AB49">
        <f t="shared" si="88"/>
        <v>2.8600000000000001E-6</v>
      </c>
      <c r="AC49">
        <f t="shared" si="88"/>
        <v>2.8600000000000001E-6</v>
      </c>
      <c r="AD49">
        <f t="shared" si="65"/>
        <v>4.4879999999999997E-5</v>
      </c>
      <c r="AE49">
        <f t="shared" si="66"/>
        <v>4.4879999999999997E-5</v>
      </c>
      <c r="AF49">
        <f t="shared" si="89"/>
        <v>4.4879999999999997E-5</v>
      </c>
      <c r="AG49">
        <f t="shared" si="89"/>
        <v>4.4879999999999997E-5</v>
      </c>
      <c r="AH49">
        <f t="shared" si="69"/>
        <v>6.1808000000000002E-4</v>
      </c>
      <c r="AI49">
        <f t="shared" si="70"/>
        <v>6.1808000000000002E-4</v>
      </c>
      <c r="AJ49">
        <f t="shared" si="90"/>
        <v>6.1808000000000002E-4</v>
      </c>
      <c r="AK49">
        <f t="shared" si="90"/>
        <v>6.1808000000000002E-4</v>
      </c>
      <c r="AL49">
        <f t="shared" si="73"/>
        <v>7.8446399999999999E-3</v>
      </c>
      <c r="AM49">
        <f t="shared" si="74"/>
        <v>7.8446399999999999E-3</v>
      </c>
      <c r="AN49">
        <f t="shared" si="91"/>
        <v>7.8446399999999999E-3</v>
      </c>
      <c r="AO49">
        <f t="shared" si="91"/>
        <v>7.8446399999999999E-3</v>
      </c>
      <c r="AP49">
        <f t="shared" si="77"/>
        <v>9.475712E-2</v>
      </c>
      <c r="AQ49">
        <f t="shared" si="78"/>
        <v>9.475712E-2</v>
      </c>
      <c r="AR49">
        <f t="shared" si="92"/>
        <v>9.475712E-2</v>
      </c>
      <c r="AS49">
        <f t="shared" si="92"/>
        <v>9.475712E-2</v>
      </c>
      <c r="AT49">
        <f t="shared" si="81"/>
        <v>2.0653516E-2</v>
      </c>
      <c r="AW49" t="s">
        <v>17</v>
      </c>
      <c r="AX49">
        <f t="shared" si="93"/>
        <v>2.8600000000000001E-6</v>
      </c>
      <c r="AY49">
        <f>(AD49+AE49+AF49+AG49)/4</f>
        <v>4.4879999999999997E-5</v>
      </c>
      <c r="AZ49">
        <f>(AH49+AI49+AJ49+AK49)/4</f>
        <v>6.1808000000000002E-4</v>
      </c>
      <c r="BA49">
        <f>(AL49+AM49+AN49+AO49)/4</f>
        <v>7.8446399999999999E-3</v>
      </c>
      <c r="BB49">
        <f>(AP49+AQ49+AR49+AS49)/4</f>
        <v>9.475712E-2</v>
      </c>
    </row>
    <row r="50" spans="1:54" x14ac:dyDescent="0.25">
      <c r="A50" t="s">
        <v>18</v>
      </c>
      <c r="B50">
        <v>262</v>
      </c>
      <c r="C50">
        <v>287</v>
      </c>
      <c r="D50">
        <v>289</v>
      </c>
      <c r="E50">
        <v>290</v>
      </c>
      <c r="F50">
        <v>3850</v>
      </c>
      <c r="G50">
        <v>4518</v>
      </c>
      <c r="H50">
        <v>4503</v>
      </c>
      <c r="I50">
        <v>4551</v>
      </c>
      <c r="J50">
        <v>51122</v>
      </c>
      <c r="K50">
        <v>62514</v>
      </c>
      <c r="L50">
        <v>62517</v>
      </c>
      <c r="M50">
        <v>62966</v>
      </c>
      <c r="N50">
        <v>648919</v>
      </c>
      <c r="O50">
        <v>793506</v>
      </c>
      <c r="P50">
        <v>795078</v>
      </c>
      <c r="Q50">
        <v>793804</v>
      </c>
      <c r="R50">
        <v>7752577</v>
      </c>
      <c r="S50">
        <v>9584441</v>
      </c>
      <c r="T50">
        <v>9581741</v>
      </c>
      <c r="U50">
        <v>9578462</v>
      </c>
      <c r="V50">
        <f t="shared" si="86"/>
        <v>1989309.85</v>
      </c>
      <c r="Y50" t="s">
        <v>18</v>
      </c>
      <c r="Z50">
        <f t="shared" si="61"/>
        <v>2.6199999999999999E-6</v>
      </c>
      <c r="AA50">
        <f t="shared" si="62"/>
        <v>2.8700000000000001E-6</v>
      </c>
      <c r="AB50">
        <f t="shared" si="88"/>
        <v>2.8899999999999999E-6</v>
      </c>
      <c r="AC50">
        <f t="shared" si="88"/>
        <v>2.9000000000000002E-6</v>
      </c>
      <c r="AD50">
        <f t="shared" si="65"/>
        <v>3.8500000000000001E-5</v>
      </c>
      <c r="AE50">
        <f t="shared" si="66"/>
        <v>4.5179999999999998E-5</v>
      </c>
      <c r="AF50">
        <f t="shared" si="89"/>
        <v>4.5030000000000001E-5</v>
      </c>
      <c r="AG50">
        <f t="shared" si="89"/>
        <v>4.5510000000000003E-5</v>
      </c>
      <c r="AH50">
        <f t="shared" si="69"/>
        <v>5.1121999999999995E-4</v>
      </c>
      <c r="AI50">
        <f t="shared" si="70"/>
        <v>6.2514000000000005E-4</v>
      </c>
      <c r="AJ50">
        <f t="shared" si="90"/>
        <v>6.2516999999999998E-4</v>
      </c>
      <c r="AK50">
        <f t="shared" si="90"/>
        <v>6.2965999999999999E-4</v>
      </c>
      <c r="AL50">
        <f t="shared" si="73"/>
        <v>6.4891899999999997E-3</v>
      </c>
      <c r="AM50">
        <f t="shared" si="74"/>
        <v>7.9350600000000007E-3</v>
      </c>
      <c r="AN50">
        <f t="shared" si="91"/>
        <v>7.9507799999999993E-3</v>
      </c>
      <c r="AO50">
        <f t="shared" si="91"/>
        <v>7.9380400000000004E-3</v>
      </c>
      <c r="AP50">
        <f t="shared" si="77"/>
        <v>7.7525769999999994E-2</v>
      </c>
      <c r="AQ50">
        <f t="shared" si="78"/>
        <v>9.5844410000000005E-2</v>
      </c>
      <c r="AR50">
        <f t="shared" si="92"/>
        <v>9.5817410000000006E-2</v>
      </c>
      <c r="AS50">
        <f t="shared" si="92"/>
        <v>9.5784620000000001E-2</v>
      </c>
      <c r="AT50">
        <f t="shared" si="81"/>
        <v>1.9893098500000001E-2</v>
      </c>
      <c r="AW50" t="s">
        <v>18</v>
      </c>
      <c r="AX50">
        <f t="shared" si="93"/>
        <v>2.8200000000000001E-6</v>
      </c>
      <c r="AY50">
        <f>(AD50+AE50+AF50+AG50)/4</f>
        <v>4.3554999999999999E-5</v>
      </c>
      <c r="AZ50">
        <f>(AH50+AI50+AJ50+AK50)/4</f>
        <v>5.9779749999999991E-4</v>
      </c>
      <c r="BA50">
        <f>(AL50+AM50+AN50+AO50)/4</f>
        <v>7.5782674999999994E-3</v>
      </c>
      <c r="BB50">
        <f>(AP50+AQ50+AR50+AS50)/4</f>
        <v>9.1243052499999991E-2</v>
      </c>
    </row>
    <row r="51" spans="1:54" x14ac:dyDescent="0.25">
      <c r="A51" t="s">
        <v>19</v>
      </c>
      <c r="B51">
        <v>69</v>
      </c>
      <c r="C51">
        <v>100</v>
      </c>
      <c r="D51" t="s">
        <v>5</v>
      </c>
      <c r="E51" t="s">
        <v>5</v>
      </c>
      <c r="F51">
        <v>1467</v>
      </c>
      <c r="G51">
        <v>1026</v>
      </c>
      <c r="H51" t="s">
        <v>5</v>
      </c>
      <c r="I51" t="s">
        <v>5</v>
      </c>
      <c r="J51">
        <v>23097</v>
      </c>
      <c r="K51">
        <v>32249</v>
      </c>
      <c r="L51" t="s">
        <v>5</v>
      </c>
      <c r="M51" t="s">
        <v>5</v>
      </c>
      <c r="N51">
        <v>505695</v>
      </c>
      <c r="O51">
        <v>1651620</v>
      </c>
      <c r="P51" t="s">
        <v>5</v>
      </c>
      <c r="Q51" t="s">
        <v>5</v>
      </c>
      <c r="R51">
        <v>6912394</v>
      </c>
      <c r="S51">
        <v>64563124</v>
      </c>
      <c r="T51" t="s">
        <v>5</v>
      </c>
      <c r="U51" t="s">
        <v>5</v>
      </c>
      <c r="V51">
        <f>AVERAGE(B51:U51)</f>
        <v>7369084.0999999996</v>
      </c>
      <c r="Y51" t="s">
        <v>19</v>
      </c>
      <c r="Z51">
        <f t="shared" si="61"/>
        <v>6.8999999999999996E-7</v>
      </c>
      <c r="AA51">
        <f t="shared" si="62"/>
        <v>9.9999999999999995E-7</v>
      </c>
      <c r="AB51" t="s">
        <v>5</v>
      </c>
      <c r="AC51" t="s">
        <v>5</v>
      </c>
      <c r="AD51">
        <f t="shared" si="65"/>
        <v>1.467E-5</v>
      </c>
      <c r="AE51">
        <f t="shared" si="66"/>
        <v>1.026E-5</v>
      </c>
      <c r="AF51" t="s">
        <v>5</v>
      </c>
      <c r="AG51" t="s">
        <v>5</v>
      </c>
      <c r="AH51">
        <f t="shared" si="69"/>
        <v>2.3096999999999999E-4</v>
      </c>
      <c r="AI51">
        <f t="shared" si="70"/>
        <v>3.2248999999999998E-4</v>
      </c>
      <c r="AJ51" t="s">
        <v>5</v>
      </c>
      <c r="AK51" t="s">
        <v>5</v>
      </c>
      <c r="AL51">
        <f t="shared" si="73"/>
        <v>5.0569500000000002E-3</v>
      </c>
      <c r="AM51">
        <f t="shared" si="74"/>
        <v>1.6516200000000002E-2</v>
      </c>
      <c r="AN51" t="s">
        <v>5</v>
      </c>
      <c r="AO51" t="s">
        <v>5</v>
      </c>
      <c r="AP51">
        <f t="shared" si="77"/>
        <v>6.9123939999999995E-2</v>
      </c>
      <c r="AQ51">
        <f t="shared" si="78"/>
        <v>0.64563124000000005</v>
      </c>
      <c r="AR51" t="s">
        <v>5</v>
      </c>
      <c r="AS51" t="s">
        <v>5</v>
      </c>
      <c r="AT51">
        <f t="shared" si="81"/>
        <v>7.3690840999999993E-2</v>
      </c>
      <c r="AW51" t="s">
        <v>19</v>
      </c>
      <c r="AX51">
        <f>(Z51+AA51)/2</f>
        <v>8.4499999999999996E-7</v>
      </c>
      <c r="AY51">
        <f>(AD51+AE51)/2</f>
        <v>1.2465E-5</v>
      </c>
      <c r="AZ51">
        <f>(AH51+AI51)/2</f>
        <v>2.7672999999999999E-4</v>
      </c>
      <c r="BA51">
        <f>(AL51+AM51)/2</f>
        <v>1.0786575000000001E-2</v>
      </c>
      <c r="BB51">
        <f>(AP51+AQ51)/2</f>
        <v>0.35737759000000002</v>
      </c>
    </row>
    <row r="52" spans="1:54" x14ac:dyDescent="0.25">
      <c r="A52" t="s">
        <v>20</v>
      </c>
      <c r="B52">
        <v>109</v>
      </c>
      <c r="C52">
        <v>436</v>
      </c>
      <c r="D52" t="s">
        <v>5</v>
      </c>
      <c r="E52" t="s">
        <v>5</v>
      </c>
      <c r="F52">
        <v>1009</v>
      </c>
      <c r="G52">
        <v>4036</v>
      </c>
      <c r="H52" t="s">
        <v>5</v>
      </c>
      <c r="I52" t="s">
        <v>5</v>
      </c>
      <c r="J52">
        <v>10009</v>
      </c>
      <c r="K52">
        <v>40036</v>
      </c>
      <c r="L52" t="s">
        <v>5</v>
      </c>
      <c r="M52" t="s">
        <v>5</v>
      </c>
      <c r="N52">
        <v>100009</v>
      </c>
      <c r="O52">
        <v>400036</v>
      </c>
      <c r="P52" t="s">
        <v>5</v>
      </c>
      <c r="Q52" t="s">
        <v>5</v>
      </c>
      <c r="R52">
        <v>1000009</v>
      </c>
      <c r="S52">
        <v>4000036</v>
      </c>
      <c r="T52" t="s">
        <v>5</v>
      </c>
      <c r="U52" t="s">
        <v>5</v>
      </c>
      <c r="V52">
        <f>AVERAGE(B52:U52)</f>
        <v>555572.5</v>
      </c>
      <c r="Y52" t="s">
        <v>20</v>
      </c>
      <c r="Z52">
        <f t="shared" si="61"/>
        <v>1.0899999999999999E-6</v>
      </c>
      <c r="AA52">
        <f t="shared" si="62"/>
        <v>4.3599999999999998E-6</v>
      </c>
      <c r="AB52" t="s">
        <v>5</v>
      </c>
      <c r="AC52" t="s">
        <v>5</v>
      </c>
      <c r="AD52">
        <f t="shared" si="65"/>
        <v>1.009E-5</v>
      </c>
      <c r="AE52">
        <f t="shared" si="66"/>
        <v>4.036E-5</v>
      </c>
      <c r="AF52" t="s">
        <v>5</v>
      </c>
      <c r="AG52" t="s">
        <v>5</v>
      </c>
      <c r="AH52">
        <f t="shared" si="69"/>
        <v>1.0009E-4</v>
      </c>
      <c r="AI52">
        <f t="shared" si="70"/>
        <v>4.0036E-4</v>
      </c>
      <c r="AJ52" t="s">
        <v>5</v>
      </c>
      <c r="AK52" t="s">
        <v>5</v>
      </c>
      <c r="AL52">
        <f t="shared" si="73"/>
        <v>1.0000899999999999E-3</v>
      </c>
      <c r="AM52">
        <f t="shared" si="74"/>
        <v>4.0003599999999997E-3</v>
      </c>
      <c r="AN52" t="s">
        <v>5</v>
      </c>
      <c r="AO52" t="s">
        <v>5</v>
      </c>
      <c r="AP52">
        <f t="shared" si="77"/>
        <v>1.000009E-2</v>
      </c>
      <c r="AQ52">
        <f t="shared" si="78"/>
        <v>4.0000359999999999E-2</v>
      </c>
      <c r="AR52" t="s">
        <v>5</v>
      </c>
      <c r="AS52" t="s">
        <v>5</v>
      </c>
      <c r="AT52">
        <f t="shared" si="81"/>
        <v>5.5557250000000001E-3</v>
      </c>
      <c r="AW52" t="s">
        <v>20</v>
      </c>
      <c r="AX52">
        <f>(Z52+AA52)/2</f>
        <v>2.7249999999999997E-6</v>
      </c>
      <c r="AY52">
        <f>(AD52+AE52)/2</f>
        <v>2.5225E-5</v>
      </c>
      <c r="AZ52">
        <f>(AH52+AI52)/2</f>
        <v>2.5022499999999997E-4</v>
      </c>
      <c r="BA52">
        <f>(AL52+AM52)/2</f>
        <v>2.500225E-3</v>
      </c>
      <c r="BB52">
        <f>(AP52+AQ52)/2</f>
        <v>2.5000225000000001E-2</v>
      </c>
    </row>
    <row r="53" spans="1:54" x14ac:dyDescent="0.25">
      <c r="A53" t="s">
        <v>21</v>
      </c>
      <c r="B53">
        <v>262</v>
      </c>
      <c r="C53">
        <v>287</v>
      </c>
      <c r="D53">
        <v>289</v>
      </c>
      <c r="E53">
        <v>290</v>
      </c>
      <c r="F53">
        <v>3850</v>
      </c>
      <c r="G53">
        <v>4518</v>
      </c>
      <c r="H53">
        <v>4503</v>
      </c>
      <c r="I53">
        <v>4551</v>
      </c>
      <c r="J53">
        <v>51122</v>
      </c>
      <c r="K53">
        <v>62514</v>
      </c>
      <c r="L53">
        <v>62517</v>
      </c>
      <c r="M53">
        <v>62966</v>
      </c>
      <c r="N53">
        <v>648919</v>
      </c>
      <c r="O53">
        <v>793506</v>
      </c>
      <c r="P53">
        <v>795078</v>
      </c>
      <c r="Q53">
        <v>793804</v>
      </c>
      <c r="R53">
        <v>7752577</v>
      </c>
      <c r="S53">
        <v>9584441</v>
      </c>
      <c r="T53">
        <v>9581741</v>
      </c>
      <c r="U53">
        <v>9578462</v>
      </c>
      <c r="V53">
        <f t="shared" si="86"/>
        <v>1989309.85</v>
      </c>
      <c r="Y53" t="s">
        <v>21</v>
      </c>
      <c r="Z53">
        <f t="shared" si="61"/>
        <v>2.6199999999999999E-6</v>
      </c>
      <c r="AA53">
        <f t="shared" si="62"/>
        <v>2.8700000000000001E-6</v>
      </c>
      <c r="AB53">
        <f>D53/100000000</f>
        <v>2.8899999999999999E-6</v>
      </c>
      <c r="AC53">
        <f>E53/100000000</f>
        <v>2.9000000000000002E-6</v>
      </c>
      <c r="AD53">
        <f t="shared" si="65"/>
        <v>3.8500000000000001E-5</v>
      </c>
      <c r="AE53">
        <f t="shared" si="66"/>
        <v>4.5179999999999998E-5</v>
      </c>
      <c r="AF53">
        <f>H53/100000000</f>
        <v>4.5030000000000001E-5</v>
      </c>
      <c r="AG53">
        <f>I53/100000000</f>
        <v>4.5510000000000003E-5</v>
      </c>
      <c r="AH53">
        <f t="shared" si="69"/>
        <v>5.1121999999999995E-4</v>
      </c>
      <c r="AI53">
        <f t="shared" si="70"/>
        <v>6.2514000000000005E-4</v>
      </c>
      <c r="AJ53">
        <f>L53/100000000</f>
        <v>6.2516999999999998E-4</v>
      </c>
      <c r="AK53">
        <f>M53/100000000</f>
        <v>6.2965999999999999E-4</v>
      </c>
      <c r="AL53">
        <f t="shared" si="73"/>
        <v>6.4891899999999997E-3</v>
      </c>
      <c r="AM53">
        <f t="shared" si="74"/>
        <v>7.9350600000000007E-3</v>
      </c>
      <c r="AN53">
        <f>P53/100000000</f>
        <v>7.9507799999999993E-3</v>
      </c>
      <c r="AO53">
        <f>Q53/100000000</f>
        <v>7.9380400000000004E-3</v>
      </c>
      <c r="AP53">
        <f t="shared" si="77"/>
        <v>7.7525769999999994E-2</v>
      </c>
      <c r="AQ53">
        <f t="shared" si="78"/>
        <v>9.5844410000000005E-2</v>
      </c>
      <c r="AR53">
        <f>T53/100000000</f>
        <v>9.5817410000000006E-2</v>
      </c>
      <c r="AS53">
        <f>U53/100000000</f>
        <v>9.5784620000000001E-2</v>
      </c>
      <c r="AT53">
        <f t="shared" si="81"/>
        <v>1.9893098500000001E-2</v>
      </c>
      <c r="AW53" t="s">
        <v>21</v>
      </c>
      <c r="AX53">
        <f t="shared" ref="AX53:AX54" si="94">(Z53+AA53+AB53+AC53)/4</f>
        <v>2.8200000000000001E-6</v>
      </c>
      <c r="AY53">
        <f>(AD53+AE53+AF53+AG53)/4</f>
        <v>4.3554999999999999E-5</v>
      </c>
      <c r="AZ53">
        <f>(AH53+AI53+AJ53+AK53)/4</f>
        <v>5.9779749999999991E-4</v>
      </c>
      <c r="BA53">
        <f>(AL53+AM53+AN53+AO53)/4</f>
        <v>7.5782674999999994E-3</v>
      </c>
      <c r="BB53">
        <f>(AP53+AQ53+AR53+AS53)/4</f>
        <v>9.1243052499999991E-2</v>
      </c>
    </row>
    <row r="54" spans="1:54" x14ac:dyDescent="0.25">
      <c r="A54" t="s">
        <v>22</v>
      </c>
      <c r="B54">
        <v>188</v>
      </c>
      <c r="C54">
        <v>159</v>
      </c>
      <c r="D54">
        <v>214</v>
      </c>
      <c r="E54">
        <v>188</v>
      </c>
      <c r="F54">
        <v>4834</v>
      </c>
      <c r="G54">
        <v>5458</v>
      </c>
      <c r="H54">
        <v>5431</v>
      </c>
      <c r="I54">
        <v>5159</v>
      </c>
      <c r="J54">
        <v>82363</v>
      </c>
      <c r="K54">
        <v>87812</v>
      </c>
      <c r="L54">
        <v>87495</v>
      </c>
      <c r="M54">
        <v>87492</v>
      </c>
      <c r="N54">
        <v>1156561</v>
      </c>
      <c r="O54">
        <v>1179972</v>
      </c>
      <c r="P54">
        <v>1194765</v>
      </c>
      <c r="Q54">
        <v>1187992</v>
      </c>
      <c r="R54">
        <v>14464919</v>
      </c>
      <c r="S54">
        <v>14786519</v>
      </c>
      <c r="T54">
        <v>14785338</v>
      </c>
      <c r="U54">
        <v>14787397</v>
      </c>
      <c r="V54">
        <f t="shared" si="86"/>
        <v>3195512.8</v>
      </c>
      <c r="Y54" t="s">
        <v>22</v>
      </c>
      <c r="Z54">
        <f t="shared" si="61"/>
        <v>1.88E-6</v>
      </c>
      <c r="AA54">
        <f t="shared" si="62"/>
        <v>1.59E-6</v>
      </c>
      <c r="AB54">
        <f>D54/100000000</f>
        <v>2.1399999999999998E-6</v>
      </c>
      <c r="AC54">
        <f>E54/100000000</f>
        <v>1.88E-6</v>
      </c>
      <c r="AD54">
        <f t="shared" si="65"/>
        <v>4.8340000000000001E-5</v>
      </c>
      <c r="AE54">
        <f t="shared" si="66"/>
        <v>5.4580000000000003E-5</v>
      </c>
      <c r="AF54">
        <f>H54/100000000</f>
        <v>5.431E-5</v>
      </c>
      <c r="AG54">
        <f>I54/100000000</f>
        <v>5.1589999999999999E-5</v>
      </c>
      <c r="AH54">
        <f t="shared" si="69"/>
        <v>8.2363E-4</v>
      </c>
      <c r="AI54">
        <f t="shared" si="70"/>
        <v>8.7812000000000003E-4</v>
      </c>
      <c r="AJ54">
        <f>L54/100000000</f>
        <v>8.7494999999999999E-4</v>
      </c>
      <c r="AK54">
        <f>M54/100000000</f>
        <v>8.7491999999999995E-4</v>
      </c>
      <c r="AL54">
        <f t="shared" si="73"/>
        <v>1.156561E-2</v>
      </c>
      <c r="AM54">
        <f t="shared" si="74"/>
        <v>1.179972E-2</v>
      </c>
      <c r="AN54">
        <f>P54/100000000</f>
        <v>1.1947650000000001E-2</v>
      </c>
      <c r="AO54">
        <f>Q54/100000000</f>
        <v>1.187992E-2</v>
      </c>
      <c r="AP54">
        <f t="shared" si="77"/>
        <v>0.14464919000000001</v>
      </c>
      <c r="AQ54">
        <f t="shared" si="78"/>
        <v>0.14786519000000001</v>
      </c>
      <c r="AR54">
        <f>T54/100000000</f>
        <v>0.14785338000000001</v>
      </c>
      <c r="AS54">
        <f>U54/100000000</f>
        <v>0.14787396999999999</v>
      </c>
      <c r="AT54">
        <f t="shared" si="81"/>
        <v>3.1955127999999999E-2</v>
      </c>
      <c r="AW54" t="s">
        <v>22</v>
      </c>
      <c r="AX54">
        <f t="shared" si="94"/>
        <v>1.8724999999999999E-6</v>
      </c>
      <c r="AY54">
        <f>(AD54+AE54+AF54+AG54)/4</f>
        <v>5.2205000000000006E-5</v>
      </c>
      <c r="AZ54">
        <f>(AH54+AI54+AJ54+AK54)/4</f>
        <v>8.6290500000000007E-4</v>
      </c>
      <c r="BA54">
        <f>(AL54+AM54+AN54+AO54)/4</f>
        <v>1.1798225000000001E-2</v>
      </c>
      <c r="BB54">
        <f>(AP54+AQ54+AR54+AS54)/4</f>
        <v>0.1470604325</v>
      </c>
    </row>
    <row r="56" spans="1:54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1</v>
      </c>
      <c r="G56" s="2" t="s">
        <v>2</v>
      </c>
      <c r="H56" s="2" t="s">
        <v>3</v>
      </c>
      <c r="I56" s="2" t="s">
        <v>4</v>
      </c>
      <c r="J56" s="2" t="s">
        <v>1</v>
      </c>
      <c r="K56" s="2" t="s">
        <v>2</v>
      </c>
      <c r="L56" s="2" t="s">
        <v>3</v>
      </c>
      <c r="M56" s="2" t="s">
        <v>4</v>
      </c>
      <c r="N56" s="2" t="s">
        <v>1</v>
      </c>
      <c r="O56" s="2" t="s">
        <v>2</v>
      </c>
      <c r="P56" s="2" t="s">
        <v>3</v>
      </c>
      <c r="Q56" s="2" t="s">
        <v>4</v>
      </c>
      <c r="R56" s="2" t="s">
        <v>1</v>
      </c>
      <c r="S56" s="2" t="s">
        <v>2</v>
      </c>
      <c r="T56" s="2" t="s">
        <v>3</v>
      </c>
      <c r="U56" s="2" t="s">
        <v>4</v>
      </c>
      <c r="V56" s="2" t="s">
        <v>5</v>
      </c>
      <c r="Y56" s="2" t="s">
        <v>0</v>
      </c>
      <c r="Z56" s="2" t="s">
        <v>1</v>
      </c>
      <c r="AA56" s="2" t="s">
        <v>2</v>
      </c>
      <c r="AB56" s="2" t="s">
        <v>3</v>
      </c>
      <c r="AC56" s="2" t="s">
        <v>4</v>
      </c>
      <c r="AD56" s="2" t="s">
        <v>1</v>
      </c>
      <c r="AE56" s="2" t="s">
        <v>2</v>
      </c>
      <c r="AF56" s="2" t="s">
        <v>3</v>
      </c>
      <c r="AG56" s="2" t="s">
        <v>4</v>
      </c>
      <c r="AH56" s="2" t="s">
        <v>1</v>
      </c>
      <c r="AI56" s="2" t="s">
        <v>2</v>
      </c>
      <c r="AJ56" s="2" t="s">
        <v>3</v>
      </c>
      <c r="AK56" s="2" t="s">
        <v>4</v>
      </c>
      <c r="AL56" s="2" t="s">
        <v>1</v>
      </c>
      <c r="AM56" s="2" t="s">
        <v>2</v>
      </c>
      <c r="AN56" s="2" t="s">
        <v>3</v>
      </c>
      <c r="AO56" s="2" t="s">
        <v>4</v>
      </c>
      <c r="AP56" s="2" t="s">
        <v>1</v>
      </c>
      <c r="AQ56" s="2" t="s">
        <v>2</v>
      </c>
      <c r="AR56" s="2" t="s">
        <v>3</v>
      </c>
      <c r="AS56" s="2" t="s">
        <v>4</v>
      </c>
      <c r="AT56" s="2" t="s">
        <v>5</v>
      </c>
      <c r="AW56" s="2" t="s">
        <v>0</v>
      </c>
      <c r="AX56" s="2" t="s">
        <v>42</v>
      </c>
      <c r="AY56" s="2" t="s">
        <v>42</v>
      </c>
      <c r="AZ56" s="2" t="s">
        <v>42</v>
      </c>
      <c r="BA56" s="2" t="s">
        <v>42</v>
      </c>
      <c r="BB56" s="2" t="s">
        <v>42</v>
      </c>
    </row>
    <row r="57" spans="1:54" x14ac:dyDescent="0.25">
      <c r="A57" s="1" t="s">
        <v>6</v>
      </c>
      <c r="B57" s="1">
        <v>50</v>
      </c>
      <c r="C57" s="1">
        <v>50</v>
      </c>
      <c r="D57" s="1">
        <v>50</v>
      </c>
      <c r="E57" s="1">
        <v>50</v>
      </c>
      <c r="F57" s="1">
        <v>500</v>
      </c>
      <c r="G57" s="1">
        <v>500</v>
      </c>
      <c r="H57" s="1">
        <v>500</v>
      </c>
      <c r="I57" s="1">
        <v>500</v>
      </c>
      <c r="J57" s="1">
        <v>5000</v>
      </c>
      <c r="K57" s="1">
        <v>5000</v>
      </c>
      <c r="L57" s="1">
        <v>5000</v>
      </c>
      <c r="M57" s="1">
        <v>5000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500000</v>
      </c>
      <c r="S57" s="1">
        <v>500000</v>
      </c>
      <c r="T57" s="1">
        <v>500000</v>
      </c>
      <c r="U57" s="1">
        <v>500000</v>
      </c>
      <c r="V57" s="1" t="s">
        <v>7</v>
      </c>
      <c r="Y57" s="1" t="s">
        <v>6</v>
      </c>
      <c r="Z57" s="1">
        <v>50</v>
      </c>
      <c r="AA57" s="1">
        <v>50</v>
      </c>
      <c r="AB57" s="1">
        <v>50</v>
      </c>
      <c r="AC57" s="1">
        <v>50</v>
      </c>
      <c r="AD57" s="1">
        <v>500</v>
      </c>
      <c r="AE57" s="1">
        <v>500</v>
      </c>
      <c r="AF57" s="1">
        <v>500</v>
      </c>
      <c r="AG57" s="1">
        <v>500</v>
      </c>
      <c r="AH57" s="1">
        <v>5000</v>
      </c>
      <c r="AI57" s="1">
        <v>5000</v>
      </c>
      <c r="AJ57" s="1">
        <v>5000</v>
      </c>
      <c r="AK57" s="1">
        <v>5000</v>
      </c>
      <c r="AL57" s="1">
        <v>50000</v>
      </c>
      <c r="AM57" s="1">
        <v>50000</v>
      </c>
      <c r="AN57" s="1">
        <v>50000</v>
      </c>
      <c r="AO57" s="1">
        <v>50000</v>
      </c>
      <c r="AP57" s="1">
        <v>500000</v>
      </c>
      <c r="AQ57" s="1">
        <v>500000</v>
      </c>
      <c r="AR57" s="1">
        <v>500000</v>
      </c>
      <c r="AS57" s="1">
        <v>500000</v>
      </c>
      <c r="AT57" s="1" t="s">
        <v>7</v>
      </c>
      <c r="AW57" s="1" t="s">
        <v>6</v>
      </c>
      <c r="AX57" s="1">
        <v>50</v>
      </c>
      <c r="AY57" s="1">
        <v>500</v>
      </c>
      <c r="AZ57" s="1">
        <v>5000</v>
      </c>
      <c r="BA57" s="1">
        <v>50000</v>
      </c>
      <c r="BB57" s="1">
        <v>500000</v>
      </c>
    </row>
    <row r="58" spans="1:54" x14ac:dyDescent="0.25">
      <c r="A58" t="s">
        <v>8</v>
      </c>
      <c r="B58">
        <v>448</v>
      </c>
      <c r="C58">
        <v>547</v>
      </c>
      <c r="D58">
        <v>627</v>
      </c>
      <c r="E58">
        <v>640</v>
      </c>
      <c r="F58">
        <v>41909</v>
      </c>
      <c r="G58">
        <v>45656</v>
      </c>
      <c r="H58">
        <v>47662</v>
      </c>
      <c r="I58">
        <v>49038</v>
      </c>
      <c r="J58">
        <v>3639720</v>
      </c>
      <c r="K58">
        <v>4152768</v>
      </c>
      <c r="L58">
        <v>3971751</v>
      </c>
      <c r="M58">
        <v>3992045</v>
      </c>
      <c r="N58">
        <v>308392192</v>
      </c>
      <c r="O58">
        <v>341113701</v>
      </c>
      <c r="P58">
        <v>340469768</v>
      </c>
      <c r="Q58">
        <v>342293794</v>
      </c>
      <c r="R58">
        <v>25560560941</v>
      </c>
      <c r="S58">
        <v>28503187812</v>
      </c>
      <c r="T58">
        <v>28386499159</v>
      </c>
      <c r="U58">
        <v>28350602506</v>
      </c>
      <c r="V58">
        <f>AVERAGE(B58:U58)</f>
        <v>5607453134.1999998</v>
      </c>
      <c r="Y58" t="s">
        <v>8</v>
      </c>
      <c r="Z58">
        <f t="shared" ref="Z58:Z72" si="95">B58/100000000</f>
        <v>4.4800000000000003E-6</v>
      </c>
      <c r="AA58">
        <f t="shared" ref="AA58:AA72" si="96">C58/100000000</f>
        <v>5.4700000000000001E-6</v>
      </c>
      <c r="AB58">
        <f t="shared" ref="AB58:AB63" si="97">D58/100000000</f>
        <v>6.2700000000000001E-6</v>
      </c>
      <c r="AC58">
        <f t="shared" ref="AC58:AC63" si="98">E58/100000000</f>
        <v>6.3999999999999997E-6</v>
      </c>
      <c r="AD58">
        <f t="shared" ref="AD58:AD72" si="99">F58/100000000</f>
        <v>4.1909E-4</v>
      </c>
      <c r="AE58">
        <f t="shared" ref="AE58:AE72" si="100">G58/100000000</f>
        <v>4.5656000000000001E-4</v>
      </c>
      <c r="AF58">
        <f t="shared" ref="AF58:AF63" si="101">H58/100000000</f>
        <v>4.7661999999999997E-4</v>
      </c>
      <c r="AG58">
        <f t="shared" ref="AG58:AG63" si="102">I58/100000000</f>
        <v>4.9038E-4</v>
      </c>
      <c r="AH58">
        <f t="shared" ref="AH58:AH72" si="103">J58/100000000</f>
        <v>3.6397199999999998E-2</v>
      </c>
      <c r="AI58">
        <f t="shared" ref="AI58:AI72" si="104">K58/100000000</f>
        <v>4.1527679999999997E-2</v>
      </c>
      <c r="AJ58">
        <f t="shared" ref="AJ58:AJ63" si="105">L58/100000000</f>
        <v>3.9717509999999998E-2</v>
      </c>
      <c r="AK58">
        <f t="shared" ref="AK58:AK63" si="106">M58/100000000</f>
        <v>3.9920450000000003E-2</v>
      </c>
      <c r="AL58">
        <f t="shared" ref="AL58:AL72" si="107">N58/100000000</f>
        <v>3.0839219199999999</v>
      </c>
      <c r="AM58">
        <f t="shared" ref="AM58:AM72" si="108">O58/100000000</f>
        <v>3.41113701</v>
      </c>
      <c r="AN58">
        <f t="shared" ref="AN58:AN63" si="109">P58/100000000</f>
        <v>3.4046976799999999</v>
      </c>
      <c r="AO58">
        <f t="shared" ref="AO58:AO63" si="110">Q58/100000000</f>
        <v>3.4229379400000002</v>
      </c>
      <c r="AP58">
        <f t="shared" ref="AP58:AP72" si="111">R58/100000000</f>
        <v>255.60560941</v>
      </c>
      <c r="AQ58">
        <f t="shared" ref="AQ58:AQ72" si="112">S58/100000000</f>
        <v>285.03187811999999</v>
      </c>
      <c r="AR58">
        <f t="shared" ref="AR58:AR63" si="113">T58/100000000</f>
        <v>283.86499158999999</v>
      </c>
      <c r="AS58">
        <f t="shared" ref="AS58:AS63" si="114">U58/100000000</f>
        <v>283.50602506000001</v>
      </c>
      <c r="AT58">
        <f t="shared" ref="AT58:AT72" si="115">V58/100000000</f>
        <v>56.074531342</v>
      </c>
      <c r="AW58" t="s">
        <v>8</v>
      </c>
      <c r="AX58">
        <f>(Z58+AA58+AB58+AC58)/4</f>
        <v>5.6550000000000001E-6</v>
      </c>
      <c r="AY58">
        <f t="shared" ref="AY58:AY61" si="116">(AD58+AE58+AF58+AG58)/4</f>
        <v>4.6066249999999998E-4</v>
      </c>
      <c r="AZ58">
        <f t="shared" ref="AZ58:AZ61" si="117">(AH58+AI58+AJ58+AK58)/4</f>
        <v>3.9390710000000002E-2</v>
      </c>
      <c r="BA58">
        <f t="shared" ref="BA58:BA61" si="118">(AL58+AM58+AN58+AO58)/4</f>
        <v>3.3306736375000003</v>
      </c>
      <c r="BB58">
        <f t="shared" ref="BB58:BB61" si="119">(AP58+AQ58+AR58+AS58)/4</f>
        <v>277.00212604500001</v>
      </c>
    </row>
    <row r="59" spans="1:54" ht="15.75" customHeight="1" x14ac:dyDescent="0.25">
      <c r="A59" t="s">
        <v>9</v>
      </c>
      <c r="B59">
        <v>1215</v>
      </c>
      <c r="C59">
        <v>1189</v>
      </c>
      <c r="D59">
        <v>1180</v>
      </c>
      <c r="E59">
        <v>1204</v>
      </c>
      <c r="F59">
        <v>123475</v>
      </c>
      <c r="G59">
        <v>124630</v>
      </c>
      <c r="H59">
        <v>124579</v>
      </c>
      <c r="I59">
        <v>124579</v>
      </c>
      <c r="J59">
        <v>12370744</v>
      </c>
      <c r="K59">
        <v>12497364</v>
      </c>
      <c r="L59">
        <v>12496372</v>
      </c>
      <c r="M59">
        <v>12493035</v>
      </c>
      <c r="N59">
        <v>1237322035</v>
      </c>
      <c r="O59">
        <v>1249967860</v>
      </c>
      <c r="P59">
        <v>1249863372</v>
      </c>
      <c r="Q59">
        <v>1249958710</v>
      </c>
      <c r="R59">
        <v>123747674139</v>
      </c>
      <c r="S59">
        <v>124999651210</v>
      </c>
      <c r="T59">
        <v>124999663680</v>
      </c>
      <c r="U59">
        <v>124998942915</v>
      </c>
      <c r="V59">
        <f t="shared" ref="V59:V72" si="120">AVERAGE(B59:U59)</f>
        <v>25189170174.349998</v>
      </c>
      <c r="Y59" t="s">
        <v>9</v>
      </c>
      <c r="Z59">
        <f t="shared" si="95"/>
        <v>1.2150000000000001E-5</v>
      </c>
      <c r="AA59">
        <f t="shared" si="96"/>
        <v>1.189E-5</v>
      </c>
      <c r="AB59">
        <f t="shared" si="97"/>
        <v>1.1800000000000001E-5</v>
      </c>
      <c r="AC59">
        <f t="shared" si="98"/>
        <v>1.204E-5</v>
      </c>
      <c r="AD59">
        <f t="shared" si="99"/>
        <v>1.23475E-3</v>
      </c>
      <c r="AE59">
        <f t="shared" si="100"/>
        <v>1.2463000000000001E-3</v>
      </c>
      <c r="AF59">
        <f t="shared" si="101"/>
        <v>1.2457900000000001E-3</v>
      </c>
      <c r="AG59">
        <f t="shared" si="102"/>
        <v>1.2457900000000001E-3</v>
      </c>
      <c r="AH59">
        <f t="shared" si="103"/>
        <v>0.12370744</v>
      </c>
      <c r="AI59">
        <f t="shared" si="104"/>
        <v>0.12497364</v>
      </c>
      <c r="AJ59">
        <f t="shared" si="105"/>
        <v>0.12496372</v>
      </c>
      <c r="AK59">
        <f t="shared" si="106"/>
        <v>0.12493035</v>
      </c>
      <c r="AL59">
        <f t="shared" si="107"/>
        <v>12.37322035</v>
      </c>
      <c r="AM59">
        <f t="shared" si="108"/>
        <v>12.499678599999999</v>
      </c>
      <c r="AN59">
        <f t="shared" si="109"/>
        <v>12.498633720000001</v>
      </c>
      <c r="AO59">
        <f t="shared" si="110"/>
        <v>12.499587099999999</v>
      </c>
      <c r="AP59">
        <f t="shared" si="111"/>
        <v>1237.4767413899999</v>
      </c>
      <c r="AQ59">
        <f t="shared" si="112"/>
        <v>1249.9965121</v>
      </c>
      <c r="AR59">
        <f t="shared" si="113"/>
        <v>1249.9966368</v>
      </c>
      <c r="AS59">
        <f t="shared" si="114"/>
        <v>1249.98942915</v>
      </c>
      <c r="AT59">
        <f t="shared" si="115"/>
        <v>251.89170174349999</v>
      </c>
      <c r="AW59" t="s">
        <v>9</v>
      </c>
      <c r="AX59">
        <f t="shared" ref="AX59:AX61" si="121">(Z59+AA59+AB59+AC59)/4</f>
        <v>1.1970000000000001E-5</v>
      </c>
      <c r="AY59">
        <f t="shared" si="116"/>
        <v>1.2431575000000001E-3</v>
      </c>
      <c r="AZ59">
        <f t="shared" si="117"/>
        <v>0.12464378749999999</v>
      </c>
      <c r="BA59">
        <f t="shared" si="118"/>
        <v>12.4677799425</v>
      </c>
      <c r="BB59">
        <f t="shared" si="119"/>
        <v>1246.8648298600001</v>
      </c>
    </row>
    <row r="60" spans="1:54" x14ac:dyDescent="0.25">
      <c r="A60" t="s">
        <v>10</v>
      </c>
      <c r="B60">
        <v>847</v>
      </c>
      <c r="C60">
        <v>949</v>
      </c>
      <c r="D60">
        <v>1089</v>
      </c>
      <c r="E60">
        <v>1105</v>
      </c>
      <c r="F60">
        <v>90559</v>
      </c>
      <c r="G60">
        <v>91339</v>
      </c>
      <c r="H60">
        <v>94122</v>
      </c>
      <c r="I60">
        <v>96309</v>
      </c>
      <c r="J60">
        <v>9029839</v>
      </c>
      <c r="K60">
        <v>9300844</v>
      </c>
      <c r="L60">
        <v>9019297</v>
      </c>
      <c r="M60">
        <v>9048249</v>
      </c>
      <c r="N60">
        <v>828502939</v>
      </c>
      <c r="O60">
        <v>857176594</v>
      </c>
      <c r="P60">
        <v>858520810</v>
      </c>
      <c r="Q60">
        <v>859890654</v>
      </c>
      <c r="R60">
        <v>74791223059</v>
      </c>
      <c r="S60">
        <v>78008853670</v>
      </c>
      <c r="T60">
        <v>77916225589</v>
      </c>
      <c r="U60">
        <v>77776190497</v>
      </c>
      <c r="V60">
        <f t="shared" si="120"/>
        <v>15596667918</v>
      </c>
      <c r="Y60" t="s">
        <v>10</v>
      </c>
      <c r="Z60">
        <f t="shared" si="95"/>
        <v>8.4700000000000002E-6</v>
      </c>
      <c r="AA60">
        <f t="shared" si="96"/>
        <v>9.4900000000000006E-6</v>
      </c>
      <c r="AB60">
        <f t="shared" si="97"/>
        <v>1.0890000000000001E-5</v>
      </c>
      <c r="AC60">
        <f t="shared" si="98"/>
        <v>1.1049999999999999E-5</v>
      </c>
      <c r="AD60">
        <f t="shared" si="99"/>
        <v>9.0558999999999995E-4</v>
      </c>
      <c r="AE60">
        <f t="shared" si="100"/>
        <v>9.1339000000000004E-4</v>
      </c>
      <c r="AF60">
        <f t="shared" si="101"/>
        <v>9.4121999999999999E-4</v>
      </c>
      <c r="AG60">
        <f t="shared" si="102"/>
        <v>9.6309E-4</v>
      </c>
      <c r="AH60">
        <f t="shared" si="103"/>
        <v>9.0298390000000006E-2</v>
      </c>
      <c r="AI60">
        <f t="shared" si="104"/>
        <v>9.3008439999999998E-2</v>
      </c>
      <c r="AJ60">
        <f t="shared" si="105"/>
        <v>9.0192969999999997E-2</v>
      </c>
      <c r="AK60">
        <f t="shared" si="106"/>
        <v>9.0482489999999999E-2</v>
      </c>
      <c r="AL60">
        <f t="shared" si="107"/>
        <v>8.28502939</v>
      </c>
      <c r="AM60">
        <f t="shared" si="108"/>
        <v>8.5717659400000006</v>
      </c>
      <c r="AN60">
        <f t="shared" si="109"/>
        <v>8.5852080999999991</v>
      </c>
      <c r="AO60">
        <f t="shared" si="110"/>
        <v>8.5989065399999998</v>
      </c>
      <c r="AP60">
        <f t="shared" si="111"/>
        <v>747.91223059000004</v>
      </c>
      <c r="AQ60">
        <f t="shared" si="112"/>
        <v>780.08853669999996</v>
      </c>
      <c r="AR60">
        <f t="shared" si="113"/>
        <v>779.16225588999998</v>
      </c>
      <c r="AS60">
        <f t="shared" si="114"/>
        <v>777.76190497000005</v>
      </c>
      <c r="AT60">
        <f t="shared" si="115"/>
        <v>155.96667918</v>
      </c>
      <c r="AW60" t="s">
        <v>10</v>
      </c>
      <c r="AX60">
        <f t="shared" si="121"/>
        <v>9.9750000000000002E-6</v>
      </c>
      <c r="AY60">
        <f t="shared" si="116"/>
        <v>9.3082249999999994E-4</v>
      </c>
      <c r="AZ60">
        <f t="shared" si="117"/>
        <v>9.099557250000001E-2</v>
      </c>
      <c r="BA60">
        <f t="shared" si="118"/>
        <v>8.5102274925000003</v>
      </c>
      <c r="BB60">
        <f t="shared" si="119"/>
        <v>771.23123203750004</v>
      </c>
    </row>
    <row r="61" spans="1:54" x14ac:dyDescent="0.25">
      <c r="A61" t="s">
        <v>11</v>
      </c>
      <c r="B61">
        <v>1127</v>
      </c>
      <c r="C61">
        <v>1029</v>
      </c>
      <c r="D61">
        <v>1029</v>
      </c>
      <c r="E61">
        <v>1127</v>
      </c>
      <c r="F61">
        <v>112774</v>
      </c>
      <c r="G61">
        <v>121257</v>
      </c>
      <c r="H61">
        <v>120259</v>
      </c>
      <c r="I61">
        <v>120758</v>
      </c>
      <c r="J61">
        <v>11242751</v>
      </c>
      <c r="K61">
        <v>12462507</v>
      </c>
      <c r="L61">
        <v>12382523</v>
      </c>
      <c r="M61">
        <v>12267546</v>
      </c>
      <c r="N61">
        <v>1124277514</v>
      </c>
      <c r="O61">
        <v>1247025059</v>
      </c>
      <c r="P61">
        <v>1238175236</v>
      </c>
      <c r="Q61">
        <v>1245475090</v>
      </c>
      <c r="R61">
        <v>112489775020</v>
      </c>
      <c r="S61">
        <v>124888750222</v>
      </c>
      <c r="T61">
        <v>124896250207</v>
      </c>
      <c r="U61">
        <v>124682750634</v>
      </c>
      <c r="V61">
        <f t="shared" si="120"/>
        <v>24593065683.450001</v>
      </c>
      <c r="Y61" t="s">
        <v>11</v>
      </c>
      <c r="Z61">
        <f t="shared" si="95"/>
        <v>1.1270000000000001E-5</v>
      </c>
      <c r="AA61">
        <f t="shared" si="96"/>
        <v>1.029E-5</v>
      </c>
      <c r="AB61">
        <f t="shared" si="97"/>
        <v>1.029E-5</v>
      </c>
      <c r="AC61">
        <f t="shared" si="98"/>
        <v>1.1270000000000001E-5</v>
      </c>
      <c r="AD61">
        <f t="shared" si="99"/>
        <v>1.1277399999999999E-3</v>
      </c>
      <c r="AE61">
        <f t="shared" si="100"/>
        <v>1.2125700000000001E-3</v>
      </c>
      <c r="AF61">
        <f t="shared" si="101"/>
        <v>1.2025899999999999E-3</v>
      </c>
      <c r="AG61">
        <f t="shared" si="102"/>
        <v>1.20758E-3</v>
      </c>
      <c r="AH61">
        <f t="shared" si="103"/>
        <v>0.11242750999999999</v>
      </c>
      <c r="AI61">
        <f t="shared" si="104"/>
        <v>0.12462507</v>
      </c>
      <c r="AJ61">
        <f t="shared" si="105"/>
        <v>0.12382522999999999</v>
      </c>
      <c r="AK61">
        <f t="shared" si="106"/>
        <v>0.12267546</v>
      </c>
      <c r="AL61">
        <f t="shared" si="107"/>
        <v>11.242775139999999</v>
      </c>
      <c r="AM61">
        <f t="shared" si="108"/>
        <v>12.470250589999999</v>
      </c>
      <c r="AN61">
        <f t="shared" si="109"/>
        <v>12.38175236</v>
      </c>
      <c r="AO61">
        <f t="shared" si="110"/>
        <v>12.454750900000001</v>
      </c>
      <c r="AP61">
        <f t="shared" si="111"/>
        <v>1124.8977502</v>
      </c>
      <c r="AQ61">
        <f t="shared" si="112"/>
        <v>1248.88750222</v>
      </c>
      <c r="AR61">
        <f t="shared" si="113"/>
        <v>1248.96250207</v>
      </c>
      <c r="AS61">
        <f t="shared" si="114"/>
        <v>1246.8275063399999</v>
      </c>
      <c r="AT61">
        <f t="shared" si="115"/>
        <v>245.93065683450001</v>
      </c>
      <c r="AW61" t="s">
        <v>11</v>
      </c>
      <c r="AX61">
        <f t="shared" si="121"/>
        <v>1.078E-5</v>
      </c>
      <c r="AY61">
        <f t="shared" si="116"/>
        <v>1.1876199999999999E-3</v>
      </c>
      <c r="AZ61">
        <f t="shared" si="117"/>
        <v>0.12088831750000001</v>
      </c>
      <c r="BA61">
        <f t="shared" si="118"/>
        <v>12.1373822475</v>
      </c>
      <c r="BB61">
        <f t="shared" si="119"/>
        <v>1217.3938152075</v>
      </c>
    </row>
    <row r="62" spans="1:54" x14ac:dyDescent="0.25">
      <c r="A62" t="s">
        <v>12</v>
      </c>
      <c r="B62">
        <v>457</v>
      </c>
      <c r="C62">
        <v>506</v>
      </c>
      <c r="D62">
        <v>457</v>
      </c>
      <c r="E62">
        <v>457</v>
      </c>
      <c r="F62">
        <v>8871</v>
      </c>
      <c r="G62">
        <v>9370</v>
      </c>
      <c r="H62">
        <v>9370</v>
      </c>
      <c r="I62">
        <v>9370</v>
      </c>
      <c r="J62">
        <v>128385</v>
      </c>
      <c r="K62">
        <v>153380</v>
      </c>
      <c r="L62">
        <v>143382</v>
      </c>
      <c r="M62">
        <v>153380</v>
      </c>
      <c r="N62">
        <v>1783410</v>
      </c>
      <c r="O62">
        <v>2233401</v>
      </c>
      <c r="P62">
        <v>2133403</v>
      </c>
      <c r="Q62">
        <v>2083404</v>
      </c>
      <c r="R62">
        <v>21833426</v>
      </c>
      <c r="S62">
        <v>25333419</v>
      </c>
      <c r="T62">
        <v>25333419</v>
      </c>
      <c r="U62">
        <v>25333419</v>
      </c>
      <c r="V62">
        <f t="shared" si="120"/>
        <v>5334234.3</v>
      </c>
      <c r="Y62" t="s">
        <v>12</v>
      </c>
      <c r="Z62">
        <f t="shared" si="95"/>
        <v>4.5700000000000003E-6</v>
      </c>
      <c r="AA62">
        <f t="shared" si="96"/>
        <v>5.0599999999999998E-6</v>
      </c>
      <c r="AB62">
        <f t="shared" si="97"/>
        <v>4.5700000000000003E-6</v>
      </c>
      <c r="AC62">
        <f t="shared" si="98"/>
        <v>4.5700000000000003E-6</v>
      </c>
      <c r="AD62">
        <f t="shared" si="99"/>
        <v>8.8709999999999996E-5</v>
      </c>
      <c r="AE62">
        <f t="shared" si="100"/>
        <v>9.3700000000000001E-5</v>
      </c>
      <c r="AF62">
        <f t="shared" si="101"/>
        <v>9.3700000000000001E-5</v>
      </c>
      <c r="AG62">
        <f t="shared" si="102"/>
        <v>9.3700000000000001E-5</v>
      </c>
      <c r="AH62">
        <f t="shared" si="103"/>
        <v>1.28385E-3</v>
      </c>
      <c r="AI62">
        <f t="shared" si="104"/>
        <v>1.5338000000000001E-3</v>
      </c>
      <c r="AJ62">
        <f t="shared" si="105"/>
        <v>1.4338199999999999E-3</v>
      </c>
      <c r="AK62">
        <f t="shared" si="106"/>
        <v>1.5338000000000001E-3</v>
      </c>
      <c r="AL62">
        <f t="shared" si="107"/>
        <v>1.7834099999999999E-2</v>
      </c>
      <c r="AM62">
        <f t="shared" si="108"/>
        <v>2.2334010000000001E-2</v>
      </c>
      <c r="AN62">
        <f t="shared" si="109"/>
        <v>2.133403E-2</v>
      </c>
      <c r="AO62">
        <f t="shared" si="110"/>
        <v>2.0834040000000002E-2</v>
      </c>
      <c r="AP62">
        <f t="shared" si="111"/>
        <v>0.21833426</v>
      </c>
      <c r="AQ62">
        <f t="shared" si="112"/>
        <v>0.25333419000000001</v>
      </c>
      <c r="AR62">
        <f t="shared" si="113"/>
        <v>0.25333419000000001</v>
      </c>
      <c r="AS62">
        <f t="shared" si="114"/>
        <v>0.25333419000000001</v>
      </c>
      <c r="AT62">
        <f t="shared" si="115"/>
        <v>5.3342343E-2</v>
      </c>
      <c r="AW62" t="s">
        <v>13</v>
      </c>
      <c r="AX62">
        <f>(Z63+AA63+AB63+AC63)/4</f>
        <v>1.225E-5</v>
      </c>
      <c r="AY62">
        <f>(AD63+AE63+AF63+AG63)/4</f>
        <v>1.2474999999999999E-3</v>
      </c>
      <c r="AZ62">
        <f>(AH63+AI63+AJ63+AK63)/4</f>
        <v>0.124975</v>
      </c>
      <c r="BA62">
        <f>(AL63+AM63+AN63+AO63)/4</f>
        <v>12.499750000000001</v>
      </c>
      <c r="BB62">
        <f>(AP63+AQ63+AR63+AS63)/4</f>
        <v>1249.9974999999999</v>
      </c>
    </row>
    <row r="63" spans="1:54" x14ac:dyDescent="0.25">
      <c r="A63" t="s">
        <v>13</v>
      </c>
      <c r="B63">
        <v>1225</v>
      </c>
      <c r="C63">
        <v>1225</v>
      </c>
      <c r="D63">
        <v>1225</v>
      </c>
      <c r="E63">
        <v>1225</v>
      </c>
      <c r="F63">
        <v>124750</v>
      </c>
      <c r="G63">
        <v>124750</v>
      </c>
      <c r="H63">
        <v>124750</v>
      </c>
      <c r="I63">
        <v>124750</v>
      </c>
      <c r="J63">
        <v>12497500</v>
      </c>
      <c r="K63">
        <v>12497500</v>
      </c>
      <c r="L63">
        <v>12497500</v>
      </c>
      <c r="M63">
        <v>12497500</v>
      </c>
      <c r="N63">
        <v>1249975000</v>
      </c>
      <c r="O63">
        <v>1249975000</v>
      </c>
      <c r="P63">
        <v>1249975000</v>
      </c>
      <c r="Q63">
        <v>1249975000</v>
      </c>
      <c r="R63">
        <v>124999750000</v>
      </c>
      <c r="S63">
        <v>124999750000</v>
      </c>
      <c r="T63">
        <v>124999750000</v>
      </c>
      <c r="U63">
        <v>124999750000</v>
      </c>
      <c r="V63">
        <f t="shared" si="120"/>
        <v>25252469695</v>
      </c>
      <c r="Y63" t="s">
        <v>13</v>
      </c>
      <c r="Z63">
        <f t="shared" si="95"/>
        <v>1.225E-5</v>
      </c>
      <c r="AA63">
        <f t="shared" si="96"/>
        <v>1.225E-5</v>
      </c>
      <c r="AB63">
        <f t="shared" si="97"/>
        <v>1.225E-5</v>
      </c>
      <c r="AC63">
        <f t="shared" si="98"/>
        <v>1.225E-5</v>
      </c>
      <c r="AD63">
        <f t="shared" si="99"/>
        <v>1.2474999999999999E-3</v>
      </c>
      <c r="AE63">
        <f t="shared" si="100"/>
        <v>1.2474999999999999E-3</v>
      </c>
      <c r="AF63">
        <f t="shared" si="101"/>
        <v>1.2474999999999999E-3</v>
      </c>
      <c r="AG63">
        <f t="shared" si="102"/>
        <v>1.2474999999999999E-3</v>
      </c>
      <c r="AH63">
        <f t="shared" si="103"/>
        <v>0.124975</v>
      </c>
      <c r="AI63">
        <f t="shared" si="104"/>
        <v>0.124975</v>
      </c>
      <c r="AJ63">
        <f t="shared" si="105"/>
        <v>0.124975</v>
      </c>
      <c r="AK63">
        <f t="shared" si="106"/>
        <v>0.124975</v>
      </c>
      <c r="AL63">
        <f t="shared" si="107"/>
        <v>12.499750000000001</v>
      </c>
      <c r="AM63">
        <f t="shared" si="108"/>
        <v>12.499750000000001</v>
      </c>
      <c r="AN63">
        <f t="shared" si="109"/>
        <v>12.499750000000001</v>
      </c>
      <c r="AO63">
        <f t="shared" si="110"/>
        <v>12.499750000000001</v>
      </c>
      <c r="AP63">
        <f t="shared" si="111"/>
        <v>1249.9974999999999</v>
      </c>
      <c r="AQ63">
        <f t="shared" si="112"/>
        <v>1249.9974999999999</v>
      </c>
      <c r="AR63">
        <f t="shared" si="113"/>
        <v>1249.9974999999999</v>
      </c>
      <c r="AS63">
        <f t="shared" si="114"/>
        <v>1249.9974999999999</v>
      </c>
      <c r="AT63">
        <f t="shared" si="115"/>
        <v>252.52469694999999</v>
      </c>
      <c r="AW63" t="s">
        <v>12</v>
      </c>
      <c r="AX63">
        <f>(Z62+AA62+AB62+AC62)/4</f>
        <v>4.6925000000000004E-6</v>
      </c>
      <c r="AY63">
        <f>(AD62+AE62+AF62+AG62)/4</f>
        <v>9.2452499999999996E-5</v>
      </c>
      <c r="AZ63">
        <f>(AH62+AI62+AJ62+AK62)/4</f>
        <v>1.4463175000000001E-3</v>
      </c>
      <c r="BA63">
        <f>(AL62+AM62+AN62+AO62)/4</f>
        <v>2.0584044999999999E-2</v>
      </c>
      <c r="BB63">
        <f>(AP62+AQ62+AR62+AS62)/4</f>
        <v>0.24458420750000001</v>
      </c>
    </row>
    <row r="64" spans="1:54" x14ac:dyDescent="0.25">
      <c r="A64" t="s">
        <v>14</v>
      </c>
      <c r="B64">
        <v>100</v>
      </c>
      <c r="C64">
        <v>1977</v>
      </c>
      <c r="D64" t="s">
        <v>5</v>
      </c>
      <c r="E64" t="s">
        <v>5</v>
      </c>
      <c r="F64">
        <v>1000</v>
      </c>
      <c r="G64">
        <v>2554</v>
      </c>
      <c r="H64" t="s">
        <v>5</v>
      </c>
      <c r="I64" t="s">
        <v>5</v>
      </c>
      <c r="J64">
        <v>10000</v>
      </c>
      <c r="K64">
        <v>10154</v>
      </c>
      <c r="L64" t="s">
        <v>5</v>
      </c>
      <c r="M64" t="s">
        <v>5</v>
      </c>
      <c r="N64">
        <v>100000</v>
      </c>
      <c r="O64">
        <v>100001</v>
      </c>
      <c r="P64" t="s">
        <v>5</v>
      </c>
      <c r="Q64" t="s">
        <v>5</v>
      </c>
      <c r="R64">
        <v>1000000</v>
      </c>
      <c r="S64">
        <v>1000001</v>
      </c>
      <c r="T64" t="s">
        <v>5</v>
      </c>
      <c r="U64" t="s">
        <v>5</v>
      </c>
      <c r="V64">
        <f t="shared" si="120"/>
        <v>222578.7</v>
      </c>
      <c r="Y64" t="s">
        <v>14</v>
      </c>
      <c r="Z64">
        <f t="shared" si="95"/>
        <v>9.9999999999999995E-7</v>
      </c>
      <c r="AA64">
        <f t="shared" si="96"/>
        <v>1.9769999999999999E-5</v>
      </c>
      <c r="AB64" t="s">
        <v>5</v>
      </c>
      <c r="AC64" t="s">
        <v>5</v>
      </c>
      <c r="AD64">
        <f t="shared" si="99"/>
        <v>1.0000000000000001E-5</v>
      </c>
      <c r="AE64">
        <f t="shared" si="100"/>
        <v>2.5539999999999999E-5</v>
      </c>
      <c r="AF64" t="s">
        <v>5</v>
      </c>
      <c r="AG64" t="s">
        <v>5</v>
      </c>
      <c r="AH64">
        <f t="shared" si="103"/>
        <v>1E-4</v>
      </c>
      <c r="AI64">
        <f t="shared" si="104"/>
        <v>1.0153999999999999E-4</v>
      </c>
      <c r="AJ64" t="s">
        <v>5</v>
      </c>
      <c r="AK64" t="s">
        <v>5</v>
      </c>
      <c r="AL64">
        <f t="shared" si="107"/>
        <v>1E-3</v>
      </c>
      <c r="AM64">
        <f t="shared" si="108"/>
        <v>1.00001E-3</v>
      </c>
      <c r="AN64" t="s">
        <v>5</v>
      </c>
      <c r="AO64" t="s">
        <v>5</v>
      </c>
      <c r="AP64">
        <f t="shared" si="111"/>
        <v>0.01</v>
      </c>
      <c r="AQ64">
        <f t="shared" si="112"/>
        <v>1.000001E-2</v>
      </c>
      <c r="AR64" t="s">
        <v>5</v>
      </c>
      <c r="AS64" t="s">
        <v>5</v>
      </c>
      <c r="AT64">
        <f t="shared" si="115"/>
        <v>2.2257869999999999E-3</v>
      </c>
      <c r="AW64" t="s">
        <v>14</v>
      </c>
      <c r="AX64">
        <f>(Z64+AA64)/2</f>
        <v>1.0385E-5</v>
      </c>
      <c r="AY64">
        <f>(AD64+AE64)/2</f>
        <v>1.7770000000000001E-5</v>
      </c>
      <c r="AZ64">
        <f>(AH64+AI64)/2</f>
        <v>1.0077E-4</v>
      </c>
      <c r="BA64">
        <f>(AL64+AM64)/2</f>
        <v>1.000005E-3</v>
      </c>
      <c r="BB64">
        <f>(AP64+AQ64)/2</f>
        <v>1.0000004999999999E-2</v>
      </c>
    </row>
    <row r="65" spans="1:54" x14ac:dyDescent="0.25">
      <c r="A65" t="s">
        <v>15</v>
      </c>
      <c r="B65">
        <v>229</v>
      </c>
      <c r="C65">
        <v>278</v>
      </c>
      <c r="D65">
        <v>256</v>
      </c>
      <c r="E65">
        <v>260</v>
      </c>
      <c r="F65">
        <v>3722</v>
      </c>
      <c r="G65">
        <v>4556</v>
      </c>
      <c r="H65">
        <v>4522</v>
      </c>
      <c r="I65">
        <v>4631</v>
      </c>
      <c r="J65">
        <v>58736</v>
      </c>
      <c r="K65">
        <v>81564</v>
      </c>
      <c r="L65">
        <v>81762</v>
      </c>
      <c r="M65">
        <v>80875</v>
      </c>
      <c r="N65">
        <v>725813</v>
      </c>
      <c r="O65">
        <v>1334057</v>
      </c>
      <c r="P65">
        <v>1295564</v>
      </c>
      <c r="Q65">
        <v>1384227</v>
      </c>
      <c r="R65">
        <v>8777464</v>
      </c>
      <c r="S65">
        <v>18978001</v>
      </c>
      <c r="T65">
        <v>18710961</v>
      </c>
      <c r="U65">
        <v>19606761</v>
      </c>
      <c r="V65">
        <f t="shared" si="120"/>
        <v>3556711.95</v>
      </c>
      <c r="Y65" t="s">
        <v>15</v>
      </c>
      <c r="Z65">
        <f t="shared" si="95"/>
        <v>2.2900000000000001E-6</v>
      </c>
      <c r="AA65">
        <f t="shared" si="96"/>
        <v>2.7800000000000001E-6</v>
      </c>
      <c r="AB65">
        <f t="shared" ref="AB65:AC68" si="122">D65/100000000</f>
        <v>2.5600000000000001E-6</v>
      </c>
      <c r="AC65">
        <f t="shared" si="122"/>
        <v>2.6000000000000001E-6</v>
      </c>
      <c r="AD65">
        <f t="shared" si="99"/>
        <v>3.7219999999999999E-5</v>
      </c>
      <c r="AE65">
        <f t="shared" si="100"/>
        <v>4.5559999999999997E-5</v>
      </c>
      <c r="AF65">
        <f t="shared" ref="AF65:AG68" si="123">H65/100000000</f>
        <v>4.5219999999999997E-5</v>
      </c>
      <c r="AG65">
        <f t="shared" si="123"/>
        <v>4.6310000000000002E-5</v>
      </c>
      <c r="AH65">
        <f t="shared" si="103"/>
        <v>5.8735999999999999E-4</v>
      </c>
      <c r="AI65">
        <f t="shared" si="104"/>
        <v>8.1563999999999996E-4</v>
      </c>
      <c r="AJ65">
        <f t="shared" ref="AJ65:AK68" si="124">L65/100000000</f>
        <v>8.1762000000000002E-4</v>
      </c>
      <c r="AK65">
        <f t="shared" si="124"/>
        <v>8.0875000000000001E-4</v>
      </c>
      <c r="AL65">
        <f t="shared" si="107"/>
        <v>7.2581299999999998E-3</v>
      </c>
      <c r="AM65">
        <f t="shared" si="108"/>
        <v>1.334057E-2</v>
      </c>
      <c r="AN65">
        <f t="shared" ref="AN65:AO68" si="125">P65/100000000</f>
        <v>1.2955639999999999E-2</v>
      </c>
      <c r="AO65">
        <f t="shared" si="125"/>
        <v>1.384227E-2</v>
      </c>
      <c r="AP65">
        <f t="shared" si="111"/>
        <v>8.7774640000000001E-2</v>
      </c>
      <c r="AQ65">
        <f t="shared" si="112"/>
        <v>0.18978001</v>
      </c>
      <c r="AR65">
        <f t="shared" ref="AR65:AS68" si="126">T65/100000000</f>
        <v>0.18710961000000001</v>
      </c>
      <c r="AS65">
        <f t="shared" si="126"/>
        <v>0.19606761</v>
      </c>
      <c r="AT65">
        <f t="shared" si="115"/>
        <v>3.5567119500000001E-2</v>
      </c>
      <c r="AW65" t="s">
        <v>15</v>
      </c>
      <c r="AX65">
        <f t="shared" ref="AX65:AX68" si="127">(Z65+AA65+AB65+AC65)/4</f>
        <v>2.5575000000000001E-6</v>
      </c>
      <c r="AY65">
        <f>(AD65+AE65+AF65+AG65)/4</f>
        <v>4.3577500000000001E-5</v>
      </c>
      <c r="AZ65">
        <f>(AH65+AI65+AJ65+AK65)/4</f>
        <v>7.5734249999999999E-4</v>
      </c>
      <c r="BA65">
        <f>(AL65+AM65+AN65+AO65)/4</f>
        <v>1.1849152499999998E-2</v>
      </c>
      <c r="BB65">
        <f>(AP65+AQ65+AR65+AS65)/4</f>
        <v>0.1651829675</v>
      </c>
    </row>
    <row r="66" spans="1:54" x14ac:dyDescent="0.25">
      <c r="A66" t="s">
        <v>16</v>
      </c>
      <c r="B66">
        <v>342</v>
      </c>
      <c r="C66">
        <v>266</v>
      </c>
      <c r="D66">
        <v>231</v>
      </c>
      <c r="E66">
        <v>278</v>
      </c>
      <c r="F66">
        <v>15165</v>
      </c>
      <c r="G66">
        <v>6250</v>
      </c>
      <c r="H66">
        <v>8472</v>
      </c>
      <c r="I66">
        <v>4553</v>
      </c>
      <c r="J66">
        <v>1276116</v>
      </c>
      <c r="K66">
        <v>88992</v>
      </c>
      <c r="L66">
        <v>72851</v>
      </c>
      <c r="M66">
        <v>73477</v>
      </c>
      <c r="N66">
        <v>125119569</v>
      </c>
      <c r="O66">
        <v>1221347</v>
      </c>
      <c r="P66">
        <v>1085412</v>
      </c>
      <c r="Q66">
        <v>1094257</v>
      </c>
      <c r="R66">
        <v>12502798470</v>
      </c>
      <c r="S66">
        <v>14692350</v>
      </c>
      <c r="T66">
        <v>14079234</v>
      </c>
      <c r="U66">
        <v>14432815</v>
      </c>
      <c r="V66">
        <f t="shared" si="120"/>
        <v>633803522.35000002</v>
      </c>
      <c r="Y66" t="s">
        <v>16</v>
      </c>
      <c r="Z66">
        <f t="shared" si="95"/>
        <v>3.4199999999999999E-6</v>
      </c>
      <c r="AA66">
        <f t="shared" si="96"/>
        <v>2.6599999999999999E-6</v>
      </c>
      <c r="AB66">
        <f t="shared" si="122"/>
        <v>2.3099999999999999E-6</v>
      </c>
      <c r="AC66">
        <f t="shared" si="122"/>
        <v>2.7800000000000001E-6</v>
      </c>
      <c r="AD66">
        <f t="shared" si="99"/>
        <v>1.5165E-4</v>
      </c>
      <c r="AE66">
        <f t="shared" si="100"/>
        <v>6.2500000000000001E-5</v>
      </c>
      <c r="AF66">
        <f t="shared" si="123"/>
        <v>8.4720000000000002E-5</v>
      </c>
      <c r="AG66">
        <f t="shared" si="123"/>
        <v>4.5529999999999999E-5</v>
      </c>
      <c r="AH66">
        <f t="shared" si="103"/>
        <v>1.2761160000000001E-2</v>
      </c>
      <c r="AI66">
        <f t="shared" si="104"/>
        <v>8.8991999999999999E-4</v>
      </c>
      <c r="AJ66">
        <f t="shared" si="124"/>
        <v>7.2851000000000003E-4</v>
      </c>
      <c r="AK66">
        <f t="shared" si="124"/>
        <v>7.3477000000000004E-4</v>
      </c>
      <c r="AL66">
        <f t="shared" si="107"/>
        <v>1.2511956900000001</v>
      </c>
      <c r="AM66">
        <f t="shared" si="108"/>
        <v>1.2213470000000001E-2</v>
      </c>
      <c r="AN66">
        <f t="shared" si="125"/>
        <v>1.085412E-2</v>
      </c>
      <c r="AO66">
        <f t="shared" si="125"/>
        <v>1.094257E-2</v>
      </c>
      <c r="AP66">
        <f t="shared" si="111"/>
        <v>125.0279847</v>
      </c>
      <c r="AQ66">
        <f t="shared" si="112"/>
        <v>0.14692350000000001</v>
      </c>
      <c r="AR66">
        <f t="shared" si="126"/>
        <v>0.14079233999999999</v>
      </c>
      <c r="AS66">
        <f t="shared" si="126"/>
        <v>0.14432814999999999</v>
      </c>
      <c r="AT66">
        <f t="shared" si="115"/>
        <v>6.3380352235000004</v>
      </c>
      <c r="AW66" t="s">
        <v>16</v>
      </c>
      <c r="AX66">
        <f t="shared" si="127"/>
        <v>2.7924999999999999E-6</v>
      </c>
      <c r="AY66">
        <f>(AD66+AE66+AF66+AG66)/4</f>
        <v>8.6100000000000006E-5</v>
      </c>
      <c r="AZ66">
        <f>(AH66+AI66+AJ66+AK66)/4</f>
        <v>3.7785900000000001E-3</v>
      </c>
      <c r="BA66">
        <f>(AL66+AM66+AN66+AO66)/4</f>
        <v>0.32130146250000008</v>
      </c>
      <c r="BB66">
        <f>(AP66+AQ66+AR66+AS66)/4</f>
        <v>31.365007172500004</v>
      </c>
    </row>
    <row r="67" spans="1:54" x14ac:dyDescent="0.25">
      <c r="A67" t="s">
        <v>17</v>
      </c>
      <c r="B67">
        <v>286</v>
      </c>
      <c r="C67">
        <v>286</v>
      </c>
      <c r="D67">
        <v>286</v>
      </c>
      <c r="E67">
        <v>286</v>
      </c>
      <c r="F67">
        <v>4488</v>
      </c>
      <c r="G67">
        <v>4488</v>
      </c>
      <c r="H67">
        <v>4488</v>
      </c>
      <c r="I67">
        <v>4488</v>
      </c>
      <c r="J67">
        <v>61808</v>
      </c>
      <c r="K67">
        <v>61808</v>
      </c>
      <c r="L67">
        <v>61808</v>
      </c>
      <c r="M67">
        <v>61808</v>
      </c>
      <c r="N67">
        <v>784464</v>
      </c>
      <c r="O67">
        <v>784464</v>
      </c>
      <c r="P67">
        <v>784464</v>
      </c>
      <c r="Q67">
        <v>784464</v>
      </c>
      <c r="R67">
        <v>9475712</v>
      </c>
      <c r="S67">
        <v>9475712</v>
      </c>
      <c r="T67">
        <v>9475712</v>
      </c>
      <c r="U67">
        <v>9475712</v>
      </c>
      <c r="V67">
        <f t="shared" si="120"/>
        <v>2065351.6</v>
      </c>
      <c r="Y67" t="s">
        <v>17</v>
      </c>
      <c r="Z67">
        <f t="shared" si="95"/>
        <v>2.8600000000000001E-6</v>
      </c>
      <c r="AA67">
        <f t="shared" si="96"/>
        <v>2.8600000000000001E-6</v>
      </c>
      <c r="AB67">
        <f t="shared" si="122"/>
        <v>2.8600000000000001E-6</v>
      </c>
      <c r="AC67">
        <f t="shared" si="122"/>
        <v>2.8600000000000001E-6</v>
      </c>
      <c r="AD67">
        <f t="shared" si="99"/>
        <v>4.4879999999999997E-5</v>
      </c>
      <c r="AE67">
        <f t="shared" si="100"/>
        <v>4.4879999999999997E-5</v>
      </c>
      <c r="AF67">
        <f t="shared" si="123"/>
        <v>4.4879999999999997E-5</v>
      </c>
      <c r="AG67">
        <f t="shared" si="123"/>
        <v>4.4879999999999997E-5</v>
      </c>
      <c r="AH67">
        <f t="shared" si="103"/>
        <v>6.1808000000000002E-4</v>
      </c>
      <c r="AI67">
        <f t="shared" si="104"/>
        <v>6.1808000000000002E-4</v>
      </c>
      <c r="AJ67">
        <f t="shared" si="124"/>
        <v>6.1808000000000002E-4</v>
      </c>
      <c r="AK67">
        <f t="shared" si="124"/>
        <v>6.1808000000000002E-4</v>
      </c>
      <c r="AL67">
        <f t="shared" si="107"/>
        <v>7.8446399999999999E-3</v>
      </c>
      <c r="AM67">
        <f t="shared" si="108"/>
        <v>7.8446399999999999E-3</v>
      </c>
      <c r="AN67">
        <f t="shared" si="125"/>
        <v>7.8446399999999999E-3</v>
      </c>
      <c r="AO67">
        <f t="shared" si="125"/>
        <v>7.8446399999999999E-3</v>
      </c>
      <c r="AP67">
        <f t="shared" si="111"/>
        <v>9.475712E-2</v>
      </c>
      <c r="AQ67">
        <f t="shared" si="112"/>
        <v>9.475712E-2</v>
      </c>
      <c r="AR67">
        <f t="shared" si="126"/>
        <v>9.475712E-2</v>
      </c>
      <c r="AS67">
        <f t="shared" si="126"/>
        <v>9.475712E-2</v>
      </c>
      <c r="AT67">
        <f t="shared" si="115"/>
        <v>2.0653516E-2</v>
      </c>
      <c r="AW67" t="s">
        <v>17</v>
      </c>
      <c r="AX67">
        <f t="shared" si="127"/>
        <v>2.8600000000000001E-6</v>
      </c>
      <c r="AY67">
        <f>(AD67+AE67+AF67+AG67)/4</f>
        <v>4.4879999999999997E-5</v>
      </c>
      <c r="AZ67">
        <f>(AH67+AI67+AJ67+AK67)/4</f>
        <v>6.1808000000000002E-4</v>
      </c>
      <c r="BA67">
        <f>(AL67+AM67+AN67+AO67)/4</f>
        <v>7.8446399999999999E-3</v>
      </c>
      <c r="BB67">
        <f>(AP67+AQ67+AR67+AS67)/4</f>
        <v>9.475712E-2</v>
      </c>
    </row>
    <row r="68" spans="1:54" x14ac:dyDescent="0.25">
      <c r="A68" t="s">
        <v>18</v>
      </c>
      <c r="B68">
        <v>262</v>
      </c>
      <c r="C68">
        <v>266</v>
      </c>
      <c r="D68">
        <v>266</v>
      </c>
      <c r="E68">
        <v>265</v>
      </c>
      <c r="F68">
        <v>3986</v>
      </c>
      <c r="G68">
        <v>4324</v>
      </c>
      <c r="H68">
        <v>4450</v>
      </c>
      <c r="I68">
        <v>4424</v>
      </c>
      <c r="J68">
        <v>54829</v>
      </c>
      <c r="K68">
        <v>59700</v>
      </c>
      <c r="L68">
        <v>59878</v>
      </c>
      <c r="M68">
        <v>59805</v>
      </c>
      <c r="N68">
        <v>701755</v>
      </c>
      <c r="O68">
        <v>768555</v>
      </c>
      <c r="P68">
        <v>768695</v>
      </c>
      <c r="Q68">
        <v>768700</v>
      </c>
      <c r="R68">
        <v>8514114</v>
      </c>
      <c r="S68">
        <v>9384864</v>
      </c>
      <c r="T68">
        <v>9386408</v>
      </c>
      <c r="U68">
        <v>9386602</v>
      </c>
      <c r="V68">
        <f t="shared" si="120"/>
        <v>1996607.4</v>
      </c>
      <c r="Y68" t="s">
        <v>18</v>
      </c>
      <c r="Z68">
        <f t="shared" si="95"/>
        <v>2.6199999999999999E-6</v>
      </c>
      <c r="AA68">
        <f t="shared" si="96"/>
        <v>2.6599999999999999E-6</v>
      </c>
      <c r="AB68">
        <f t="shared" si="122"/>
        <v>2.6599999999999999E-6</v>
      </c>
      <c r="AC68">
        <f t="shared" si="122"/>
        <v>2.65E-6</v>
      </c>
      <c r="AD68">
        <f t="shared" si="99"/>
        <v>3.9860000000000001E-5</v>
      </c>
      <c r="AE68">
        <f t="shared" si="100"/>
        <v>4.3239999999999999E-5</v>
      </c>
      <c r="AF68">
        <f t="shared" si="123"/>
        <v>4.4499999999999997E-5</v>
      </c>
      <c r="AG68">
        <f t="shared" si="123"/>
        <v>4.4240000000000003E-5</v>
      </c>
      <c r="AH68">
        <f t="shared" si="103"/>
        <v>5.4829E-4</v>
      </c>
      <c r="AI68">
        <f t="shared" si="104"/>
        <v>5.9699999999999998E-4</v>
      </c>
      <c r="AJ68">
        <f t="shared" si="124"/>
        <v>5.9878000000000004E-4</v>
      </c>
      <c r="AK68">
        <f t="shared" si="124"/>
        <v>5.9805000000000004E-4</v>
      </c>
      <c r="AL68">
        <f t="shared" si="107"/>
        <v>7.01755E-3</v>
      </c>
      <c r="AM68">
        <f t="shared" si="108"/>
        <v>7.6855500000000002E-3</v>
      </c>
      <c r="AN68">
        <f t="shared" si="125"/>
        <v>7.6869499999999997E-3</v>
      </c>
      <c r="AO68">
        <f t="shared" si="125"/>
        <v>7.6870000000000003E-3</v>
      </c>
      <c r="AP68">
        <f t="shared" si="111"/>
        <v>8.5141140000000004E-2</v>
      </c>
      <c r="AQ68">
        <f t="shared" si="112"/>
        <v>9.3848639999999997E-2</v>
      </c>
      <c r="AR68">
        <f t="shared" si="126"/>
        <v>9.3864080000000003E-2</v>
      </c>
      <c r="AS68">
        <f t="shared" si="126"/>
        <v>9.3866019999999994E-2</v>
      </c>
      <c r="AT68">
        <f t="shared" si="115"/>
        <v>1.9966074E-2</v>
      </c>
      <c r="AW68" t="s">
        <v>18</v>
      </c>
      <c r="AX68">
        <f t="shared" si="127"/>
        <v>2.6475000000000001E-6</v>
      </c>
      <c r="AY68">
        <f>(AD68+AE68+AF68+AG68)/4</f>
        <v>4.2960000000000002E-5</v>
      </c>
      <c r="AZ68">
        <f>(AH68+AI68+AJ68+AK68)/4</f>
        <v>5.8553000000000001E-4</v>
      </c>
      <c r="BA68">
        <f>(AL68+AM68+AN68+AO68)/4</f>
        <v>7.5192625000000003E-3</v>
      </c>
      <c r="BB68">
        <f>(AP68+AQ68+AR68+AS68)/4</f>
        <v>9.167997E-2</v>
      </c>
    </row>
    <row r="69" spans="1:54" x14ac:dyDescent="0.25">
      <c r="A69" t="s">
        <v>19</v>
      </c>
      <c r="B69">
        <v>194</v>
      </c>
      <c r="C69">
        <v>108</v>
      </c>
      <c r="D69" t="s">
        <v>5</v>
      </c>
      <c r="E69" t="s">
        <v>5</v>
      </c>
      <c r="F69">
        <v>11749</v>
      </c>
      <c r="G69">
        <v>1704</v>
      </c>
      <c r="H69" t="s">
        <v>5</v>
      </c>
      <c r="I69" t="s">
        <v>5</v>
      </c>
      <c r="J69">
        <v>1060798</v>
      </c>
      <c r="K69">
        <v>96602</v>
      </c>
      <c r="L69" t="s">
        <v>5</v>
      </c>
      <c r="M69" t="s">
        <v>5</v>
      </c>
      <c r="N69">
        <v>87948390</v>
      </c>
      <c r="O69">
        <v>7784062</v>
      </c>
      <c r="P69" t="s">
        <v>5</v>
      </c>
      <c r="Q69" t="s">
        <v>5</v>
      </c>
      <c r="R69">
        <v>7409476124</v>
      </c>
      <c r="S69">
        <v>638321037</v>
      </c>
      <c r="T69" t="s">
        <v>5</v>
      </c>
      <c r="U69" t="s">
        <v>5</v>
      </c>
      <c r="V69">
        <f>AVERAGE(B69:U69)</f>
        <v>814470076.79999995</v>
      </c>
      <c r="Y69" t="s">
        <v>19</v>
      </c>
      <c r="Z69">
        <f t="shared" si="95"/>
        <v>1.9400000000000001E-6</v>
      </c>
      <c r="AA69">
        <f t="shared" si="96"/>
        <v>1.08E-6</v>
      </c>
      <c r="AB69" t="s">
        <v>5</v>
      </c>
      <c r="AC69" t="s">
        <v>5</v>
      </c>
      <c r="AD69">
        <f t="shared" si="99"/>
        <v>1.1749E-4</v>
      </c>
      <c r="AE69">
        <f t="shared" si="100"/>
        <v>1.7039999999999999E-5</v>
      </c>
      <c r="AF69" t="s">
        <v>5</v>
      </c>
      <c r="AG69" t="s">
        <v>5</v>
      </c>
      <c r="AH69">
        <f t="shared" si="103"/>
        <v>1.0607979999999999E-2</v>
      </c>
      <c r="AI69">
        <f t="shared" si="104"/>
        <v>9.6602000000000005E-4</v>
      </c>
      <c r="AJ69" t="s">
        <v>5</v>
      </c>
      <c r="AK69" t="s">
        <v>5</v>
      </c>
      <c r="AL69">
        <f t="shared" si="107"/>
        <v>0.87948389999999999</v>
      </c>
      <c r="AM69">
        <f t="shared" si="108"/>
        <v>7.7840619999999999E-2</v>
      </c>
      <c r="AN69" t="s">
        <v>5</v>
      </c>
      <c r="AO69" t="s">
        <v>5</v>
      </c>
      <c r="AP69">
        <f t="shared" si="111"/>
        <v>74.094761239999997</v>
      </c>
      <c r="AQ69">
        <f t="shared" si="112"/>
        <v>6.3832103699999996</v>
      </c>
      <c r="AR69" t="s">
        <v>5</v>
      </c>
      <c r="AS69" t="s">
        <v>5</v>
      </c>
      <c r="AT69">
        <f t="shared" si="115"/>
        <v>8.1447007679999999</v>
      </c>
      <c r="AW69" t="s">
        <v>19</v>
      </c>
      <c r="AX69">
        <f>(Z69+AA69)/2</f>
        <v>1.5099999999999999E-6</v>
      </c>
      <c r="AY69">
        <f>(AD69+AE69)/2</f>
        <v>6.7265000000000001E-5</v>
      </c>
      <c r="AZ69">
        <f>(AH69+AI69)/2</f>
        <v>5.7869999999999996E-3</v>
      </c>
      <c r="BA69">
        <f>(AL69+AM69)/2</f>
        <v>0.47866226000000001</v>
      </c>
      <c r="BB69">
        <f>(AP69+AQ69)/2</f>
        <v>40.238985804999999</v>
      </c>
    </row>
    <row r="70" spans="1:54" x14ac:dyDescent="0.25">
      <c r="A70" t="s">
        <v>20</v>
      </c>
      <c r="B70">
        <v>109</v>
      </c>
      <c r="C70">
        <v>436</v>
      </c>
      <c r="D70" t="s">
        <v>5</v>
      </c>
      <c r="E70" t="s">
        <v>5</v>
      </c>
      <c r="F70">
        <v>1009</v>
      </c>
      <c r="G70">
        <v>4036</v>
      </c>
      <c r="H70" t="s">
        <v>5</v>
      </c>
      <c r="I70" t="s">
        <v>5</v>
      </c>
      <c r="J70">
        <v>10009</v>
      </c>
      <c r="K70">
        <v>40036</v>
      </c>
      <c r="L70" t="s">
        <v>5</v>
      </c>
      <c r="M70" t="s">
        <v>5</v>
      </c>
      <c r="N70">
        <v>100009</v>
      </c>
      <c r="O70">
        <v>400036</v>
      </c>
      <c r="P70" t="s">
        <v>5</v>
      </c>
      <c r="Q70" t="s">
        <v>5</v>
      </c>
      <c r="R70">
        <v>1000009</v>
      </c>
      <c r="S70">
        <v>4000036</v>
      </c>
      <c r="T70" t="s">
        <v>5</v>
      </c>
      <c r="U70" t="s">
        <v>5</v>
      </c>
      <c r="V70">
        <f>AVERAGE(B70:U70)</f>
        <v>555572.5</v>
      </c>
      <c r="Y70" t="s">
        <v>20</v>
      </c>
      <c r="Z70">
        <f t="shared" si="95"/>
        <v>1.0899999999999999E-6</v>
      </c>
      <c r="AA70">
        <f t="shared" si="96"/>
        <v>4.3599999999999998E-6</v>
      </c>
      <c r="AB70" t="s">
        <v>5</v>
      </c>
      <c r="AC70" t="s">
        <v>5</v>
      </c>
      <c r="AD70">
        <f t="shared" si="99"/>
        <v>1.009E-5</v>
      </c>
      <c r="AE70">
        <f t="shared" si="100"/>
        <v>4.036E-5</v>
      </c>
      <c r="AF70" t="s">
        <v>5</v>
      </c>
      <c r="AG70" t="s">
        <v>5</v>
      </c>
      <c r="AH70">
        <f t="shared" si="103"/>
        <v>1.0009E-4</v>
      </c>
      <c r="AI70">
        <f t="shared" si="104"/>
        <v>4.0036E-4</v>
      </c>
      <c r="AJ70" t="s">
        <v>5</v>
      </c>
      <c r="AK70" t="s">
        <v>5</v>
      </c>
      <c r="AL70">
        <f t="shared" si="107"/>
        <v>1.0000899999999999E-3</v>
      </c>
      <c r="AM70">
        <f t="shared" si="108"/>
        <v>4.0003599999999997E-3</v>
      </c>
      <c r="AN70" t="s">
        <v>5</v>
      </c>
      <c r="AO70" t="s">
        <v>5</v>
      </c>
      <c r="AP70">
        <f t="shared" si="111"/>
        <v>1.000009E-2</v>
      </c>
      <c r="AQ70">
        <f t="shared" si="112"/>
        <v>4.0000359999999999E-2</v>
      </c>
      <c r="AR70" t="s">
        <v>5</v>
      </c>
      <c r="AS70" t="s">
        <v>5</v>
      </c>
      <c r="AT70">
        <f t="shared" si="115"/>
        <v>5.5557250000000001E-3</v>
      </c>
      <c r="AW70" t="s">
        <v>20</v>
      </c>
      <c r="AX70">
        <f>(Z70+AA70)/2</f>
        <v>2.7249999999999997E-6</v>
      </c>
      <c r="AY70">
        <f>(AD70+AE70)/2</f>
        <v>2.5225E-5</v>
      </c>
      <c r="AZ70">
        <f>(AH70+AI70)/2</f>
        <v>2.5022499999999997E-4</v>
      </c>
      <c r="BA70">
        <f>(AL70+AM70)/2</f>
        <v>2.500225E-3</v>
      </c>
      <c r="BB70">
        <f>(AP70+AQ70)/2</f>
        <v>2.5000225000000001E-2</v>
      </c>
    </row>
    <row r="71" spans="1:54" x14ac:dyDescent="0.25">
      <c r="A71" t="s">
        <v>21</v>
      </c>
      <c r="B71">
        <v>264</v>
      </c>
      <c r="C71">
        <v>280</v>
      </c>
      <c r="D71">
        <v>272</v>
      </c>
      <c r="E71">
        <v>274</v>
      </c>
      <c r="F71">
        <v>4015</v>
      </c>
      <c r="G71">
        <v>4324</v>
      </c>
      <c r="H71">
        <v>4416</v>
      </c>
      <c r="I71">
        <v>4481</v>
      </c>
      <c r="J71">
        <v>54338</v>
      </c>
      <c r="K71">
        <v>60192</v>
      </c>
      <c r="L71">
        <v>60525</v>
      </c>
      <c r="M71">
        <v>59777</v>
      </c>
      <c r="N71">
        <v>705261</v>
      </c>
      <c r="O71">
        <v>767749</v>
      </c>
      <c r="P71">
        <v>768943</v>
      </c>
      <c r="Q71">
        <v>775730</v>
      </c>
      <c r="R71">
        <v>8489567</v>
      </c>
      <c r="S71">
        <v>9358103</v>
      </c>
      <c r="T71">
        <v>9395229</v>
      </c>
      <c r="U71">
        <v>9363343</v>
      </c>
      <c r="V71">
        <f t="shared" si="120"/>
        <v>1993854.15</v>
      </c>
      <c r="Y71" t="s">
        <v>21</v>
      </c>
      <c r="Z71">
        <f t="shared" si="95"/>
        <v>2.6400000000000001E-6</v>
      </c>
      <c r="AA71">
        <f t="shared" si="96"/>
        <v>2.7999999999999999E-6</v>
      </c>
      <c r="AB71">
        <f>D71/100000000</f>
        <v>2.7199999999999998E-6</v>
      </c>
      <c r="AC71">
        <f>E71/100000000</f>
        <v>2.74E-6</v>
      </c>
      <c r="AD71">
        <f t="shared" si="99"/>
        <v>4.015E-5</v>
      </c>
      <c r="AE71">
        <f t="shared" si="100"/>
        <v>4.3239999999999999E-5</v>
      </c>
      <c r="AF71">
        <f>H71/100000000</f>
        <v>4.4159999999999997E-5</v>
      </c>
      <c r="AG71">
        <f>I71/100000000</f>
        <v>4.481E-5</v>
      </c>
      <c r="AH71">
        <f t="shared" si="103"/>
        <v>5.4337999999999999E-4</v>
      </c>
      <c r="AI71">
        <f t="shared" si="104"/>
        <v>6.0192000000000004E-4</v>
      </c>
      <c r="AJ71">
        <f>L71/100000000</f>
        <v>6.0524999999999999E-4</v>
      </c>
      <c r="AK71">
        <f>M71/100000000</f>
        <v>5.9776999999999996E-4</v>
      </c>
      <c r="AL71">
        <f t="shared" si="107"/>
        <v>7.05261E-3</v>
      </c>
      <c r="AM71">
        <f t="shared" si="108"/>
        <v>7.6774900000000004E-3</v>
      </c>
      <c r="AN71">
        <f>P71/100000000</f>
        <v>7.6894299999999997E-3</v>
      </c>
      <c r="AO71">
        <f>Q71/100000000</f>
        <v>7.7573E-3</v>
      </c>
      <c r="AP71">
        <f t="shared" si="111"/>
        <v>8.4895670000000006E-2</v>
      </c>
      <c r="AQ71">
        <f t="shared" si="112"/>
        <v>9.3581029999999996E-2</v>
      </c>
      <c r="AR71">
        <f>T71/100000000</f>
        <v>9.3952289999999994E-2</v>
      </c>
      <c r="AS71">
        <f>U71/100000000</f>
        <v>9.3633430000000004E-2</v>
      </c>
      <c r="AT71">
        <f t="shared" si="115"/>
        <v>1.99385415E-2</v>
      </c>
      <c r="AW71" t="s">
        <v>21</v>
      </c>
      <c r="AX71">
        <f t="shared" ref="AX71:AX72" si="128">(Z71+AA71+AB71+AC71)/4</f>
        <v>2.7250000000000002E-6</v>
      </c>
      <c r="AY71">
        <f>(AD71+AE71+AF71+AG71)/4</f>
        <v>4.3089999999999996E-5</v>
      </c>
      <c r="AZ71">
        <f>(AH71+AI71+AJ71+AK71)/4</f>
        <v>5.8708000000000002E-4</v>
      </c>
      <c r="BA71">
        <f>(AL71+AM71+AN71+AO71)/4</f>
        <v>7.5442075000000004E-3</v>
      </c>
      <c r="BB71">
        <f>(AP71+AQ71+AR71+AS71)/4</f>
        <v>9.1515605E-2</v>
      </c>
    </row>
    <row r="72" spans="1:54" x14ac:dyDescent="0.25">
      <c r="A72" t="s">
        <v>22</v>
      </c>
      <c r="B72">
        <v>315</v>
      </c>
      <c r="C72">
        <v>328</v>
      </c>
      <c r="D72">
        <v>374</v>
      </c>
      <c r="E72">
        <v>360</v>
      </c>
      <c r="F72">
        <v>6156</v>
      </c>
      <c r="G72">
        <v>6296</v>
      </c>
      <c r="H72">
        <v>6347</v>
      </c>
      <c r="I72">
        <v>6283</v>
      </c>
      <c r="J72">
        <v>93989</v>
      </c>
      <c r="K72">
        <v>95395</v>
      </c>
      <c r="L72">
        <v>95576</v>
      </c>
      <c r="M72">
        <v>95658</v>
      </c>
      <c r="N72">
        <v>1242246</v>
      </c>
      <c r="O72">
        <v>1254012</v>
      </c>
      <c r="P72">
        <v>1253514</v>
      </c>
      <c r="Q72">
        <v>1252820</v>
      </c>
      <c r="R72">
        <v>15272543</v>
      </c>
      <c r="S72">
        <v>15363461</v>
      </c>
      <c r="T72">
        <v>15364389</v>
      </c>
      <c r="U72">
        <v>15367597</v>
      </c>
      <c r="V72">
        <f t="shared" si="120"/>
        <v>3338882.95</v>
      </c>
      <c r="Y72" t="s">
        <v>22</v>
      </c>
      <c r="Z72">
        <f t="shared" si="95"/>
        <v>3.1499999999999999E-6</v>
      </c>
      <c r="AA72">
        <f t="shared" si="96"/>
        <v>3.2799999999999999E-6</v>
      </c>
      <c r="AB72">
        <f>D72/100000000</f>
        <v>3.7400000000000002E-6</v>
      </c>
      <c r="AC72">
        <f>E72/100000000</f>
        <v>3.5999999999999998E-6</v>
      </c>
      <c r="AD72">
        <f t="shared" si="99"/>
        <v>6.156E-5</v>
      </c>
      <c r="AE72">
        <f t="shared" si="100"/>
        <v>6.2959999999999994E-5</v>
      </c>
      <c r="AF72">
        <f>H72/100000000</f>
        <v>6.347E-5</v>
      </c>
      <c r="AG72">
        <f>I72/100000000</f>
        <v>6.2830000000000007E-5</v>
      </c>
      <c r="AH72">
        <f t="shared" si="103"/>
        <v>9.3988999999999997E-4</v>
      </c>
      <c r="AI72">
        <f t="shared" si="104"/>
        <v>9.5394999999999996E-4</v>
      </c>
      <c r="AJ72">
        <f>L72/100000000</f>
        <v>9.5576000000000005E-4</v>
      </c>
      <c r="AK72">
        <f>M72/100000000</f>
        <v>9.5657999999999995E-4</v>
      </c>
      <c r="AL72">
        <f t="shared" si="107"/>
        <v>1.242246E-2</v>
      </c>
      <c r="AM72">
        <f t="shared" si="108"/>
        <v>1.254012E-2</v>
      </c>
      <c r="AN72">
        <f>P72/100000000</f>
        <v>1.253514E-2</v>
      </c>
      <c r="AO72">
        <f>Q72/100000000</f>
        <v>1.25282E-2</v>
      </c>
      <c r="AP72">
        <f t="shared" si="111"/>
        <v>0.15272543</v>
      </c>
      <c r="AQ72">
        <f t="shared" si="112"/>
        <v>0.15363461</v>
      </c>
      <c r="AR72">
        <f>T72/100000000</f>
        <v>0.15364389000000001</v>
      </c>
      <c r="AS72">
        <f>U72/100000000</f>
        <v>0.15367597</v>
      </c>
      <c r="AT72">
        <f t="shared" si="115"/>
        <v>3.3388829500000002E-2</v>
      </c>
      <c r="AW72" t="s">
        <v>22</v>
      </c>
      <c r="AX72">
        <f t="shared" si="128"/>
        <v>3.4424999999999997E-6</v>
      </c>
      <c r="AY72">
        <f>(AD72+AE72+AF72+AG72)/4</f>
        <v>6.270499999999999E-5</v>
      </c>
      <c r="AZ72">
        <f>(AH72+AI72+AJ72+AK72)/4</f>
        <v>9.5154499999999993E-4</v>
      </c>
      <c r="BA72">
        <f>(AL72+AM72+AN72+AO72)/4</f>
        <v>1.250648E-2</v>
      </c>
      <c r="BB72">
        <f>(AP72+AQ72+AR72+AS72)/4</f>
        <v>0.15341997499999999</v>
      </c>
    </row>
    <row r="74" spans="1:54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1</v>
      </c>
      <c r="G74" s="2" t="s">
        <v>2</v>
      </c>
      <c r="H74" s="2" t="s">
        <v>3</v>
      </c>
      <c r="I74" s="2" t="s">
        <v>4</v>
      </c>
      <c r="J74" s="2" t="s">
        <v>1</v>
      </c>
      <c r="K74" s="2" t="s">
        <v>2</v>
      </c>
      <c r="L74" s="2" t="s">
        <v>3</v>
      </c>
      <c r="M74" s="2" t="s">
        <v>4</v>
      </c>
      <c r="N74" s="2" t="s">
        <v>1</v>
      </c>
      <c r="O74" s="2" t="s">
        <v>2</v>
      </c>
      <c r="P74" s="2" t="s">
        <v>3</v>
      </c>
      <c r="Q74" s="2" t="s">
        <v>4</v>
      </c>
      <c r="R74" s="2" t="s">
        <v>1</v>
      </c>
      <c r="S74" s="2" t="s">
        <v>2</v>
      </c>
      <c r="T74" s="2" t="s">
        <v>3</v>
      </c>
      <c r="U74" s="2" t="s">
        <v>4</v>
      </c>
      <c r="V74" s="2" t="s">
        <v>5</v>
      </c>
      <c r="Y74" s="2" t="s">
        <v>0</v>
      </c>
      <c r="Z74" s="2" t="s">
        <v>1</v>
      </c>
      <c r="AA74" s="2" t="s">
        <v>2</v>
      </c>
      <c r="AB74" s="2" t="s">
        <v>3</v>
      </c>
      <c r="AC74" s="2" t="s">
        <v>4</v>
      </c>
      <c r="AD74" s="2" t="s">
        <v>1</v>
      </c>
      <c r="AE74" s="2" t="s">
        <v>2</v>
      </c>
      <c r="AF74" s="2" t="s">
        <v>3</v>
      </c>
      <c r="AG74" s="2" t="s">
        <v>4</v>
      </c>
      <c r="AH74" s="2" t="s">
        <v>1</v>
      </c>
      <c r="AI74" s="2" t="s">
        <v>2</v>
      </c>
      <c r="AJ74" s="2" t="s">
        <v>3</v>
      </c>
      <c r="AK74" s="2" t="s">
        <v>4</v>
      </c>
      <c r="AL74" s="2" t="s">
        <v>1</v>
      </c>
      <c r="AM74" s="2" t="s">
        <v>2</v>
      </c>
      <c r="AN74" s="2" t="s">
        <v>3</v>
      </c>
      <c r="AO74" s="2" t="s">
        <v>4</v>
      </c>
      <c r="AP74" s="2" t="s">
        <v>1</v>
      </c>
      <c r="AQ74" s="2" t="s">
        <v>2</v>
      </c>
      <c r="AR74" s="2" t="s">
        <v>3</v>
      </c>
      <c r="AS74" s="2" t="s">
        <v>4</v>
      </c>
      <c r="AT74" s="2" t="s">
        <v>5</v>
      </c>
      <c r="AW74" s="2" t="s">
        <v>0</v>
      </c>
      <c r="AX74" s="2" t="s">
        <v>42</v>
      </c>
      <c r="AY74" s="2" t="s">
        <v>42</v>
      </c>
      <c r="AZ74" s="2" t="s">
        <v>42</v>
      </c>
      <c r="BA74" s="2" t="s">
        <v>42</v>
      </c>
      <c r="BB74" s="2" t="s">
        <v>42</v>
      </c>
    </row>
    <row r="75" spans="1:54" x14ac:dyDescent="0.25">
      <c r="A75" s="1" t="s">
        <v>6</v>
      </c>
      <c r="B75" s="1">
        <v>50</v>
      </c>
      <c r="C75" s="1">
        <v>50</v>
      </c>
      <c r="D75" s="1">
        <v>50</v>
      </c>
      <c r="E75" s="1">
        <v>50</v>
      </c>
      <c r="F75" s="1">
        <v>500</v>
      </c>
      <c r="G75" s="1">
        <v>500</v>
      </c>
      <c r="H75" s="1">
        <v>500</v>
      </c>
      <c r="I75" s="1">
        <v>500</v>
      </c>
      <c r="J75" s="1">
        <v>5000</v>
      </c>
      <c r="K75" s="1">
        <v>5000</v>
      </c>
      <c r="L75" s="1">
        <v>5000</v>
      </c>
      <c r="M75" s="1">
        <v>5000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500000</v>
      </c>
      <c r="S75" s="1">
        <v>500000</v>
      </c>
      <c r="T75" s="1">
        <v>500000</v>
      </c>
      <c r="U75" s="1">
        <v>500000</v>
      </c>
      <c r="V75" s="1" t="s">
        <v>7</v>
      </c>
      <c r="Y75" s="1" t="s">
        <v>6</v>
      </c>
      <c r="Z75" s="1">
        <v>50</v>
      </c>
      <c r="AA75" s="1">
        <v>50</v>
      </c>
      <c r="AB75" s="1">
        <v>50</v>
      </c>
      <c r="AC75" s="1">
        <v>50</v>
      </c>
      <c r="AD75" s="1">
        <v>500</v>
      </c>
      <c r="AE75" s="1">
        <v>500</v>
      </c>
      <c r="AF75" s="1">
        <v>500</v>
      </c>
      <c r="AG75" s="1">
        <v>500</v>
      </c>
      <c r="AH75" s="1">
        <v>5000</v>
      </c>
      <c r="AI75" s="1">
        <v>5000</v>
      </c>
      <c r="AJ75" s="1">
        <v>5000</v>
      </c>
      <c r="AK75" s="1">
        <v>5000</v>
      </c>
      <c r="AL75" s="1">
        <v>50000</v>
      </c>
      <c r="AM75" s="1">
        <v>50000</v>
      </c>
      <c r="AN75" s="1">
        <v>50000</v>
      </c>
      <c r="AO75" s="1">
        <v>50000</v>
      </c>
      <c r="AP75" s="1">
        <v>500000</v>
      </c>
      <c r="AQ75" s="1">
        <v>500000</v>
      </c>
      <c r="AR75" s="1">
        <v>500000</v>
      </c>
      <c r="AS75" s="1">
        <v>500000</v>
      </c>
      <c r="AT75" s="1" t="s">
        <v>7</v>
      </c>
      <c r="AW75" s="1" t="s">
        <v>6</v>
      </c>
      <c r="AX75" s="1">
        <v>50</v>
      </c>
      <c r="AY75" s="1">
        <v>500</v>
      </c>
      <c r="AZ75" s="1">
        <v>5000</v>
      </c>
      <c r="BA75" s="1">
        <v>50000</v>
      </c>
      <c r="BB75" s="1">
        <v>500000</v>
      </c>
    </row>
    <row r="76" spans="1:54" x14ac:dyDescent="0.25">
      <c r="A76" t="s">
        <v>8</v>
      </c>
      <c r="B76">
        <v>613</v>
      </c>
      <c r="C76">
        <v>625</v>
      </c>
      <c r="D76">
        <v>625</v>
      </c>
      <c r="E76">
        <v>625</v>
      </c>
      <c r="F76">
        <v>55036</v>
      </c>
      <c r="G76">
        <v>27556</v>
      </c>
      <c r="H76">
        <v>27888</v>
      </c>
      <c r="I76">
        <v>55444</v>
      </c>
      <c r="J76">
        <v>6125276</v>
      </c>
      <c r="K76">
        <v>7812500</v>
      </c>
      <c r="L76">
        <v>3125000</v>
      </c>
      <c r="M76">
        <v>7812500</v>
      </c>
      <c r="N76">
        <v>799103748</v>
      </c>
      <c r="O76">
        <v>400000000</v>
      </c>
      <c r="P76">
        <v>300000000</v>
      </c>
      <c r="Q76">
        <v>900000000</v>
      </c>
      <c r="R76">
        <v>61933379847</v>
      </c>
      <c r="S76">
        <v>83333333332</v>
      </c>
      <c r="T76">
        <v>62499500001</v>
      </c>
      <c r="U76">
        <v>34721944445</v>
      </c>
      <c r="V76">
        <f>AVERAGE(B76:U76)</f>
        <v>12245615253.049999</v>
      </c>
      <c r="Y76" t="s">
        <v>8</v>
      </c>
      <c r="Z76">
        <f t="shared" ref="Z76:Z90" si="129">B76/100000000</f>
        <v>6.1299999999999998E-6</v>
      </c>
      <c r="AA76">
        <f t="shared" ref="AA76:AA90" si="130">C76/100000000</f>
        <v>6.2500000000000003E-6</v>
      </c>
      <c r="AB76">
        <f t="shared" ref="AB76:AB81" si="131">D76/100000000</f>
        <v>6.2500000000000003E-6</v>
      </c>
      <c r="AC76">
        <f t="shared" ref="AC76:AC81" si="132">E76/100000000</f>
        <v>6.2500000000000003E-6</v>
      </c>
      <c r="AD76">
        <f t="shared" ref="AD76:AD90" si="133">F76/100000000</f>
        <v>5.5035999999999996E-4</v>
      </c>
      <c r="AE76">
        <f t="shared" ref="AE76:AE90" si="134">G76/100000000</f>
        <v>2.7556E-4</v>
      </c>
      <c r="AF76">
        <f t="shared" ref="AF76:AF81" si="135">H76/100000000</f>
        <v>2.7888000000000001E-4</v>
      </c>
      <c r="AG76">
        <f t="shared" ref="AG76:AG81" si="136">I76/100000000</f>
        <v>5.5444000000000001E-4</v>
      </c>
      <c r="AH76">
        <f t="shared" ref="AH76:AH90" si="137">J76/100000000</f>
        <v>6.1252760000000003E-2</v>
      </c>
      <c r="AI76">
        <f t="shared" ref="AI76:AI90" si="138">K76/100000000</f>
        <v>7.8125E-2</v>
      </c>
      <c r="AJ76">
        <f t="shared" ref="AJ76:AJ81" si="139">L76/100000000</f>
        <v>3.125E-2</v>
      </c>
      <c r="AK76">
        <f t="shared" ref="AK76:AK81" si="140">M76/100000000</f>
        <v>7.8125E-2</v>
      </c>
      <c r="AL76">
        <f t="shared" ref="AL76:AL90" si="141">N76/100000000</f>
        <v>7.9910374800000001</v>
      </c>
      <c r="AM76">
        <f t="shared" ref="AM76:AM90" si="142">O76/100000000</f>
        <v>4</v>
      </c>
      <c r="AN76">
        <f t="shared" ref="AN76:AN81" si="143">P76/100000000</f>
        <v>3</v>
      </c>
      <c r="AO76">
        <f t="shared" ref="AO76:AO81" si="144">Q76/100000000</f>
        <v>9</v>
      </c>
      <c r="AP76">
        <f t="shared" ref="AP76:AP90" si="145">R76/100000000</f>
        <v>619.33379847000003</v>
      </c>
      <c r="AQ76">
        <f t="shared" ref="AQ76:AQ90" si="146">S76/100000000</f>
        <v>833.33333331999995</v>
      </c>
      <c r="AR76">
        <f t="shared" ref="AR76:AR81" si="147">T76/100000000</f>
        <v>624.99500001000001</v>
      </c>
      <c r="AS76">
        <f t="shared" ref="AS76:AS81" si="148">U76/100000000</f>
        <v>347.21944445000003</v>
      </c>
      <c r="AT76">
        <f t="shared" ref="AT76:AT90" si="149">V76/100000000</f>
        <v>122.45615253049999</v>
      </c>
      <c r="AW76" t="s">
        <v>8</v>
      </c>
      <c r="AX76">
        <f>(Z76+AA76+AB76+AC76)/4</f>
        <v>6.2199999999999997E-6</v>
      </c>
      <c r="AY76">
        <f t="shared" ref="AY76:AY79" si="150">(AD76+AE76+AF76+AG76)/4</f>
        <v>4.1480999999999999E-4</v>
      </c>
      <c r="AZ76">
        <f t="shared" ref="AZ76:AZ79" si="151">(AH76+AI76+AJ76+AK76)/4</f>
        <v>6.2188190000000004E-2</v>
      </c>
      <c r="BA76">
        <f t="shared" ref="BA76:BA79" si="152">(AL76+AM76+AN76+AO76)/4</f>
        <v>5.9977593699999998</v>
      </c>
      <c r="BB76">
        <f t="shared" ref="BB76:BB79" si="153">(AP76+AQ76+AR76+AS76)/4</f>
        <v>606.22039406249996</v>
      </c>
    </row>
    <row r="77" spans="1:54" x14ac:dyDescent="0.25">
      <c r="A77" t="s">
        <v>9</v>
      </c>
      <c r="B77">
        <v>949</v>
      </c>
      <c r="C77">
        <v>949</v>
      </c>
      <c r="D77">
        <v>949</v>
      </c>
      <c r="E77">
        <v>949</v>
      </c>
      <c r="F77">
        <v>111220</v>
      </c>
      <c r="G77">
        <v>69472</v>
      </c>
      <c r="H77">
        <v>70135</v>
      </c>
      <c r="I77">
        <v>111220</v>
      </c>
      <c r="J77">
        <v>11718124</v>
      </c>
      <c r="K77">
        <v>11718124</v>
      </c>
      <c r="L77">
        <v>9376249</v>
      </c>
      <c r="M77">
        <v>11718124</v>
      </c>
      <c r="N77">
        <v>1199989999</v>
      </c>
      <c r="O77">
        <v>800019999</v>
      </c>
      <c r="P77">
        <v>450034999</v>
      </c>
      <c r="Q77">
        <v>1199989999</v>
      </c>
      <c r="R77">
        <v>111111222220</v>
      </c>
      <c r="S77">
        <v>111111222220</v>
      </c>
      <c r="T77">
        <v>93749875000</v>
      </c>
      <c r="U77">
        <v>111110888889</v>
      </c>
      <c r="V77">
        <f t="shared" ref="V77:V90" si="154">AVERAGE(B77:U77)</f>
        <v>21538906989.450001</v>
      </c>
      <c r="Y77" t="s">
        <v>9</v>
      </c>
      <c r="Z77">
        <f t="shared" si="129"/>
        <v>9.4900000000000006E-6</v>
      </c>
      <c r="AA77">
        <f t="shared" si="130"/>
        <v>9.4900000000000006E-6</v>
      </c>
      <c r="AB77">
        <f t="shared" si="131"/>
        <v>9.4900000000000006E-6</v>
      </c>
      <c r="AC77">
        <f t="shared" si="132"/>
        <v>9.4900000000000006E-6</v>
      </c>
      <c r="AD77">
        <f t="shared" si="133"/>
        <v>1.1122E-3</v>
      </c>
      <c r="AE77">
        <f t="shared" si="134"/>
        <v>6.9472000000000002E-4</v>
      </c>
      <c r="AF77">
        <f t="shared" si="135"/>
        <v>7.0135E-4</v>
      </c>
      <c r="AG77">
        <f t="shared" si="136"/>
        <v>1.1122E-3</v>
      </c>
      <c r="AH77">
        <f t="shared" si="137"/>
        <v>0.11718124000000001</v>
      </c>
      <c r="AI77">
        <f t="shared" si="138"/>
        <v>0.11718124000000001</v>
      </c>
      <c r="AJ77">
        <f t="shared" si="139"/>
        <v>9.3762490000000004E-2</v>
      </c>
      <c r="AK77">
        <f t="shared" si="140"/>
        <v>0.11718124000000001</v>
      </c>
      <c r="AL77">
        <f t="shared" si="141"/>
        <v>11.999899989999999</v>
      </c>
      <c r="AM77">
        <f t="shared" si="142"/>
        <v>8.0001999900000005</v>
      </c>
      <c r="AN77">
        <f t="shared" si="143"/>
        <v>4.5003499900000001</v>
      </c>
      <c r="AO77">
        <f t="shared" si="144"/>
        <v>11.999899989999999</v>
      </c>
      <c r="AP77">
        <f t="shared" si="145"/>
        <v>1111.1122221999999</v>
      </c>
      <c r="AQ77">
        <f t="shared" si="146"/>
        <v>1111.1122221999999</v>
      </c>
      <c r="AR77">
        <f t="shared" si="147"/>
        <v>937.49874999999997</v>
      </c>
      <c r="AS77">
        <f t="shared" si="148"/>
        <v>1111.1088888899999</v>
      </c>
      <c r="AT77">
        <f t="shared" si="149"/>
        <v>215.38906989450001</v>
      </c>
      <c r="AW77" t="s">
        <v>9</v>
      </c>
      <c r="AX77">
        <f t="shared" ref="AX77:AX79" si="155">(Z77+AA77+AB77+AC77)/4</f>
        <v>9.4900000000000006E-6</v>
      </c>
      <c r="AY77">
        <f t="shared" si="150"/>
        <v>9.0511749999999994E-4</v>
      </c>
      <c r="AZ77">
        <f t="shared" si="151"/>
        <v>0.11132655250000001</v>
      </c>
      <c r="BA77">
        <f t="shared" si="152"/>
        <v>9.1250874900000003</v>
      </c>
      <c r="BB77">
        <f t="shared" si="153"/>
        <v>1067.7080208224997</v>
      </c>
    </row>
    <row r="78" spans="1:54" x14ac:dyDescent="0.25">
      <c r="A78" t="s">
        <v>10</v>
      </c>
      <c r="B78">
        <v>1210</v>
      </c>
      <c r="C78">
        <v>1225</v>
      </c>
      <c r="D78">
        <v>1225</v>
      </c>
      <c r="E78">
        <v>1225</v>
      </c>
      <c r="F78">
        <v>110889</v>
      </c>
      <c r="G78">
        <v>110722</v>
      </c>
      <c r="H78">
        <v>110889</v>
      </c>
      <c r="I78">
        <v>110889</v>
      </c>
      <c r="J78">
        <v>9376249</v>
      </c>
      <c r="K78">
        <v>12497500</v>
      </c>
      <c r="L78">
        <v>9376249</v>
      </c>
      <c r="M78">
        <v>9376249</v>
      </c>
      <c r="N78">
        <v>1199989999</v>
      </c>
      <c r="O78">
        <v>1199980000</v>
      </c>
      <c r="P78">
        <v>799990000</v>
      </c>
      <c r="Q78">
        <v>1199989999</v>
      </c>
      <c r="R78">
        <v>111110888889</v>
      </c>
      <c r="S78">
        <v>124999750000</v>
      </c>
      <c r="T78">
        <v>111110888889</v>
      </c>
      <c r="U78">
        <v>69444472222</v>
      </c>
      <c r="V78">
        <f t="shared" si="154"/>
        <v>21055351225.950001</v>
      </c>
      <c r="Y78" t="s">
        <v>10</v>
      </c>
      <c r="Z78">
        <f t="shared" si="129"/>
        <v>1.2099999999999999E-5</v>
      </c>
      <c r="AA78">
        <f t="shared" si="130"/>
        <v>1.225E-5</v>
      </c>
      <c r="AB78">
        <f t="shared" si="131"/>
        <v>1.225E-5</v>
      </c>
      <c r="AC78">
        <f t="shared" si="132"/>
        <v>1.225E-5</v>
      </c>
      <c r="AD78">
        <f t="shared" si="133"/>
        <v>1.10889E-3</v>
      </c>
      <c r="AE78">
        <f t="shared" si="134"/>
        <v>1.1072199999999999E-3</v>
      </c>
      <c r="AF78">
        <f t="shared" si="135"/>
        <v>1.10889E-3</v>
      </c>
      <c r="AG78">
        <f t="shared" si="136"/>
        <v>1.10889E-3</v>
      </c>
      <c r="AH78">
        <f t="shared" si="137"/>
        <v>9.3762490000000004E-2</v>
      </c>
      <c r="AI78">
        <f t="shared" si="138"/>
        <v>0.124975</v>
      </c>
      <c r="AJ78">
        <f t="shared" si="139"/>
        <v>9.3762490000000004E-2</v>
      </c>
      <c r="AK78">
        <f t="shared" si="140"/>
        <v>9.3762490000000004E-2</v>
      </c>
      <c r="AL78">
        <f t="shared" si="141"/>
        <v>11.999899989999999</v>
      </c>
      <c r="AM78">
        <f t="shared" si="142"/>
        <v>11.9998</v>
      </c>
      <c r="AN78">
        <f t="shared" si="143"/>
        <v>7.9999000000000002</v>
      </c>
      <c r="AO78">
        <f t="shared" si="144"/>
        <v>11.999899989999999</v>
      </c>
      <c r="AP78">
        <f t="shared" si="145"/>
        <v>1111.1088888899999</v>
      </c>
      <c r="AQ78">
        <f t="shared" si="146"/>
        <v>1249.9974999999999</v>
      </c>
      <c r="AR78">
        <f t="shared" si="147"/>
        <v>1111.1088888899999</v>
      </c>
      <c r="AS78">
        <f t="shared" si="148"/>
        <v>694.44472222000002</v>
      </c>
      <c r="AT78">
        <f t="shared" si="149"/>
        <v>210.5535122595</v>
      </c>
      <c r="AW78" t="s">
        <v>10</v>
      </c>
      <c r="AX78">
        <f t="shared" si="155"/>
        <v>1.2212499999999999E-5</v>
      </c>
      <c r="AY78">
        <f t="shared" si="150"/>
        <v>1.1084724999999998E-3</v>
      </c>
      <c r="AZ78">
        <f t="shared" si="151"/>
        <v>0.10156561750000001</v>
      </c>
      <c r="BA78">
        <f t="shared" si="152"/>
        <v>10.999874994999999</v>
      </c>
      <c r="BB78">
        <f t="shared" si="153"/>
        <v>1041.665</v>
      </c>
    </row>
    <row r="79" spans="1:54" x14ac:dyDescent="0.25">
      <c r="A79" t="s">
        <v>11</v>
      </c>
      <c r="B79">
        <v>1225</v>
      </c>
      <c r="C79">
        <v>1274</v>
      </c>
      <c r="D79">
        <v>1274</v>
      </c>
      <c r="E79">
        <v>1274</v>
      </c>
      <c r="F79">
        <v>122255</v>
      </c>
      <c r="G79">
        <v>83333</v>
      </c>
      <c r="H79">
        <v>83832</v>
      </c>
      <c r="I79">
        <v>125249</v>
      </c>
      <c r="J79">
        <v>12057588</v>
      </c>
      <c r="K79">
        <v>12502499</v>
      </c>
      <c r="L79">
        <v>9378124</v>
      </c>
      <c r="M79">
        <v>12502499</v>
      </c>
      <c r="N79">
        <v>1249925001</v>
      </c>
      <c r="O79">
        <v>1000029999</v>
      </c>
      <c r="P79">
        <v>1000029999</v>
      </c>
      <c r="Q79">
        <v>1250024999</v>
      </c>
      <c r="R79">
        <v>104094291811</v>
      </c>
      <c r="S79">
        <v>125000249999</v>
      </c>
      <c r="T79">
        <v>104166791666</v>
      </c>
      <c r="U79">
        <v>104166291667</v>
      </c>
      <c r="V79">
        <f t="shared" si="154"/>
        <v>22098724778.349998</v>
      </c>
      <c r="Y79" t="s">
        <v>11</v>
      </c>
      <c r="Z79">
        <f t="shared" si="129"/>
        <v>1.225E-5</v>
      </c>
      <c r="AA79">
        <f t="shared" si="130"/>
        <v>1.274E-5</v>
      </c>
      <c r="AB79">
        <f t="shared" si="131"/>
        <v>1.274E-5</v>
      </c>
      <c r="AC79">
        <f t="shared" si="132"/>
        <v>1.274E-5</v>
      </c>
      <c r="AD79">
        <f t="shared" si="133"/>
        <v>1.22255E-3</v>
      </c>
      <c r="AE79">
        <f t="shared" si="134"/>
        <v>8.3332999999999996E-4</v>
      </c>
      <c r="AF79">
        <f t="shared" si="135"/>
        <v>8.3832000000000004E-4</v>
      </c>
      <c r="AG79">
        <f t="shared" si="136"/>
        <v>1.25249E-3</v>
      </c>
      <c r="AH79">
        <f t="shared" si="137"/>
        <v>0.12057588</v>
      </c>
      <c r="AI79">
        <f t="shared" si="138"/>
        <v>0.12502499</v>
      </c>
      <c r="AJ79">
        <f t="shared" si="139"/>
        <v>9.3781240000000002E-2</v>
      </c>
      <c r="AK79">
        <f t="shared" si="140"/>
        <v>0.12502499</v>
      </c>
      <c r="AL79">
        <f t="shared" si="141"/>
        <v>12.499250010000001</v>
      </c>
      <c r="AM79">
        <f t="shared" si="142"/>
        <v>10.00029999</v>
      </c>
      <c r="AN79">
        <f t="shared" si="143"/>
        <v>10.00029999</v>
      </c>
      <c r="AO79">
        <f t="shared" si="144"/>
        <v>12.50024999</v>
      </c>
      <c r="AP79">
        <f t="shared" si="145"/>
        <v>1040.9429181099999</v>
      </c>
      <c r="AQ79">
        <f t="shared" si="146"/>
        <v>1250.0024999899999</v>
      </c>
      <c r="AR79">
        <f t="shared" si="147"/>
        <v>1041.6679166599999</v>
      </c>
      <c r="AS79">
        <f t="shared" si="148"/>
        <v>1041.66291667</v>
      </c>
      <c r="AT79">
        <f t="shared" si="149"/>
        <v>220.98724778349998</v>
      </c>
      <c r="AW79" t="s">
        <v>11</v>
      </c>
      <c r="AX79">
        <f t="shared" si="155"/>
        <v>1.2617499999999999E-5</v>
      </c>
      <c r="AY79">
        <f t="shared" si="150"/>
        <v>1.0366724999999999E-3</v>
      </c>
      <c r="AZ79">
        <f t="shared" si="151"/>
        <v>0.116101775</v>
      </c>
      <c r="BA79">
        <f t="shared" si="152"/>
        <v>11.250024995</v>
      </c>
      <c r="BB79">
        <f t="shared" si="153"/>
        <v>1093.5690628574998</v>
      </c>
    </row>
    <row r="80" spans="1:54" x14ac:dyDescent="0.25">
      <c r="A80" t="s">
        <v>12</v>
      </c>
      <c r="B80">
        <v>457</v>
      </c>
      <c r="C80">
        <v>457</v>
      </c>
      <c r="D80">
        <v>457</v>
      </c>
      <c r="E80">
        <v>457</v>
      </c>
      <c r="F80">
        <v>8871</v>
      </c>
      <c r="G80">
        <v>8871</v>
      </c>
      <c r="H80">
        <v>8871</v>
      </c>
      <c r="I80">
        <v>8871</v>
      </c>
      <c r="J80">
        <v>128385</v>
      </c>
      <c r="K80">
        <v>133384</v>
      </c>
      <c r="L80">
        <v>128385</v>
      </c>
      <c r="M80">
        <v>133384</v>
      </c>
      <c r="N80">
        <v>1733411</v>
      </c>
      <c r="O80">
        <v>1733411</v>
      </c>
      <c r="P80">
        <v>1733411</v>
      </c>
      <c r="Q80">
        <v>1783410</v>
      </c>
      <c r="R80">
        <v>21833426</v>
      </c>
      <c r="S80">
        <v>21833426</v>
      </c>
      <c r="T80">
        <v>21833426</v>
      </c>
      <c r="U80">
        <v>21833426</v>
      </c>
      <c r="V80">
        <f t="shared" si="154"/>
        <v>4743909.8499999996</v>
      </c>
      <c r="Y80" t="s">
        <v>12</v>
      </c>
      <c r="Z80">
        <f t="shared" si="129"/>
        <v>4.5700000000000003E-6</v>
      </c>
      <c r="AA80">
        <f t="shared" si="130"/>
        <v>4.5700000000000003E-6</v>
      </c>
      <c r="AB80">
        <f t="shared" si="131"/>
        <v>4.5700000000000003E-6</v>
      </c>
      <c r="AC80">
        <f t="shared" si="132"/>
        <v>4.5700000000000003E-6</v>
      </c>
      <c r="AD80">
        <f t="shared" si="133"/>
        <v>8.8709999999999996E-5</v>
      </c>
      <c r="AE80">
        <f t="shared" si="134"/>
        <v>8.8709999999999996E-5</v>
      </c>
      <c r="AF80">
        <f t="shared" si="135"/>
        <v>8.8709999999999996E-5</v>
      </c>
      <c r="AG80">
        <f t="shared" si="136"/>
        <v>8.8709999999999996E-5</v>
      </c>
      <c r="AH80">
        <f t="shared" si="137"/>
        <v>1.28385E-3</v>
      </c>
      <c r="AI80">
        <f t="shared" si="138"/>
        <v>1.33384E-3</v>
      </c>
      <c r="AJ80">
        <f t="shared" si="139"/>
        <v>1.28385E-3</v>
      </c>
      <c r="AK80">
        <f t="shared" si="140"/>
        <v>1.33384E-3</v>
      </c>
      <c r="AL80">
        <f t="shared" si="141"/>
        <v>1.733411E-2</v>
      </c>
      <c r="AM80">
        <f t="shared" si="142"/>
        <v>1.733411E-2</v>
      </c>
      <c r="AN80">
        <f t="shared" si="143"/>
        <v>1.733411E-2</v>
      </c>
      <c r="AO80">
        <f t="shared" si="144"/>
        <v>1.7834099999999999E-2</v>
      </c>
      <c r="AP80">
        <f t="shared" si="145"/>
        <v>0.21833426</v>
      </c>
      <c r="AQ80">
        <f t="shared" si="146"/>
        <v>0.21833426</v>
      </c>
      <c r="AR80">
        <f t="shared" si="147"/>
        <v>0.21833426</v>
      </c>
      <c r="AS80">
        <f t="shared" si="148"/>
        <v>0.21833426</v>
      </c>
      <c r="AT80">
        <f t="shared" si="149"/>
        <v>4.7439098499999999E-2</v>
      </c>
      <c r="AW80" t="s">
        <v>13</v>
      </c>
      <c r="AX80">
        <f>(Z81+AA81+AB81+AC81)/4</f>
        <v>1.225E-5</v>
      </c>
      <c r="AY80">
        <f>(AD81+AE81+AF81+AG81)/4</f>
        <v>1.2474999999999999E-3</v>
      </c>
      <c r="AZ80">
        <f>(AH81+AI81+AJ81+AK81)/4</f>
        <v>0.124975</v>
      </c>
      <c r="BA80">
        <f>(AL81+AM81+AN81+AO81)/4</f>
        <v>12.499750000000001</v>
      </c>
      <c r="BB80">
        <f>(AP81+AQ81+AR81+AS81)/4</f>
        <v>1249.9974999999999</v>
      </c>
    </row>
    <row r="81" spans="1:54" x14ac:dyDescent="0.25">
      <c r="A81" t="s">
        <v>13</v>
      </c>
      <c r="B81">
        <v>1225</v>
      </c>
      <c r="C81">
        <v>1225</v>
      </c>
      <c r="D81">
        <v>1225</v>
      </c>
      <c r="E81">
        <v>1225</v>
      </c>
      <c r="F81">
        <v>124750</v>
      </c>
      <c r="G81">
        <v>124750</v>
      </c>
      <c r="H81">
        <v>124750</v>
      </c>
      <c r="I81">
        <v>124750</v>
      </c>
      <c r="J81">
        <v>12497500</v>
      </c>
      <c r="K81">
        <v>12497500</v>
      </c>
      <c r="L81">
        <v>12497500</v>
      </c>
      <c r="M81">
        <v>12497500</v>
      </c>
      <c r="N81">
        <v>1249975000</v>
      </c>
      <c r="O81">
        <v>1249975000</v>
      </c>
      <c r="P81">
        <v>1249975000</v>
      </c>
      <c r="Q81">
        <v>1249975000</v>
      </c>
      <c r="R81">
        <v>124999750000</v>
      </c>
      <c r="S81">
        <v>124999750000</v>
      </c>
      <c r="T81">
        <v>124999750000</v>
      </c>
      <c r="U81">
        <v>124999750000</v>
      </c>
      <c r="V81">
        <f t="shared" si="154"/>
        <v>25252469695</v>
      </c>
      <c r="Y81" t="s">
        <v>13</v>
      </c>
      <c r="Z81">
        <f t="shared" si="129"/>
        <v>1.225E-5</v>
      </c>
      <c r="AA81">
        <f t="shared" si="130"/>
        <v>1.225E-5</v>
      </c>
      <c r="AB81">
        <f t="shared" si="131"/>
        <v>1.225E-5</v>
      </c>
      <c r="AC81">
        <f t="shared" si="132"/>
        <v>1.225E-5</v>
      </c>
      <c r="AD81">
        <f t="shared" si="133"/>
        <v>1.2474999999999999E-3</v>
      </c>
      <c r="AE81">
        <f t="shared" si="134"/>
        <v>1.2474999999999999E-3</v>
      </c>
      <c r="AF81">
        <f t="shared" si="135"/>
        <v>1.2474999999999999E-3</v>
      </c>
      <c r="AG81">
        <f t="shared" si="136"/>
        <v>1.2474999999999999E-3</v>
      </c>
      <c r="AH81">
        <f t="shared" si="137"/>
        <v>0.124975</v>
      </c>
      <c r="AI81">
        <f t="shared" si="138"/>
        <v>0.124975</v>
      </c>
      <c r="AJ81">
        <f t="shared" si="139"/>
        <v>0.124975</v>
      </c>
      <c r="AK81">
        <f t="shared" si="140"/>
        <v>0.124975</v>
      </c>
      <c r="AL81">
        <f t="shared" si="141"/>
        <v>12.499750000000001</v>
      </c>
      <c r="AM81">
        <f t="shared" si="142"/>
        <v>12.499750000000001</v>
      </c>
      <c r="AN81">
        <f t="shared" si="143"/>
        <v>12.499750000000001</v>
      </c>
      <c r="AO81">
        <f t="shared" si="144"/>
        <v>12.499750000000001</v>
      </c>
      <c r="AP81">
        <f t="shared" si="145"/>
        <v>1249.9974999999999</v>
      </c>
      <c r="AQ81">
        <f t="shared" si="146"/>
        <v>1249.9974999999999</v>
      </c>
      <c r="AR81">
        <f t="shared" si="147"/>
        <v>1249.9974999999999</v>
      </c>
      <c r="AS81">
        <f t="shared" si="148"/>
        <v>1249.9974999999999</v>
      </c>
      <c r="AT81">
        <f t="shared" si="149"/>
        <v>252.52469694999999</v>
      </c>
      <c r="AW81" t="s">
        <v>12</v>
      </c>
      <c r="AX81">
        <f>(Z80+AA80+AB80+AC80)/4</f>
        <v>4.5700000000000003E-6</v>
      </c>
      <c r="AY81">
        <f>(AD80+AE80+AF80+AG80)/4</f>
        <v>8.8709999999999996E-5</v>
      </c>
      <c r="AZ81">
        <f>(AH80+AI80+AJ80+AK80)/4</f>
        <v>1.3088449999999999E-3</v>
      </c>
      <c r="BA81">
        <f>(AL80+AM80+AN80+AO80)/4</f>
        <v>1.7459107500000001E-2</v>
      </c>
      <c r="BB81">
        <f>(AP80+AQ80+AR80+AS80)/4</f>
        <v>0.21833426</v>
      </c>
    </row>
    <row r="82" spans="1:54" x14ac:dyDescent="0.25">
      <c r="A82" t="s">
        <v>14</v>
      </c>
      <c r="B82">
        <v>100</v>
      </c>
      <c r="C82">
        <v>1958</v>
      </c>
      <c r="D82" t="s">
        <v>5</v>
      </c>
      <c r="E82" t="s">
        <v>5</v>
      </c>
      <c r="F82">
        <v>1000</v>
      </c>
      <c r="G82">
        <v>2544</v>
      </c>
      <c r="H82" t="s">
        <v>5</v>
      </c>
      <c r="I82" t="s">
        <v>5</v>
      </c>
      <c r="J82">
        <v>10000</v>
      </c>
      <c r="K82">
        <v>10181</v>
      </c>
      <c r="L82" t="s">
        <v>5</v>
      </c>
      <c r="M82" t="s">
        <v>5</v>
      </c>
      <c r="N82">
        <v>100000</v>
      </c>
      <c r="O82">
        <v>100001</v>
      </c>
      <c r="P82" t="s">
        <v>5</v>
      </c>
      <c r="Q82" t="s">
        <v>5</v>
      </c>
      <c r="R82">
        <v>1000000</v>
      </c>
      <c r="S82">
        <v>1000001</v>
      </c>
      <c r="T82" t="s">
        <v>5</v>
      </c>
      <c r="U82" t="s">
        <v>5</v>
      </c>
      <c r="V82">
        <f t="shared" si="154"/>
        <v>222578.5</v>
      </c>
      <c r="Y82" t="s">
        <v>14</v>
      </c>
      <c r="Z82">
        <f t="shared" si="129"/>
        <v>9.9999999999999995E-7</v>
      </c>
      <c r="AA82">
        <f t="shared" si="130"/>
        <v>1.9579999999999999E-5</v>
      </c>
      <c r="AB82" t="s">
        <v>5</v>
      </c>
      <c r="AC82" t="s">
        <v>5</v>
      </c>
      <c r="AD82">
        <f t="shared" si="133"/>
        <v>1.0000000000000001E-5</v>
      </c>
      <c r="AE82">
        <f t="shared" si="134"/>
        <v>2.544E-5</v>
      </c>
      <c r="AF82" t="s">
        <v>5</v>
      </c>
      <c r="AG82" t="s">
        <v>5</v>
      </c>
      <c r="AH82">
        <f t="shared" si="137"/>
        <v>1E-4</v>
      </c>
      <c r="AI82">
        <f t="shared" si="138"/>
        <v>1.0181E-4</v>
      </c>
      <c r="AJ82" t="s">
        <v>5</v>
      </c>
      <c r="AK82" t="s">
        <v>5</v>
      </c>
      <c r="AL82">
        <f t="shared" si="141"/>
        <v>1E-3</v>
      </c>
      <c r="AM82">
        <f t="shared" si="142"/>
        <v>1.00001E-3</v>
      </c>
      <c r="AN82" t="s">
        <v>5</v>
      </c>
      <c r="AO82" t="s">
        <v>5</v>
      </c>
      <c r="AP82">
        <f t="shared" si="145"/>
        <v>0.01</v>
      </c>
      <c r="AQ82">
        <f t="shared" si="146"/>
        <v>1.000001E-2</v>
      </c>
      <c r="AR82" t="s">
        <v>5</v>
      </c>
      <c r="AS82" t="s">
        <v>5</v>
      </c>
      <c r="AT82">
        <f t="shared" si="149"/>
        <v>2.2257850000000001E-3</v>
      </c>
      <c r="AW82" t="s">
        <v>14</v>
      </c>
      <c r="AX82">
        <f>(Z82+AA82)/2</f>
        <v>1.029E-5</v>
      </c>
      <c r="AY82">
        <f>(AD82+AE82)/2</f>
        <v>1.772E-5</v>
      </c>
      <c r="AZ82">
        <f>(AH82+AI82)/2</f>
        <v>1.0090500000000001E-4</v>
      </c>
      <c r="BA82">
        <f>(AL82+AM82)/2</f>
        <v>1.000005E-3</v>
      </c>
      <c r="BB82">
        <f>(AP82+AQ82)/2</f>
        <v>1.0000004999999999E-2</v>
      </c>
    </row>
    <row r="83" spans="1:54" x14ac:dyDescent="0.25">
      <c r="A83" t="s">
        <v>15</v>
      </c>
      <c r="B83">
        <v>203</v>
      </c>
      <c r="C83">
        <v>203</v>
      </c>
      <c r="D83">
        <v>203</v>
      </c>
      <c r="E83">
        <v>203</v>
      </c>
      <c r="F83">
        <v>3511</v>
      </c>
      <c r="G83">
        <v>3609</v>
      </c>
      <c r="H83">
        <v>3634</v>
      </c>
      <c r="I83">
        <v>3698</v>
      </c>
      <c r="J83">
        <v>55005</v>
      </c>
      <c r="K83">
        <v>55005</v>
      </c>
      <c r="L83">
        <v>55005</v>
      </c>
      <c r="M83">
        <v>56255</v>
      </c>
      <c r="N83">
        <v>712548</v>
      </c>
      <c r="O83">
        <v>704775</v>
      </c>
      <c r="P83">
        <v>703535</v>
      </c>
      <c r="Q83">
        <v>772794</v>
      </c>
      <c r="R83">
        <v>8811758</v>
      </c>
      <c r="S83">
        <v>8677615</v>
      </c>
      <c r="T83">
        <v>8700488</v>
      </c>
      <c r="U83">
        <v>8885456</v>
      </c>
      <c r="V83">
        <f t="shared" si="154"/>
        <v>1910275.15</v>
      </c>
      <c r="Y83" t="s">
        <v>15</v>
      </c>
      <c r="Z83">
        <f t="shared" si="129"/>
        <v>2.03E-6</v>
      </c>
      <c r="AA83">
        <f t="shared" si="130"/>
        <v>2.03E-6</v>
      </c>
      <c r="AB83">
        <f t="shared" ref="AB83:AC86" si="156">D83/100000000</f>
        <v>2.03E-6</v>
      </c>
      <c r="AC83">
        <f t="shared" si="156"/>
        <v>2.03E-6</v>
      </c>
      <c r="AD83">
        <f t="shared" si="133"/>
        <v>3.5110000000000001E-5</v>
      </c>
      <c r="AE83">
        <f t="shared" si="134"/>
        <v>3.6090000000000002E-5</v>
      </c>
      <c r="AF83">
        <f t="shared" ref="AF83:AG86" si="157">H83/100000000</f>
        <v>3.6340000000000001E-5</v>
      </c>
      <c r="AG83">
        <f t="shared" si="157"/>
        <v>3.6980000000000002E-5</v>
      </c>
      <c r="AH83">
        <f t="shared" si="137"/>
        <v>5.5004999999999995E-4</v>
      </c>
      <c r="AI83">
        <f t="shared" si="138"/>
        <v>5.5004999999999995E-4</v>
      </c>
      <c r="AJ83">
        <f t="shared" ref="AJ83:AK86" si="158">L83/100000000</f>
        <v>5.5004999999999995E-4</v>
      </c>
      <c r="AK83">
        <f t="shared" si="158"/>
        <v>5.6254999999999999E-4</v>
      </c>
      <c r="AL83">
        <f t="shared" si="141"/>
        <v>7.12548E-3</v>
      </c>
      <c r="AM83">
        <f t="shared" si="142"/>
        <v>7.0477500000000002E-3</v>
      </c>
      <c r="AN83">
        <f t="shared" ref="AN83:AO86" si="159">P83/100000000</f>
        <v>7.0353500000000001E-3</v>
      </c>
      <c r="AO83">
        <f t="shared" si="159"/>
        <v>7.72794E-3</v>
      </c>
      <c r="AP83">
        <f t="shared" si="145"/>
        <v>8.8117580000000001E-2</v>
      </c>
      <c r="AQ83">
        <f t="shared" si="146"/>
        <v>8.6776149999999996E-2</v>
      </c>
      <c r="AR83">
        <f t="shared" ref="AR83:AS86" si="160">T83/100000000</f>
        <v>8.7004880000000007E-2</v>
      </c>
      <c r="AS83">
        <f t="shared" si="160"/>
        <v>8.8854559999999999E-2</v>
      </c>
      <c r="AT83">
        <f t="shared" si="149"/>
        <v>1.9102751499999997E-2</v>
      </c>
      <c r="AW83" t="s">
        <v>15</v>
      </c>
      <c r="AX83">
        <f t="shared" ref="AX83:AX86" si="161">(Z83+AA83+AB83+AC83)/4</f>
        <v>2.03E-6</v>
      </c>
      <c r="AY83">
        <f>(AD83+AE83+AF83+AG83)/4</f>
        <v>3.6129999999999995E-5</v>
      </c>
      <c r="AZ83">
        <f>(AH83+AI83+AJ83+AK83)/4</f>
        <v>5.5317499999999993E-4</v>
      </c>
      <c r="BA83">
        <f>(AL83+AM83+AN83+AO83)/4</f>
        <v>7.2341300000000001E-3</v>
      </c>
      <c r="BB83">
        <f>(AP83+AQ83+AR83+AS83)/4</f>
        <v>8.7688292500000015E-2</v>
      </c>
    </row>
    <row r="84" spans="1:54" x14ac:dyDescent="0.25">
      <c r="A84" t="s">
        <v>16</v>
      </c>
      <c r="B84">
        <v>817</v>
      </c>
      <c r="C84">
        <v>625</v>
      </c>
      <c r="D84">
        <v>625</v>
      </c>
      <c r="E84">
        <v>625</v>
      </c>
      <c r="F84">
        <v>37580</v>
      </c>
      <c r="G84">
        <v>4888</v>
      </c>
      <c r="H84">
        <v>4944</v>
      </c>
      <c r="I84">
        <v>28812</v>
      </c>
      <c r="J84">
        <v>2610587</v>
      </c>
      <c r="K84">
        <v>6250000</v>
      </c>
      <c r="L84">
        <v>1587251</v>
      </c>
      <c r="M84">
        <v>1590471</v>
      </c>
      <c r="N84">
        <v>125870592</v>
      </c>
      <c r="O84">
        <v>300405096</v>
      </c>
      <c r="P84">
        <v>881609</v>
      </c>
      <c r="Q84">
        <v>16290779</v>
      </c>
      <c r="R84">
        <v>22062866780</v>
      </c>
      <c r="S84">
        <v>1744635619</v>
      </c>
      <c r="T84">
        <v>55558599396</v>
      </c>
      <c r="U84">
        <v>6950131897</v>
      </c>
      <c r="V84">
        <f t="shared" si="154"/>
        <v>4338589949.6499996</v>
      </c>
      <c r="Y84" t="s">
        <v>16</v>
      </c>
      <c r="Z84">
        <f t="shared" si="129"/>
        <v>8.1699999999999997E-6</v>
      </c>
      <c r="AA84">
        <f t="shared" si="130"/>
        <v>6.2500000000000003E-6</v>
      </c>
      <c r="AB84">
        <f t="shared" si="156"/>
        <v>6.2500000000000003E-6</v>
      </c>
      <c r="AC84">
        <f t="shared" si="156"/>
        <v>6.2500000000000003E-6</v>
      </c>
      <c r="AD84">
        <f t="shared" si="133"/>
        <v>3.7579999999999997E-4</v>
      </c>
      <c r="AE84">
        <f t="shared" si="134"/>
        <v>4.888E-5</v>
      </c>
      <c r="AF84">
        <f t="shared" si="157"/>
        <v>4.9440000000000001E-5</v>
      </c>
      <c r="AG84">
        <f t="shared" si="157"/>
        <v>2.8812E-4</v>
      </c>
      <c r="AH84">
        <f t="shared" si="137"/>
        <v>2.610587E-2</v>
      </c>
      <c r="AI84">
        <f t="shared" si="138"/>
        <v>6.25E-2</v>
      </c>
      <c r="AJ84">
        <f t="shared" si="158"/>
        <v>1.5872509999999999E-2</v>
      </c>
      <c r="AK84">
        <f t="shared" si="158"/>
        <v>1.5904709999999999E-2</v>
      </c>
      <c r="AL84">
        <f t="shared" si="141"/>
        <v>1.2587059199999999</v>
      </c>
      <c r="AM84">
        <f t="shared" si="142"/>
        <v>3.0040509599999998</v>
      </c>
      <c r="AN84">
        <f t="shared" si="159"/>
        <v>8.8160900000000004E-3</v>
      </c>
      <c r="AO84">
        <f t="shared" si="159"/>
        <v>0.16290779</v>
      </c>
      <c r="AP84">
        <f t="shared" si="145"/>
        <v>220.62866779999999</v>
      </c>
      <c r="AQ84">
        <f t="shared" si="146"/>
        <v>17.446356189999999</v>
      </c>
      <c r="AR84">
        <f t="shared" si="160"/>
        <v>555.58599396</v>
      </c>
      <c r="AS84">
        <f t="shared" si="160"/>
        <v>69.50131897</v>
      </c>
      <c r="AT84">
        <f t="shared" si="149"/>
        <v>43.385899496499995</v>
      </c>
      <c r="AW84" t="s">
        <v>16</v>
      </c>
      <c r="AX84">
        <f>(Z84+AA84+AB84+AC84)/4</f>
        <v>6.7299999999999999E-6</v>
      </c>
      <c r="AY84">
        <f>(AD84+AE84+AF84+AG84)/4</f>
        <v>1.9055999999999999E-4</v>
      </c>
      <c r="AZ84">
        <f>(AH84+AI84+AJ84+AK84)/4</f>
        <v>3.0095772500000003E-2</v>
      </c>
      <c r="BA84">
        <f>(AL84+AM84+AN84+AO84)/4</f>
        <v>1.1086201899999999</v>
      </c>
      <c r="BB84">
        <f>(AP84+AQ84+AR84+AS84)/4</f>
        <v>215.79058422999998</v>
      </c>
    </row>
    <row r="85" spans="1:54" x14ac:dyDescent="0.25">
      <c r="A85" t="s">
        <v>17</v>
      </c>
      <c r="B85">
        <v>286</v>
      </c>
      <c r="C85">
        <v>286</v>
      </c>
      <c r="D85">
        <v>286</v>
      </c>
      <c r="E85">
        <v>286</v>
      </c>
      <c r="F85">
        <v>4488</v>
      </c>
      <c r="G85">
        <v>4488</v>
      </c>
      <c r="H85">
        <v>4488</v>
      </c>
      <c r="I85">
        <v>4488</v>
      </c>
      <c r="J85">
        <v>61808</v>
      </c>
      <c r="K85">
        <v>61808</v>
      </c>
      <c r="L85">
        <v>61808</v>
      </c>
      <c r="M85">
        <v>61808</v>
      </c>
      <c r="N85">
        <v>784464</v>
      </c>
      <c r="O85">
        <v>784464</v>
      </c>
      <c r="P85">
        <v>784464</v>
      </c>
      <c r="Q85">
        <v>784464</v>
      </c>
      <c r="R85">
        <v>9475712</v>
      </c>
      <c r="S85">
        <v>9475712</v>
      </c>
      <c r="T85">
        <v>9475712</v>
      </c>
      <c r="U85">
        <v>9475712</v>
      </c>
      <c r="V85">
        <f t="shared" si="154"/>
        <v>2065351.6</v>
      </c>
      <c r="Y85" t="s">
        <v>17</v>
      </c>
      <c r="Z85">
        <f t="shared" si="129"/>
        <v>2.8600000000000001E-6</v>
      </c>
      <c r="AA85">
        <f t="shared" si="130"/>
        <v>2.8600000000000001E-6</v>
      </c>
      <c r="AB85">
        <f t="shared" si="156"/>
        <v>2.8600000000000001E-6</v>
      </c>
      <c r="AC85">
        <f t="shared" si="156"/>
        <v>2.8600000000000001E-6</v>
      </c>
      <c r="AD85">
        <f t="shared" si="133"/>
        <v>4.4879999999999997E-5</v>
      </c>
      <c r="AE85">
        <f t="shared" si="134"/>
        <v>4.4879999999999997E-5</v>
      </c>
      <c r="AF85">
        <f t="shared" si="157"/>
        <v>4.4879999999999997E-5</v>
      </c>
      <c r="AG85">
        <f t="shared" si="157"/>
        <v>4.4879999999999997E-5</v>
      </c>
      <c r="AH85">
        <f t="shared" si="137"/>
        <v>6.1808000000000002E-4</v>
      </c>
      <c r="AI85">
        <f t="shared" si="138"/>
        <v>6.1808000000000002E-4</v>
      </c>
      <c r="AJ85">
        <f t="shared" si="158"/>
        <v>6.1808000000000002E-4</v>
      </c>
      <c r="AK85">
        <f t="shared" si="158"/>
        <v>6.1808000000000002E-4</v>
      </c>
      <c r="AL85">
        <f t="shared" si="141"/>
        <v>7.8446399999999999E-3</v>
      </c>
      <c r="AM85">
        <f t="shared" si="142"/>
        <v>7.8446399999999999E-3</v>
      </c>
      <c r="AN85">
        <f t="shared" si="159"/>
        <v>7.8446399999999999E-3</v>
      </c>
      <c r="AO85">
        <f t="shared" si="159"/>
        <v>7.8446399999999999E-3</v>
      </c>
      <c r="AP85">
        <f t="shared" si="145"/>
        <v>9.475712E-2</v>
      </c>
      <c r="AQ85">
        <f t="shared" si="146"/>
        <v>9.475712E-2</v>
      </c>
      <c r="AR85">
        <f t="shared" si="160"/>
        <v>9.475712E-2</v>
      </c>
      <c r="AS85">
        <f t="shared" si="160"/>
        <v>9.475712E-2</v>
      </c>
      <c r="AT85">
        <f t="shared" si="149"/>
        <v>2.0653516E-2</v>
      </c>
      <c r="AW85" t="s">
        <v>17</v>
      </c>
      <c r="AX85">
        <f t="shared" si="161"/>
        <v>2.8600000000000001E-6</v>
      </c>
      <c r="AY85">
        <f>(AD85+AE85+AF85+AG85)/4</f>
        <v>4.4879999999999997E-5</v>
      </c>
      <c r="AZ85">
        <f>(AH85+AI85+AJ85+AK85)/4</f>
        <v>6.1808000000000002E-4</v>
      </c>
      <c r="BA85">
        <f>(AL85+AM85+AN85+AO85)/4</f>
        <v>7.8446399999999999E-3</v>
      </c>
      <c r="BB85">
        <f>(AP85+AQ85+AR85+AS85)/4</f>
        <v>9.475712E-2</v>
      </c>
    </row>
    <row r="86" spans="1:54" x14ac:dyDescent="0.25">
      <c r="A86" t="s">
        <v>18</v>
      </c>
      <c r="B86">
        <v>238</v>
      </c>
      <c r="C86">
        <v>250</v>
      </c>
      <c r="D86">
        <v>250</v>
      </c>
      <c r="E86">
        <v>250</v>
      </c>
      <c r="F86">
        <v>3937</v>
      </c>
      <c r="G86">
        <v>4396</v>
      </c>
      <c r="H86">
        <v>4356</v>
      </c>
      <c r="I86">
        <v>4264</v>
      </c>
      <c r="J86">
        <v>51277</v>
      </c>
      <c r="K86">
        <v>57988</v>
      </c>
      <c r="L86">
        <v>60462</v>
      </c>
      <c r="M86">
        <v>59338</v>
      </c>
      <c r="N86">
        <v>672589</v>
      </c>
      <c r="O86">
        <v>760776</v>
      </c>
      <c r="P86">
        <v>760516</v>
      </c>
      <c r="Q86">
        <v>735760</v>
      </c>
      <c r="R86">
        <v>8236521</v>
      </c>
      <c r="S86">
        <v>9027370</v>
      </c>
      <c r="T86">
        <v>9123226</v>
      </c>
      <c r="U86">
        <v>9365747</v>
      </c>
      <c r="V86">
        <f t="shared" si="154"/>
        <v>1946475.55</v>
      </c>
      <c r="Y86" t="s">
        <v>18</v>
      </c>
      <c r="Z86">
        <f t="shared" si="129"/>
        <v>2.3800000000000001E-6</v>
      </c>
      <c r="AA86">
        <f t="shared" si="130"/>
        <v>2.5000000000000002E-6</v>
      </c>
      <c r="AB86">
        <f t="shared" si="156"/>
        <v>2.5000000000000002E-6</v>
      </c>
      <c r="AC86">
        <f t="shared" si="156"/>
        <v>2.5000000000000002E-6</v>
      </c>
      <c r="AD86">
        <f t="shared" si="133"/>
        <v>3.9369999999999997E-5</v>
      </c>
      <c r="AE86">
        <f t="shared" si="134"/>
        <v>4.3959999999999999E-5</v>
      </c>
      <c r="AF86">
        <f t="shared" si="157"/>
        <v>4.3560000000000003E-5</v>
      </c>
      <c r="AG86">
        <f t="shared" si="157"/>
        <v>4.2639999999999998E-5</v>
      </c>
      <c r="AH86">
        <f t="shared" si="137"/>
        <v>5.1276999999999996E-4</v>
      </c>
      <c r="AI86">
        <f t="shared" si="138"/>
        <v>5.7987999999999996E-4</v>
      </c>
      <c r="AJ86">
        <f t="shared" si="158"/>
        <v>6.0462000000000005E-4</v>
      </c>
      <c r="AK86">
        <f t="shared" si="158"/>
        <v>5.9338000000000001E-4</v>
      </c>
      <c r="AL86">
        <f t="shared" si="141"/>
        <v>6.72589E-3</v>
      </c>
      <c r="AM86">
        <f t="shared" si="142"/>
        <v>7.6077599999999999E-3</v>
      </c>
      <c r="AN86">
        <f t="shared" si="159"/>
        <v>7.6051599999999997E-3</v>
      </c>
      <c r="AO86">
        <f t="shared" si="159"/>
        <v>7.3575999999999997E-3</v>
      </c>
      <c r="AP86">
        <f t="shared" si="145"/>
        <v>8.2365209999999994E-2</v>
      </c>
      <c r="AQ86">
        <f t="shared" si="146"/>
        <v>9.0273699999999998E-2</v>
      </c>
      <c r="AR86">
        <f t="shared" si="160"/>
        <v>9.1232259999999996E-2</v>
      </c>
      <c r="AS86">
        <f t="shared" si="160"/>
        <v>9.3657470000000007E-2</v>
      </c>
      <c r="AT86">
        <f t="shared" si="149"/>
        <v>1.94647555E-2</v>
      </c>
      <c r="AW86" t="s">
        <v>18</v>
      </c>
      <c r="AX86">
        <f t="shared" si="161"/>
        <v>2.4700000000000001E-6</v>
      </c>
      <c r="AY86">
        <f>(AD86+AE86+AF86+AG86)/4</f>
        <v>4.2382499999999996E-5</v>
      </c>
      <c r="AZ86">
        <f>(AH86+AI86+AJ86+AK86)/4</f>
        <v>5.7266249999999999E-4</v>
      </c>
      <c r="BA86">
        <f>(AL86+AM86+AN86+AO86)/4</f>
        <v>7.3241024999999996E-3</v>
      </c>
      <c r="BB86">
        <f>(AP86+AQ86+AR86+AS86)/4</f>
        <v>8.9382160000000002E-2</v>
      </c>
    </row>
    <row r="87" spans="1:54" x14ac:dyDescent="0.25">
      <c r="A87" t="s">
        <v>19</v>
      </c>
      <c r="B87">
        <v>118</v>
      </c>
      <c r="C87">
        <v>94</v>
      </c>
      <c r="D87" t="s">
        <v>5</v>
      </c>
      <c r="E87" t="s">
        <v>5</v>
      </c>
      <c r="F87">
        <v>5740</v>
      </c>
      <c r="G87">
        <v>577</v>
      </c>
      <c r="H87" t="s">
        <v>5</v>
      </c>
      <c r="I87" t="s">
        <v>5</v>
      </c>
      <c r="J87">
        <v>1261530</v>
      </c>
      <c r="K87">
        <v>11054</v>
      </c>
      <c r="L87" t="s">
        <v>5</v>
      </c>
      <c r="M87" t="s">
        <v>5</v>
      </c>
      <c r="N87">
        <v>199535956</v>
      </c>
      <c r="O87">
        <v>348589</v>
      </c>
      <c r="P87" t="s">
        <v>5</v>
      </c>
      <c r="Q87" t="s">
        <v>5</v>
      </c>
      <c r="R87">
        <v>9705691885</v>
      </c>
      <c r="S87">
        <v>70022732</v>
      </c>
      <c r="T87" t="s">
        <v>5</v>
      </c>
      <c r="U87" t="s">
        <v>5</v>
      </c>
      <c r="V87">
        <f>AVERAGE(B87:U87)</f>
        <v>997687827.5</v>
      </c>
      <c r="Y87" t="s">
        <v>19</v>
      </c>
      <c r="Z87">
        <f t="shared" si="129"/>
        <v>1.1799999999999999E-6</v>
      </c>
      <c r="AA87">
        <f t="shared" si="130"/>
        <v>9.4E-7</v>
      </c>
      <c r="AB87" t="s">
        <v>5</v>
      </c>
      <c r="AC87" t="s">
        <v>5</v>
      </c>
      <c r="AD87">
        <f t="shared" si="133"/>
        <v>5.7399999999999999E-5</v>
      </c>
      <c r="AE87">
        <f t="shared" si="134"/>
        <v>5.7699999999999998E-6</v>
      </c>
      <c r="AF87" t="s">
        <v>5</v>
      </c>
      <c r="AG87" t="s">
        <v>5</v>
      </c>
      <c r="AH87">
        <f t="shared" si="137"/>
        <v>1.2615299999999999E-2</v>
      </c>
      <c r="AI87">
        <f t="shared" si="138"/>
        <v>1.1054E-4</v>
      </c>
      <c r="AJ87" t="s">
        <v>5</v>
      </c>
      <c r="AK87" t="s">
        <v>5</v>
      </c>
      <c r="AL87">
        <f t="shared" si="141"/>
        <v>1.99535956</v>
      </c>
      <c r="AM87">
        <f t="shared" si="142"/>
        <v>3.4858900000000002E-3</v>
      </c>
      <c r="AN87" t="s">
        <v>5</v>
      </c>
      <c r="AO87" t="s">
        <v>5</v>
      </c>
      <c r="AP87">
        <f t="shared" si="145"/>
        <v>97.056918850000002</v>
      </c>
      <c r="AQ87">
        <f t="shared" si="146"/>
        <v>0.70022731999999999</v>
      </c>
      <c r="AR87" t="s">
        <v>5</v>
      </c>
      <c r="AS87" t="s">
        <v>5</v>
      </c>
      <c r="AT87">
        <f t="shared" si="149"/>
        <v>9.9768782750000007</v>
      </c>
      <c r="AW87" t="s">
        <v>19</v>
      </c>
      <c r="AX87">
        <f>(Z87+AA87)/2</f>
        <v>1.06E-6</v>
      </c>
      <c r="AY87">
        <f>(AD87+AE87)/2</f>
        <v>3.1584999999999997E-5</v>
      </c>
      <c r="AZ87">
        <f>(AH87+AI87)/2</f>
        <v>6.3629199999999993E-3</v>
      </c>
      <c r="BA87">
        <f>(AL87+AM87)/2</f>
        <v>0.99942272500000007</v>
      </c>
      <c r="BB87">
        <f>(AP87+AQ87)/2</f>
        <v>48.878573084999999</v>
      </c>
    </row>
    <row r="88" spans="1:54" x14ac:dyDescent="0.25">
      <c r="A88" t="s">
        <v>20</v>
      </c>
      <c r="B88">
        <v>109</v>
      </c>
      <c r="C88">
        <v>436</v>
      </c>
      <c r="D88" t="s">
        <v>5</v>
      </c>
      <c r="E88" t="s">
        <v>5</v>
      </c>
      <c r="F88">
        <v>1009</v>
      </c>
      <c r="G88">
        <v>4036</v>
      </c>
      <c r="H88" t="s">
        <v>5</v>
      </c>
      <c r="I88" t="s">
        <v>5</v>
      </c>
      <c r="J88">
        <v>10009</v>
      </c>
      <c r="K88">
        <v>40036</v>
      </c>
      <c r="L88" t="s">
        <v>5</v>
      </c>
      <c r="M88" t="s">
        <v>5</v>
      </c>
      <c r="N88">
        <v>100009</v>
      </c>
      <c r="O88">
        <v>400036</v>
      </c>
      <c r="P88" t="s">
        <v>5</v>
      </c>
      <c r="Q88" t="s">
        <v>5</v>
      </c>
      <c r="R88">
        <v>1000009</v>
      </c>
      <c r="S88">
        <v>4000036</v>
      </c>
      <c r="T88" t="s">
        <v>5</v>
      </c>
      <c r="U88" t="s">
        <v>5</v>
      </c>
      <c r="V88">
        <f>AVERAGE(B88:U88)</f>
        <v>555572.5</v>
      </c>
      <c r="Y88" t="s">
        <v>20</v>
      </c>
      <c r="Z88">
        <f t="shared" si="129"/>
        <v>1.0899999999999999E-6</v>
      </c>
      <c r="AA88">
        <f t="shared" si="130"/>
        <v>4.3599999999999998E-6</v>
      </c>
      <c r="AB88" t="s">
        <v>5</v>
      </c>
      <c r="AC88" t="s">
        <v>5</v>
      </c>
      <c r="AD88">
        <f t="shared" si="133"/>
        <v>1.009E-5</v>
      </c>
      <c r="AE88">
        <f t="shared" si="134"/>
        <v>4.036E-5</v>
      </c>
      <c r="AF88" t="s">
        <v>5</v>
      </c>
      <c r="AG88" t="s">
        <v>5</v>
      </c>
      <c r="AH88">
        <f t="shared" ref="AH88" si="162">J88/100000000</f>
        <v>1.0009E-4</v>
      </c>
      <c r="AI88">
        <f t="shared" ref="AI88" si="163">K88/100000000</f>
        <v>4.0036E-4</v>
      </c>
      <c r="AJ88" t="s">
        <v>5</v>
      </c>
      <c r="AK88" t="s">
        <v>5</v>
      </c>
      <c r="AL88">
        <f t="shared" ref="AL88" si="164">N88/100000000</f>
        <v>1.0000899999999999E-3</v>
      </c>
      <c r="AM88">
        <f t="shared" ref="AM88" si="165">O88/100000000</f>
        <v>4.0003599999999997E-3</v>
      </c>
      <c r="AN88" t="s">
        <v>5</v>
      </c>
      <c r="AO88" t="s">
        <v>5</v>
      </c>
      <c r="AP88">
        <f t="shared" si="145"/>
        <v>1.000009E-2</v>
      </c>
      <c r="AQ88">
        <f t="shared" si="146"/>
        <v>4.0000359999999999E-2</v>
      </c>
      <c r="AR88" t="s">
        <v>5</v>
      </c>
      <c r="AS88" t="s">
        <v>5</v>
      </c>
      <c r="AT88">
        <f t="shared" si="149"/>
        <v>5.5557250000000001E-3</v>
      </c>
      <c r="AW88" t="s">
        <v>20</v>
      </c>
      <c r="AX88">
        <f>(Z88+AA88)/2</f>
        <v>2.7249999999999997E-6</v>
      </c>
      <c r="AY88">
        <f>(AD88+AE88)/2</f>
        <v>2.5225E-5</v>
      </c>
      <c r="AZ88">
        <f>(AH88+AI88)/2</f>
        <v>2.5022499999999997E-4</v>
      </c>
      <c r="BA88">
        <f>(AL88+AM88)/2</f>
        <v>2.500225E-3</v>
      </c>
      <c r="BB88">
        <f>(AP88+AQ88)/2</f>
        <v>2.5000225000000001E-2</v>
      </c>
    </row>
    <row r="89" spans="1:54" x14ac:dyDescent="0.25">
      <c r="A89" t="s">
        <v>21</v>
      </c>
      <c r="B89">
        <v>273</v>
      </c>
      <c r="C89">
        <v>295</v>
      </c>
      <c r="D89">
        <v>295</v>
      </c>
      <c r="E89">
        <v>295</v>
      </c>
      <c r="F89">
        <v>3975</v>
      </c>
      <c r="G89">
        <v>4396</v>
      </c>
      <c r="H89">
        <v>4602</v>
      </c>
      <c r="I89">
        <v>4356</v>
      </c>
      <c r="J89">
        <v>50645</v>
      </c>
      <c r="K89">
        <v>59386</v>
      </c>
      <c r="L89">
        <v>60462</v>
      </c>
      <c r="M89">
        <v>63432</v>
      </c>
      <c r="N89">
        <v>668301</v>
      </c>
      <c r="O89">
        <v>798304</v>
      </c>
      <c r="P89">
        <v>760516</v>
      </c>
      <c r="Q89">
        <v>771084</v>
      </c>
      <c r="R89">
        <v>8232725</v>
      </c>
      <c r="S89">
        <v>9412106</v>
      </c>
      <c r="T89">
        <v>9123226</v>
      </c>
      <c r="U89">
        <v>9365747</v>
      </c>
      <c r="V89">
        <f t="shared" si="154"/>
        <v>1969221.05</v>
      </c>
      <c r="Y89" t="s">
        <v>21</v>
      </c>
      <c r="Z89">
        <f t="shared" si="129"/>
        <v>2.7300000000000001E-6</v>
      </c>
      <c r="AA89">
        <f t="shared" si="130"/>
        <v>2.9500000000000001E-6</v>
      </c>
      <c r="AB89">
        <f>D89/100000000</f>
        <v>2.9500000000000001E-6</v>
      </c>
      <c r="AC89">
        <f>E89/100000000</f>
        <v>2.9500000000000001E-6</v>
      </c>
      <c r="AD89">
        <f t="shared" si="133"/>
        <v>3.9749999999999997E-5</v>
      </c>
      <c r="AE89">
        <f t="shared" si="134"/>
        <v>4.3959999999999999E-5</v>
      </c>
      <c r="AF89">
        <f>H89/100000000</f>
        <v>4.6020000000000003E-5</v>
      </c>
      <c r="AG89">
        <f>I89/100000000</f>
        <v>4.3560000000000003E-5</v>
      </c>
      <c r="AH89">
        <f t="shared" si="137"/>
        <v>5.0644999999999998E-4</v>
      </c>
      <c r="AI89">
        <f t="shared" si="138"/>
        <v>5.9385999999999998E-4</v>
      </c>
      <c r="AJ89">
        <f>L89/100000000</f>
        <v>6.0462000000000005E-4</v>
      </c>
      <c r="AK89">
        <f>M89/100000000</f>
        <v>6.3431999999999996E-4</v>
      </c>
      <c r="AL89">
        <f t="shared" si="141"/>
        <v>6.6830099999999996E-3</v>
      </c>
      <c r="AM89">
        <f t="shared" si="142"/>
        <v>7.9830400000000003E-3</v>
      </c>
      <c r="AN89">
        <f>P89/100000000</f>
        <v>7.6051599999999997E-3</v>
      </c>
      <c r="AO89">
        <f>Q89/100000000</f>
        <v>7.7108400000000001E-3</v>
      </c>
      <c r="AP89">
        <f t="shared" si="145"/>
        <v>8.2327250000000005E-2</v>
      </c>
      <c r="AQ89">
        <f t="shared" si="146"/>
        <v>9.4121060000000006E-2</v>
      </c>
      <c r="AR89">
        <f>T89/100000000</f>
        <v>9.1232259999999996E-2</v>
      </c>
      <c r="AS89">
        <f>U89/100000000</f>
        <v>9.3657470000000007E-2</v>
      </c>
      <c r="AT89">
        <f t="shared" si="149"/>
        <v>1.9692210500000001E-2</v>
      </c>
      <c r="AW89" t="s">
        <v>21</v>
      </c>
      <c r="AX89">
        <f t="shared" ref="AX89:AX90" si="166">(Z89+AA89+AB89+AC89)/4</f>
        <v>2.8950000000000002E-6</v>
      </c>
      <c r="AY89">
        <f>(AD89+AE89+AF89+AG89)/4</f>
        <v>4.3322499999999997E-5</v>
      </c>
      <c r="AZ89">
        <f>(AH89+AI89+AJ89+AK89)/4</f>
        <v>5.8481249999999994E-4</v>
      </c>
      <c r="BA89">
        <f>(AL89+AM89+AN89+AO89)/4</f>
        <v>7.4955124999999999E-3</v>
      </c>
      <c r="BB89">
        <f>(AP89+AQ89+AR89+AS89)/4</f>
        <v>9.0334510000000007E-2</v>
      </c>
    </row>
    <row r="90" spans="1:54" x14ac:dyDescent="0.25">
      <c r="A90" t="s">
        <v>22</v>
      </c>
      <c r="B90">
        <v>316</v>
      </c>
      <c r="C90">
        <v>316</v>
      </c>
      <c r="D90">
        <v>316</v>
      </c>
      <c r="E90">
        <v>316</v>
      </c>
      <c r="F90">
        <v>4718</v>
      </c>
      <c r="G90">
        <v>4614</v>
      </c>
      <c r="H90">
        <v>4718</v>
      </c>
      <c r="I90">
        <v>4718</v>
      </c>
      <c r="J90">
        <v>81409</v>
      </c>
      <c r="K90">
        <v>81409</v>
      </c>
      <c r="L90">
        <v>81279</v>
      </c>
      <c r="M90">
        <v>81355</v>
      </c>
      <c r="N90">
        <v>1141941</v>
      </c>
      <c r="O90">
        <v>1141701</v>
      </c>
      <c r="P90">
        <v>1141701</v>
      </c>
      <c r="Q90">
        <v>1141941</v>
      </c>
      <c r="R90">
        <v>14465457</v>
      </c>
      <c r="S90">
        <v>14465509</v>
      </c>
      <c r="T90">
        <v>14465463</v>
      </c>
      <c r="U90">
        <v>14465385</v>
      </c>
      <c r="V90">
        <f t="shared" si="154"/>
        <v>3138729.1</v>
      </c>
      <c r="Y90" t="s">
        <v>22</v>
      </c>
      <c r="Z90">
        <f t="shared" si="129"/>
        <v>3.1599999999999998E-6</v>
      </c>
      <c r="AA90">
        <f t="shared" si="130"/>
        <v>3.1599999999999998E-6</v>
      </c>
      <c r="AB90">
        <f>D90/100000000</f>
        <v>3.1599999999999998E-6</v>
      </c>
      <c r="AC90">
        <f>E90/100000000</f>
        <v>3.1599999999999998E-6</v>
      </c>
      <c r="AD90">
        <f t="shared" si="133"/>
        <v>4.7179999999999999E-5</v>
      </c>
      <c r="AE90">
        <f t="shared" si="134"/>
        <v>4.6140000000000002E-5</v>
      </c>
      <c r="AF90">
        <f>H90/100000000</f>
        <v>4.7179999999999999E-5</v>
      </c>
      <c r="AG90">
        <f>I90/100000000</f>
        <v>4.7179999999999999E-5</v>
      </c>
      <c r="AH90">
        <f t="shared" si="137"/>
        <v>8.1408999999999995E-4</v>
      </c>
      <c r="AI90">
        <f t="shared" si="138"/>
        <v>8.1408999999999995E-4</v>
      </c>
      <c r="AJ90">
        <f>L90/100000000</f>
        <v>8.1278999999999998E-4</v>
      </c>
      <c r="AK90">
        <f>M90/100000000</f>
        <v>8.1355000000000002E-4</v>
      </c>
      <c r="AL90">
        <f t="shared" si="141"/>
        <v>1.141941E-2</v>
      </c>
      <c r="AM90">
        <f t="shared" si="142"/>
        <v>1.141701E-2</v>
      </c>
      <c r="AN90">
        <f>P90/100000000</f>
        <v>1.141701E-2</v>
      </c>
      <c r="AO90">
        <f>Q90/100000000</f>
        <v>1.141941E-2</v>
      </c>
      <c r="AP90">
        <f t="shared" si="145"/>
        <v>0.14465457000000001</v>
      </c>
      <c r="AQ90">
        <f t="shared" si="146"/>
        <v>0.14465508999999999</v>
      </c>
      <c r="AR90">
        <f>T90/100000000</f>
        <v>0.14465463000000001</v>
      </c>
      <c r="AS90">
        <f>U90/100000000</f>
        <v>0.14465385</v>
      </c>
      <c r="AT90">
        <f t="shared" si="149"/>
        <v>3.1387290999999998E-2</v>
      </c>
      <c r="AW90" t="s">
        <v>22</v>
      </c>
      <c r="AX90">
        <f t="shared" si="166"/>
        <v>3.1599999999999998E-6</v>
      </c>
      <c r="AY90">
        <f>(AD90+AE90+AF90+AG90)/4</f>
        <v>4.6919999999999998E-5</v>
      </c>
      <c r="AZ90">
        <f>(AH90+AI90+AJ90+AK90)/4</f>
        <v>8.1362999999999997E-4</v>
      </c>
      <c r="BA90">
        <f>(AL90+AM90+AN90+AO90)/4</f>
        <v>1.141821E-2</v>
      </c>
      <c r="BB90">
        <f>(AP90+AQ90+AR90+AS90)/4</f>
        <v>0.144654535</v>
      </c>
    </row>
    <row r="91" spans="1:54" x14ac:dyDescent="0.25">
      <c r="H91">
        <v>4614</v>
      </c>
    </row>
    <row r="92" spans="1:54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1</v>
      </c>
      <c r="G92" s="2" t="s">
        <v>2</v>
      </c>
      <c r="H92" s="2" t="s">
        <v>3</v>
      </c>
      <c r="I92" s="2" t="s">
        <v>4</v>
      </c>
      <c r="J92" s="2" t="s">
        <v>1</v>
      </c>
      <c r="K92" s="2" t="s">
        <v>2</v>
      </c>
      <c r="L92" s="2" t="s">
        <v>3</v>
      </c>
      <c r="M92" s="2" t="s">
        <v>4</v>
      </c>
      <c r="N92" s="2" t="s">
        <v>1</v>
      </c>
      <c r="O92" s="2" t="s">
        <v>2</v>
      </c>
      <c r="P92" s="2" t="s">
        <v>3</v>
      </c>
      <c r="Q92" s="2" t="s">
        <v>4</v>
      </c>
      <c r="R92" s="2" t="s">
        <v>1</v>
      </c>
      <c r="S92" s="2" t="s">
        <v>2</v>
      </c>
      <c r="T92" s="2" t="s">
        <v>3</v>
      </c>
      <c r="U92" s="2" t="s">
        <v>4</v>
      </c>
      <c r="V92" s="2" t="s">
        <v>5</v>
      </c>
      <c r="Y92" s="2" t="s">
        <v>0</v>
      </c>
      <c r="Z92" s="2" t="s">
        <v>1</v>
      </c>
      <c r="AA92" s="2" t="s">
        <v>2</v>
      </c>
      <c r="AB92" s="2" t="s">
        <v>3</v>
      </c>
      <c r="AC92" s="2" t="s">
        <v>4</v>
      </c>
      <c r="AD92" s="2" t="s">
        <v>1</v>
      </c>
      <c r="AE92" s="2" t="s">
        <v>2</v>
      </c>
      <c r="AF92" s="2" t="s">
        <v>3</v>
      </c>
      <c r="AG92" s="2" t="s">
        <v>4</v>
      </c>
      <c r="AH92" s="2" t="s">
        <v>1</v>
      </c>
      <c r="AI92" s="2" t="s">
        <v>2</v>
      </c>
      <c r="AJ92" s="2" t="s">
        <v>3</v>
      </c>
      <c r="AK92" s="2" t="s">
        <v>4</v>
      </c>
      <c r="AL92" s="2" t="s">
        <v>1</v>
      </c>
      <c r="AM92" s="2" t="s">
        <v>2</v>
      </c>
      <c r="AN92" s="2" t="s">
        <v>3</v>
      </c>
      <c r="AO92" s="2" t="s">
        <v>4</v>
      </c>
      <c r="AP92" s="2" t="s">
        <v>1</v>
      </c>
      <c r="AQ92" s="2" t="s">
        <v>2</v>
      </c>
      <c r="AR92" s="2" t="s">
        <v>3</v>
      </c>
      <c r="AS92" s="2" t="s">
        <v>4</v>
      </c>
      <c r="AT92" s="2" t="s">
        <v>5</v>
      </c>
      <c r="AW92" s="2" t="s">
        <v>0</v>
      </c>
      <c r="AX92" s="2" t="s">
        <v>42</v>
      </c>
      <c r="AY92" s="2" t="s">
        <v>42</v>
      </c>
      <c r="AZ92" s="2" t="s">
        <v>42</v>
      </c>
      <c r="BA92" s="2" t="s">
        <v>42</v>
      </c>
      <c r="BB92" s="2" t="s">
        <v>42</v>
      </c>
    </row>
    <row r="93" spans="1:54" x14ac:dyDescent="0.25">
      <c r="A93" s="1" t="s">
        <v>6</v>
      </c>
      <c r="B93" s="1">
        <v>50</v>
      </c>
      <c r="C93" s="1">
        <v>50</v>
      </c>
      <c r="D93" s="1">
        <v>50</v>
      </c>
      <c r="E93" s="1">
        <v>50</v>
      </c>
      <c r="F93" s="1">
        <v>500</v>
      </c>
      <c r="G93" s="1">
        <v>500</v>
      </c>
      <c r="H93" s="1">
        <v>500</v>
      </c>
      <c r="I93" s="1">
        <v>500</v>
      </c>
      <c r="J93" s="1">
        <v>5000</v>
      </c>
      <c r="K93" s="1">
        <v>5000</v>
      </c>
      <c r="L93" s="1">
        <v>5000</v>
      </c>
      <c r="M93" s="1">
        <v>5000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500000</v>
      </c>
      <c r="S93" s="1">
        <v>500000</v>
      </c>
      <c r="T93" s="1">
        <v>500000</v>
      </c>
      <c r="U93" s="1">
        <v>500000</v>
      </c>
      <c r="V93" s="1" t="s">
        <v>7</v>
      </c>
      <c r="Y93" s="1" t="s">
        <v>6</v>
      </c>
      <c r="Z93" s="1">
        <v>50</v>
      </c>
      <c r="AA93" s="1">
        <v>50</v>
      </c>
      <c r="AB93" s="1">
        <v>50</v>
      </c>
      <c r="AC93" s="1">
        <v>50</v>
      </c>
      <c r="AD93" s="1">
        <v>500</v>
      </c>
      <c r="AE93" s="1">
        <v>500</v>
      </c>
      <c r="AF93" s="1">
        <v>500</v>
      </c>
      <c r="AG93" s="1">
        <v>500</v>
      </c>
      <c r="AH93" s="1">
        <v>5000</v>
      </c>
      <c r="AI93" s="1">
        <v>5000</v>
      </c>
      <c r="AJ93" s="1">
        <v>5000</v>
      </c>
      <c r="AK93" s="1">
        <v>5000</v>
      </c>
      <c r="AL93" s="1">
        <v>50000</v>
      </c>
      <c r="AM93" s="1">
        <v>50000</v>
      </c>
      <c r="AN93" s="1">
        <v>50000</v>
      </c>
      <c r="AO93" s="1">
        <v>50000</v>
      </c>
      <c r="AP93" s="1">
        <v>500000</v>
      </c>
      <c r="AQ93" s="1">
        <v>500000</v>
      </c>
      <c r="AR93" s="1">
        <v>500000</v>
      </c>
      <c r="AS93" s="1">
        <v>500000</v>
      </c>
      <c r="AT93" s="1" t="s">
        <v>7</v>
      </c>
      <c r="AW93" s="1" t="s">
        <v>6</v>
      </c>
      <c r="AX93" s="1">
        <v>50</v>
      </c>
      <c r="AY93" s="1">
        <v>500</v>
      </c>
      <c r="AZ93" s="1">
        <v>5000</v>
      </c>
      <c r="BA93" s="1">
        <v>50000</v>
      </c>
      <c r="BB93" s="1">
        <v>500000</v>
      </c>
    </row>
    <row r="94" spans="1:54" x14ac:dyDescent="0.25">
      <c r="A94" t="s">
        <v>8</v>
      </c>
      <c r="B94">
        <v>832</v>
      </c>
      <c r="C94">
        <v>288</v>
      </c>
      <c r="D94">
        <v>256</v>
      </c>
      <c r="E94">
        <v>288</v>
      </c>
      <c r="F94">
        <v>78125</v>
      </c>
      <c r="G94">
        <v>15625</v>
      </c>
      <c r="H94">
        <v>62500</v>
      </c>
      <c r="I94">
        <v>31250</v>
      </c>
      <c r="J94">
        <v>3000000</v>
      </c>
      <c r="K94">
        <v>10000000</v>
      </c>
      <c r="L94">
        <v>1000000</v>
      </c>
      <c r="M94">
        <v>6000000</v>
      </c>
      <c r="N94">
        <v>347194445</v>
      </c>
      <c r="O94">
        <v>347194445</v>
      </c>
      <c r="P94">
        <v>624983333</v>
      </c>
      <c r="Q94">
        <v>694455554</v>
      </c>
      <c r="R94">
        <v>45917918368</v>
      </c>
      <c r="S94">
        <v>45918204080</v>
      </c>
      <c r="T94">
        <v>51020448976</v>
      </c>
      <c r="U94">
        <v>56121836736</v>
      </c>
      <c r="V94">
        <f>AVERAGE(B94:U94)</f>
        <v>10050621255.049999</v>
      </c>
      <c r="Y94" t="s">
        <v>8</v>
      </c>
      <c r="Z94">
        <f t="shared" ref="Z94:Z108" si="167">B94/100000000</f>
        <v>8.32E-6</v>
      </c>
      <c r="AA94">
        <f t="shared" ref="AA94:AA108" si="168">C94/100000000</f>
        <v>2.88E-6</v>
      </c>
      <c r="AB94">
        <f t="shared" ref="AB94:AB99" si="169">D94/100000000</f>
        <v>2.5600000000000001E-6</v>
      </c>
      <c r="AC94">
        <f t="shared" ref="AC94:AC99" si="170">E94/100000000</f>
        <v>2.88E-6</v>
      </c>
      <c r="AD94">
        <f t="shared" ref="AD94:AD108" si="171">F94/100000000</f>
        <v>7.8125000000000004E-4</v>
      </c>
      <c r="AE94">
        <f t="shared" ref="AE94:AE108" si="172">G94/100000000</f>
        <v>1.5625E-4</v>
      </c>
      <c r="AF94">
        <f t="shared" ref="AF94:AF99" si="173">H94/100000000</f>
        <v>6.2500000000000001E-4</v>
      </c>
      <c r="AG94">
        <f t="shared" ref="AG94:AG99" si="174">I94/100000000</f>
        <v>3.1250000000000001E-4</v>
      </c>
      <c r="AH94">
        <f t="shared" ref="AH94:AH108" si="175">J94/100000000</f>
        <v>0.03</v>
      </c>
      <c r="AI94">
        <f t="shared" ref="AI94:AI108" si="176">K94/100000000</f>
        <v>0.1</v>
      </c>
      <c r="AJ94">
        <f t="shared" ref="AJ94:AJ99" si="177">L94/100000000</f>
        <v>0.01</v>
      </c>
      <c r="AK94">
        <f t="shared" ref="AK94:AK99" si="178">M94/100000000</f>
        <v>0.06</v>
      </c>
      <c r="AL94">
        <f t="shared" ref="AL94:AL108" si="179">N94/100000000</f>
        <v>3.4719444500000001</v>
      </c>
      <c r="AM94">
        <f t="shared" ref="AM94:AM108" si="180">O94/100000000</f>
        <v>3.4719444500000001</v>
      </c>
      <c r="AN94">
        <f t="shared" ref="AN94:AN99" si="181">P94/100000000</f>
        <v>6.2498333300000004</v>
      </c>
      <c r="AO94">
        <f t="shared" ref="AO94:AO99" si="182">Q94/100000000</f>
        <v>6.9445555399999996</v>
      </c>
      <c r="AP94">
        <f t="shared" ref="AP94:AP108" si="183">R94/100000000</f>
        <v>459.17918367999999</v>
      </c>
      <c r="AQ94">
        <f t="shared" ref="AQ94:AQ108" si="184">S94/100000000</f>
        <v>459.18204079999998</v>
      </c>
      <c r="AR94">
        <f t="shared" ref="AR94:AR99" si="185">T94/100000000</f>
        <v>510.20448976</v>
      </c>
      <c r="AS94">
        <f t="shared" ref="AS94:AS99" si="186">U94/100000000</f>
        <v>561.21836736</v>
      </c>
      <c r="AT94">
        <f t="shared" ref="AT94:AT108" si="187">V94/100000000</f>
        <v>100.5062125505</v>
      </c>
      <c r="AW94" t="s">
        <v>8</v>
      </c>
      <c r="AX94">
        <f>(Z94+AA94+AB94+AC94)/4</f>
        <v>4.16E-6</v>
      </c>
      <c r="AY94">
        <f t="shared" ref="AY94:AY97" si="188">(AD94+AE94+AF94+AG94)/4</f>
        <v>4.6875000000000004E-4</v>
      </c>
      <c r="AZ94">
        <f t="shared" ref="AZ94:AZ97" si="189">(AH94+AI94+AJ94+AK94)/4</f>
        <v>0.05</v>
      </c>
      <c r="BA94">
        <f t="shared" ref="BA94:BA97" si="190">(AL94+AM94+AN94+AO94)/4</f>
        <v>5.0345694425000005</v>
      </c>
      <c r="BB94">
        <f t="shared" ref="BB94:BB97" si="191">(AP94+AQ94+AR94+AS94)/4</f>
        <v>497.44602040000001</v>
      </c>
    </row>
    <row r="95" spans="1:54" x14ac:dyDescent="0.25">
      <c r="A95" t="s">
        <v>9</v>
      </c>
      <c r="B95">
        <v>1089</v>
      </c>
      <c r="C95">
        <v>697</v>
      </c>
      <c r="D95">
        <v>697</v>
      </c>
      <c r="E95">
        <v>697</v>
      </c>
      <c r="F95">
        <v>117124</v>
      </c>
      <c r="G95">
        <v>54999</v>
      </c>
      <c r="H95">
        <v>117124</v>
      </c>
      <c r="I95">
        <v>54999</v>
      </c>
      <c r="J95">
        <v>8001999</v>
      </c>
      <c r="K95">
        <v>11998999</v>
      </c>
      <c r="L95">
        <v>4503499</v>
      </c>
      <c r="M95">
        <v>10500499</v>
      </c>
      <c r="N95">
        <v>694447222</v>
      </c>
      <c r="O95">
        <v>694447222</v>
      </c>
      <c r="P95">
        <v>1111088889</v>
      </c>
      <c r="Q95">
        <v>1111088889</v>
      </c>
      <c r="R95">
        <v>61224367347</v>
      </c>
      <c r="S95">
        <v>84183362245</v>
      </c>
      <c r="T95">
        <v>102040397959</v>
      </c>
      <c r="U95">
        <v>102040397959</v>
      </c>
      <c r="V95">
        <f t="shared" ref="V95:V108" si="192">AVERAGE(B95:U95)</f>
        <v>17656747507.700001</v>
      </c>
      <c r="Y95" t="s">
        <v>9</v>
      </c>
      <c r="Z95">
        <f t="shared" si="167"/>
        <v>1.0890000000000001E-5</v>
      </c>
      <c r="AA95">
        <f t="shared" si="168"/>
        <v>6.9700000000000002E-6</v>
      </c>
      <c r="AB95">
        <f t="shared" si="169"/>
        <v>6.9700000000000002E-6</v>
      </c>
      <c r="AC95">
        <f t="shared" si="170"/>
        <v>6.9700000000000002E-6</v>
      </c>
      <c r="AD95">
        <f t="shared" si="171"/>
        <v>1.17124E-3</v>
      </c>
      <c r="AE95">
        <f t="shared" si="172"/>
        <v>5.4998999999999998E-4</v>
      </c>
      <c r="AF95">
        <f t="shared" si="173"/>
        <v>1.17124E-3</v>
      </c>
      <c r="AG95">
        <f t="shared" si="174"/>
        <v>5.4998999999999998E-4</v>
      </c>
      <c r="AH95">
        <f t="shared" si="175"/>
        <v>8.0019989999999999E-2</v>
      </c>
      <c r="AI95">
        <f t="shared" si="176"/>
        <v>0.11998999</v>
      </c>
      <c r="AJ95">
        <f t="shared" si="177"/>
        <v>4.5034989999999997E-2</v>
      </c>
      <c r="AK95">
        <f t="shared" si="178"/>
        <v>0.10500499000000001</v>
      </c>
      <c r="AL95">
        <f t="shared" si="179"/>
        <v>6.9444722199999998</v>
      </c>
      <c r="AM95">
        <f t="shared" si="180"/>
        <v>6.9444722199999998</v>
      </c>
      <c r="AN95">
        <f t="shared" si="181"/>
        <v>11.11088889</v>
      </c>
      <c r="AO95">
        <f t="shared" si="182"/>
        <v>11.11088889</v>
      </c>
      <c r="AP95">
        <f t="shared" si="183"/>
        <v>612.24367346999998</v>
      </c>
      <c r="AQ95">
        <f t="shared" si="184"/>
        <v>841.83362245000001</v>
      </c>
      <c r="AR95">
        <f t="shared" si="185"/>
        <v>1020.4039795899999</v>
      </c>
      <c r="AS95">
        <f t="shared" si="186"/>
        <v>1020.4039795899999</v>
      </c>
      <c r="AT95">
        <f t="shared" si="187"/>
        <v>176.56747507700001</v>
      </c>
      <c r="AW95" t="s">
        <v>9</v>
      </c>
      <c r="AX95">
        <f t="shared" ref="AX95:AX97" si="193">(Z95+AA95+AB95+AC95)/4</f>
        <v>7.9500000000000001E-6</v>
      </c>
      <c r="AY95">
        <f t="shared" si="188"/>
        <v>8.6061500000000012E-4</v>
      </c>
      <c r="AZ95">
        <f t="shared" si="189"/>
        <v>8.7512489999999998E-2</v>
      </c>
      <c r="BA95">
        <f t="shared" si="190"/>
        <v>9.0276805549999999</v>
      </c>
      <c r="BB95">
        <f t="shared" si="191"/>
        <v>873.72131377499989</v>
      </c>
    </row>
    <row r="96" spans="1:54" x14ac:dyDescent="0.25">
      <c r="A96" t="s">
        <v>10</v>
      </c>
      <c r="B96">
        <v>1147</v>
      </c>
      <c r="C96">
        <v>1072</v>
      </c>
      <c r="D96">
        <v>1072</v>
      </c>
      <c r="E96">
        <v>1072</v>
      </c>
      <c r="F96">
        <v>93874</v>
      </c>
      <c r="G96">
        <v>93625</v>
      </c>
      <c r="H96">
        <v>93874</v>
      </c>
      <c r="I96">
        <v>93625</v>
      </c>
      <c r="J96">
        <v>8001999</v>
      </c>
      <c r="K96">
        <v>11998999</v>
      </c>
      <c r="L96">
        <v>7999000</v>
      </c>
      <c r="M96">
        <v>11998000</v>
      </c>
      <c r="N96">
        <v>1111072222</v>
      </c>
      <c r="O96">
        <v>1111072222</v>
      </c>
      <c r="P96">
        <v>1111072222</v>
      </c>
      <c r="Q96">
        <v>1111155547</v>
      </c>
      <c r="R96">
        <v>102040183672</v>
      </c>
      <c r="S96">
        <v>102040183672</v>
      </c>
      <c r="T96">
        <v>102040183672</v>
      </c>
      <c r="U96">
        <v>102040397959</v>
      </c>
      <c r="V96">
        <f t="shared" si="192"/>
        <v>20632284927.349998</v>
      </c>
      <c r="Y96" t="s">
        <v>10</v>
      </c>
      <c r="Z96">
        <f t="shared" si="167"/>
        <v>1.147E-5</v>
      </c>
      <c r="AA96">
        <f t="shared" si="168"/>
        <v>1.0720000000000001E-5</v>
      </c>
      <c r="AB96">
        <f t="shared" si="169"/>
        <v>1.0720000000000001E-5</v>
      </c>
      <c r="AC96">
        <f t="shared" si="170"/>
        <v>1.0720000000000001E-5</v>
      </c>
      <c r="AD96">
        <f t="shared" si="171"/>
        <v>9.3873999999999997E-4</v>
      </c>
      <c r="AE96">
        <f t="shared" si="172"/>
        <v>9.3625000000000002E-4</v>
      </c>
      <c r="AF96">
        <f t="shared" si="173"/>
        <v>9.3873999999999997E-4</v>
      </c>
      <c r="AG96">
        <f t="shared" si="174"/>
        <v>9.3625000000000002E-4</v>
      </c>
      <c r="AH96">
        <f t="shared" si="175"/>
        <v>8.0019989999999999E-2</v>
      </c>
      <c r="AI96">
        <f t="shared" si="176"/>
        <v>0.11998999</v>
      </c>
      <c r="AJ96">
        <f t="shared" si="177"/>
        <v>7.9990000000000006E-2</v>
      </c>
      <c r="AK96">
        <f t="shared" si="178"/>
        <v>0.11998</v>
      </c>
      <c r="AL96">
        <f t="shared" si="179"/>
        <v>11.11072222</v>
      </c>
      <c r="AM96">
        <f t="shared" si="180"/>
        <v>11.11072222</v>
      </c>
      <c r="AN96">
        <f t="shared" si="181"/>
        <v>11.11072222</v>
      </c>
      <c r="AO96">
        <f t="shared" si="182"/>
        <v>11.111555470000001</v>
      </c>
      <c r="AP96">
        <f t="shared" si="183"/>
        <v>1020.40183672</v>
      </c>
      <c r="AQ96">
        <f t="shared" si="184"/>
        <v>1020.40183672</v>
      </c>
      <c r="AR96">
        <f t="shared" si="185"/>
        <v>1020.40183672</v>
      </c>
      <c r="AS96">
        <f t="shared" si="186"/>
        <v>1020.4039795899999</v>
      </c>
      <c r="AT96">
        <f t="shared" si="187"/>
        <v>206.3228492735</v>
      </c>
      <c r="AW96" t="s">
        <v>10</v>
      </c>
      <c r="AX96">
        <f t="shared" si="193"/>
        <v>1.09075E-5</v>
      </c>
      <c r="AY96">
        <f t="shared" si="188"/>
        <v>9.3749499999999999E-4</v>
      </c>
      <c r="AZ96">
        <f t="shared" si="189"/>
        <v>9.9994995000000003E-2</v>
      </c>
      <c r="BA96">
        <f t="shared" si="190"/>
        <v>11.110930532499999</v>
      </c>
      <c r="BB96">
        <f t="shared" si="191"/>
        <v>1020.4023724374999</v>
      </c>
    </row>
    <row r="97" spans="1:54" x14ac:dyDescent="0.25">
      <c r="A97" t="s">
        <v>11</v>
      </c>
      <c r="B97">
        <v>1274</v>
      </c>
      <c r="C97">
        <v>882</v>
      </c>
      <c r="D97">
        <v>833</v>
      </c>
      <c r="E97">
        <v>882</v>
      </c>
      <c r="F97">
        <v>125249</v>
      </c>
      <c r="G97">
        <v>62874</v>
      </c>
      <c r="H97">
        <v>125249</v>
      </c>
      <c r="I97">
        <v>93812</v>
      </c>
      <c r="J97">
        <v>7503499</v>
      </c>
      <c r="K97">
        <v>12502499</v>
      </c>
      <c r="L97">
        <v>5003999</v>
      </c>
      <c r="M97">
        <v>10002999</v>
      </c>
      <c r="N97">
        <v>833333333</v>
      </c>
      <c r="O97">
        <v>833333333</v>
      </c>
      <c r="P97">
        <v>1041729165</v>
      </c>
      <c r="Q97">
        <v>1250024999</v>
      </c>
      <c r="R97">
        <v>107143285713</v>
      </c>
      <c r="S97">
        <v>107143285713</v>
      </c>
      <c r="T97">
        <v>89286321427</v>
      </c>
      <c r="U97">
        <v>107142285715</v>
      </c>
      <c r="V97">
        <f t="shared" si="192"/>
        <v>20735451172.450001</v>
      </c>
      <c r="Y97" t="s">
        <v>11</v>
      </c>
      <c r="Z97">
        <f t="shared" si="167"/>
        <v>1.274E-5</v>
      </c>
      <c r="AA97">
        <f t="shared" si="168"/>
        <v>8.8200000000000003E-6</v>
      </c>
      <c r="AB97">
        <f t="shared" si="169"/>
        <v>8.3299999999999999E-6</v>
      </c>
      <c r="AC97">
        <f t="shared" si="170"/>
        <v>8.8200000000000003E-6</v>
      </c>
      <c r="AD97">
        <f t="shared" si="171"/>
        <v>1.25249E-3</v>
      </c>
      <c r="AE97">
        <f t="shared" si="172"/>
        <v>6.2874000000000003E-4</v>
      </c>
      <c r="AF97">
        <f t="shared" si="173"/>
        <v>1.25249E-3</v>
      </c>
      <c r="AG97">
        <f t="shared" si="174"/>
        <v>9.3811999999999997E-4</v>
      </c>
      <c r="AH97">
        <f t="shared" si="175"/>
        <v>7.5034989999999996E-2</v>
      </c>
      <c r="AI97">
        <f t="shared" si="176"/>
        <v>0.12502499</v>
      </c>
      <c r="AJ97">
        <f t="shared" si="177"/>
        <v>5.0039989999999999E-2</v>
      </c>
      <c r="AK97">
        <f t="shared" si="178"/>
        <v>0.10002999</v>
      </c>
      <c r="AL97">
        <f t="shared" si="179"/>
        <v>8.3333333300000003</v>
      </c>
      <c r="AM97">
        <f t="shared" si="180"/>
        <v>8.3333333300000003</v>
      </c>
      <c r="AN97">
        <f t="shared" si="181"/>
        <v>10.417291649999999</v>
      </c>
      <c r="AO97">
        <f t="shared" si="182"/>
        <v>12.50024999</v>
      </c>
      <c r="AP97">
        <f t="shared" si="183"/>
        <v>1071.43285713</v>
      </c>
      <c r="AQ97">
        <f t="shared" si="184"/>
        <v>1071.43285713</v>
      </c>
      <c r="AR97">
        <f t="shared" si="185"/>
        <v>892.86321426999996</v>
      </c>
      <c r="AS97">
        <f t="shared" si="186"/>
        <v>1071.42285715</v>
      </c>
      <c r="AT97">
        <f t="shared" si="187"/>
        <v>207.35451172450001</v>
      </c>
      <c r="AW97" t="s">
        <v>11</v>
      </c>
      <c r="AX97">
        <f t="shared" si="193"/>
        <v>9.6775000000000001E-6</v>
      </c>
      <c r="AY97">
        <f t="shared" si="188"/>
        <v>1.01796E-3</v>
      </c>
      <c r="AZ97">
        <f t="shared" si="189"/>
        <v>8.7532490000000004E-2</v>
      </c>
      <c r="BA97">
        <f t="shared" si="190"/>
        <v>9.8960520750000001</v>
      </c>
      <c r="BB97">
        <f t="shared" si="191"/>
        <v>1026.78794642</v>
      </c>
    </row>
    <row r="98" spans="1:54" x14ac:dyDescent="0.25">
      <c r="A98" t="s">
        <v>12</v>
      </c>
      <c r="B98">
        <v>408</v>
      </c>
      <c r="C98">
        <v>408</v>
      </c>
      <c r="D98">
        <v>457</v>
      </c>
      <c r="E98">
        <v>408</v>
      </c>
      <c r="F98">
        <v>8372</v>
      </c>
      <c r="G98">
        <v>8871</v>
      </c>
      <c r="H98">
        <v>8372</v>
      </c>
      <c r="I98">
        <v>8871</v>
      </c>
      <c r="J98">
        <v>123386</v>
      </c>
      <c r="K98">
        <v>123386</v>
      </c>
      <c r="L98">
        <v>128385</v>
      </c>
      <c r="M98">
        <v>128385</v>
      </c>
      <c r="N98">
        <v>1733411</v>
      </c>
      <c r="O98">
        <v>1733411</v>
      </c>
      <c r="P98">
        <v>1733411</v>
      </c>
      <c r="Q98">
        <v>1683412</v>
      </c>
      <c r="R98">
        <v>21833426</v>
      </c>
      <c r="S98">
        <v>21833426</v>
      </c>
      <c r="T98">
        <v>21833426</v>
      </c>
      <c r="U98">
        <v>21833426</v>
      </c>
      <c r="V98">
        <f t="shared" si="192"/>
        <v>4737852.9000000004</v>
      </c>
      <c r="Y98" t="s">
        <v>12</v>
      </c>
      <c r="Z98">
        <f t="shared" si="167"/>
        <v>4.0799999999999999E-6</v>
      </c>
      <c r="AA98">
        <f t="shared" si="168"/>
        <v>4.0799999999999999E-6</v>
      </c>
      <c r="AB98">
        <f t="shared" si="169"/>
        <v>4.5700000000000003E-6</v>
      </c>
      <c r="AC98">
        <f t="shared" si="170"/>
        <v>4.0799999999999999E-6</v>
      </c>
      <c r="AD98">
        <f t="shared" si="171"/>
        <v>8.3720000000000005E-5</v>
      </c>
      <c r="AE98">
        <f t="shared" si="172"/>
        <v>8.8709999999999996E-5</v>
      </c>
      <c r="AF98">
        <f t="shared" si="173"/>
        <v>8.3720000000000005E-5</v>
      </c>
      <c r="AG98">
        <f t="shared" si="174"/>
        <v>8.8709999999999996E-5</v>
      </c>
      <c r="AH98">
        <f t="shared" si="175"/>
        <v>1.23386E-3</v>
      </c>
      <c r="AI98">
        <f t="shared" si="176"/>
        <v>1.23386E-3</v>
      </c>
      <c r="AJ98">
        <f t="shared" si="177"/>
        <v>1.28385E-3</v>
      </c>
      <c r="AK98">
        <f t="shared" si="178"/>
        <v>1.28385E-3</v>
      </c>
      <c r="AL98">
        <f t="shared" si="179"/>
        <v>1.733411E-2</v>
      </c>
      <c r="AM98">
        <f t="shared" si="180"/>
        <v>1.733411E-2</v>
      </c>
      <c r="AN98">
        <f t="shared" si="181"/>
        <v>1.733411E-2</v>
      </c>
      <c r="AO98">
        <f t="shared" si="182"/>
        <v>1.6834120000000001E-2</v>
      </c>
      <c r="AP98">
        <f t="shared" si="183"/>
        <v>0.21833426</v>
      </c>
      <c r="AQ98">
        <f t="shared" si="184"/>
        <v>0.21833426</v>
      </c>
      <c r="AR98">
        <f t="shared" si="185"/>
        <v>0.21833426</v>
      </c>
      <c r="AS98">
        <f t="shared" si="186"/>
        <v>0.21833426</v>
      </c>
      <c r="AT98">
        <f t="shared" si="187"/>
        <v>4.7378529000000003E-2</v>
      </c>
      <c r="AW98" t="s">
        <v>13</v>
      </c>
      <c r="AX98">
        <f>(Z99+AA99+AB99+AC99)/4</f>
        <v>1.225E-5</v>
      </c>
      <c r="AY98">
        <f>(AD99+AE99+AF99+AG99)/4</f>
        <v>1.2474999999999999E-3</v>
      </c>
      <c r="AZ98">
        <f>(AH99+AI99+AJ99+AK99)/4</f>
        <v>0.124975</v>
      </c>
      <c r="BA98">
        <f>(AL99+AM99+AN99+AO99)/4</f>
        <v>12.499750000000001</v>
      </c>
      <c r="BB98">
        <f>(AP99+AQ99+AR99+AS99)/4</f>
        <v>1249.9974999999999</v>
      </c>
    </row>
    <row r="99" spans="1:54" x14ac:dyDescent="0.25">
      <c r="A99" t="s">
        <v>13</v>
      </c>
      <c r="B99">
        <v>1225</v>
      </c>
      <c r="C99">
        <v>1225</v>
      </c>
      <c r="D99">
        <v>1225</v>
      </c>
      <c r="E99">
        <v>1225</v>
      </c>
      <c r="F99">
        <v>124750</v>
      </c>
      <c r="G99">
        <v>124750</v>
      </c>
      <c r="H99">
        <v>124750</v>
      </c>
      <c r="I99">
        <v>124750</v>
      </c>
      <c r="J99">
        <v>12497500</v>
      </c>
      <c r="K99">
        <v>12497500</v>
      </c>
      <c r="L99">
        <v>12497500</v>
      </c>
      <c r="M99">
        <v>12497500</v>
      </c>
      <c r="N99">
        <v>1249975000</v>
      </c>
      <c r="O99">
        <v>1249975000</v>
      </c>
      <c r="P99">
        <v>1249975000</v>
      </c>
      <c r="Q99">
        <v>1249975000</v>
      </c>
      <c r="R99">
        <v>124999750000</v>
      </c>
      <c r="S99">
        <v>124999750000</v>
      </c>
      <c r="T99">
        <v>124999750000</v>
      </c>
      <c r="U99">
        <v>124999750000</v>
      </c>
      <c r="V99">
        <f t="shared" si="192"/>
        <v>25252469695</v>
      </c>
      <c r="Y99" t="s">
        <v>13</v>
      </c>
      <c r="Z99">
        <f t="shared" si="167"/>
        <v>1.225E-5</v>
      </c>
      <c r="AA99">
        <f t="shared" si="168"/>
        <v>1.225E-5</v>
      </c>
      <c r="AB99">
        <f t="shared" si="169"/>
        <v>1.225E-5</v>
      </c>
      <c r="AC99">
        <f t="shared" si="170"/>
        <v>1.225E-5</v>
      </c>
      <c r="AD99">
        <f t="shared" si="171"/>
        <v>1.2474999999999999E-3</v>
      </c>
      <c r="AE99">
        <f t="shared" si="172"/>
        <v>1.2474999999999999E-3</v>
      </c>
      <c r="AF99">
        <f t="shared" si="173"/>
        <v>1.2474999999999999E-3</v>
      </c>
      <c r="AG99">
        <f t="shared" si="174"/>
        <v>1.2474999999999999E-3</v>
      </c>
      <c r="AH99">
        <f t="shared" si="175"/>
        <v>0.124975</v>
      </c>
      <c r="AI99">
        <f t="shared" si="176"/>
        <v>0.124975</v>
      </c>
      <c r="AJ99">
        <f t="shared" si="177"/>
        <v>0.124975</v>
      </c>
      <c r="AK99">
        <f t="shared" si="178"/>
        <v>0.124975</v>
      </c>
      <c r="AL99">
        <f t="shared" si="179"/>
        <v>12.499750000000001</v>
      </c>
      <c r="AM99">
        <f t="shared" si="180"/>
        <v>12.499750000000001</v>
      </c>
      <c r="AN99">
        <f t="shared" si="181"/>
        <v>12.499750000000001</v>
      </c>
      <c r="AO99">
        <f t="shared" si="182"/>
        <v>12.499750000000001</v>
      </c>
      <c r="AP99">
        <f t="shared" si="183"/>
        <v>1249.9974999999999</v>
      </c>
      <c r="AQ99">
        <f t="shared" si="184"/>
        <v>1249.9974999999999</v>
      </c>
      <c r="AR99">
        <f t="shared" si="185"/>
        <v>1249.9974999999999</v>
      </c>
      <c r="AS99">
        <f t="shared" si="186"/>
        <v>1249.9974999999999</v>
      </c>
      <c r="AT99">
        <f t="shared" si="187"/>
        <v>252.52469694999999</v>
      </c>
      <c r="AW99" t="s">
        <v>12</v>
      </c>
      <c r="AX99">
        <f>(Z98+AA98+AB98+AC98)/4</f>
        <v>4.2025E-6</v>
      </c>
      <c r="AY99">
        <f>(AD98+AE98+AF98+AG98)/4</f>
        <v>8.6215E-5</v>
      </c>
      <c r="AZ99">
        <f>(AH98+AI98+AJ98+AK98)/4</f>
        <v>1.2588550000000001E-3</v>
      </c>
      <c r="BA99">
        <f>(AL98+AM98+AN98+AO98)/4</f>
        <v>1.7209112499999998E-2</v>
      </c>
      <c r="BB99">
        <f>(AP98+AQ98+AR98+AS98)/4</f>
        <v>0.21833426</v>
      </c>
    </row>
    <row r="100" spans="1:54" x14ac:dyDescent="0.25">
      <c r="A100" t="s">
        <v>14</v>
      </c>
      <c r="B100">
        <v>107</v>
      </c>
      <c r="C100">
        <v>616</v>
      </c>
      <c r="D100" t="s">
        <v>5</v>
      </c>
      <c r="E100" t="s">
        <v>5</v>
      </c>
      <c r="F100">
        <v>1005</v>
      </c>
      <c r="G100">
        <v>2462</v>
      </c>
      <c r="H100" t="s">
        <v>5</v>
      </c>
      <c r="I100" t="s">
        <v>5</v>
      </c>
      <c r="J100">
        <v>10006</v>
      </c>
      <c r="K100">
        <v>10994</v>
      </c>
      <c r="L100" t="s">
        <v>5</v>
      </c>
      <c r="M100" t="s">
        <v>5</v>
      </c>
      <c r="N100">
        <v>100004</v>
      </c>
      <c r="O100">
        <v>101829</v>
      </c>
      <c r="P100" t="s">
        <v>5</v>
      </c>
      <c r="Q100" t="s">
        <v>5</v>
      </c>
      <c r="R100">
        <v>1000002</v>
      </c>
      <c r="S100">
        <v>1001861</v>
      </c>
      <c r="T100" t="s">
        <v>5</v>
      </c>
      <c r="U100" t="s">
        <v>5</v>
      </c>
      <c r="V100">
        <f t="shared" si="192"/>
        <v>222888.6</v>
      </c>
      <c r="Y100" t="s">
        <v>14</v>
      </c>
      <c r="Z100">
        <f t="shared" si="167"/>
        <v>1.0699999999999999E-6</v>
      </c>
      <c r="AA100">
        <f t="shared" si="168"/>
        <v>6.1600000000000003E-6</v>
      </c>
      <c r="AB100" t="s">
        <v>5</v>
      </c>
      <c r="AC100" t="s">
        <v>5</v>
      </c>
      <c r="AD100">
        <f t="shared" si="171"/>
        <v>1.005E-5</v>
      </c>
      <c r="AE100">
        <f t="shared" si="172"/>
        <v>2.4620000000000001E-5</v>
      </c>
      <c r="AF100" t="s">
        <v>5</v>
      </c>
      <c r="AG100" t="s">
        <v>5</v>
      </c>
      <c r="AH100">
        <f t="shared" si="175"/>
        <v>1.0006E-4</v>
      </c>
      <c r="AI100">
        <f t="shared" si="176"/>
        <v>1.0993999999999999E-4</v>
      </c>
      <c r="AJ100" t="s">
        <v>5</v>
      </c>
      <c r="AK100" t="s">
        <v>5</v>
      </c>
      <c r="AL100">
        <f t="shared" si="179"/>
        <v>1.00004E-3</v>
      </c>
      <c r="AM100">
        <f t="shared" si="180"/>
        <v>1.01829E-3</v>
      </c>
      <c r="AN100" t="s">
        <v>5</v>
      </c>
      <c r="AO100" t="s">
        <v>5</v>
      </c>
      <c r="AP100">
        <f t="shared" si="183"/>
        <v>1.000002E-2</v>
      </c>
      <c r="AQ100">
        <f t="shared" si="184"/>
        <v>1.0018610000000001E-2</v>
      </c>
      <c r="AR100" t="s">
        <v>5</v>
      </c>
      <c r="AS100" t="s">
        <v>5</v>
      </c>
      <c r="AT100">
        <f t="shared" si="187"/>
        <v>2.2288860000000002E-3</v>
      </c>
      <c r="AW100" t="s">
        <v>14</v>
      </c>
      <c r="AX100">
        <f>(Z100+AA100)/2</f>
        <v>3.6150000000000001E-6</v>
      </c>
      <c r="AY100">
        <f>(AD100+AE100)/2</f>
        <v>1.7335000000000003E-5</v>
      </c>
      <c r="AZ100">
        <f>(AH100+AI100)/2</f>
        <v>1.05E-4</v>
      </c>
      <c r="BA100">
        <f>(AL100+AM100)/2</f>
        <v>1.009165E-3</v>
      </c>
      <c r="BB100">
        <f>(AP100+AQ100)/2</f>
        <v>1.0009315000000001E-2</v>
      </c>
    </row>
    <row r="101" spans="1:54" x14ac:dyDescent="0.25">
      <c r="A101" t="s">
        <v>15</v>
      </c>
      <c r="B101">
        <v>204</v>
      </c>
      <c r="C101">
        <v>203</v>
      </c>
      <c r="D101">
        <v>203</v>
      </c>
      <c r="E101">
        <v>203</v>
      </c>
      <c r="F101">
        <v>3506</v>
      </c>
      <c r="G101">
        <v>3506</v>
      </c>
      <c r="H101">
        <v>3506</v>
      </c>
      <c r="I101">
        <v>3506</v>
      </c>
      <c r="J101">
        <v>55005</v>
      </c>
      <c r="K101">
        <v>55009</v>
      </c>
      <c r="L101">
        <v>55005</v>
      </c>
      <c r="M101">
        <v>56083</v>
      </c>
      <c r="N101">
        <v>700006</v>
      </c>
      <c r="O101">
        <v>700008</v>
      </c>
      <c r="P101">
        <v>708343</v>
      </c>
      <c r="Q101">
        <v>700009</v>
      </c>
      <c r="R101">
        <v>8500007</v>
      </c>
      <c r="S101">
        <v>8604659</v>
      </c>
      <c r="T101">
        <v>8533195</v>
      </c>
      <c r="U101">
        <v>8520406</v>
      </c>
      <c r="V101">
        <f t="shared" si="192"/>
        <v>1860128.6</v>
      </c>
      <c r="Y101" t="s">
        <v>15</v>
      </c>
      <c r="Z101">
        <f t="shared" si="167"/>
        <v>2.04E-6</v>
      </c>
      <c r="AA101">
        <f t="shared" si="168"/>
        <v>2.03E-6</v>
      </c>
      <c r="AB101">
        <f t="shared" ref="AB101:AC104" si="194">D101/100000000</f>
        <v>2.03E-6</v>
      </c>
      <c r="AC101">
        <f t="shared" si="194"/>
        <v>2.03E-6</v>
      </c>
      <c r="AD101">
        <f t="shared" si="171"/>
        <v>3.506E-5</v>
      </c>
      <c r="AE101">
        <f t="shared" si="172"/>
        <v>3.506E-5</v>
      </c>
      <c r="AF101">
        <f t="shared" ref="AF101:AG104" si="195">H101/100000000</f>
        <v>3.506E-5</v>
      </c>
      <c r="AG101">
        <f t="shared" si="195"/>
        <v>3.506E-5</v>
      </c>
      <c r="AH101">
        <f t="shared" si="175"/>
        <v>5.5004999999999995E-4</v>
      </c>
      <c r="AI101">
        <f t="shared" si="176"/>
        <v>5.5009000000000004E-4</v>
      </c>
      <c r="AJ101">
        <f t="shared" ref="AJ101:AK104" si="196">L101/100000000</f>
        <v>5.5004999999999995E-4</v>
      </c>
      <c r="AK101">
        <f t="shared" si="196"/>
        <v>5.6083000000000001E-4</v>
      </c>
      <c r="AL101">
        <f t="shared" si="179"/>
        <v>7.0000599999999998E-3</v>
      </c>
      <c r="AM101">
        <f t="shared" si="180"/>
        <v>7.0000799999999997E-3</v>
      </c>
      <c r="AN101">
        <f t="shared" ref="AN101:AO104" si="197">P101/100000000</f>
        <v>7.0834299999999999E-3</v>
      </c>
      <c r="AO101">
        <f t="shared" si="197"/>
        <v>7.0000899999999996E-3</v>
      </c>
      <c r="AP101">
        <f t="shared" si="183"/>
        <v>8.5000069999999997E-2</v>
      </c>
      <c r="AQ101">
        <f t="shared" si="184"/>
        <v>8.6046590000000006E-2</v>
      </c>
      <c r="AR101">
        <f t="shared" ref="AR101:AS104" si="198">T101/100000000</f>
        <v>8.5331950000000004E-2</v>
      </c>
      <c r="AS101">
        <f t="shared" si="198"/>
        <v>8.5204059999999998E-2</v>
      </c>
      <c r="AT101">
        <f t="shared" si="187"/>
        <v>1.8601286000000002E-2</v>
      </c>
      <c r="AW101" t="s">
        <v>15</v>
      </c>
      <c r="AX101">
        <f t="shared" ref="AX101" si="199">(Z101+AA101+AB101+AC101)/4</f>
        <v>2.0325E-6</v>
      </c>
      <c r="AY101">
        <f>(AD101+AE101+AF101+AG101)/4</f>
        <v>3.506E-5</v>
      </c>
      <c r="AZ101">
        <f>(AH101+AI101+AJ101+AK101)/4</f>
        <v>5.5275499999999993E-4</v>
      </c>
      <c r="BA101">
        <f>(AL101+AM101+AN101+AO101)/4</f>
        <v>7.020915E-3</v>
      </c>
      <c r="BB101">
        <f>(AP101+AQ101+AR101+AS101)/4</f>
        <v>8.5395667499999994E-2</v>
      </c>
    </row>
    <row r="102" spans="1:54" x14ac:dyDescent="0.25">
      <c r="A102" t="s">
        <v>16</v>
      </c>
      <c r="B102">
        <v>442</v>
      </c>
      <c r="C102">
        <v>442</v>
      </c>
      <c r="D102">
        <v>937</v>
      </c>
      <c r="E102">
        <v>442</v>
      </c>
      <c r="F102">
        <v>62624</v>
      </c>
      <c r="G102">
        <v>32123</v>
      </c>
      <c r="H102">
        <v>31748</v>
      </c>
      <c r="I102">
        <v>31996</v>
      </c>
      <c r="J102">
        <v>2508497</v>
      </c>
      <c r="K102">
        <v>2505499</v>
      </c>
      <c r="L102">
        <v>2506499</v>
      </c>
      <c r="M102">
        <v>8503497</v>
      </c>
      <c r="N102">
        <v>833350001</v>
      </c>
      <c r="O102">
        <v>486105558</v>
      </c>
      <c r="P102">
        <v>208408334</v>
      </c>
      <c r="Q102">
        <v>347269444</v>
      </c>
      <c r="R102">
        <v>79080831632</v>
      </c>
      <c r="S102">
        <v>68877056128</v>
      </c>
      <c r="T102">
        <v>33163698975</v>
      </c>
      <c r="U102">
        <v>33163841831</v>
      </c>
      <c r="V102">
        <f t="shared" si="192"/>
        <v>10808837332.450001</v>
      </c>
      <c r="Y102" t="s">
        <v>16</v>
      </c>
      <c r="Z102">
        <f t="shared" si="167"/>
        <v>4.42E-6</v>
      </c>
      <c r="AA102">
        <f t="shared" si="168"/>
        <v>4.42E-6</v>
      </c>
      <c r="AB102">
        <f t="shared" si="194"/>
        <v>9.3700000000000001E-6</v>
      </c>
      <c r="AC102">
        <f t="shared" si="194"/>
        <v>4.42E-6</v>
      </c>
      <c r="AD102">
        <f t="shared" si="171"/>
        <v>6.2624000000000002E-4</v>
      </c>
      <c r="AE102">
        <f t="shared" si="172"/>
        <v>3.2122999999999999E-4</v>
      </c>
      <c r="AF102">
        <f t="shared" si="195"/>
        <v>3.1747999999999998E-4</v>
      </c>
      <c r="AG102">
        <f t="shared" si="195"/>
        <v>3.1995999999999999E-4</v>
      </c>
      <c r="AH102">
        <f t="shared" si="175"/>
        <v>2.5084970000000002E-2</v>
      </c>
      <c r="AI102">
        <f t="shared" si="176"/>
        <v>2.5054989999999999E-2</v>
      </c>
      <c r="AJ102">
        <f t="shared" si="196"/>
        <v>2.5064989999999999E-2</v>
      </c>
      <c r="AK102">
        <f t="shared" si="196"/>
        <v>8.5034970000000001E-2</v>
      </c>
      <c r="AL102">
        <f t="shared" si="179"/>
        <v>8.3335000099999998</v>
      </c>
      <c r="AM102">
        <f t="shared" si="180"/>
        <v>4.8610555800000004</v>
      </c>
      <c r="AN102">
        <f t="shared" si="197"/>
        <v>2.0840833399999998</v>
      </c>
      <c r="AO102">
        <f t="shared" si="197"/>
        <v>3.4726944400000002</v>
      </c>
      <c r="AP102">
        <f t="shared" si="183"/>
        <v>790.80831632000002</v>
      </c>
      <c r="AQ102">
        <f t="shared" si="184"/>
        <v>688.77056128000004</v>
      </c>
      <c r="AR102">
        <f t="shared" si="198"/>
        <v>331.63698975</v>
      </c>
      <c r="AS102">
        <f t="shared" si="198"/>
        <v>331.63841831000002</v>
      </c>
      <c r="AT102">
        <f t="shared" si="187"/>
        <v>108.08837332450001</v>
      </c>
      <c r="AW102" t="s">
        <v>16</v>
      </c>
      <c r="AX102">
        <f>(Z102+AA102+AB102+AC102)/4</f>
        <v>5.6574999999999996E-6</v>
      </c>
      <c r="AY102">
        <f>(AD102+AE102+AF102+AG102)/4</f>
        <v>3.9622749999999998E-4</v>
      </c>
      <c r="AZ102">
        <f>(AH102+AI102+AJ102+AK102)/4</f>
        <v>4.0059979999999995E-2</v>
      </c>
      <c r="BA102">
        <f>(AL102+AM102+AN102+AO102)/4</f>
        <v>4.6878333425000003</v>
      </c>
      <c r="BB102">
        <f>(AP102+AQ102+AR102+AS102)/4</f>
        <v>535.71357141499993</v>
      </c>
    </row>
    <row r="103" spans="1:54" x14ac:dyDescent="0.25">
      <c r="A103" t="s">
        <v>17</v>
      </c>
      <c r="B103">
        <v>286</v>
      </c>
      <c r="C103">
        <v>286</v>
      </c>
      <c r="D103">
        <v>286</v>
      </c>
      <c r="E103">
        <v>286</v>
      </c>
      <c r="F103">
        <v>4488</v>
      </c>
      <c r="G103">
        <v>4488</v>
      </c>
      <c r="H103">
        <v>4488</v>
      </c>
      <c r="I103">
        <v>4488</v>
      </c>
      <c r="J103">
        <v>61808</v>
      </c>
      <c r="K103">
        <v>61808</v>
      </c>
      <c r="L103">
        <v>61808</v>
      </c>
      <c r="M103">
        <v>61808</v>
      </c>
      <c r="N103">
        <v>784464</v>
      </c>
      <c r="O103">
        <v>784464</v>
      </c>
      <c r="P103">
        <v>784464</v>
      </c>
      <c r="Q103">
        <v>784464</v>
      </c>
      <c r="R103">
        <v>9475712</v>
      </c>
      <c r="S103">
        <v>9475712</v>
      </c>
      <c r="T103">
        <v>9475712</v>
      </c>
      <c r="U103">
        <v>9475712</v>
      </c>
      <c r="V103">
        <f t="shared" si="192"/>
        <v>2065351.6</v>
      </c>
      <c r="Y103" t="s">
        <v>17</v>
      </c>
      <c r="Z103">
        <f t="shared" si="167"/>
        <v>2.8600000000000001E-6</v>
      </c>
      <c r="AA103">
        <f t="shared" si="168"/>
        <v>2.8600000000000001E-6</v>
      </c>
      <c r="AB103">
        <f t="shared" si="194"/>
        <v>2.8600000000000001E-6</v>
      </c>
      <c r="AC103">
        <f t="shared" si="194"/>
        <v>2.8600000000000001E-6</v>
      </c>
      <c r="AD103">
        <f t="shared" si="171"/>
        <v>4.4879999999999997E-5</v>
      </c>
      <c r="AE103">
        <f t="shared" si="172"/>
        <v>4.4879999999999997E-5</v>
      </c>
      <c r="AF103">
        <f t="shared" si="195"/>
        <v>4.4879999999999997E-5</v>
      </c>
      <c r="AG103">
        <f t="shared" si="195"/>
        <v>4.4879999999999997E-5</v>
      </c>
      <c r="AH103">
        <f t="shared" si="175"/>
        <v>6.1808000000000002E-4</v>
      </c>
      <c r="AI103">
        <f t="shared" si="176"/>
        <v>6.1808000000000002E-4</v>
      </c>
      <c r="AJ103">
        <f t="shared" si="196"/>
        <v>6.1808000000000002E-4</v>
      </c>
      <c r="AK103">
        <f t="shared" si="196"/>
        <v>6.1808000000000002E-4</v>
      </c>
      <c r="AL103">
        <f t="shared" si="179"/>
        <v>7.8446399999999999E-3</v>
      </c>
      <c r="AM103">
        <f t="shared" si="180"/>
        <v>7.8446399999999999E-3</v>
      </c>
      <c r="AN103">
        <f t="shared" si="197"/>
        <v>7.8446399999999999E-3</v>
      </c>
      <c r="AO103">
        <f t="shared" si="197"/>
        <v>7.8446399999999999E-3</v>
      </c>
      <c r="AP103">
        <f t="shared" si="183"/>
        <v>9.475712E-2</v>
      </c>
      <c r="AQ103">
        <f t="shared" si="184"/>
        <v>9.475712E-2</v>
      </c>
      <c r="AR103">
        <f t="shared" si="198"/>
        <v>9.475712E-2</v>
      </c>
      <c r="AS103">
        <f t="shared" si="198"/>
        <v>9.475712E-2</v>
      </c>
      <c r="AT103">
        <f t="shared" si="187"/>
        <v>2.0653516E-2</v>
      </c>
      <c r="AW103" t="s">
        <v>17</v>
      </c>
      <c r="AX103">
        <f t="shared" ref="AX103:AX104" si="200">(Z103+AA103+AB103+AC103)/4</f>
        <v>2.8600000000000001E-6</v>
      </c>
      <c r="AY103">
        <f>(AD103+AE103+AF103+AG103)/4</f>
        <v>4.4879999999999997E-5</v>
      </c>
      <c r="AZ103">
        <f>(AH103+AI103+AJ103+AK103)/4</f>
        <v>6.1808000000000002E-4</v>
      </c>
      <c r="BA103">
        <f>(AL103+AM103+AN103+AO103)/4</f>
        <v>7.8446399999999999E-3</v>
      </c>
      <c r="BB103">
        <f>(AP103+AQ103+AR103+AS103)/4</f>
        <v>9.475712E-2</v>
      </c>
    </row>
    <row r="104" spans="1:54" x14ac:dyDescent="0.25">
      <c r="A104" t="s">
        <v>18</v>
      </c>
      <c r="B104">
        <v>169</v>
      </c>
      <c r="C104">
        <v>221</v>
      </c>
      <c r="D104">
        <v>217</v>
      </c>
      <c r="E104">
        <v>221</v>
      </c>
      <c r="F104">
        <v>2718</v>
      </c>
      <c r="G104">
        <v>3291</v>
      </c>
      <c r="H104">
        <v>3379</v>
      </c>
      <c r="I104">
        <v>3313</v>
      </c>
      <c r="J104">
        <v>46152</v>
      </c>
      <c r="K104">
        <v>42996</v>
      </c>
      <c r="L104">
        <v>46633</v>
      </c>
      <c r="M104">
        <v>47968</v>
      </c>
      <c r="N104">
        <v>545316</v>
      </c>
      <c r="O104">
        <v>624397</v>
      </c>
      <c r="P104">
        <v>629685</v>
      </c>
      <c r="Q104">
        <v>621022</v>
      </c>
      <c r="R104">
        <v>6436630</v>
      </c>
      <c r="S104">
        <v>7772220</v>
      </c>
      <c r="T104">
        <v>7765514</v>
      </c>
      <c r="U104">
        <v>7680757</v>
      </c>
      <c r="V104">
        <f t="shared" si="192"/>
        <v>1613640.95</v>
      </c>
      <c r="Y104" t="s">
        <v>18</v>
      </c>
      <c r="Z104">
        <f t="shared" si="167"/>
        <v>1.6899999999999999E-6</v>
      </c>
      <c r="AA104">
        <f t="shared" si="168"/>
        <v>2.21E-6</v>
      </c>
      <c r="AB104">
        <f t="shared" si="194"/>
        <v>2.17E-6</v>
      </c>
      <c r="AC104">
        <f t="shared" si="194"/>
        <v>2.21E-6</v>
      </c>
      <c r="AD104">
        <f t="shared" si="171"/>
        <v>2.7180000000000001E-5</v>
      </c>
      <c r="AE104">
        <f t="shared" si="172"/>
        <v>3.2910000000000002E-5</v>
      </c>
      <c r="AF104">
        <f t="shared" si="195"/>
        <v>3.379E-5</v>
      </c>
      <c r="AG104">
        <f t="shared" si="195"/>
        <v>3.3130000000000003E-5</v>
      </c>
      <c r="AH104">
        <f t="shared" si="175"/>
        <v>4.6151999999999999E-4</v>
      </c>
      <c r="AI104">
        <f t="shared" si="176"/>
        <v>4.2996000000000001E-4</v>
      </c>
      <c r="AJ104">
        <f t="shared" si="196"/>
        <v>4.6632999999999999E-4</v>
      </c>
      <c r="AK104">
        <f t="shared" si="196"/>
        <v>4.7968000000000002E-4</v>
      </c>
      <c r="AL104">
        <f t="shared" si="179"/>
        <v>5.4531600000000003E-3</v>
      </c>
      <c r="AM104">
        <f t="shared" si="180"/>
        <v>6.2439699999999997E-3</v>
      </c>
      <c r="AN104">
        <f t="shared" si="197"/>
        <v>6.2968499999999997E-3</v>
      </c>
      <c r="AO104">
        <f t="shared" si="197"/>
        <v>6.2102199999999998E-3</v>
      </c>
      <c r="AP104">
        <f t="shared" si="183"/>
        <v>6.4366300000000001E-2</v>
      </c>
      <c r="AQ104">
        <f t="shared" si="184"/>
        <v>7.7722200000000005E-2</v>
      </c>
      <c r="AR104">
        <f t="shared" si="198"/>
        <v>7.7655139999999998E-2</v>
      </c>
      <c r="AS104">
        <f t="shared" si="198"/>
        <v>7.6807570000000006E-2</v>
      </c>
      <c r="AT104">
        <f t="shared" si="187"/>
        <v>1.6136409500000001E-2</v>
      </c>
      <c r="AW104" t="s">
        <v>18</v>
      </c>
      <c r="AX104">
        <f t="shared" si="200"/>
        <v>2.0699999999999997E-6</v>
      </c>
      <c r="AY104">
        <f>(AD104+AE104+AF104+AG104)/4</f>
        <v>3.1752499999999998E-5</v>
      </c>
      <c r="AZ104">
        <f>(AH104+AI104+AJ104+AK104)/4</f>
        <v>4.5937250000000005E-4</v>
      </c>
      <c r="BA104">
        <f>(AL104+AM104+AN104+AO104)/4</f>
        <v>6.0510499999999997E-3</v>
      </c>
      <c r="BB104">
        <f>(AP104+AQ104+AR104+AS104)/4</f>
        <v>7.4137802500000002E-2</v>
      </c>
    </row>
    <row r="105" spans="1:54" x14ac:dyDescent="0.25">
      <c r="A105" t="s">
        <v>19</v>
      </c>
      <c r="B105">
        <v>54</v>
      </c>
      <c r="C105">
        <v>72</v>
      </c>
      <c r="D105" t="s">
        <v>5</v>
      </c>
      <c r="E105" t="s">
        <v>5</v>
      </c>
      <c r="F105">
        <v>503</v>
      </c>
      <c r="G105">
        <v>539</v>
      </c>
      <c r="H105" t="s">
        <v>5</v>
      </c>
      <c r="I105" t="s">
        <v>5</v>
      </c>
      <c r="J105">
        <v>2005003</v>
      </c>
      <c r="K105">
        <v>5039</v>
      </c>
      <c r="L105" t="s">
        <v>5</v>
      </c>
      <c r="M105" t="s">
        <v>5</v>
      </c>
      <c r="N105">
        <v>138927781</v>
      </c>
      <c r="O105">
        <v>50039</v>
      </c>
      <c r="P105" t="s">
        <v>5</v>
      </c>
      <c r="Q105" t="s">
        <v>5</v>
      </c>
      <c r="R105">
        <v>15306377556</v>
      </c>
      <c r="S105">
        <v>10204704120</v>
      </c>
      <c r="T105" t="s">
        <v>5</v>
      </c>
      <c r="U105" t="s">
        <v>5</v>
      </c>
      <c r="V105">
        <f>AVERAGE(B105:U105)</f>
        <v>2565207070.5999999</v>
      </c>
      <c r="Y105" t="s">
        <v>19</v>
      </c>
      <c r="Z105">
        <f t="shared" si="167"/>
        <v>5.4000000000000002E-7</v>
      </c>
      <c r="AA105">
        <f t="shared" si="168"/>
        <v>7.1999999999999999E-7</v>
      </c>
      <c r="AB105" t="s">
        <v>5</v>
      </c>
      <c r="AC105" t="s">
        <v>5</v>
      </c>
      <c r="AD105">
        <f t="shared" si="171"/>
        <v>5.0300000000000001E-6</v>
      </c>
      <c r="AE105">
        <f t="shared" si="172"/>
        <v>5.3900000000000001E-6</v>
      </c>
      <c r="AF105" t="s">
        <v>5</v>
      </c>
      <c r="AG105" t="s">
        <v>5</v>
      </c>
      <c r="AH105">
        <f t="shared" si="175"/>
        <v>2.005003E-2</v>
      </c>
      <c r="AI105">
        <f t="shared" si="176"/>
        <v>5.0389999999999997E-5</v>
      </c>
      <c r="AJ105" t="s">
        <v>5</v>
      </c>
      <c r="AK105" t="s">
        <v>5</v>
      </c>
      <c r="AL105">
        <f t="shared" si="179"/>
        <v>1.3892778100000001</v>
      </c>
      <c r="AM105">
        <f t="shared" si="180"/>
        <v>5.0038999999999997E-4</v>
      </c>
      <c r="AN105" t="s">
        <v>5</v>
      </c>
      <c r="AO105" t="s">
        <v>5</v>
      </c>
      <c r="AP105">
        <f t="shared" si="183"/>
        <v>153.06377556000001</v>
      </c>
      <c r="AQ105">
        <f t="shared" si="184"/>
        <v>102.0470412</v>
      </c>
      <c r="AR105" t="s">
        <v>5</v>
      </c>
      <c r="AS105" t="s">
        <v>5</v>
      </c>
      <c r="AT105">
        <f t="shared" si="187"/>
        <v>25.652070706</v>
      </c>
      <c r="AW105" t="s">
        <v>19</v>
      </c>
      <c r="AX105">
        <f>(Z105+AA105)/2</f>
        <v>6.3E-7</v>
      </c>
      <c r="AY105">
        <f>(AD105+AE105)/2</f>
        <v>5.2100000000000001E-6</v>
      </c>
      <c r="AZ105">
        <f>(AH105+AI105)/2</f>
        <v>1.005021E-2</v>
      </c>
      <c r="BA105">
        <f>(AL105+AM105)/2</f>
        <v>0.69488910000000004</v>
      </c>
      <c r="BB105">
        <f>(AP105+AQ105)/2</f>
        <v>127.55540838</v>
      </c>
    </row>
    <row r="106" spans="1:54" x14ac:dyDescent="0.25">
      <c r="A106" t="s">
        <v>20</v>
      </c>
      <c r="B106">
        <v>109</v>
      </c>
      <c r="C106">
        <v>436</v>
      </c>
      <c r="D106" t="s">
        <v>5</v>
      </c>
      <c r="E106" t="s">
        <v>5</v>
      </c>
      <c r="F106">
        <v>1009</v>
      </c>
      <c r="G106">
        <v>4036</v>
      </c>
      <c r="H106" t="s">
        <v>5</v>
      </c>
      <c r="I106" t="s">
        <v>5</v>
      </c>
      <c r="J106">
        <v>10009</v>
      </c>
      <c r="K106">
        <v>40036</v>
      </c>
      <c r="L106" t="s">
        <v>5</v>
      </c>
      <c r="M106" t="s">
        <v>5</v>
      </c>
      <c r="N106">
        <v>100009</v>
      </c>
      <c r="O106">
        <v>400036</v>
      </c>
      <c r="P106" t="s">
        <v>5</v>
      </c>
      <c r="Q106" t="s">
        <v>5</v>
      </c>
      <c r="R106">
        <v>1000009</v>
      </c>
      <c r="S106">
        <v>4000036</v>
      </c>
      <c r="T106" t="s">
        <v>5</v>
      </c>
      <c r="U106" t="s">
        <v>5</v>
      </c>
      <c r="V106">
        <f>AVERAGE(B106:U106)</f>
        <v>555572.5</v>
      </c>
      <c r="Y106" t="s">
        <v>20</v>
      </c>
      <c r="Z106">
        <f t="shared" si="167"/>
        <v>1.0899999999999999E-6</v>
      </c>
      <c r="AA106">
        <f t="shared" si="168"/>
        <v>4.3599999999999998E-6</v>
      </c>
      <c r="AB106" t="s">
        <v>5</v>
      </c>
      <c r="AC106" t="s">
        <v>5</v>
      </c>
      <c r="AD106">
        <f t="shared" si="171"/>
        <v>1.009E-5</v>
      </c>
      <c r="AE106">
        <f t="shared" si="172"/>
        <v>4.036E-5</v>
      </c>
      <c r="AF106" t="s">
        <v>5</v>
      </c>
      <c r="AG106" t="s">
        <v>5</v>
      </c>
      <c r="AH106">
        <f t="shared" si="175"/>
        <v>1.0009E-4</v>
      </c>
      <c r="AI106">
        <f t="shared" si="176"/>
        <v>4.0036E-4</v>
      </c>
      <c r="AJ106" t="s">
        <v>5</v>
      </c>
      <c r="AK106" t="s">
        <v>5</v>
      </c>
      <c r="AL106">
        <f t="shared" si="179"/>
        <v>1.0000899999999999E-3</v>
      </c>
      <c r="AM106">
        <f t="shared" si="180"/>
        <v>4.0003599999999997E-3</v>
      </c>
      <c r="AN106" t="s">
        <v>5</v>
      </c>
      <c r="AO106" t="s">
        <v>5</v>
      </c>
      <c r="AP106">
        <f t="shared" si="183"/>
        <v>1.000009E-2</v>
      </c>
      <c r="AQ106">
        <f t="shared" si="184"/>
        <v>4.0000359999999999E-2</v>
      </c>
      <c r="AR106" t="s">
        <v>5</v>
      </c>
      <c r="AS106" t="s">
        <v>5</v>
      </c>
      <c r="AT106">
        <f t="shared" si="187"/>
        <v>5.5557250000000001E-3</v>
      </c>
      <c r="AW106" t="s">
        <v>20</v>
      </c>
      <c r="AX106">
        <f>(Z106+AA106)/2</f>
        <v>2.7249999999999997E-6</v>
      </c>
      <c r="AY106">
        <f>(AD106+AE106)/2</f>
        <v>2.5225E-5</v>
      </c>
      <c r="AZ106">
        <f>(AH106+AI106)/2</f>
        <v>2.5022499999999997E-4</v>
      </c>
      <c r="BA106">
        <f>(AL106+AM106)/2</f>
        <v>2.500225E-3</v>
      </c>
      <c r="BB106">
        <f>(AP106+AQ106)/2</f>
        <v>2.5000225000000001E-2</v>
      </c>
    </row>
    <row r="107" spans="1:54" x14ac:dyDescent="0.25">
      <c r="A107" t="s">
        <v>21</v>
      </c>
      <c r="B107">
        <v>208</v>
      </c>
      <c r="C107">
        <v>222</v>
      </c>
      <c r="D107">
        <v>217</v>
      </c>
      <c r="E107">
        <v>222</v>
      </c>
      <c r="F107">
        <v>2958</v>
      </c>
      <c r="G107">
        <v>3291</v>
      </c>
      <c r="H107">
        <v>3223</v>
      </c>
      <c r="I107">
        <v>3352</v>
      </c>
      <c r="J107">
        <v>46152</v>
      </c>
      <c r="K107">
        <v>46152</v>
      </c>
      <c r="L107">
        <v>46633</v>
      </c>
      <c r="M107">
        <v>49843</v>
      </c>
      <c r="N107">
        <v>545316</v>
      </c>
      <c r="O107">
        <v>624397</v>
      </c>
      <c r="P107">
        <v>642148</v>
      </c>
      <c r="Q107">
        <v>613302</v>
      </c>
      <c r="R107">
        <v>6218609</v>
      </c>
      <c r="S107">
        <v>7553092</v>
      </c>
      <c r="T107">
        <v>7753441</v>
      </c>
      <c r="U107">
        <v>7623370</v>
      </c>
      <c r="V107">
        <f t="shared" si="192"/>
        <v>1588807.4</v>
      </c>
      <c r="Y107" t="s">
        <v>21</v>
      </c>
      <c r="Z107">
        <f t="shared" si="167"/>
        <v>2.08E-6</v>
      </c>
      <c r="AA107">
        <f t="shared" si="168"/>
        <v>2.2199999999999999E-6</v>
      </c>
      <c r="AB107">
        <f>D107/100000000</f>
        <v>2.17E-6</v>
      </c>
      <c r="AC107">
        <f>E107/100000000</f>
        <v>2.2199999999999999E-6</v>
      </c>
      <c r="AD107">
        <f t="shared" si="171"/>
        <v>2.9580000000000001E-5</v>
      </c>
      <c r="AE107">
        <f t="shared" si="172"/>
        <v>3.2910000000000002E-5</v>
      </c>
      <c r="AF107">
        <f>H107/100000000</f>
        <v>3.2230000000000001E-5</v>
      </c>
      <c r="AG107">
        <f>I107/100000000</f>
        <v>3.3519999999999998E-5</v>
      </c>
      <c r="AH107">
        <f t="shared" si="175"/>
        <v>4.6151999999999999E-4</v>
      </c>
      <c r="AI107">
        <f t="shared" si="176"/>
        <v>4.6151999999999999E-4</v>
      </c>
      <c r="AJ107">
        <f>L107/100000000</f>
        <v>4.6632999999999999E-4</v>
      </c>
      <c r="AK107">
        <f>M107/100000000</f>
        <v>4.9843000000000001E-4</v>
      </c>
      <c r="AL107">
        <f t="shared" si="179"/>
        <v>5.4531600000000003E-3</v>
      </c>
      <c r="AM107">
        <f t="shared" si="180"/>
        <v>6.2439699999999997E-3</v>
      </c>
      <c r="AN107">
        <f>P107/100000000</f>
        <v>6.4214800000000002E-3</v>
      </c>
      <c r="AO107">
        <f>Q107/100000000</f>
        <v>6.1330200000000003E-3</v>
      </c>
      <c r="AP107">
        <f t="shared" si="183"/>
        <v>6.2186089999999999E-2</v>
      </c>
      <c r="AQ107">
        <f t="shared" si="184"/>
        <v>7.5530920000000001E-2</v>
      </c>
      <c r="AR107">
        <f>T107/100000000</f>
        <v>7.7534409999999998E-2</v>
      </c>
      <c r="AS107">
        <f>U107/100000000</f>
        <v>7.6233700000000001E-2</v>
      </c>
      <c r="AT107">
        <f t="shared" si="187"/>
        <v>1.5888073999999999E-2</v>
      </c>
      <c r="AW107" t="s">
        <v>21</v>
      </c>
      <c r="AX107">
        <f t="shared" ref="AX107:AX108" si="201">(Z107+AA107+AB107+AC107)/4</f>
        <v>2.1725E-6</v>
      </c>
      <c r="AY107">
        <f>(AD107+AE107+AF107+AG107)/4</f>
        <v>3.2060000000000001E-5</v>
      </c>
      <c r="AZ107">
        <f>(AH107+AI107+AJ107+AK107)/4</f>
        <v>4.7195000000000001E-4</v>
      </c>
      <c r="BA107">
        <f>(AL107+AM107+AN107+AO107)/4</f>
        <v>6.0629074999999999E-3</v>
      </c>
      <c r="BB107">
        <f>(AP107+AQ107+AR107+AS107)/4</f>
        <v>7.2871279999999997E-2</v>
      </c>
    </row>
    <row r="108" spans="1:54" x14ac:dyDescent="0.25">
      <c r="A108" t="s">
        <v>22</v>
      </c>
      <c r="B108">
        <v>148</v>
      </c>
      <c r="C108">
        <v>388</v>
      </c>
      <c r="D108">
        <v>148</v>
      </c>
      <c r="E108">
        <v>388</v>
      </c>
      <c r="F108">
        <v>4634</v>
      </c>
      <c r="G108">
        <v>4766</v>
      </c>
      <c r="H108">
        <v>4766</v>
      </c>
      <c r="I108">
        <v>4568</v>
      </c>
      <c r="J108">
        <v>81363</v>
      </c>
      <c r="K108">
        <v>81787</v>
      </c>
      <c r="L108">
        <v>81547</v>
      </c>
      <c r="M108">
        <v>81547</v>
      </c>
      <c r="N108">
        <v>1141839</v>
      </c>
      <c r="O108">
        <v>1141839</v>
      </c>
      <c r="P108">
        <v>1141839</v>
      </c>
      <c r="Q108">
        <v>1141839</v>
      </c>
      <c r="R108">
        <v>14465551</v>
      </c>
      <c r="S108">
        <v>14465739</v>
      </c>
      <c r="T108">
        <v>14465407</v>
      </c>
      <c r="U108">
        <v>14465535</v>
      </c>
      <c r="V108">
        <f t="shared" si="192"/>
        <v>3138781.9</v>
      </c>
      <c r="Y108" t="s">
        <v>22</v>
      </c>
      <c r="Z108">
        <f t="shared" si="167"/>
        <v>1.48E-6</v>
      </c>
      <c r="AA108">
        <f t="shared" si="168"/>
        <v>3.8800000000000001E-6</v>
      </c>
      <c r="AB108">
        <f>D108/100000000</f>
        <v>1.48E-6</v>
      </c>
      <c r="AC108">
        <f>E108/100000000</f>
        <v>3.8800000000000001E-6</v>
      </c>
      <c r="AD108">
        <f t="shared" si="171"/>
        <v>4.634E-5</v>
      </c>
      <c r="AE108">
        <f t="shared" si="172"/>
        <v>4.7660000000000001E-5</v>
      </c>
      <c r="AF108">
        <f>H108/100000000</f>
        <v>4.7660000000000001E-5</v>
      </c>
      <c r="AG108">
        <f>I108/100000000</f>
        <v>4.5680000000000003E-5</v>
      </c>
      <c r="AH108">
        <f t="shared" si="175"/>
        <v>8.1362999999999997E-4</v>
      </c>
      <c r="AI108">
        <f t="shared" si="176"/>
        <v>8.1786999999999995E-4</v>
      </c>
      <c r="AJ108">
        <f>L108/100000000</f>
        <v>8.1547E-4</v>
      </c>
      <c r="AK108">
        <f>M108/100000000</f>
        <v>8.1547E-4</v>
      </c>
      <c r="AL108">
        <f t="shared" si="179"/>
        <v>1.141839E-2</v>
      </c>
      <c r="AM108">
        <f t="shared" si="180"/>
        <v>1.141839E-2</v>
      </c>
      <c r="AN108">
        <f>P108/100000000</f>
        <v>1.141839E-2</v>
      </c>
      <c r="AO108">
        <f>Q108/100000000</f>
        <v>1.141839E-2</v>
      </c>
      <c r="AP108">
        <f t="shared" si="183"/>
        <v>0.14465550999999999</v>
      </c>
      <c r="AQ108">
        <f t="shared" si="184"/>
        <v>0.14465739</v>
      </c>
      <c r="AR108">
        <f>T108/100000000</f>
        <v>0.14465407</v>
      </c>
      <c r="AS108">
        <f>U108/100000000</f>
        <v>0.14465534999999999</v>
      </c>
      <c r="AT108">
        <f t="shared" si="187"/>
        <v>3.1387818999999997E-2</v>
      </c>
      <c r="AW108" t="s">
        <v>22</v>
      </c>
      <c r="AX108">
        <f t="shared" si="201"/>
        <v>2.6800000000000002E-6</v>
      </c>
      <c r="AY108">
        <f>(AD108+AE108+AF108+AG108)/4</f>
        <v>4.6835000000000001E-5</v>
      </c>
      <c r="AZ108">
        <f>(AH108+AI108+AJ108+AK108)/4</f>
        <v>8.1560999999999992E-4</v>
      </c>
      <c r="BA108">
        <f>(AL108+AM108+AN108+AO108)/4</f>
        <v>1.141839E-2</v>
      </c>
      <c r="BB108">
        <f>(AP108+AQ108+AR108+AS108)/4</f>
        <v>0.14465557999999998</v>
      </c>
    </row>
    <row r="112" spans="1:54" x14ac:dyDescent="0.25">
      <c r="B112" s="2" t="s">
        <v>37</v>
      </c>
      <c r="C112" s="2" t="s">
        <v>38</v>
      </c>
      <c r="D112" s="2" t="s">
        <v>39</v>
      </c>
      <c r="F112" s="2" t="s">
        <v>37</v>
      </c>
      <c r="G112" s="2" t="s">
        <v>38</v>
      </c>
      <c r="H112" s="2" t="s">
        <v>39</v>
      </c>
      <c r="I112" s="2" t="s">
        <v>37</v>
      </c>
      <c r="J112" s="2" t="s">
        <v>38</v>
      </c>
      <c r="K112" s="2" t="s">
        <v>39</v>
      </c>
      <c r="L112" s="2" t="s">
        <v>37</v>
      </c>
      <c r="M112" s="2" t="s">
        <v>38</v>
      </c>
      <c r="N112" s="2" t="s">
        <v>39</v>
      </c>
      <c r="O112" s="2" t="s">
        <v>37</v>
      </c>
      <c r="P112" s="2" t="s">
        <v>38</v>
      </c>
      <c r="Q112" s="2" t="s">
        <v>39</v>
      </c>
      <c r="R112" s="2" t="s">
        <v>37</v>
      </c>
      <c r="S112" s="2" t="s">
        <v>38</v>
      </c>
      <c r="T112" s="2" t="s">
        <v>39</v>
      </c>
      <c r="X112" s="2" t="s">
        <v>37</v>
      </c>
      <c r="Y112" s="2" t="s">
        <v>38</v>
      </c>
      <c r="Z112" s="2" t="s">
        <v>39</v>
      </c>
      <c r="AA112" s="2" t="s">
        <v>37</v>
      </c>
      <c r="AB112" s="2" t="s">
        <v>38</v>
      </c>
      <c r="AC112" s="2" t="s">
        <v>39</v>
      </c>
      <c r="AD112" s="2" t="s">
        <v>37</v>
      </c>
      <c r="AE112" s="2" t="s">
        <v>38</v>
      </c>
      <c r="AF112" s="2" t="s">
        <v>39</v>
      </c>
      <c r="AG112" s="2" t="s">
        <v>37</v>
      </c>
      <c r="AH112" s="2" t="s">
        <v>38</v>
      </c>
      <c r="AI112" s="2" t="s">
        <v>39</v>
      </c>
      <c r="AJ112" s="2" t="s">
        <v>37</v>
      </c>
      <c r="AK112" s="2" t="s">
        <v>38</v>
      </c>
      <c r="AL112" s="2" t="s">
        <v>39</v>
      </c>
    </row>
    <row r="113" spans="1:45" x14ac:dyDescent="0.25">
      <c r="A113" t="s">
        <v>8</v>
      </c>
      <c r="B113" s="3" t="s">
        <v>26</v>
      </c>
      <c r="C113" s="4" t="s">
        <v>24</v>
      </c>
      <c r="D113" s="5" t="s">
        <v>25</v>
      </c>
      <c r="F113">
        <v>50</v>
      </c>
      <c r="G113">
        <f>F113*F113/2</f>
        <v>1250</v>
      </c>
      <c r="H113">
        <f>F113*F113/2</f>
        <v>1250</v>
      </c>
      <c r="I113">
        <v>500</v>
      </c>
      <c r="J113">
        <f>I113*I113/2</f>
        <v>125000</v>
      </c>
      <c r="K113">
        <f>I113*I113/2</f>
        <v>125000</v>
      </c>
      <c r="L113">
        <v>5000</v>
      </c>
      <c r="M113">
        <f>L113*L113/2</f>
        <v>12500000</v>
      </c>
      <c r="N113">
        <f>L113*L113/2</f>
        <v>12500000</v>
      </c>
      <c r="O113">
        <v>50000</v>
      </c>
      <c r="P113">
        <f>O113*O113/2</f>
        <v>1250000000</v>
      </c>
      <c r="Q113">
        <f>O113*O113/2</f>
        <v>1250000000</v>
      </c>
      <c r="R113">
        <v>500000</v>
      </c>
      <c r="S113">
        <f>R113*R113/2</f>
        <v>125000000000</v>
      </c>
      <c r="T113">
        <f>R113*R113/2</f>
        <v>125000000000</v>
      </c>
      <c r="W113" t="s">
        <v>8</v>
      </c>
      <c r="X113" s="3">
        <f>F113/100000000</f>
        <v>4.9999999999999998E-7</v>
      </c>
      <c r="Y113" s="3">
        <f t="shared" ref="Y113:AL113" si="202">G113/100000000</f>
        <v>1.2500000000000001E-5</v>
      </c>
      <c r="Z113" s="3">
        <f t="shared" si="202"/>
        <v>1.2500000000000001E-5</v>
      </c>
      <c r="AA113" s="3">
        <f t="shared" si="202"/>
        <v>5.0000000000000004E-6</v>
      </c>
      <c r="AB113" s="3">
        <f t="shared" si="202"/>
        <v>1.25E-3</v>
      </c>
      <c r="AC113" s="3">
        <f t="shared" si="202"/>
        <v>1.25E-3</v>
      </c>
      <c r="AD113" s="3">
        <f t="shared" si="202"/>
        <v>5.0000000000000002E-5</v>
      </c>
      <c r="AE113" s="3">
        <f t="shared" si="202"/>
        <v>0.125</v>
      </c>
      <c r="AF113" s="3">
        <f t="shared" si="202"/>
        <v>0.125</v>
      </c>
      <c r="AG113" s="3">
        <f t="shared" si="202"/>
        <v>5.0000000000000001E-4</v>
      </c>
      <c r="AH113" s="3">
        <f t="shared" si="202"/>
        <v>12.5</v>
      </c>
      <c r="AI113" s="3">
        <f t="shared" si="202"/>
        <v>12.5</v>
      </c>
      <c r="AJ113" s="3">
        <f t="shared" si="202"/>
        <v>5.0000000000000001E-3</v>
      </c>
      <c r="AK113" s="3">
        <f t="shared" si="202"/>
        <v>1250</v>
      </c>
      <c r="AL113" s="3">
        <f t="shared" si="202"/>
        <v>1250</v>
      </c>
      <c r="AN113" t="s">
        <v>8</v>
      </c>
      <c r="AO113">
        <f t="shared" ref="AO113:AO127" si="203">Y113</f>
        <v>1.2500000000000001E-5</v>
      </c>
      <c r="AP113" s="3">
        <f t="shared" ref="AP113:AP127" si="204">AB113</f>
        <v>1.25E-3</v>
      </c>
      <c r="AQ113" s="3">
        <f t="shared" ref="AQ113:AQ127" si="205">AE113</f>
        <v>0.125</v>
      </c>
      <c r="AR113" s="3">
        <f t="shared" ref="AR113:AR127" si="206">AH113</f>
        <v>12.5</v>
      </c>
      <c r="AS113" s="3">
        <f t="shared" ref="AS113:AS127" si="207">AK113</f>
        <v>1250</v>
      </c>
    </row>
    <row r="114" spans="1:45" x14ac:dyDescent="0.25">
      <c r="A114" t="s">
        <v>9</v>
      </c>
      <c r="B114" s="3" t="s">
        <v>26</v>
      </c>
      <c r="C114" s="4" t="s">
        <v>24</v>
      </c>
      <c r="D114" s="5" t="s">
        <v>25</v>
      </c>
      <c r="F114">
        <f>F113</f>
        <v>50</v>
      </c>
      <c r="G114">
        <f>F113*F113/2</f>
        <v>1250</v>
      </c>
      <c r="H114">
        <f>F113*F113/2</f>
        <v>1250</v>
      </c>
      <c r="I114">
        <f>I113</f>
        <v>500</v>
      </c>
      <c r="J114">
        <f>I113*I113/2</f>
        <v>125000</v>
      </c>
      <c r="K114">
        <f>I113*I113/2</f>
        <v>125000</v>
      </c>
      <c r="L114">
        <f>L113</f>
        <v>5000</v>
      </c>
      <c r="M114">
        <f>L113*L113/2</f>
        <v>12500000</v>
      </c>
      <c r="N114">
        <f>L113*L113/2</f>
        <v>12500000</v>
      </c>
      <c r="O114">
        <f>O113</f>
        <v>50000</v>
      </c>
      <c r="P114">
        <f>O113*O113/2</f>
        <v>1250000000</v>
      </c>
      <c r="Q114">
        <f>O113*O113/2</f>
        <v>1250000000</v>
      </c>
      <c r="R114">
        <f>R113</f>
        <v>500000</v>
      </c>
      <c r="S114">
        <f>R113*R113/2</f>
        <v>125000000000</v>
      </c>
      <c r="T114">
        <f>R113*R113/2</f>
        <v>125000000000</v>
      </c>
      <c r="W114" t="s">
        <v>9</v>
      </c>
      <c r="X114" s="3">
        <f t="shared" ref="X114:X127" si="208">F114/100000000</f>
        <v>4.9999999999999998E-7</v>
      </c>
      <c r="Y114" s="3">
        <f t="shared" ref="Y114:Y127" si="209">G114/100000000</f>
        <v>1.2500000000000001E-5</v>
      </c>
      <c r="Z114" s="3">
        <f t="shared" ref="Z114:Z127" si="210">H114/100000000</f>
        <v>1.2500000000000001E-5</v>
      </c>
      <c r="AA114" s="3">
        <f t="shared" ref="AA114:AA127" si="211">I114/100000000</f>
        <v>5.0000000000000004E-6</v>
      </c>
      <c r="AB114" s="3">
        <f t="shared" ref="AB114:AB127" si="212">J114/100000000</f>
        <v>1.25E-3</v>
      </c>
      <c r="AC114" s="3">
        <f t="shared" ref="AC114:AC127" si="213">K114/100000000</f>
        <v>1.25E-3</v>
      </c>
      <c r="AD114" s="3">
        <f t="shared" ref="AD114:AD127" si="214">L114/100000000</f>
        <v>5.0000000000000002E-5</v>
      </c>
      <c r="AE114" s="3">
        <f t="shared" ref="AE114:AE127" si="215">M114/100000000</f>
        <v>0.125</v>
      </c>
      <c r="AF114" s="3">
        <f t="shared" ref="AF114:AF127" si="216">N114/100000000</f>
        <v>0.125</v>
      </c>
      <c r="AG114" s="3">
        <f t="shared" ref="AG114:AG127" si="217">O114/100000000</f>
        <v>5.0000000000000001E-4</v>
      </c>
      <c r="AH114" s="3">
        <f t="shared" ref="AH114:AH127" si="218">P114/100000000</f>
        <v>12.5</v>
      </c>
      <c r="AI114" s="3">
        <f t="shared" ref="AI114:AI127" si="219">Q114/100000000</f>
        <v>12.5</v>
      </c>
      <c r="AJ114" s="3">
        <f t="shared" ref="AJ114:AJ127" si="220">R114/100000000</f>
        <v>5.0000000000000001E-3</v>
      </c>
      <c r="AK114" s="3">
        <f t="shared" ref="AK114:AK127" si="221">S114/100000000</f>
        <v>1250</v>
      </c>
      <c r="AL114" s="3">
        <f t="shared" ref="AL114:AL127" si="222">T114/100000000</f>
        <v>1250</v>
      </c>
      <c r="AN114" t="s">
        <v>9</v>
      </c>
      <c r="AO114">
        <f t="shared" si="203"/>
        <v>1.2500000000000001E-5</v>
      </c>
      <c r="AP114" s="3">
        <f t="shared" si="204"/>
        <v>1.25E-3</v>
      </c>
      <c r="AQ114" s="3">
        <f t="shared" si="205"/>
        <v>0.125</v>
      </c>
      <c r="AR114" s="3">
        <f t="shared" si="206"/>
        <v>12.5</v>
      </c>
      <c r="AS114" s="3">
        <f t="shared" si="207"/>
        <v>1250</v>
      </c>
    </row>
    <row r="115" spans="1:45" x14ac:dyDescent="0.25">
      <c r="A115" t="s">
        <v>10</v>
      </c>
      <c r="B115" s="3" t="s">
        <v>26</v>
      </c>
      <c r="C115" s="4" t="s">
        <v>24</v>
      </c>
      <c r="D115" s="5" t="s">
        <v>25</v>
      </c>
      <c r="F115">
        <f>F113</f>
        <v>50</v>
      </c>
      <c r="G115">
        <f>F113*F113/2</f>
        <v>1250</v>
      </c>
      <c r="H115">
        <f>F113*F113/2</f>
        <v>1250</v>
      </c>
      <c r="I115">
        <f>I113</f>
        <v>500</v>
      </c>
      <c r="J115">
        <f>I113*I113/2</f>
        <v>125000</v>
      </c>
      <c r="K115">
        <f>I113*I113/2</f>
        <v>125000</v>
      </c>
      <c r="L115">
        <f>L113</f>
        <v>5000</v>
      </c>
      <c r="M115">
        <f>L113*L113/2</f>
        <v>12500000</v>
      </c>
      <c r="N115">
        <f>L113*L113/2</f>
        <v>12500000</v>
      </c>
      <c r="O115">
        <f>O113</f>
        <v>50000</v>
      </c>
      <c r="P115">
        <f>O113*O113/2</f>
        <v>1250000000</v>
      </c>
      <c r="Q115">
        <f>O113*O113/2</f>
        <v>1250000000</v>
      </c>
      <c r="R115">
        <f>R113</f>
        <v>500000</v>
      </c>
      <c r="S115">
        <f>R113*R113/2</f>
        <v>125000000000</v>
      </c>
      <c r="T115">
        <f>R113*R113/2</f>
        <v>125000000000</v>
      </c>
      <c r="W115" t="s">
        <v>10</v>
      </c>
      <c r="X115" s="3">
        <f t="shared" si="208"/>
        <v>4.9999999999999998E-7</v>
      </c>
      <c r="Y115" s="3">
        <f t="shared" si="209"/>
        <v>1.2500000000000001E-5</v>
      </c>
      <c r="Z115" s="3">
        <f t="shared" si="210"/>
        <v>1.2500000000000001E-5</v>
      </c>
      <c r="AA115" s="3">
        <f t="shared" si="211"/>
        <v>5.0000000000000004E-6</v>
      </c>
      <c r="AB115" s="3">
        <f t="shared" si="212"/>
        <v>1.25E-3</v>
      </c>
      <c r="AC115" s="3">
        <f t="shared" si="213"/>
        <v>1.25E-3</v>
      </c>
      <c r="AD115" s="3">
        <f t="shared" si="214"/>
        <v>5.0000000000000002E-5</v>
      </c>
      <c r="AE115" s="3">
        <f t="shared" si="215"/>
        <v>0.125</v>
      </c>
      <c r="AF115" s="3">
        <f t="shared" si="216"/>
        <v>0.125</v>
      </c>
      <c r="AG115" s="3">
        <f t="shared" si="217"/>
        <v>5.0000000000000001E-4</v>
      </c>
      <c r="AH115" s="3">
        <f t="shared" si="218"/>
        <v>12.5</v>
      </c>
      <c r="AI115" s="3">
        <f t="shared" si="219"/>
        <v>12.5</v>
      </c>
      <c r="AJ115" s="3">
        <f t="shared" si="220"/>
        <v>5.0000000000000001E-3</v>
      </c>
      <c r="AK115" s="3">
        <f t="shared" si="221"/>
        <v>1250</v>
      </c>
      <c r="AL115" s="3">
        <f t="shared" si="222"/>
        <v>1250</v>
      </c>
      <c r="AN115" t="s">
        <v>10</v>
      </c>
      <c r="AO115">
        <f t="shared" si="203"/>
        <v>1.2500000000000001E-5</v>
      </c>
      <c r="AP115" s="3">
        <f t="shared" si="204"/>
        <v>1.25E-3</v>
      </c>
      <c r="AQ115" s="3">
        <f t="shared" si="205"/>
        <v>0.125</v>
      </c>
      <c r="AR115" s="3">
        <f t="shared" si="206"/>
        <v>12.5</v>
      </c>
      <c r="AS115" s="3">
        <f t="shared" si="207"/>
        <v>1250</v>
      </c>
    </row>
    <row r="116" spans="1:45" x14ac:dyDescent="0.25">
      <c r="A116" t="s">
        <v>11</v>
      </c>
      <c r="B116" s="3" t="s">
        <v>26</v>
      </c>
      <c r="C116" s="4" t="s">
        <v>24</v>
      </c>
      <c r="D116" s="5" t="s">
        <v>24</v>
      </c>
      <c r="F116">
        <f>F113</f>
        <v>50</v>
      </c>
      <c r="G116">
        <f>F113*F113/2</f>
        <v>1250</v>
      </c>
      <c r="H116">
        <f>F113*F113/2</f>
        <v>1250</v>
      </c>
      <c r="I116">
        <f>I113</f>
        <v>500</v>
      </c>
      <c r="J116">
        <f>I113*I113/2</f>
        <v>125000</v>
      </c>
      <c r="K116">
        <f>I113*I113/2</f>
        <v>125000</v>
      </c>
      <c r="L116">
        <f>L113</f>
        <v>5000</v>
      </c>
      <c r="M116">
        <f>L113*L113/2</f>
        <v>12500000</v>
      </c>
      <c r="N116">
        <f>L113*L113/2</f>
        <v>12500000</v>
      </c>
      <c r="O116">
        <f>O113</f>
        <v>50000</v>
      </c>
      <c r="P116">
        <f>O113*O113/2</f>
        <v>1250000000</v>
      </c>
      <c r="Q116">
        <f>O113*O113/2</f>
        <v>1250000000</v>
      </c>
      <c r="R116">
        <f>R113</f>
        <v>500000</v>
      </c>
      <c r="S116">
        <f>R113*R113/2</f>
        <v>125000000000</v>
      </c>
      <c r="T116">
        <f>R113*R113/2</f>
        <v>125000000000</v>
      </c>
      <c r="W116" t="s">
        <v>11</v>
      </c>
      <c r="X116" s="3">
        <f t="shared" si="208"/>
        <v>4.9999999999999998E-7</v>
      </c>
      <c r="Y116" s="3">
        <f t="shared" si="209"/>
        <v>1.2500000000000001E-5</v>
      </c>
      <c r="Z116" s="3">
        <f t="shared" si="210"/>
        <v>1.2500000000000001E-5</v>
      </c>
      <c r="AA116" s="3">
        <f t="shared" si="211"/>
        <v>5.0000000000000004E-6</v>
      </c>
      <c r="AB116" s="3">
        <f t="shared" si="212"/>
        <v>1.25E-3</v>
      </c>
      <c r="AC116" s="3">
        <f t="shared" si="213"/>
        <v>1.25E-3</v>
      </c>
      <c r="AD116" s="3">
        <f t="shared" si="214"/>
        <v>5.0000000000000002E-5</v>
      </c>
      <c r="AE116" s="3">
        <f t="shared" si="215"/>
        <v>0.125</v>
      </c>
      <c r="AF116" s="3">
        <f t="shared" si="216"/>
        <v>0.125</v>
      </c>
      <c r="AG116" s="3">
        <f t="shared" si="217"/>
        <v>5.0000000000000001E-4</v>
      </c>
      <c r="AH116" s="3">
        <f t="shared" si="218"/>
        <v>12.5</v>
      </c>
      <c r="AI116" s="3">
        <f t="shared" si="219"/>
        <v>12.5</v>
      </c>
      <c r="AJ116" s="3">
        <f t="shared" si="220"/>
        <v>5.0000000000000001E-3</v>
      </c>
      <c r="AK116" s="3">
        <f t="shared" si="221"/>
        <v>1250</v>
      </c>
      <c r="AL116" s="3">
        <f t="shared" si="222"/>
        <v>1250</v>
      </c>
      <c r="AN116" t="s">
        <v>11</v>
      </c>
      <c r="AO116">
        <f t="shared" si="203"/>
        <v>1.2500000000000001E-5</v>
      </c>
      <c r="AP116" s="3">
        <f t="shared" si="204"/>
        <v>1.25E-3</v>
      </c>
      <c r="AQ116" s="3">
        <f t="shared" si="205"/>
        <v>0.125</v>
      </c>
      <c r="AR116" s="3">
        <f t="shared" si="206"/>
        <v>12.5</v>
      </c>
      <c r="AS116" s="3">
        <f t="shared" si="207"/>
        <v>1250</v>
      </c>
    </row>
    <row r="117" spans="1:45" ht="15.75" customHeight="1" x14ac:dyDescent="0.25">
      <c r="A117" t="s">
        <v>12</v>
      </c>
      <c r="B117" s="3" t="s">
        <v>29</v>
      </c>
      <c r="C117" s="4" t="s">
        <v>40</v>
      </c>
      <c r="D117" s="5" t="s">
        <v>25</v>
      </c>
      <c r="F117">
        <f>F113*LOG(F113, 2)</f>
        <v>282.1928094887362</v>
      </c>
      <c r="G117">
        <f>F113*F113/(POWER(2,POWER(F113,0.2)))</f>
        <v>549.12402848365616</v>
      </c>
      <c r="H117">
        <f>F113*F113/2</f>
        <v>1250</v>
      </c>
      <c r="I117">
        <f>I113*LOG(I113, 2)</f>
        <v>4482.8921423310439</v>
      </c>
      <c r="J117">
        <f>I113*I113/(POWER(2,POWER(I113,0.2)))</f>
        <v>22628.359145823586</v>
      </c>
      <c r="K117">
        <f>I113*I113/2</f>
        <v>125000</v>
      </c>
      <c r="L117">
        <f>L113*LOG(L113, 2)</f>
        <v>61438.561897747255</v>
      </c>
      <c r="M117">
        <f>L113*L113/(POWER(2,POWER(L113,0.2)))</f>
        <v>555189.99445484148</v>
      </c>
      <c r="N117">
        <f>L113*L113/2</f>
        <v>12500000</v>
      </c>
      <c r="O117">
        <f>O113*LOG(O113, 2)</f>
        <v>780482.02372184058</v>
      </c>
      <c r="P117">
        <f>O113*O113/(POWER(2,POWER(O113,0.2)))</f>
        <v>5988550.0797296874</v>
      </c>
      <c r="Q117">
        <f>O113*O113/2</f>
        <v>1250000000</v>
      </c>
      <c r="R117">
        <f>R113*LOG(R113, 2)</f>
        <v>9465784.2846620865</v>
      </c>
      <c r="S117">
        <f>R113*R113/(POWER(2,POWER(R113,0.2)))</f>
        <v>17560620.947850924</v>
      </c>
      <c r="T117">
        <f>R113*R113/2</f>
        <v>125000000000</v>
      </c>
      <c r="W117" t="s">
        <v>12</v>
      </c>
      <c r="X117" s="3">
        <f t="shared" si="208"/>
        <v>2.821928094887362E-6</v>
      </c>
      <c r="Y117" s="3">
        <f t="shared" si="209"/>
        <v>5.491240284836562E-6</v>
      </c>
      <c r="Z117" s="3">
        <f t="shared" si="210"/>
        <v>1.2500000000000001E-5</v>
      </c>
      <c r="AA117" s="3">
        <f t="shared" si="211"/>
        <v>4.4828921423310439E-5</v>
      </c>
      <c r="AB117" s="3">
        <f t="shared" si="212"/>
        <v>2.2628359145823585E-4</v>
      </c>
      <c r="AC117" s="3">
        <f t="shared" si="213"/>
        <v>1.25E-3</v>
      </c>
      <c r="AD117" s="3">
        <f t="shared" si="214"/>
        <v>6.1438561897747253E-4</v>
      </c>
      <c r="AE117" s="3">
        <f t="shared" si="215"/>
        <v>5.5518999445484151E-3</v>
      </c>
      <c r="AF117" s="3">
        <f t="shared" si="216"/>
        <v>0.125</v>
      </c>
      <c r="AG117" s="3">
        <f t="shared" si="217"/>
        <v>7.804820237218406E-3</v>
      </c>
      <c r="AH117" s="3">
        <f t="shared" si="218"/>
        <v>5.9885500797296876E-2</v>
      </c>
      <c r="AI117" s="3">
        <f t="shared" si="219"/>
        <v>12.5</v>
      </c>
      <c r="AJ117" s="3">
        <f t="shared" si="220"/>
        <v>9.4657842846620863E-2</v>
      </c>
      <c r="AK117" s="3">
        <f t="shared" si="221"/>
        <v>0.17560620947850925</v>
      </c>
      <c r="AL117" s="3">
        <f t="shared" si="222"/>
        <v>1250</v>
      </c>
      <c r="AN117" t="s">
        <v>13</v>
      </c>
      <c r="AO117">
        <f>Y118</f>
        <v>1.2500000000000001E-5</v>
      </c>
      <c r="AP117" s="3">
        <f>AB118</f>
        <v>1.25E-3</v>
      </c>
      <c r="AQ117" s="3">
        <f>AE118</f>
        <v>0.125</v>
      </c>
      <c r="AR117" s="3">
        <f>AH118</f>
        <v>12.5</v>
      </c>
      <c r="AS117" s="3">
        <f>AK118</f>
        <v>1250</v>
      </c>
    </row>
    <row r="118" spans="1:45" x14ac:dyDescent="0.25">
      <c r="A118" t="s">
        <v>13</v>
      </c>
      <c r="B118" s="3" t="s">
        <v>23</v>
      </c>
      <c r="C118" s="4" t="s">
        <v>24</v>
      </c>
      <c r="D118" s="5" t="s">
        <v>25</v>
      </c>
      <c r="F118">
        <f>F113*F113/2</f>
        <v>1250</v>
      </c>
      <c r="G118">
        <f>F113*F113/2</f>
        <v>1250</v>
      </c>
      <c r="H118">
        <f>F113*F113/2</f>
        <v>1250</v>
      </c>
      <c r="I118">
        <f>I113*I113/2</f>
        <v>125000</v>
      </c>
      <c r="J118">
        <f>I113*I113/2</f>
        <v>125000</v>
      </c>
      <c r="K118">
        <f>I113*I113/2</f>
        <v>125000</v>
      </c>
      <c r="L118">
        <f>L113*L113/2</f>
        <v>12500000</v>
      </c>
      <c r="M118">
        <f>L113*L113/2</f>
        <v>12500000</v>
      </c>
      <c r="N118">
        <f>L113*L113/2</f>
        <v>12500000</v>
      </c>
      <c r="O118">
        <f>O113*O113/2</f>
        <v>1250000000</v>
      </c>
      <c r="P118">
        <f>O113*O113/2</f>
        <v>1250000000</v>
      </c>
      <c r="Q118">
        <f>O113*O113/2</f>
        <v>1250000000</v>
      </c>
      <c r="R118">
        <f>R113*R113/2</f>
        <v>125000000000</v>
      </c>
      <c r="S118">
        <f>R113*R113/2</f>
        <v>125000000000</v>
      </c>
      <c r="T118">
        <f>R113*R113/2</f>
        <v>125000000000</v>
      </c>
      <c r="W118" t="s">
        <v>13</v>
      </c>
      <c r="X118" s="3">
        <f t="shared" si="208"/>
        <v>1.2500000000000001E-5</v>
      </c>
      <c r="Y118" s="3">
        <f t="shared" si="209"/>
        <v>1.2500000000000001E-5</v>
      </c>
      <c r="Z118" s="3">
        <f t="shared" si="210"/>
        <v>1.2500000000000001E-5</v>
      </c>
      <c r="AA118" s="3">
        <f t="shared" si="211"/>
        <v>1.25E-3</v>
      </c>
      <c r="AB118" s="3">
        <f t="shared" si="212"/>
        <v>1.25E-3</v>
      </c>
      <c r="AC118" s="3">
        <f t="shared" si="213"/>
        <v>1.25E-3</v>
      </c>
      <c r="AD118" s="3">
        <f t="shared" si="214"/>
        <v>0.125</v>
      </c>
      <c r="AE118" s="3">
        <f t="shared" si="215"/>
        <v>0.125</v>
      </c>
      <c r="AF118" s="3">
        <f t="shared" si="216"/>
        <v>0.125</v>
      </c>
      <c r="AG118" s="3">
        <f t="shared" si="217"/>
        <v>12.5</v>
      </c>
      <c r="AH118" s="3">
        <f t="shared" si="218"/>
        <v>12.5</v>
      </c>
      <c r="AI118" s="3">
        <f t="shared" si="219"/>
        <v>12.5</v>
      </c>
      <c r="AJ118" s="3">
        <f t="shared" si="220"/>
        <v>1250</v>
      </c>
      <c r="AK118" s="3">
        <f t="shared" si="221"/>
        <v>1250</v>
      </c>
      <c r="AL118" s="3">
        <f t="shared" si="222"/>
        <v>1250</v>
      </c>
      <c r="AN118" t="s">
        <v>12</v>
      </c>
      <c r="AO118">
        <f>Y117</f>
        <v>5.491240284836562E-6</v>
      </c>
      <c r="AP118" s="3">
        <f>AB117</f>
        <v>2.2628359145823585E-4</v>
      </c>
      <c r="AQ118" s="3">
        <f>AE117</f>
        <v>5.5518999445484151E-3</v>
      </c>
      <c r="AR118" s="3">
        <f>AH117</f>
        <v>5.9885500797296876E-2</v>
      </c>
      <c r="AS118" s="3">
        <f>AK117</f>
        <v>0.17560620947850925</v>
      </c>
    </row>
    <row r="119" spans="1:45" x14ac:dyDescent="0.25">
      <c r="A119" t="s">
        <v>14</v>
      </c>
      <c r="B119" s="3" t="s">
        <v>30</v>
      </c>
      <c r="C119" s="4" t="s">
        <v>31</v>
      </c>
      <c r="D119" s="5" t="s">
        <v>35</v>
      </c>
      <c r="F119">
        <f>F113+1000</f>
        <v>1050</v>
      </c>
      <c r="G119">
        <f>F113+1000</f>
        <v>1050</v>
      </c>
      <c r="H119">
        <f>F113+1000</f>
        <v>1050</v>
      </c>
      <c r="I119">
        <f>I113+1000</f>
        <v>1500</v>
      </c>
      <c r="J119">
        <f>I113+1000</f>
        <v>1500</v>
      </c>
      <c r="K119">
        <f>I113+1000</f>
        <v>1500</v>
      </c>
      <c r="L119">
        <f>L113+1000</f>
        <v>6000</v>
      </c>
      <c r="M119">
        <f>L113+1000</f>
        <v>6000</v>
      </c>
      <c r="N119">
        <f>L113+1000</f>
        <v>6000</v>
      </c>
      <c r="O119">
        <f>O113+1000</f>
        <v>51000</v>
      </c>
      <c r="P119">
        <f>O113+1000</f>
        <v>51000</v>
      </c>
      <c r="Q119">
        <f>O113+1000</f>
        <v>51000</v>
      </c>
      <c r="R119">
        <f>R113+1000</f>
        <v>501000</v>
      </c>
      <c r="S119">
        <f>R113+1000</f>
        <v>501000</v>
      </c>
      <c r="T119">
        <f>R113+1000</f>
        <v>501000</v>
      </c>
      <c r="W119" t="s">
        <v>14</v>
      </c>
      <c r="X119" s="3">
        <f t="shared" si="208"/>
        <v>1.0499999999999999E-5</v>
      </c>
      <c r="Y119" s="3">
        <f t="shared" si="209"/>
        <v>1.0499999999999999E-5</v>
      </c>
      <c r="Z119" s="3">
        <f t="shared" si="210"/>
        <v>1.0499999999999999E-5</v>
      </c>
      <c r="AA119" s="3">
        <f t="shared" si="211"/>
        <v>1.5E-5</v>
      </c>
      <c r="AB119" s="3">
        <f t="shared" si="212"/>
        <v>1.5E-5</v>
      </c>
      <c r="AC119" s="3">
        <f t="shared" si="213"/>
        <v>1.5E-5</v>
      </c>
      <c r="AD119" s="3">
        <f t="shared" si="214"/>
        <v>6.0000000000000002E-5</v>
      </c>
      <c r="AE119" s="3">
        <f t="shared" si="215"/>
        <v>6.0000000000000002E-5</v>
      </c>
      <c r="AF119" s="3">
        <f t="shared" si="216"/>
        <v>6.0000000000000002E-5</v>
      </c>
      <c r="AG119" s="3">
        <f t="shared" si="217"/>
        <v>5.1000000000000004E-4</v>
      </c>
      <c r="AH119" s="3">
        <f t="shared" si="218"/>
        <v>5.1000000000000004E-4</v>
      </c>
      <c r="AI119" s="3">
        <f t="shared" si="219"/>
        <v>5.1000000000000004E-4</v>
      </c>
      <c r="AJ119" s="3">
        <f t="shared" si="220"/>
        <v>5.0099999999999997E-3</v>
      </c>
      <c r="AK119" s="3">
        <f t="shared" si="221"/>
        <v>5.0099999999999997E-3</v>
      </c>
      <c r="AL119" s="3">
        <f t="shared" si="222"/>
        <v>5.0099999999999997E-3</v>
      </c>
      <c r="AN119" t="s">
        <v>14</v>
      </c>
      <c r="AO119">
        <f t="shared" si="203"/>
        <v>1.0499999999999999E-5</v>
      </c>
      <c r="AP119" s="3">
        <f t="shared" si="204"/>
        <v>1.5E-5</v>
      </c>
      <c r="AQ119" s="3">
        <f t="shared" si="205"/>
        <v>6.0000000000000002E-5</v>
      </c>
      <c r="AR119" s="3">
        <f t="shared" si="206"/>
        <v>5.1000000000000004E-4</v>
      </c>
      <c r="AS119" s="3">
        <f t="shared" si="207"/>
        <v>5.0099999999999997E-3</v>
      </c>
    </row>
    <row r="120" spans="1:45" x14ac:dyDescent="0.25">
      <c r="A120" t="s">
        <v>15</v>
      </c>
      <c r="B120" s="3" t="s">
        <v>27</v>
      </c>
      <c r="C120" s="4" t="s">
        <v>28</v>
      </c>
      <c r="D120" s="5" t="s">
        <v>25</v>
      </c>
      <c r="F120">
        <f>F113*LOG(F113, 2)</f>
        <v>282.1928094887362</v>
      </c>
      <c r="G120">
        <f>F113*LOG(F113, 2)</f>
        <v>282.1928094887362</v>
      </c>
      <c r="H120">
        <f>F113*F113/2</f>
        <v>1250</v>
      </c>
      <c r="I120">
        <f>I113*LOG(I113, 2)</f>
        <v>4482.8921423310439</v>
      </c>
      <c r="J120">
        <f>I113*LOG(I113, 2)</f>
        <v>4482.8921423310439</v>
      </c>
      <c r="K120">
        <f>I113*I113/2</f>
        <v>125000</v>
      </c>
      <c r="L120">
        <f>L113*LOG(L113, 2)</f>
        <v>61438.561897747255</v>
      </c>
      <c r="M120">
        <f>L113*LOG(L113, 2)</f>
        <v>61438.561897747255</v>
      </c>
      <c r="N120">
        <f>L113*L113/2</f>
        <v>12500000</v>
      </c>
      <c r="O120">
        <f>O113*LOG(O113, 2)</f>
        <v>780482.02372184058</v>
      </c>
      <c r="P120">
        <f>O113*LOG(O113, 2)</f>
        <v>780482.02372184058</v>
      </c>
      <c r="Q120">
        <f>O113*O113/2</f>
        <v>1250000000</v>
      </c>
      <c r="R120">
        <f>R113*LOG(R113, 2)</f>
        <v>9465784.2846620865</v>
      </c>
      <c r="S120">
        <f>R113*LOG(R113, 2)</f>
        <v>9465784.2846620865</v>
      </c>
      <c r="T120">
        <f>R113*R113/2</f>
        <v>125000000000</v>
      </c>
      <c r="W120" t="s">
        <v>15</v>
      </c>
      <c r="X120" s="3">
        <f t="shared" si="208"/>
        <v>2.821928094887362E-6</v>
      </c>
      <c r="Y120" s="3">
        <f t="shared" si="209"/>
        <v>2.821928094887362E-6</v>
      </c>
      <c r="Z120" s="3">
        <f t="shared" si="210"/>
        <v>1.2500000000000001E-5</v>
      </c>
      <c r="AA120" s="3">
        <f t="shared" si="211"/>
        <v>4.4828921423310439E-5</v>
      </c>
      <c r="AB120" s="3">
        <f t="shared" si="212"/>
        <v>4.4828921423310439E-5</v>
      </c>
      <c r="AC120" s="3">
        <f t="shared" si="213"/>
        <v>1.25E-3</v>
      </c>
      <c r="AD120" s="3">
        <f t="shared" si="214"/>
        <v>6.1438561897747253E-4</v>
      </c>
      <c r="AE120" s="3">
        <f t="shared" si="215"/>
        <v>6.1438561897747253E-4</v>
      </c>
      <c r="AF120" s="3">
        <f t="shared" si="216"/>
        <v>0.125</v>
      </c>
      <c r="AG120" s="3">
        <f t="shared" si="217"/>
        <v>7.804820237218406E-3</v>
      </c>
      <c r="AH120" s="3">
        <f t="shared" si="218"/>
        <v>7.804820237218406E-3</v>
      </c>
      <c r="AI120" s="3">
        <f t="shared" si="219"/>
        <v>12.5</v>
      </c>
      <c r="AJ120" s="3">
        <f t="shared" si="220"/>
        <v>9.4657842846620863E-2</v>
      </c>
      <c r="AK120" s="3">
        <f t="shared" si="221"/>
        <v>9.4657842846620863E-2</v>
      </c>
      <c r="AL120" s="3">
        <f t="shared" si="222"/>
        <v>1250</v>
      </c>
      <c r="AN120" t="s">
        <v>15</v>
      </c>
      <c r="AO120">
        <f t="shared" si="203"/>
        <v>2.821928094887362E-6</v>
      </c>
      <c r="AP120" s="3">
        <f t="shared" si="204"/>
        <v>4.4828921423310439E-5</v>
      </c>
      <c r="AQ120" s="3">
        <f t="shared" si="205"/>
        <v>6.1438561897747253E-4</v>
      </c>
      <c r="AR120" s="3">
        <f t="shared" si="206"/>
        <v>7.804820237218406E-3</v>
      </c>
      <c r="AS120" s="3">
        <f t="shared" si="207"/>
        <v>9.4657842846620863E-2</v>
      </c>
    </row>
    <row r="121" spans="1:45" x14ac:dyDescent="0.25">
      <c r="A121" t="s">
        <v>16</v>
      </c>
      <c r="B121" s="3" t="s">
        <v>27</v>
      </c>
      <c r="C121" s="4" t="s">
        <v>28</v>
      </c>
      <c r="D121" s="5" t="s">
        <v>25</v>
      </c>
      <c r="F121">
        <f>F113*LOG(F113, 2)</f>
        <v>282.1928094887362</v>
      </c>
      <c r="G121">
        <f>F113*LOG(F113, 2)</f>
        <v>282.1928094887362</v>
      </c>
      <c r="H121">
        <f>F113*F113/2</f>
        <v>1250</v>
      </c>
      <c r="I121">
        <f>I113*LOG(I113, 2)</f>
        <v>4482.8921423310439</v>
      </c>
      <c r="J121">
        <f>I113*LOG(I113, 2)</f>
        <v>4482.8921423310439</v>
      </c>
      <c r="K121">
        <f>I113*I113/2</f>
        <v>125000</v>
      </c>
      <c r="L121">
        <f>L113*LOG(L113, 2)</f>
        <v>61438.561897747255</v>
      </c>
      <c r="M121">
        <f>L113*LOG(L113, 2)</f>
        <v>61438.561897747255</v>
      </c>
      <c r="N121">
        <f>L113*L113/2</f>
        <v>12500000</v>
      </c>
      <c r="O121">
        <f>O113*LOG(O113, 2)</f>
        <v>780482.02372184058</v>
      </c>
      <c r="P121">
        <f>O113*LOG(O113, 2)</f>
        <v>780482.02372184058</v>
      </c>
      <c r="Q121">
        <f>O113*O113/2</f>
        <v>1250000000</v>
      </c>
      <c r="R121">
        <f>R113*LOG(R113, 2)</f>
        <v>9465784.2846620865</v>
      </c>
      <c r="S121">
        <f>R113*LOG(R113, 2)</f>
        <v>9465784.2846620865</v>
      </c>
      <c r="T121">
        <f>R113*R113/2</f>
        <v>125000000000</v>
      </c>
      <c r="W121" t="s">
        <v>16</v>
      </c>
      <c r="X121" s="3">
        <f t="shared" si="208"/>
        <v>2.821928094887362E-6</v>
      </c>
      <c r="Y121" s="3">
        <f t="shared" si="209"/>
        <v>2.821928094887362E-6</v>
      </c>
      <c r="Z121" s="3">
        <f t="shared" si="210"/>
        <v>1.2500000000000001E-5</v>
      </c>
      <c r="AA121" s="3">
        <f t="shared" si="211"/>
        <v>4.4828921423310439E-5</v>
      </c>
      <c r="AB121" s="3">
        <f t="shared" si="212"/>
        <v>4.4828921423310439E-5</v>
      </c>
      <c r="AC121" s="3">
        <f t="shared" si="213"/>
        <v>1.25E-3</v>
      </c>
      <c r="AD121" s="3">
        <f t="shared" si="214"/>
        <v>6.1438561897747253E-4</v>
      </c>
      <c r="AE121" s="3">
        <f t="shared" si="215"/>
        <v>6.1438561897747253E-4</v>
      </c>
      <c r="AF121" s="3">
        <f t="shared" si="216"/>
        <v>0.125</v>
      </c>
      <c r="AG121" s="3">
        <f t="shared" si="217"/>
        <v>7.804820237218406E-3</v>
      </c>
      <c r="AH121" s="3">
        <f t="shared" si="218"/>
        <v>7.804820237218406E-3</v>
      </c>
      <c r="AI121" s="3">
        <f t="shared" si="219"/>
        <v>12.5</v>
      </c>
      <c r="AJ121" s="3">
        <f t="shared" si="220"/>
        <v>9.4657842846620863E-2</v>
      </c>
      <c r="AK121" s="3">
        <f t="shared" si="221"/>
        <v>9.4657842846620863E-2</v>
      </c>
      <c r="AL121" s="3">
        <f t="shared" si="222"/>
        <v>1250</v>
      </c>
      <c r="AN121" t="s">
        <v>16</v>
      </c>
      <c r="AO121">
        <f t="shared" si="203"/>
        <v>2.821928094887362E-6</v>
      </c>
      <c r="AP121" s="3">
        <f t="shared" si="204"/>
        <v>4.4828921423310439E-5</v>
      </c>
      <c r="AQ121" s="3">
        <f t="shared" si="205"/>
        <v>6.1438561897747253E-4</v>
      </c>
      <c r="AR121" s="3">
        <f t="shared" si="206"/>
        <v>7.804820237218406E-3</v>
      </c>
      <c r="AS121" s="3">
        <f t="shared" si="207"/>
        <v>9.4657842846620863E-2</v>
      </c>
    </row>
    <row r="122" spans="1:45" x14ac:dyDescent="0.25">
      <c r="A122" t="s">
        <v>17</v>
      </c>
      <c r="B122" s="3" t="s">
        <v>27</v>
      </c>
      <c r="C122" s="4" t="s">
        <v>28</v>
      </c>
      <c r="D122" s="5" t="s">
        <v>29</v>
      </c>
      <c r="F122">
        <f>F113*LOG(F113, 2)</f>
        <v>282.1928094887362</v>
      </c>
      <c r="G122">
        <f>F113*LOG(F113, 2)</f>
        <v>282.1928094887362</v>
      </c>
      <c r="H122">
        <f>F113*LOG(F113, 2)</f>
        <v>282.1928094887362</v>
      </c>
      <c r="I122">
        <f>I113*LOG(I113, 2)</f>
        <v>4482.8921423310439</v>
      </c>
      <c r="J122">
        <f>I113*LOG(I113, 2)</f>
        <v>4482.8921423310439</v>
      </c>
      <c r="K122">
        <f>I113*LOG(I113, 2)</f>
        <v>4482.8921423310439</v>
      </c>
      <c r="L122">
        <f>L113*LOG(L113, 2)</f>
        <v>61438.561897747255</v>
      </c>
      <c r="M122">
        <f>L113*LOG(L113, 2)</f>
        <v>61438.561897747255</v>
      </c>
      <c r="N122">
        <f>L113*LOG(L113, 2)</f>
        <v>61438.561897747255</v>
      </c>
      <c r="O122">
        <f>O113*LOG(O113, 2)</f>
        <v>780482.02372184058</v>
      </c>
      <c r="P122">
        <f>O113*LOG(O113, 2)</f>
        <v>780482.02372184058</v>
      </c>
      <c r="Q122">
        <f>O113*LOG(O113, 2)</f>
        <v>780482.02372184058</v>
      </c>
      <c r="R122">
        <f>R113*LOG(R113, 2)</f>
        <v>9465784.2846620865</v>
      </c>
      <c r="S122">
        <f>R113*LOG(R113, 2)</f>
        <v>9465784.2846620865</v>
      </c>
      <c r="T122">
        <f>R113*LOG(R113, 2)</f>
        <v>9465784.2846620865</v>
      </c>
      <c r="W122" t="s">
        <v>17</v>
      </c>
      <c r="X122" s="3">
        <f t="shared" si="208"/>
        <v>2.821928094887362E-6</v>
      </c>
      <c r="Y122" s="3">
        <f t="shared" si="209"/>
        <v>2.821928094887362E-6</v>
      </c>
      <c r="Z122" s="3">
        <f t="shared" si="210"/>
        <v>2.821928094887362E-6</v>
      </c>
      <c r="AA122" s="3">
        <f t="shared" si="211"/>
        <v>4.4828921423310439E-5</v>
      </c>
      <c r="AB122" s="3">
        <f t="shared" si="212"/>
        <v>4.4828921423310439E-5</v>
      </c>
      <c r="AC122" s="3">
        <f t="shared" si="213"/>
        <v>4.4828921423310439E-5</v>
      </c>
      <c r="AD122" s="3">
        <f t="shared" si="214"/>
        <v>6.1438561897747253E-4</v>
      </c>
      <c r="AE122" s="3">
        <f t="shared" si="215"/>
        <v>6.1438561897747253E-4</v>
      </c>
      <c r="AF122" s="3">
        <f t="shared" si="216"/>
        <v>6.1438561897747253E-4</v>
      </c>
      <c r="AG122" s="3">
        <f t="shared" si="217"/>
        <v>7.804820237218406E-3</v>
      </c>
      <c r="AH122" s="3">
        <f t="shared" si="218"/>
        <v>7.804820237218406E-3</v>
      </c>
      <c r="AI122" s="3">
        <f t="shared" si="219"/>
        <v>7.804820237218406E-3</v>
      </c>
      <c r="AJ122" s="3">
        <f t="shared" si="220"/>
        <v>9.4657842846620863E-2</v>
      </c>
      <c r="AK122" s="3">
        <f t="shared" si="221"/>
        <v>9.4657842846620863E-2</v>
      </c>
      <c r="AL122" s="3">
        <f t="shared" si="222"/>
        <v>9.4657842846620863E-2</v>
      </c>
      <c r="AN122" t="s">
        <v>17</v>
      </c>
      <c r="AO122">
        <f t="shared" si="203"/>
        <v>2.821928094887362E-6</v>
      </c>
      <c r="AP122" s="3">
        <f t="shared" si="204"/>
        <v>4.4828921423310439E-5</v>
      </c>
      <c r="AQ122" s="3">
        <f t="shared" si="205"/>
        <v>6.1438561897747253E-4</v>
      </c>
      <c r="AR122" s="3">
        <f t="shared" si="206"/>
        <v>7.804820237218406E-3</v>
      </c>
      <c r="AS122" s="3">
        <f t="shared" si="207"/>
        <v>9.4657842846620863E-2</v>
      </c>
    </row>
    <row r="123" spans="1:45" x14ac:dyDescent="0.25">
      <c r="A123" t="s">
        <v>18</v>
      </c>
      <c r="B123" s="3" t="s">
        <v>27</v>
      </c>
      <c r="C123" s="4" t="s">
        <v>28</v>
      </c>
      <c r="D123" s="5" t="s">
        <v>29</v>
      </c>
      <c r="F123">
        <f>F113*LOG(F113, 2)</f>
        <v>282.1928094887362</v>
      </c>
      <c r="G123">
        <f>F113*LOG(F113, 2)</f>
        <v>282.1928094887362</v>
      </c>
      <c r="H123">
        <f>F113*LOG(F113, 2)</f>
        <v>282.1928094887362</v>
      </c>
      <c r="I123">
        <f>I113*LOG(I113, 2)</f>
        <v>4482.8921423310439</v>
      </c>
      <c r="J123">
        <f>I113*LOG(I113, 2)</f>
        <v>4482.8921423310439</v>
      </c>
      <c r="K123">
        <f>I113*LOG(I113, 2)</f>
        <v>4482.8921423310439</v>
      </c>
      <c r="L123">
        <f>L113*LOG(L113, 2)</f>
        <v>61438.561897747255</v>
      </c>
      <c r="M123">
        <f>L113*LOG(L113, 2)</f>
        <v>61438.561897747255</v>
      </c>
      <c r="N123">
        <f>L113*LOG(L113, 2)</f>
        <v>61438.561897747255</v>
      </c>
      <c r="O123">
        <f>O113*LOG(O113, 2)</f>
        <v>780482.02372184058</v>
      </c>
      <c r="P123">
        <f>O113*LOG(O113, 2)</f>
        <v>780482.02372184058</v>
      </c>
      <c r="Q123">
        <f>O113*LOG(O113, 2)</f>
        <v>780482.02372184058</v>
      </c>
      <c r="R123">
        <f>R113*LOG(R113, 2)</f>
        <v>9465784.2846620865</v>
      </c>
      <c r="S123">
        <f>R113*LOG(R113, 2)</f>
        <v>9465784.2846620865</v>
      </c>
      <c r="T123">
        <f>R113*LOG(R113, 2)</f>
        <v>9465784.2846620865</v>
      </c>
      <c r="W123" t="s">
        <v>18</v>
      </c>
      <c r="X123" s="3">
        <f t="shared" si="208"/>
        <v>2.821928094887362E-6</v>
      </c>
      <c r="Y123" s="3">
        <f t="shared" si="209"/>
        <v>2.821928094887362E-6</v>
      </c>
      <c r="Z123" s="3">
        <f t="shared" si="210"/>
        <v>2.821928094887362E-6</v>
      </c>
      <c r="AA123" s="3">
        <f t="shared" si="211"/>
        <v>4.4828921423310439E-5</v>
      </c>
      <c r="AB123" s="3">
        <f t="shared" si="212"/>
        <v>4.4828921423310439E-5</v>
      </c>
      <c r="AC123" s="3">
        <f t="shared" si="213"/>
        <v>4.4828921423310439E-5</v>
      </c>
      <c r="AD123" s="3">
        <f t="shared" si="214"/>
        <v>6.1438561897747253E-4</v>
      </c>
      <c r="AE123" s="3">
        <f t="shared" si="215"/>
        <v>6.1438561897747253E-4</v>
      </c>
      <c r="AF123" s="3">
        <f t="shared" si="216"/>
        <v>6.1438561897747253E-4</v>
      </c>
      <c r="AG123" s="3">
        <f t="shared" si="217"/>
        <v>7.804820237218406E-3</v>
      </c>
      <c r="AH123" s="3">
        <f t="shared" si="218"/>
        <v>7.804820237218406E-3</v>
      </c>
      <c r="AI123" s="3">
        <f t="shared" si="219"/>
        <v>7.804820237218406E-3</v>
      </c>
      <c r="AJ123" s="3">
        <f t="shared" si="220"/>
        <v>9.4657842846620863E-2</v>
      </c>
      <c r="AK123" s="3">
        <f t="shared" si="221"/>
        <v>9.4657842846620863E-2</v>
      </c>
      <c r="AL123" s="3">
        <f t="shared" si="222"/>
        <v>9.4657842846620863E-2</v>
      </c>
      <c r="AN123" t="s">
        <v>18</v>
      </c>
      <c r="AO123">
        <f t="shared" si="203"/>
        <v>2.821928094887362E-6</v>
      </c>
      <c r="AP123" s="3">
        <f t="shared" si="204"/>
        <v>4.4828921423310439E-5</v>
      </c>
      <c r="AQ123" s="3">
        <f t="shared" si="205"/>
        <v>6.1438561897747253E-4</v>
      </c>
      <c r="AR123" s="3">
        <f t="shared" si="206"/>
        <v>7.804820237218406E-3</v>
      </c>
      <c r="AS123" s="3">
        <f t="shared" si="207"/>
        <v>9.4657842846620863E-2</v>
      </c>
    </row>
    <row r="124" spans="1:45" x14ac:dyDescent="0.25">
      <c r="A124" t="s">
        <v>19</v>
      </c>
      <c r="B124" s="3" t="s">
        <v>30</v>
      </c>
      <c r="C124" s="4" t="s">
        <v>31</v>
      </c>
      <c r="D124" s="5" t="s">
        <v>25</v>
      </c>
      <c r="F124">
        <f>F113+48</f>
        <v>98</v>
      </c>
      <c r="G124">
        <f>F113+48</f>
        <v>98</v>
      </c>
      <c r="H124">
        <f>F113*F113/2</f>
        <v>1250</v>
      </c>
      <c r="I124">
        <f>I113+48</f>
        <v>548</v>
      </c>
      <c r="J124">
        <f>I113+48</f>
        <v>548</v>
      </c>
      <c r="K124">
        <f>I113*I113/2</f>
        <v>125000</v>
      </c>
      <c r="L124">
        <f>L113+48</f>
        <v>5048</v>
      </c>
      <c r="M124">
        <f>L113+48</f>
        <v>5048</v>
      </c>
      <c r="N124">
        <f>L113*L113/2</f>
        <v>12500000</v>
      </c>
      <c r="O124">
        <f>O113+48</f>
        <v>50048</v>
      </c>
      <c r="P124">
        <f>O113+48</f>
        <v>50048</v>
      </c>
      <c r="Q124">
        <f>O113*O113/2</f>
        <v>1250000000</v>
      </c>
      <c r="R124">
        <f>R113+48</f>
        <v>500048</v>
      </c>
      <c r="S124">
        <f>R113+48</f>
        <v>500048</v>
      </c>
      <c r="T124">
        <f>R113*R113/2</f>
        <v>125000000000</v>
      </c>
      <c r="W124" t="s">
        <v>19</v>
      </c>
      <c r="X124" s="3">
        <f t="shared" si="208"/>
        <v>9.7999999999999993E-7</v>
      </c>
      <c r="Y124" s="3">
        <f t="shared" si="209"/>
        <v>9.7999999999999993E-7</v>
      </c>
      <c r="Z124" s="3">
        <f t="shared" si="210"/>
        <v>1.2500000000000001E-5</v>
      </c>
      <c r="AA124" s="3">
        <f t="shared" si="211"/>
        <v>5.48E-6</v>
      </c>
      <c r="AB124" s="3">
        <f t="shared" si="212"/>
        <v>5.48E-6</v>
      </c>
      <c r="AC124" s="3">
        <f t="shared" si="213"/>
        <v>1.25E-3</v>
      </c>
      <c r="AD124" s="3">
        <f t="shared" si="214"/>
        <v>5.0479999999999998E-5</v>
      </c>
      <c r="AE124" s="3">
        <f t="shared" si="215"/>
        <v>5.0479999999999998E-5</v>
      </c>
      <c r="AF124" s="3">
        <f t="shared" si="216"/>
        <v>0.125</v>
      </c>
      <c r="AG124" s="3">
        <f t="shared" si="217"/>
        <v>5.0047999999999998E-4</v>
      </c>
      <c r="AH124" s="3">
        <f t="shared" si="218"/>
        <v>5.0047999999999998E-4</v>
      </c>
      <c r="AI124" s="3">
        <f t="shared" si="219"/>
        <v>12.5</v>
      </c>
      <c r="AJ124" s="3">
        <f t="shared" si="220"/>
        <v>5.0004799999999999E-3</v>
      </c>
      <c r="AK124" s="3">
        <f t="shared" si="221"/>
        <v>5.0004799999999999E-3</v>
      </c>
      <c r="AL124" s="3">
        <f t="shared" si="222"/>
        <v>1250</v>
      </c>
      <c r="AN124" t="s">
        <v>19</v>
      </c>
      <c r="AO124">
        <f t="shared" si="203"/>
        <v>9.7999999999999993E-7</v>
      </c>
      <c r="AP124" s="3">
        <f t="shared" si="204"/>
        <v>5.48E-6</v>
      </c>
      <c r="AQ124" s="3">
        <f t="shared" si="205"/>
        <v>5.0479999999999998E-5</v>
      </c>
      <c r="AR124" s="3">
        <f t="shared" si="206"/>
        <v>5.0047999999999998E-4</v>
      </c>
      <c r="AS124" s="3">
        <f t="shared" si="207"/>
        <v>5.0004799999999999E-3</v>
      </c>
    </row>
    <row r="125" spans="1:45" x14ac:dyDescent="0.25">
      <c r="A125" t="s">
        <v>20</v>
      </c>
      <c r="B125" s="3" t="s">
        <v>32</v>
      </c>
      <c r="C125" s="4" t="s">
        <v>33</v>
      </c>
      <c r="D125" s="5" t="s">
        <v>34</v>
      </c>
      <c r="F125">
        <f>(F113+10)*4</f>
        <v>240</v>
      </c>
      <c r="G125">
        <f>(F113+10)*4</f>
        <v>240</v>
      </c>
      <c r="H125">
        <f>(F113+10)*4</f>
        <v>240</v>
      </c>
      <c r="I125">
        <f>(I113+10)*4</f>
        <v>2040</v>
      </c>
      <c r="J125">
        <f>(I113+10)*4</f>
        <v>2040</v>
      </c>
      <c r="K125">
        <f>(I113+10)*4</f>
        <v>2040</v>
      </c>
      <c r="L125">
        <f>(L113+10)*4</f>
        <v>20040</v>
      </c>
      <c r="M125">
        <f>(L113+10)*4</f>
        <v>20040</v>
      </c>
      <c r="N125">
        <f>(L113+10)*4</f>
        <v>20040</v>
      </c>
      <c r="O125">
        <f>(O113+10)*4</f>
        <v>200040</v>
      </c>
      <c r="P125">
        <f>(O113+10)*4</f>
        <v>200040</v>
      </c>
      <c r="Q125">
        <f>(O113+10)*4</f>
        <v>200040</v>
      </c>
      <c r="R125">
        <f>(R113+10)*4</f>
        <v>2000040</v>
      </c>
      <c r="S125">
        <f>(R113+10)*4</f>
        <v>2000040</v>
      </c>
      <c r="T125">
        <f>(R113+10)*4</f>
        <v>2000040</v>
      </c>
      <c r="W125" t="s">
        <v>20</v>
      </c>
      <c r="X125" s="3">
        <f t="shared" si="208"/>
        <v>2.3999999999999999E-6</v>
      </c>
      <c r="Y125" s="3">
        <f t="shared" si="209"/>
        <v>2.3999999999999999E-6</v>
      </c>
      <c r="Z125" s="3">
        <f t="shared" si="210"/>
        <v>2.3999999999999999E-6</v>
      </c>
      <c r="AA125" s="3">
        <f t="shared" si="211"/>
        <v>2.0400000000000001E-5</v>
      </c>
      <c r="AB125" s="3">
        <f t="shared" si="212"/>
        <v>2.0400000000000001E-5</v>
      </c>
      <c r="AC125" s="3">
        <f t="shared" si="213"/>
        <v>2.0400000000000001E-5</v>
      </c>
      <c r="AD125" s="3">
        <f t="shared" si="214"/>
        <v>2.0039999999999999E-4</v>
      </c>
      <c r="AE125" s="3">
        <f t="shared" si="215"/>
        <v>2.0039999999999999E-4</v>
      </c>
      <c r="AF125" s="3">
        <f t="shared" si="216"/>
        <v>2.0039999999999999E-4</v>
      </c>
      <c r="AG125" s="3">
        <f t="shared" si="217"/>
        <v>2.0003999999999998E-3</v>
      </c>
      <c r="AH125" s="3">
        <f t="shared" si="218"/>
        <v>2.0003999999999998E-3</v>
      </c>
      <c r="AI125" s="3">
        <f t="shared" si="219"/>
        <v>2.0003999999999998E-3</v>
      </c>
      <c r="AJ125" s="3">
        <f t="shared" si="220"/>
        <v>2.0000400000000002E-2</v>
      </c>
      <c r="AK125" s="3">
        <f t="shared" si="221"/>
        <v>2.0000400000000002E-2</v>
      </c>
      <c r="AL125" s="3">
        <f t="shared" si="222"/>
        <v>2.0000400000000002E-2</v>
      </c>
      <c r="AN125" t="s">
        <v>20</v>
      </c>
      <c r="AO125">
        <f t="shared" si="203"/>
        <v>2.3999999999999999E-6</v>
      </c>
      <c r="AP125" s="3">
        <f t="shared" si="204"/>
        <v>2.0400000000000001E-5</v>
      </c>
      <c r="AQ125" s="3">
        <f t="shared" si="205"/>
        <v>2.0039999999999999E-4</v>
      </c>
      <c r="AR125" s="3">
        <f t="shared" si="206"/>
        <v>2.0003999999999998E-3</v>
      </c>
      <c r="AS125" s="3">
        <f t="shared" si="207"/>
        <v>2.0000400000000002E-2</v>
      </c>
    </row>
    <row r="126" spans="1:45" x14ac:dyDescent="0.25">
      <c r="A126" t="s">
        <v>21</v>
      </c>
      <c r="B126" s="3" t="s">
        <v>29</v>
      </c>
      <c r="C126" s="4" t="s">
        <v>29</v>
      </c>
      <c r="D126" s="5" t="s">
        <v>29</v>
      </c>
      <c r="F126">
        <f>F113*LOG(F113, 2)</f>
        <v>282.1928094887362</v>
      </c>
      <c r="G126">
        <f>F113*LOG(F113, 2)</f>
        <v>282.1928094887362</v>
      </c>
      <c r="H126">
        <f>F113*LOG(F113, 2)</f>
        <v>282.1928094887362</v>
      </c>
      <c r="I126">
        <f>I113*LOG(I113, 2)</f>
        <v>4482.8921423310439</v>
      </c>
      <c r="J126">
        <f>I113*LOG(I113, 2)</f>
        <v>4482.8921423310439</v>
      </c>
      <c r="K126">
        <f>I113*LOG(I113, 2)</f>
        <v>4482.8921423310439</v>
      </c>
      <c r="L126">
        <f>L113*LOG(L113, 2)</f>
        <v>61438.561897747255</v>
      </c>
      <c r="M126">
        <f>L113*LOG(L113, 2)</f>
        <v>61438.561897747255</v>
      </c>
      <c r="N126">
        <f>L113*LOG(L113, 2)</f>
        <v>61438.561897747255</v>
      </c>
      <c r="O126">
        <f>O113*LOG(O113, 2)</f>
        <v>780482.02372184058</v>
      </c>
      <c r="P126">
        <f>O113*LOG(O113, 2)</f>
        <v>780482.02372184058</v>
      </c>
      <c r="Q126">
        <f>O113*LOG(O113, 2)</f>
        <v>780482.02372184058</v>
      </c>
      <c r="R126">
        <f>R113*LOG(R113, 2)</f>
        <v>9465784.2846620865</v>
      </c>
      <c r="S126">
        <f>R113*LOG(R113, 2)</f>
        <v>9465784.2846620865</v>
      </c>
      <c r="T126">
        <f>R113*LOG(R113, 2)</f>
        <v>9465784.2846620865</v>
      </c>
      <c r="W126" t="s">
        <v>21</v>
      </c>
      <c r="X126" s="3">
        <f t="shared" si="208"/>
        <v>2.821928094887362E-6</v>
      </c>
      <c r="Y126" s="3">
        <f t="shared" si="209"/>
        <v>2.821928094887362E-6</v>
      </c>
      <c r="Z126" s="3">
        <f t="shared" si="210"/>
        <v>2.821928094887362E-6</v>
      </c>
      <c r="AA126" s="3">
        <f t="shared" si="211"/>
        <v>4.4828921423310439E-5</v>
      </c>
      <c r="AB126" s="3">
        <f t="shared" si="212"/>
        <v>4.4828921423310439E-5</v>
      </c>
      <c r="AC126" s="3">
        <f t="shared" si="213"/>
        <v>4.4828921423310439E-5</v>
      </c>
      <c r="AD126" s="3">
        <f t="shared" si="214"/>
        <v>6.1438561897747253E-4</v>
      </c>
      <c r="AE126" s="3">
        <f t="shared" si="215"/>
        <v>6.1438561897747253E-4</v>
      </c>
      <c r="AF126" s="3">
        <f t="shared" si="216"/>
        <v>6.1438561897747253E-4</v>
      </c>
      <c r="AG126" s="3">
        <f t="shared" si="217"/>
        <v>7.804820237218406E-3</v>
      </c>
      <c r="AH126" s="3">
        <f t="shared" si="218"/>
        <v>7.804820237218406E-3</v>
      </c>
      <c r="AI126" s="3">
        <f t="shared" si="219"/>
        <v>7.804820237218406E-3</v>
      </c>
      <c r="AJ126" s="3">
        <f t="shared" si="220"/>
        <v>9.4657842846620863E-2</v>
      </c>
      <c r="AK126" s="3">
        <f t="shared" si="221"/>
        <v>9.4657842846620863E-2</v>
      </c>
      <c r="AL126" s="3">
        <f t="shared" si="222"/>
        <v>9.4657842846620863E-2</v>
      </c>
      <c r="AN126" t="s">
        <v>21</v>
      </c>
      <c r="AO126">
        <f t="shared" si="203"/>
        <v>2.821928094887362E-6</v>
      </c>
      <c r="AP126" s="3">
        <f t="shared" si="204"/>
        <v>4.4828921423310439E-5</v>
      </c>
      <c r="AQ126" s="3">
        <f t="shared" si="205"/>
        <v>6.1438561897747253E-4</v>
      </c>
      <c r="AR126" s="3">
        <f t="shared" si="206"/>
        <v>7.804820237218406E-3</v>
      </c>
      <c r="AS126" s="3">
        <f t="shared" si="207"/>
        <v>9.4657842846620863E-2</v>
      </c>
    </row>
    <row r="127" spans="1:45" x14ac:dyDescent="0.25">
      <c r="A127" t="s">
        <v>22</v>
      </c>
      <c r="B127" s="3" t="s">
        <v>26</v>
      </c>
      <c r="C127" s="4" t="s">
        <v>28</v>
      </c>
      <c r="D127" s="5" t="s">
        <v>36</v>
      </c>
      <c r="F127">
        <f>F113</f>
        <v>50</v>
      </c>
      <c r="G127">
        <f>F113*LOG(F113, 2)</f>
        <v>282.1928094887362</v>
      </c>
      <c r="H127">
        <f>F113*LOG(F113, 2)</f>
        <v>282.1928094887362</v>
      </c>
      <c r="I127">
        <f>I113</f>
        <v>500</v>
      </c>
      <c r="J127">
        <f>I113*LOG(I113, 2)</f>
        <v>4482.8921423310439</v>
      </c>
      <c r="K127">
        <f>I113*LOG(I113, 2)</f>
        <v>4482.8921423310439</v>
      </c>
      <c r="L127">
        <f>L113</f>
        <v>5000</v>
      </c>
      <c r="M127">
        <f>L113*LOG(L113, 2)</f>
        <v>61438.561897747255</v>
      </c>
      <c r="N127">
        <f>L113*LOG(L113, 2)</f>
        <v>61438.561897747255</v>
      </c>
      <c r="O127">
        <f>O113</f>
        <v>50000</v>
      </c>
      <c r="P127">
        <f>O113*LOG(O113, 2)</f>
        <v>780482.02372184058</v>
      </c>
      <c r="Q127">
        <f>O113*LOG(O113, 2)</f>
        <v>780482.02372184058</v>
      </c>
      <c r="R127">
        <f>R113</f>
        <v>500000</v>
      </c>
      <c r="S127">
        <f>R113*LOG(R113, 2)</f>
        <v>9465784.2846620865</v>
      </c>
      <c r="T127">
        <f>R113*LOG(R113, 2)</f>
        <v>9465784.2846620865</v>
      </c>
      <c r="W127" t="s">
        <v>22</v>
      </c>
      <c r="X127" s="3">
        <f t="shared" si="208"/>
        <v>4.9999999999999998E-7</v>
      </c>
      <c r="Y127" s="3">
        <f t="shared" si="209"/>
        <v>2.821928094887362E-6</v>
      </c>
      <c r="Z127" s="3">
        <f t="shared" si="210"/>
        <v>2.821928094887362E-6</v>
      </c>
      <c r="AA127" s="3">
        <f t="shared" si="211"/>
        <v>5.0000000000000004E-6</v>
      </c>
      <c r="AB127" s="3">
        <f t="shared" si="212"/>
        <v>4.4828921423310439E-5</v>
      </c>
      <c r="AC127" s="3">
        <f t="shared" si="213"/>
        <v>4.4828921423310439E-5</v>
      </c>
      <c r="AD127" s="3">
        <f t="shared" si="214"/>
        <v>5.0000000000000002E-5</v>
      </c>
      <c r="AE127" s="3">
        <f t="shared" si="215"/>
        <v>6.1438561897747253E-4</v>
      </c>
      <c r="AF127" s="3">
        <f t="shared" si="216"/>
        <v>6.1438561897747253E-4</v>
      </c>
      <c r="AG127" s="3">
        <f t="shared" si="217"/>
        <v>5.0000000000000001E-4</v>
      </c>
      <c r="AH127" s="3">
        <f t="shared" si="218"/>
        <v>7.804820237218406E-3</v>
      </c>
      <c r="AI127" s="3">
        <f t="shared" si="219"/>
        <v>7.804820237218406E-3</v>
      </c>
      <c r="AJ127" s="3">
        <f t="shared" si="220"/>
        <v>5.0000000000000001E-3</v>
      </c>
      <c r="AK127" s="3">
        <f t="shared" si="221"/>
        <v>9.4657842846620863E-2</v>
      </c>
      <c r="AL127" s="3">
        <f t="shared" si="222"/>
        <v>9.4657842846620863E-2</v>
      </c>
      <c r="AN127" t="s">
        <v>22</v>
      </c>
      <c r="AO127">
        <f t="shared" si="203"/>
        <v>2.821928094887362E-6</v>
      </c>
      <c r="AP127" s="3">
        <f t="shared" si="204"/>
        <v>4.4828921423310439E-5</v>
      </c>
      <c r="AQ127" s="3">
        <f t="shared" si="205"/>
        <v>6.1438561897747253E-4</v>
      </c>
      <c r="AR127" s="3">
        <f t="shared" si="206"/>
        <v>7.804820237218406E-3</v>
      </c>
      <c r="AS127" s="3">
        <f t="shared" si="207"/>
        <v>9.4657842846620863E-2</v>
      </c>
    </row>
    <row r="129" spans="12:36" x14ac:dyDescent="0.25">
      <c r="W129" t="s">
        <v>44</v>
      </c>
    </row>
    <row r="130" spans="12:36" x14ac:dyDescent="0.25">
      <c r="O130" t="s">
        <v>8</v>
      </c>
      <c r="P130">
        <v>1</v>
      </c>
    </row>
    <row r="131" spans="12:36" x14ac:dyDescent="0.25">
      <c r="O131" t="s">
        <v>9</v>
      </c>
      <c r="P131">
        <v>2</v>
      </c>
    </row>
    <row r="132" spans="12:36" x14ac:dyDescent="0.25">
      <c r="O132" t="s">
        <v>10</v>
      </c>
      <c r="P132">
        <v>3</v>
      </c>
    </row>
    <row r="133" spans="12:36" x14ac:dyDescent="0.25">
      <c r="O133" t="s">
        <v>11</v>
      </c>
      <c r="P133">
        <v>4</v>
      </c>
    </row>
    <row r="134" spans="12:36" x14ac:dyDescent="0.25">
      <c r="O134" t="s">
        <v>12</v>
      </c>
      <c r="P134">
        <v>5</v>
      </c>
    </row>
    <row r="135" spans="12:36" x14ac:dyDescent="0.25">
      <c r="O135" t="s">
        <v>13</v>
      </c>
      <c r="P135">
        <v>6</v>
      </c>
    </row>
    <row r="136" spans="12:36" x14ac:dyDescent="0.25">
      <c r="O136" t="s">
        <v>14</v>
      </c>
      <c r="P136">
        <v>7</v>
      </c>
    </row>
    <row r="137" spans="12:36" x14ac:dyDescent="0.25">
      <c r="O137" t="s">
        <v>15</v>
      </c>
      <c r="P137">
        <v>8</v>
      </c>
    </row>
    <row r="138" spans="12:36" x14ac:dyDescent="0.25">
      <c r="O138" t="s">
        <v>16</v>
      </c>
      <c r="P138">
        <v>9</v>
      </c>
    </row>
    <row r="139" spans="12:36" x14ac:dyDescent="0.25">
      <c r="O139" t="s">
        <v>17</v>
      </c>
      <c r="P139">
        <v>10</v>
      </c>
    </row>
    <row r="140" spans="12:36" x14ac:dyDescent="0.25">
      <c r="O140" t="s">
        <v>18</v>
      </c>
      <c r="P140">
        <v>11</v>
      </c>
    </row>
    <row r="141" spans="12:36" x14ac:dyDescent="0.25">
      <c r="O141" t="s">
        <v>19</v>
      </c>
      <c r="P141">
        <v>12</v>
      </c>
      <c r="AJ141" t="s">
        <v>41</v>
      </c>
    </row>
    <row r="142" spans="12:36" x14ac:dyDescent="0.25">
      <c r="O142" t="s">
        <v>20</v>
      </c>
      <c r="P142">
        <v>13</v>
      </c>
    </row>
    <row r="143" spans="12:36" x14ac:dyDescent="0.25">
      <c r="L143" t="s">
        <v>43</v>
      </c>
      <c r="O143" t="s">
        <v>21</v>
      </c>
      <c r="P143">
        <v>14</v>
      </c>
    </row>
    <row r="144" spans="12:36" x14ac:dyDescent="0.25">
      <c r="O144" t="s">
        <v>22</v>
      </c>
      <c r="P144">
        <v>15</v>
      </c>
    </row>
  </sheetData>
  <conditionalFormatting sqref="B111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3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">
    <cfRule type="colorScale" priority="3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3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">
    <cfRule type="colorScale" priority="3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">
    <cfRule type="colorScale" priority="3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3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3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3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3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1:AM116 AM118:AM125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3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3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3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:AS73"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2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olorScale" priority="2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">
    <cfRule type="colorScale" priority="2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9:A131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 B114 B118:B125">
    <cfRule type="colorScale" priority="3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 C114 C118:C125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 D114 D118:D125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olorScale" priority="2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olorScale" priority="2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">
    <cfRule type="colorScale" priority="2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olorScale" priority="2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2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2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">
    <cfRule type="colorScale" priority="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 E113">
    <cfRule type="colorScale" priority="3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1"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1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1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1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5 X127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116">
    <cfRule type="colorScale" priority="1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6 X118:X127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7"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">
    <cfRule type="colorScale" priority="1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8:Y125 Y127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6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Y116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16 Y118:Y127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27">
    <cfRule type="colorScale" priority="1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8:Z125 Z127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6">
    <cfRule type="colorScale" priority="1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4:Z116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16 Z118:Z127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1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27"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">
    <cfRule type="colorScale" priority="1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8:AA125 AA127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A116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16 AA118:AA127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1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27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B125 AB127">
    <cfRule type="colorScale" priority="1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6">
    <cfRule type="colorScale" priority="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4:AB116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16 AB118:AB127">
    <cfRule type="colorScale" priority="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27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"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8:AC125 AC127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6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:AC116"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16 AC118:AC127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1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27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">
    <cfRule type="colorScale" priority="1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D125 AD127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:AD116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16 AD118:AD127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27"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8:AE125 AE127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">
    <cfRule type="colorScale" priority="1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4:AE116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16 AE118:AE127">
    <cfRule type="colorScale" priority="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27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:AF125 AF127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:AF116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16 AF118:AF127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27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25 AG127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:AG116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16 AG118:AG127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27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25 AH127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4:AH116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16 AH118:AH127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27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"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5 AI127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I116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6 AI118:AI127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27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5 AJ127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4:AJ116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6 AJ118:AJ127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27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"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8:AK125 AK127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6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:AK116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16 AK118:AK127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27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8:AL125 AL127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6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4:AL116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16 AL118:AL127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27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1">
    <cfRule type="colorScale" priority="1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"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1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1"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1"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0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0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0">
    <cfRule type="colorScale" priority="1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8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8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8"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8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8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8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8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8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8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8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8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8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8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8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8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8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6"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6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6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6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6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6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6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6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6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36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36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6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6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36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36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V54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4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4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4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54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4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4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4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4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4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4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54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54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54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54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4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54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R54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4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4"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U54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2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72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72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2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72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72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72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72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72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72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72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2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72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72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72"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72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72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72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72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2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2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6:V90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90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S90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6:T90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U90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08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8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8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8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8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8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8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8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8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8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8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8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8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8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8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8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8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8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08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8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8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T1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8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18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8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8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8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8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18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18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8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8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18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18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8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18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:AR18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:AS18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6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6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36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36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36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36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36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36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36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36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36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36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36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36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36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3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O36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36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2:AQ36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2:AR3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2:AS36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:AT54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:Z54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54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B54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:AC54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D54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0:AE54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:AF54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G54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0:AH54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I54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0:AJ54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:AK54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54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:AM54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54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0:AO54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0:AP5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0:AQ54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0:AR54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0:AS54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72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Z72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72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B72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C72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72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E72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:AF72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G72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8:AH72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I72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8:AJ72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AK72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:AL72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AM72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AN72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O72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72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2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72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72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6:AT90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4:AT108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8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8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108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108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8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8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108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108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8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8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108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108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8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8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108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108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8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4:AQ108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4:AR108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4:AS108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4:BI18 BK4:BM18 BO15:BR18 BE2:BG14 BI2:BK14 BM2:BO14 BC5:BE18 BD4:BE4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:BP3 BR2:BR3 BT2:BT3 BV2:BV3 BX2:BX3 BZ2:BZ3 CA2:CB14 BO10:BQ20 BS10:BU20 BW10:BY20 BO8:BO9 BP4:BR14 BS2:BS14 BR8:BR20 BT4:BV14 BW2:BW14 BV8:BV20 BX4:BZ14 BZ8:CA20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C4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1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1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1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1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1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1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1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1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1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9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9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9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0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0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90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9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9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9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9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90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3:AP127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3:AQ127">
    <cfRule type="colorScale" priority="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13:AR127">
    <cfRule type="colorScale" priority="3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13:AS127">
    <cfRule type="colorScale" priority="3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3:AO127">
    <cfRule type="colorScale" priority="3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2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:BB7 BB17:BB18 BB9:BB14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:BB7 BB9:BB18">
    <cfRule type="colorScale" priority="3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:AX1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:AY1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:AZ1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A1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:BA1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:BB1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:BB25 BB35:BB36 BB27:BB3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:BB25 BB27:BB3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:AX3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:AY3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AZ3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2:BA3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2:BA3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:BB3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:BB43 BB53:BB54 BB45:BB5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:BB43 BB45:BB5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0:AX5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0:AY5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0:AZ5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:BA5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:BA5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:BB5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B61 BB71:BB72 BB63:BB6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B61 BB63:BB7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58:AX7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8:AY7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8:AZ7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8:BA7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8:BA7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:BB7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6:BB79 BB89:BB90 BB81:BB8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6:BB79 BB81:BB9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6:AX9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6:AY9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6:AZ9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9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9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76:BB9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0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0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4:BB97 BB107:BB108 BB99:BB10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4:BB97 BB99:BB10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4:AX108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4:AY10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4:AZ108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4:BA10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4:BA10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4:BB10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9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9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9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9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9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9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9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9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9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9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9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9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9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6:AQ9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6:AR9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6:AS9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16 S118:S1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16 S118:S12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Viqtop</dc:creator>
  <cp:lastModifiedBy>Виктор</cp:lastModifiedBy>
  <dcterms:created xsi:type="dcterms:W3CDTF">2023-04-27T20:52:54Z</dcterms:created>
  <dcterms:modified xsi:type="dcterms:W3CDTF">2023-05-07T19:05:32Z</dcterms:modified>
</cp:coreProperties>
</file>