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工作\04项目\17-光音2020\函证\"/>
    </mc:Choice>
  </mc:AlternateContent>
  <xr:revisionPtr revIDLastSave="0" documentId="13_ncr:1_{E3C21186-709C-45BA-ACC5-98DC863A8E8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state="hidden" r:id="rId2"/>
    <sheet name="Sheet3" sheetId="3" state="hidden" r:id="rId3"/>
  </sheets>
  <definedNames>
    <definedName name="_xlnm._FilterDatabase" localSheetId="0" hidden="1">Sheet1!$A$2:$AO$103</definedName>
    <definedName name="_xlnm._FilterDatabase" localSheetId="1" hidden="1">Sheet2!$A$2:$AP$103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H80" i="2"/>
  <c r="AH79" i="2"/>
  <c r="AH78" i="2"/>
  <c r="AH77" i="2"/>
  <c r="AH74" i="2"/>
  <c r="AH73" i="2"/>
  <c r="AH71" i="2"/>
  <c r="AH70" i="2"/>
  <c r="AH69" i="2"/>
  <c r="AH67" i="2"/>
  <c r="AH63" i="2"/>
  <c r="AH62" i="2"/>
  <c r="AH61" i="2"/>
  <c r="AH59" i="2"/>
  <c r="AH58" i="2"/>
  <c r="AH56" i="2"/>
  <c r="AH55" i="2"/>
  <c r="AH53" i="2"/>
  <c r="AH51" i="2"/>
  <c r="AH49" i="2"/>
  <c r="AH48" i="2"/>
  <c r="AH47" i="2"/>
  <c r="AH46" i="2"/>
  <c r="AH45" i="2"/>
  <c r="AH44" i="2"/>
  <c r="AH43" i="2"/>
  <c r="AH41" i="2"/>
  <c r="AH39" i="2"/>
  <c r="AH38" i="2"/>
  <c r="AH37" i="2"/>
  <c r="AH36" i="2"/>
  <c r="AH35" i="2"/>
  <c r="AH34" i="2"/>
  <c r="AH33" i="2"/>
  <c r="AH30" i="2"/>
  <c r="AH28" i="2"/>
  <c r="AH26" i="2"/>
  <c r="AH25" i="2"/>
  <c r="AH24" i="2"/>
  <c r="AH22" i="2"/>
  <c r="AH21" i="2"/>
  <c r="AH19" i="2"/>
  <c r="AH18" i="2"/>
  <c r="AH17" i="2"/>
  <c r="AH16" i="2"/>
  <c r="AH14" i="2"/>
  <c r="AH12" i="2"/>
  <c r="AF80" i="2"/>
  <c r="AF79" i="2"/>
  <c r="AF78" i="2"/>
  <c r="AF77" i="2"/>
  <c r="AF74" i="2"/>
  <c r="AF73" i="2"/>
  <c r="AF71" i="2"/>
  <c r="AF70" i="2"/>
  <c r="AF69" i="2"/>
  <c r="AF67" i="2"/>
  <c r="AF63" i="2"/>
  <c r="AF62" i="2"/>
  <c r="AF61" i="2"/>
  <c r="AF59" i="2"/>
  <c r="AF58" i="2"/>
  <c r="AF56" i="2"/>
  <c r="AF55" i="2"/>
  <c r="AF53" i="2"/>
  <c r="AF51" i="2"/>
  <c r="AF49" i="2"/>
  <c r="AF48" i="2"/>
  <c r="AF47" i="2"/>
  <c r="AF46" i="2"/>
  <c r="AF45" i="2"/>
  <c r="AF44" i="2"/>
  <c r="AF43" i="2"/>
  <c r="AF41" i="2"/>
  <c r="AF39" i="2"/>
  <c r="AF38" i="2"/>
  <c r="AF37" i="2"/>
  <c r="AF36" i="2"/>
  <c r="AF35" i="2"/>
  <c r="AF34" i="2"/>
  <c r="AF33" i="2"/>
  <c r="AF30" i="2"/>
  <c r="AF28" i="2"/>
  <c r="AF26" i="2"/>
  <c r="AF25" i="2"/>
  <c r="AF24" i="2"/>
  <c r="AF22" i="2"/>
  <c r="AF21" i="2"/>
  <c r="AF19" i="2"/>
  <c r="AF18" i="2"/>
  <c r="AF17" i="2"/>
  <c r="AF16" i="2"/>
  <c r="AF14" i="2"/>
  <c r="AF12" i="2"/>
  <c r="AE80" i="2"/>
  <c r="AE79" i="2"/>
  <c r="AE78" i="2"/>
  <c r="AE77" i="2"/>
  <c r="AE74" i="2"/>
  <c r="AE73" i="2"/>
  <c r="AE71" i="2"/>
  <c r="AE70" i="2"/>
  <c r="AE69" i="2"/>
  <c r="AE67" i="2"/>
  <c r="AE63" i="2"/>
  <c r="AE62" i="2"/>
  <c r="AE61" i="2"/>
  <c r="AE59" i="2"/>
  <c r="AE58" i="2"/>
  <c r="AE56" i="2"/>
  <c r="AE55" i="2"/>
  <c r="AE53" i="2"/>
  <c r="AE51" i="2"/>
  <c r="AE49" i="2"/>
  <c r="AE48" i="2"/>
  <c r="AE47" i="2"/>
  <c r="AE46" i="2"/>
  <c r="AE45" i="2"/>
  <c r="AE44" i="2"/>
  <c r="AE43" i="2"/>
  <c r="AE41" i="2"/>
  <c r="AE39" i="2"/>
  <c r="AE38" i="2"/>
  <c r="AE37" i="2"/>
  <c r="AE36" i="2"/>
  <c r="AE35" i="2"/>
  <c r="AE34" i="2"/>
  <c r="AE33" i="2"/>
  <c r="AE30" i="2"/>
  <c r="AE28" i="2"/>
  <c r="AE26" i="2"/>
  <c r="AE25" i="2"/>
  <c r="AE24" i="2"/>
  <c r="AE22" i="2"/>
  <c r="AE21" i="2"/>
  <c r="AE19" i="2"/>
  <c r="AE18" i="2"/>
  <c r="AE17" i="2"/>
  <c r="AE16" i="2"/>
  <c r="AE14" i="2"/>
  <c r="AE12" i="2"/>
  <c r="AD80" i="2"/>
  <c r="AD79" i="2"/>
  <c r="AD78" i="2"/>
  <c r="AD77" i="2"/>
  <c r="AD74" i="2"/>
  <c r="AD73" i="2"/>
  <c r="AD71" i="2"/>
  <c r="AD70" i="2"/>
  <c r="AD69" i="2"/>
  <c r="AD67" i="2"/>
  <c r="AD63" i="2"/>
  <c r="AD62" i="2"/>
  <c r="AD61" i="2"/>
  <c r="AD59" i="2"/>
  <c r="AD58" i="2"/>
  <c r="AD56" i="2"/>
  <c r="AD55" i="2"/>
  <c r="AD53" i="2"/>
  <c r="AD51" i="2"/>
  <c r="AD49" i="2"/>
  <c r="AD48" i="2"/>
  <c r="AD47" i="2"/>
  <c r="AD46" i="2"/>
  <c r="AD45" i="2"/>
  <c r="AD44" i="2"/>
  <c r="AD43" i="2"/>
  <c r="AD41" i="2"/>
  <c r="AD39" i="2"/>
  <c r="AD38" i="2"/>
  <c r="AD37" i="2"/>
  <c r="AD36" i="2"/>
  <c r="AD35" i="2"/>
  <c r="AD34" i="2"/>
  <c r="AD33" i="2"/>
  <c r="AD30" i="2"/>
  <c r="AD28" i="2"/>
  <c r="AD26" i="2"/>
  <c r="AD25" i="2"/>
  <c r="AD24" i="2"/>
  <c r="AD22" i="2"/>
  <c r="AD21" i="2"/>
  <c r="AD19" i="2"/>
  <c r="AD18" i="2"/>
  <c r="AD17" i="2"/>
  <c r="AD16" i="2"/>
  <c r="AD14" i="2"/>
  <c r="AD12" i="2"/>
  <c r="AC80" i="2"/>
  <c r="AC79" i="2"/>
  <c r="AC78" i="2"/>
  <c r="AC77" i="2"/>
  <c r="AC74" i="2"/>
  <c r="AC73" i="2"/>
  <c r="AC71" i="2"/>
  <c r="AC70" i="2"/>
  <c r="AC69" i="2"/>
  <c r="AC67" i="2"/>
  <c r="AC63" i="2"/>
  <c r="AC62" i="2"/>
  <c r="AC61" i="2"/>
  <c r="AC59" i="2"/>
  <c r="AC58" i="2"/>
  <c r="AC56" i="2"/>
  <c r="AC55" i="2"/>
  <c r="AC53" i="2"/>
  <c r="AC51" i="2"/>
  <c r="AC49" i="2"/>
  <c r="AC48" i="2"/>
  <c r="AC47" i="2"/>
  <c r="AC46" i="2"/>
  <c r="AC45" i="2"/>
  <c r="AC44" i="2"/>
  <c r="AC43" i="2"/>
  <c r="AC41" i="2"/>
  <c r="AC39" i="2"/>
  <c r="AC38" i="2"/>
  <c r="AC37" i="2"/>
  <c r="AC36" i="2"/>
  <c r="AC35" i="2"/>
  <c r="AC34" i="2"/>
  <c r="AC33" i="2"/>
  <c r="AC30" i="2"/>
  <c r="AC28" i="2"/>
  <c r="AC26" i="2"/>
  <c r="AC25" i="2"/>
  <c r="AC24" i="2"/>
  <c r="AC22" i="2"/>
  <c r="AC21" i="2"/>
  <c r="AC19" i="2"/>
  <c r="AC18" i="2"/>
  <c r="AC17" i="2"/>
  <c r="AC16" i="2"/>
  <c r="AC14" i="2"/>
  <c r="AC12" i="2"/>
  <c r="AB80" i="2"/>
  <c r="AB79" i="2"/>
  <c r="AB78" i="2"/>
  <c r="AB77" i="2"/>
  <c r="AB74" i="2"/>
  <c r="AB73" i="2"/>
  <c r="AB71" i="2"/>
  <c r="AB70" i="2"/>
  <c r="AB69" i="2"/>
  <c r="AB67" i="2"/>
  <c r="AB63" i="2"/>
  <c r="AB62" i="2"/>
  <c r="AB61" i="2"/>
  <c r="AB59" i="2"/>
  <c r="AB58" i="2"/>
  <c r="AB56" i="2"/>
  <c r="AB55" i="2"/>
  <c r="AB53" i="2"/>
  <c r="AB51" i="2"/>
  <c r="AB49" i="2"/>
  <c r="AB48" i="2"/>
  <c r="AB47" i="2"/>
  <c r="AB46" i="2"/>
  <c r="AB45" i="2"/>
  <c r="AB44" i="2"/>
  <c r="AB43" i="2"/>
  <c r="AB41" i="2"/>
  <c r="AB39" i="2"/>
  <c r="AB38" i="2"/>
  <c r="AB37" i="2"/>
  <c r="AB36" i="2"/>
  <c r="AB35" i="2"/>
  <c r="AB34" i="2"/>
  <c r="AB33" i="2"/>
  <c r="AB30" i="2"/>
  <c r="AB28" i="2"/>
  <c r="AB26" i="2"/>
  <c r="AB25" i="2"/>
  <c r="AB24" i="2"/>
  <c r="AB22" i="2"/>
  <c r="AB21" i="2"/>
  <c r="AB19" i="2"/>
  <c r="AB18" i="2"/>
  <c r="AB17" i="2"/>
  <c r="AB16" i="2"/>
  <c r="AB14" i="2"/>
  <c r="AB12" i="2"/>
  <c r="AA80" i="2"/>
  <c r="AA79" i="2"/>
  <c r="AA78" i="2"/>
  <c r="AA77" i="2"/>
  <c r="AA74" i="2"/>
  <c r="AA73" i="2"/>
  <c r="AA71" i="2"/>
  <c r="AA70" i="2"/>
  <c r="AA69" i="2"/>
  <c r="AA67" i="2"/>
  <c r="AA63" i="2"/>
  <c r="AA62" i="2"/>
  <c r="AA61" i="2"/>
  <c r="AA59" i="2"/>
  <c r="AA58" i="2"/>
  <c r="AA56" i="2"/>
  <c r="AA55" i="2"/>
  <c r="AA53" i="2"/>
  <c r="AA51" i="2"/>
  <c r="AA49" i="2"/>
  <c r="AA48" i="2"/>
  <c r="AA47" i="2"/>
  <c r="AA46" i="2"/>
  <c r="AA45" i="2"/>
  <c r="AA44" i="2"/>
  <c r="AA43" i="2"/>
  <c r="AA41" i="2"/>
  <c r="AA39" i="2"/>
  <c r="AA38" i="2"/>
  <c r="AA37" i="2"/>
  <c r="AA36" i="2"/>
  <c r="AA35" i="2"/>
  <c r="AA34" i="2"/>
  <c r="AA33" i="2"/>
  <c r="AA30" i="2"/>
  <c r="AA28" i="2"/>
  <c r="AA26" i="2"/>
  <c r="AA25" i="2"/>
  <c r="AA24" i="2"/>
  <c r="AA22" i="2"/>
  <c r="AA21" i="2"/>
  <c r="AA19" i="2"/>
  <c r="AA18" i="2"/>
  <c r="AA17" i="2"/>
  <c r="AA16" i="2"/>
  <c r="AA14" i="2"/>
  <c r="AA12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I9" i="2"/>
  <c r="AJ9" i="2" s="1"/>
  <c r="AI8" i="2"/>
  <c r="AJ8" i="2" s="1"/>
  <c r="AI7" i="2"/>
  <c r="AJ7" i="2" s="1"/>
  <c r="AJ6" i="2"/>
  <c r="AI6" i="2"/>
  <c r="AI4" i="2"/>
  <c r="AJ4" i="2" s="1"/>
  <c r="AI3" i="2"/>
  <c r="AJ3" i="2" s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10" i="1"/>
  <c r="AI6" i="1"/>
  <c r="AJ6" i="1" s="1"/>
  <c r="AI7" i="1"/>
  <c r="AJ7" i="1" s="1"/>
  <c r="AI8" i="1"/>
  <c r="AJ8" i="1" s="1"/>
  <c r="AI9" i="1"/>
  <c r="AJ9" i="1" s="1"/>
  <c r="AI4" i="1"/>
  <c r="AJ4" i="1" s="1"/>
  <c r="AJ3" i="1"/>
</calcChain>
</file>

<file path=xl/sharedStrings.xml><?xml version="1.0" encoding="utf-8"?>
<sst xmlns="http://schemas.openxmlformats.org/spreadsheetml/2006/main" count="6644" uniqueCount="693">
  <si>
    <t>基础数据阶段</t>
    <phoneticPr fontId="3" type="noConversion"/>
  </si>
  <si>
    <t>信息确认阶段</t>
    <phoneticPr fontId="3" type="noConversion"/>
  </si>
  <si>
    <t>发函阶段</t>
  </si>
  <si>
    <t>回函阶段</t>
  </si>
  <si>
    <t>收到回函</t>
  </si>
  <si>
    <t>未收到回函</t>
  </si>
  <si>
    <t>工作申请单</t>
    <phoneticPr fontId="3" type="noConversion"/>
  </si>
  <si>
    <t>函证编号</t>
    <phoneticPr fontId="3" type="noConversion"/>
  </si>
  <si>
    <t>序号</t>
  </si>
  <si>
    <t> SW负责人 </t>
  </si>
  <si>
    <t>公司名称</t>
    <phoneticPr fontId="3" type="noConversion"/>
  </si>
  <si>
    <t> 科目名称 </t>
  </si>
  <si>
    <t> 被函证单位名称 </t>
  </si>
  <si>
    <r>
      <rPr>
        <b/>
        <sz val="11"/>
        <color theme="1"/>
        <rFont val="宋体"/>
        <family val="3"/>
        <charset val="134"/>
      </rPr>
      <t>20年发函金额</t>
    </r>
  </si>
  <si>
    <t>函证联系人</t>
  </si>
  <si>
    <t>函证联系电话</t>
  </si>
  <si>
    <r>
      <rPr>
        <b/>
        <sz val="11"/>
        <color theme="1"/>
        <rFont val="宋体"/>
        <family val="3"/>
        <charset val="134"/>
      </rPr>
      <t>联系人详细地址(省)</t>
    </r>
  </si>
  <si>
    <r>
      <rPr>
        <b/>
        <sz val="11"/>
        <color theme="1"/>
        <rFont val="宋体"/>
        <family val="3"/>
        <charset val="134"/>
      </rPr>
      <t>联系人详细地址(市)</t>
    </r>
  </si>
  <si>
    <r>
      <rPr>
        <b/>
        <sz val="11"/>
        <color theme="1"/>
        <rFont val="宋体"/>
        <family val="3"/>
        <charset val="134"/>
      </rPr>
      <t>联系人详细地址(区)</t>
    </r>
  </si>
  <si>
    <t>详细地址</t>
  </si>
  <si>
    <t>是否获取企业签字盖章版地址</t>
    <phoneticPr fontId="3" type="noConversion"/>
  </si>
  <si>
    <t>是否进行电话确认</t>
    <phoneticPr fontId="3" type="noConversion"/>
  </si>
  <si>
    <t>电话确认信息是否与企业提供信息一致</t>
  </si>
  <si>
    <t>如不一致，核对后地址</t>
    <phoneticPr fontId="3" type="noConversion"/>
  </si>
  <si>
    <t>电话程序执行人</t>
    <phoneticPr fontId="3" type="noConversion"/>
  </si>
  <si>
    <t>被审计单位是否核对信息</t>
  </si>
  <si>
    <t>被审计单位是否盖章</t>
  </si>
  <si>
    <t>被审计单位是否寄给共享</t>
  </si>
  <si>
    <t>函证状态</t>
  </si>
  <si>
    <t>发函日期</t>
  </si>
  <si>
    <t>快递公司</t>
  </si>
  <si>
    <t>发函单号</t>
  </si>
  <si>
    <t>快递状态</t>
  </si>
  <si>
    <t>是否回函</t>
  </si>
  <si>
    <t>回函日期</t>
  </si>
  <si>
    <t>回函单号</t>
  </si>
  <si>
    <t>回函地址是否与发函地址一致</t>
  </si>
  <si>
    <t>回函地址（若不一致请填写）</t>
  </si>
  <si>
    <t>回函结果是否相符</t>
  </si>
  <si>
    <t>回函直接确认金额</t>
  </si>
  <si>
    <t>函证结果差异</t>
  </si>
  <si>
    <t>差异核对后可以确认</t>
  </si>
  <si>
    <t>备注</t>
  </si>
  <si>
    <t>通过替代审计
可确认金额</t>
  </si>
  <si>
    <t>未核实金额</t>
  </si>
  <si>
    <t>替代测试索引号</t>
  </si>
  <si>
    <t>ASSCHZ2020BJAA70017WJ002</t>
    <phoneticPr fontId="3" type="noConversion"/>
  </si>
  <si>
    <t>2020BJAA70017WJ609864</t>
    <phoneticPr fontId="3" type="noConversion"/>
  </si>
  <si>
    <t>N/A</t>
    <phoneticPr fontId="3" type="noConversion"/>
  </si>
  <si>
    <t>TYX</t>
    <phoneticPr fontId="3" type="noConversion"/>
  </si>
  <si>
    <t>2020BJAA70017WJ609862</t>
  </si>
  <si>
    <t>ASSCHZ2020BJAA70017WJ003</t>
    <phoneticPr fontId="3" type="noConversion"/>
  </si>
  <si>
    <t>2020BJAA70017WJ609869</t>
    <phoneticPr fontId="3" type="noConversion"/>
  </si>
  <si>
    <t>LD</t>
  </si>
  <si>
    <t>2020BJAA70017WJ609868</t>
    <phoneticPr fontId="3" type="noConversion"/>
  </si>
  <si>
    <t>2020BJAA70017WJ609867</t>
    <phoneticPr fontId="3" type="noConversion"/>
  </si>
  <si>
    <t>2020BJAA70017WJ609866</t>
    <phoneticPr fontId="3" type="noConversion"/>
  </si>
  <si>
    <t>是</t>
  </si>
  <si>
    <t>2021-03-17</t>
  </si>
  <si>
    <t/>
  </si>
  <si>
    <t>顺丰速运</t>
  </si>
  <si>
    <t>SF1311188038072</t>
  </si>
  <si>
    <t>SF1306631321943</t>
  </si>
  <si>
    <t>已签收</t>
  </si>
  <si>
    <t>2021-03-20</t>
  </si>
  <si>
    <t>2021-03-21</t>
  </si>
  <si>
    <t>SF1198492333023</t>
  </si>
  <si>
    <t>SF1432086738823</t>
  </si>
  <si>
    <t>2020BJAA70017WJ609863</t>
    <phoneticPr fontId="3" type="noConversion"/>
  </si>
  <si>
    <r>
      <rPr>
        <sz val="11"/>
        <color theme="1"/>
        <rFont val="宋体"/>
        <family val="3"/>
        <charset val="134"/>
      </rPr>
      <t>闫晗</t>
    </r>
  </si>
  <si>
    <r>
      <rPr>
        <sz val="11"/>
        <color theme="1"/>
        <rFont val="宋体"/>
        <family val="3"/>
        <charset val="134"/>
      </rPr>
      <t>张涛</t>
    </r>
  </si>
  <si>
    <r>
      <rPr>
        <sz val="11"/>
        <color rgb="FF000000"/>
        <rFont val="宋体"/>
        <family val="3"/>
        <charset val="134"/>
      </rPr>
      <t>北京微聚合信息技术有限公司</t>
    </r>
  </si>
  <si>
    <r>
      <rPr>
        <sz val="11"/>
        <color theme="1"/>
        <rFont val="宋体"/>
        <family val="3"/>
        <charset val="134"/>
      </rPr>
      <t>应付账款</t>
    </r>
  </si>
  <si>
    <r>
      <rPr>
        <sz val="11"/>
        <color rgb="FF000000"/>
        <rFont val="宋体"/>
        <family val="3"/>
        <charset val="134"/>
      </rPr>
      <t>北京科聚思网络科技有限公司</t>
    </r>
  </si>
  <si>
    <r>
      <rPr>
        <sz val="11"/>
        <color theme="1"/>
        <rFont val="宋体"/>
        <family val="3"/>
        <charset val="134"/>
      </rPr>
      <t>北京</t>
    </r>
    <phoneticPr fontId="3" type="noConversion"/>
  </si>
  <si>
    <r>
      <rPr>
        <sz val="11"/>
        <color theme="1"/>
        <rFont val="宋体"/>
        <family val="3"/>
        <charset val="134"/>
      </rPr>
      <t>北京市</t>
    </r>
    <phoneticPr fontId="3" type="noConversion"/>
  </si>
  <si>
    <r>
      <rPr>
        <sz val="11"/>
        <color theme="1"/>
        <rFont val="宋体"/>
        <family val="3"/>
        <charset val="134"/>
      </rPr>
      <t>朝阳区</t>
    </r>
    <phoneticPr fontId="3" type="noConversion"/>
  </si>
  <si>
    <r>
      <rPr>
        <sz val="11"/>
        <color theme="1"/>
        <rFont val="宋体"/>
        <family val="3"/>
        <charset val="134"/>
      </rPr>
      <t>北京市朝阳区工体北路四号院科技寺滚石店三层</t>
    </r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</si>
  <si>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</si>
  <si>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田悦熙</t>
    </r>
    <phoneticPr fontId="3" type="noConversion"/>
  </si>
  <si>
    <r>
      <rPr>
        <sz val="11"/>
        <color theme="1"/>
        <rFont val="宋体"/>
        <family val="3"/>
        <charset val="134"/>
      </rPr>
      <t>已核对</t>
    </r>
  </si>
  <si>
    <r>
      <rPr>
        <sz val="11"/>
        <color theme="1"/>
        <rFont val="宋体"/>
        <family val="3"/>
        <charset val="134"/>
      </rPr>
      <t>顺丰速运</t>
    </r>
  </si>
  <si>
    <r>
      <rPr>
        <sz val="11"/>
        <color theme="1"/>
        <rFont val="宋体"/>
        <family val="3"/>
        <charset val="134"/>
      </rPr>
      <t>已签收</t>
    </r>
  </si>
  <si>
    <r>
      <rPr>
        <sz val="11"/>
        <color theme="1"/>
        <rFont val="宋体"/>
        <family val="3"/>
        <charset val="134"/>
      </rPr>
      <t>是</t>
    </r>
  </si>
  <si>
    <r>
      <rPr>
        <sz val="11"/>
        <color rgb="FF000000"/>
        <rFont val="宋体"/>
        <family val="3"/>
        <charset val="134"/>
      </rPr>
      <t>北京小云世界信息技术有限公司</t>
    </r>
  </si>
  <si>
    <r>
      <rPr>
        <sz val="11"/>
        <color theme="1"/>
        <rFont val="宋体"/>
        <family val="3"/>
        <charset val="134"/>
      </rPr>
      <t>预付款项</t>
    </r>
  </si>
  <si>
    <r>
      <rPr>
        <sz val="11"/>
        <color rgb="FF000000"/>
        <rFont val="宋体"/>
        <family val="3"/>
        <charset val="134"/>
      </rPr>
      <t>天津联华跃科技有限公司</t>
    </r>
  </si>
  <si>
    <r>
      <rPr>
        <sz val="11"/>
        <color theme="1"/>
        <rFont val="宋体"/>
        <family val="3"/>
        <charset val="134"/>
      </rPr>
      <t>霍秀荣</t>
    </r>
  </si>
  <si>
    <r>
      <rPr>
        <sz val="11"/>
        <color theme="1"/>
        <rFont val="宋体"/>
        <family val="3"/>
        <charset val="134"/>
      </rPr>
      <t>北京市</t>
    </r>
  </si>
  <si>
    <r>
      <rPr>
        <sz val="11"/>
        <color theme="1"/>
        <rFont val="宋体"/>
        <family val="3"/>
        <charset val="134"/>
      </rPr>
      <t>朝阳区</t>
    </r>
  </si>
  <si>
    <r>
      <rPr>
        <sz val="11"/>
        <color theme="1"/>
        <rFont val="宋体"/>
        <family val="3"/>
        <charset val="134"/>
      </rPr>
      <t>北京市朝阳区东坝朝阳新城东里三区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号楼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单元</t>
    </r>
    <r>
      <rPr>
        <sz val="11"/>
        <color theme="1"/>
        <rFont val="Times New Roman"/>
        <family val="1"/>
      </rPr>
      <t>601</t>
    </r>
    <phoneticPr fontId="3" type="noConversion"/>
  </si>
  <si>
    <r>
      <rPr>
        <sz val="11"/>
        <color rgb="FF000000"/>
        <rFont val="宋体"/>
        <family val="3"/>
        <charset val="134"/>
      </rPr>
      <t>北京好乡农品科技有限公司</t>
    </r>
  </si>
  <si>
    <r>
      <rPr>
        <sz val="11"/>
        <color rgb="FF000000"/>
        <rFont val="宋体"/>
        <family val="3"/>
        <charset val="134"/>
      </rPr>
      <t>广东小川实业有限公司</t>
    </r>
  </si>
  <si>
    <r>
      <rPr>
        <sz val="11"/>
        <color theme="1"/>
        <rFont val="宋体"/>
        <family val="3"/>
        <charset val="134"/>
      </rPr>
      <t>张宁意</t>
    </r>
  </si>
  <si>
    <r>
      <rPr>
        <sz val="11"/>
        <color theme="1"/>
        <rFont val="宋体"/>
        <family val="3"/>
        <charset val="134"/>
      </rPr>
      <t>广东省</t>
    </r>
    <phoneticPr fontId="3" type="noConversion"/>
  </si>
  <si>
    <r>
      <rPr>
        <sz val="11"/>
        <color theme="1"/>
        <rFont val="宋体"/>
        <family val="3"/>
        <charset val="134"/>
      </rPr>
      <t>惠州市</t>
    </r>
    <phoneticPr fontId="3" type="noConversion"/>
  </si>
  <si>
    <r>
      <rPr>
        <sz val="11"/>
        <color theme="1"/>
        <rFont val="宋体"/>
        <family val="3"/>
        <charset val="134"/>
      </rPr>
      <t>惠城区</t>
    </r>
    <phoneticPr fontId="3" type="noConversion"/>
  </si>
  <si>
    <r>
      <rPr>
        <sz val="11"/>
        <color theme="1"/>
        <rFont val="宋体"/>
        <family val="3"/>
        <charset val="134"/>
      </rPr>
      <t>广东省惠州市惠城区江北中信城市时代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>1101</t>
    </r>
    <phoneticPr fontId="3" type="noConversion"/>
  </si>
  <si>
    <r>
      <rPr>
        <sz val="11"/>
        <color theme="1"/>
        <rFont val="宋体"/>
        <family val="3"/>
        <charset val="134"/>
      </rPr>
      <t>待收客户签章</t>
    </r>
  </si>
  <si>
    <r>
      <rPr>
        <sz val="11"/>
        <color rgb="FF000000"/>
        <rFont val="宋体"/>
        <family val="3"/>
        <charset val="134"/>
      </rPr>
      <t>北京小云力量信息技术有限公司</t>
    </r>
  </si>
  <si>
    <r>
      <rPr>
        <sz val="11"/>
        <color rgb="FF000000"/>
        <rFont val="宋体"/>
        <family val="3"/>
        <charset val="134"/>
      </rPr>
      <t>内蒙古智索网络科技有限公司</t>
    </r>
  </si>
  <si>
    <r>
      <rPr>
        <sz val="11"/>
        <color theme="1"/>
        <rFont val="宋体"/>
        <family val="3"/>
        <charset val="134"/>
      </rPr>
      <t>索明喜</t>
    </r>
  </si>
  <si>
    <r>
      <rPr>
        <sz val="11"/>
        <color theme="1"/>
        <rFont val="宋体"/>
        <family val="3"/>
        <charset val="134"/>
      </rPr>
      <t>内蒙古</t>
    </r>
  </si>
  <si>
    <r>
      <rPr>
        <sz val="11"/>
        <color theme="1"/>
        <rFont val="宋体"/>
        <family val="3"/>
        <charset val="134"/>
      </rPr>
      <t>赤峰市</t>
    </r>
  </si>
  <si>
    <r>
      <rPr>
        <sz val="11"/>
        <color theme="1"/>
        <rFont val="宋体"/>
        <family val="3"/>
        <charset val="134"/>
      </rPr>
      <t>敖汉旗</t>
    </r>
  </si>
  <si>
    <r>
      <rPr>
        <sz val="11"/>
        <color theme="1"/>
        <rFont val="宋体"/>
        <family val="3"/>
        <charset val="134"/>
      </rPr>
      <t>内蒙古赤峰市敖汉旗南苑公馆</t>
    </r>
    <r>
      <rPr>
        <sz val="11"/>
        <color theme="1"/>
        <rFont val="Times New Roman"/>
        <family val="1"/>
      </rPr>
      <t>3a1</t>
    </r>
    <r>
      <rPr>
        <sz val="11"/>
        <color theme="1"/>
        <rFont val="宋体"/>
        <family val="3"/>
        <charset val="134"/>
      </rPr>
      <t>单元</t>
    </r>
    <r>
      <rPr>
        <sz val="11"/>
        <color theme="1"/>
        <rFont val="Times New Roman"/>
        <family val="1"/>
      </rPr>
      <t xml:space="preserve">202 </t>
    </r>
    <phoneticPr fontId="3" type="noConversion"/>
  </si>
  <si>
    <r>
      <rPr>
        <sz val="11"/>
        <color rgb="FF000000"/>
        <rFont val="宋体"/>
        <family val="3"/>
        <charset val="134"/>
      </rPr>
      <t>河北阿伊乌科技有限公司</t>
    </r>
  </si>
  <si>
    <r>
      <rPr>
        <sz val="11"/>
        <color theme="1"/>
        <rFont val="宋体"/>
        <family val="3"/>
        <charset val="134"/>
      </rPr>
      <t>河北省</t>
    </r>
  </si>
  <si>
    <r>
      <rPr>
        <sz val="11"/>
        <color theme="1"/>
        <rFont val="宋体"/>
        <family val="3"/>
        <charset val="134"/>
      </rPr>
      <t>石家庄</t>
    </r>
  </si>
  <si>
    <r>
      <rPr>
        <sz val="11"/>
        <color theme="1"/>
        <rFont val="宋体"/>
        <family val="3"/>
        <charset val="134"/>
      </rPr>
      <t>裕华区</t>
    </r>
  </si>
  <si>
    <r>
      <rPr>
        <sz val="11"/>
        <color theme="1"/>
        <rFont val="宋体"/>
        <family val="3"/>
        <charset val="134"/>
      </rPr>
      <t>河北省石家庄市裕华区槐中路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号华脉新村</t>
    </r>
    <r>
      <rPr>
        <sz val="11"/>
        <color theme="1"/>
        <rFont val="Times New Roman"/>
        <family val="1"/>
      </rPr>
      <t>5-606</t>
    </r>
    <phoneticPr fontId="3" type="noConversion"/>
  </si>
  <si>
    <r>
      <rPr>
        <sz val="11"/>
        <color rgb="FF000000"/>
        <rFont val="宋体"/>
        <family val="3"/>
        <charset val="134"/>
      </rPr>
      <t>北京品睿卓享科技有限公司</t>
    </r>
  </si>
  <si>
    <r>
      <rPr>
        <sz val="11"/>
        <color theme="1"/>
        <rFont val="宋体"/>
        <family val="3"/>
        <charset val="134"/>
      </rPr>
      <t>安然</t>
    </r>
  </si>
  <si>
    <r>
      <rPr>
        <sz val="11"/>
        <color theme="1"/>
        <rFont val="宋体"/>
        <family val="3"/>
        <charset val="134"/>
      </rPr>
      <t>北京市朝阳区大屯里</t>
    </r>
    <r>
      <rPr>
        <sz val="11"/>
        <color theme="1"/>
        <rFont val="Times New Roman"/>
        <family val="1"/>
      </rPr>
      <t>317</t>
    </r>
    <r>
      <rPr>
        <sz val="11"/>
        <color theme="1"/>
        <rFont val="宋体"/>
        <family val="3"/>
        <charset val="134"/>
      </rPr>
      <t>号金泉时代广场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号楼</t>
    </r>
    <r>
      <rPr>
        <sz val="11"/>
        <color theme="1"/>
        <rFont val="Times New Roman"/>
        <family val="1"/>
      </rPr>
      <t>1711</t>
    </r>
  </si>
  <si>
    <r>
      <rPr>
        <sz val="11"/>
        <color rgb="FF000000"/>
        <rFont val="宋体"/>
        <family val="3"/>
        <charset val="134"/>
      </rPr>
      <t>苏州金玉堂信息科技有限公司</t>
    </r>
  </si>
  <si>
    <r>
      <rPr>
        <sz val="11"/>
        <color theme="1"/>
        <rFont val="宋体"/>
        <family val="3"/>
        <charset val="134"/>
      </rPr>
      <t>羊静</t>
    </r>
  </si>
  <si>
    <r>
      <rPr>
        <sz val="11"/>
        <color theme="1"/>
        <rFont val="宋体"/>
        <family val="3"/>
        <charset val="134"/>
      </rPr>
      <t>江苏省</t>
    </r>
  </si>
  <si>
    <r>
      <rPr>
        <sz val="11"/>
        <color theme="1"/>
        <rFont val="宋体"/>
        <family val="3"/>
        <charset val="134"/>
      </rPr>
      <t>苏州市</t>
    </r>
  </si>
  <si>
    <r>
      <rPr>
        <sz val="11"/>
        <color theme="1"/>
        <rFont val="宋体"/>
        <family val="3"/>
        <charset val="134"/>
      </rPr>
      <t>吴中区</t>
    </r>
  </si>
  <si>
    <r>
      <rPr>
        <sz val="11"/>
        <color theme="1"/>
        <rFont val="宋体"/>
        <family val="3"/>
        <charset val="134"/>
      </rPr>
      <t>苏州市吴中区横泾镇赵家桥公交车站蔓奇拉酒庄二楼</t>
    </r>
    <r>
      <rPr>
        <sz val="11"/>
        <color theme="1"/>
        <rFont val="Times New Roman"/>
        <family val="1"/>
      </rPr>
      <t xml:space="preserve"> </t>
    </r>
  </si>
  <si>
    <t>SF1326148509010</t>
  </si>
  <si>
    <t>SF1339839729098</t>
  </si>
  <si>
    <t>SF1339839727820</t>
  </si>
  <si>
    <t>SF1339839722590</t>
  </si>
  <si>
    <t>否</t>
  </si>
  <si>
    <t>2021-03-22</t>
  </si>
  <si>
    <t>2021-03-26</t>
  </si>
  <si>
    <t>2021-03-25</t>
  </si>
  <si>
    <t>SF1408640743929</t>
  </si>
  <si>
    <t>SF1101738056502</t>
  </si>
  <si>
    <t>SF1432130653163</t>
  </si>
  <si>
    <t>SF1432125778870</t>
  </si>
  <si>
    <r>
      <rPr>
        <sz val="11"/>
        <color theme="1"/>
        <rFont val="宋体"/>
        <family val="3"/>
        <charset val="134"/>
      </rPr>
      <t>内蒙古自治区赤峰市敖汉旗新惠镇</t>
    </r>
    <r>
      <rPr>
        <sz val="11"/>
        <color theme="1"/>
        <rFont val="Times New Roman"/>
        <family val="1"/>
      </rPr>
      <t xml:space="preserve"> Hello Baby </t>
    </r>
    <r>
      <rPr>
        <sz val="11"/>
        <color theme="1"/>
        <rFont val="宋体"/>
        <family val="3"/>
        <charset val="134"/>
      </rPr>
      <t>早教中心锦绣花园</t>
    </r>
    <phoneticPr fontId="3" type="noConversion"/>
  </si>
  <si>
    <t>朝阳星耀信息技术有限公司</t>
  </si>
  <si>
    <t>已核对</t>
  </si>
  <si>
    <t>SF1326148511893</t>
  </si>
  <si>
    <t>2021-03-24</t>
  </si>
  <si>
    <t>SF1084682103022</t>
  </si>
  <si>
    <t>上海连余信息技术有限公司</t>
  </si>
  <si>
    <t>SF1311188391173</t>
  </si>
  <si>
    <t>SF1404660156163</t>
  </si>
  <si>
    <t>江苏传智播客教育科技股份有限公司</t>
  </si>
  <si>
    <t>2021-03-19</t>
  </si>
  <si>
    <t>SF1326176105599</t>
  </si>
  <si>
    <t>2021-03-23</t>
  </si>
  <si>
    <t>SF1422813200879</t>
  </si>
  <si>
    <t>2020BJAA70017WJ609906</t>
  </si>
  <si>
    <t>北京亿美汇金信息技术有限责任公司</t>
  </si>
  <si>
    <t>SF1306631425013</t>
  </si>
  <si>
    <t>SF1102073579476</t>
  </si>
  <si>
    <t>2020BJAA70017WJ609878</t>
  </si>
  <si>
    <t>北京同济医院有限公司</t>
  </si>
  <si>
    <t>SF1339809589234</t>
  </si>
  <si>
    <t>SF1432056239585</t>
  </si>
  <si>
    <t>2020BJAA70017WJ609902</t>
  </si>
  <si>
    <t>北京嘉佩乐医院</t>
  </si>
  <si>
    <t>SF1304222825301</t>
  </si>
  <si>
    <t>ST</t>
  </si>
  <si>
    <t>773088074714459</t>
  </si>
  <si>
    <t>2020BJAA70017WJ609893</t>
  </si>
  <si>
    <t>北京中业海业科技集团有限公司</t>
  </si>
  <si>
    <t>SF1339809342824</t>
  </si>
  <si>
    <t>SF1402630270028</t>
  </si>
  <si>
    <t>2020BJAA70017WJ609872</t>
  </si>
  <si>
    <t>北京金莎富华美容有限公司</t>
  </si>
  <si>
    <t>SF1326176381290</t>
  </si>
  <si>
    <t>SF1198516691489</t>
  </si>
  <si>
    <t>2020BJAA70017WJ609871</t>
  </si>
  <si>
    <t>SF1326176954366</t>
  </si>
  <si>
    <t>SF1084682102821</t>
  </si>
  <si>
    <t>2020BJAA70017WJ609881</t>
  </si>
  <si>
    <t>北京亦源文化传播有限公司</t>
  </si>
  <si>
    <t>SF1326176188952</t>
  </si>
  <si>
    <t>SF1084682103004</t>
  </si>
  <si>
    <t>SF1304222028897</t>
  </si>
  <si>
    <t>SF1084682102849</t>
  </si>
  <si>
    <t>2020BJAA70017WJ609899</t>
  </si>
  <si>
    <t>北京中业汇赢科技集团有限公司</t>
  </si>
  <si>
    <t>SF1047852866351</t>
  </si>
  <si>
    <t>2020BJAA70017WJ609888</t>
  </si>
  <si>
    <t>北京劲松口腔医院投资管理有限公司大望路口腔门诊部</t>
  </si>
  <si>
    <t>SF1339809514696</t>
  </si>
  <si>
    <t>SF1121531569436</t>
  </si>
  <si>
    <t>宁波梅山保税港区鑫宏欣资产管理合伙企业</t>
  </si>
  <si>
    <t>SF1311188159974</t>
  </si>
  <si>
    <t>SF1106126704171</t>
  </si>
  <si>
    <t>2020BJAA70017WJ609874</t>
  </si>
  <si>
    <t>北京科聚思网络科技有限公司</t>
  </si>
  <si>
    <t>SF1306631323942</t>
  </si>
  <si>
    <t>SF1311188051677</t>
  </si>
  <si>
    <t>2020BJAA70017WJ609895</t>
  </si>
  <si>
    <t>北京天龟教育科技有限公司</t>
  </si>
  <si>
    <t>SF1047852858057</t>
  </si>
  <si>
    <t>2021-04-01</t>
  </si>
  <si>
    <t>SF1198567033823</t>
  </si>
  <si>
    <t>北京中富金石咨询有限公司</t>
  </si>
  <si>
    <t>2021-03-31</t>
  </si>
  <si>
    <t>SF1322600629693</t>
  </si>
  <si>
    <t>2021-04-08</t>
  </si>
  <si>
    <t>SF1432632862851</t>
  </si>
  <si>
    <t>北京厚泽融资担保有限公司</t>
  </si>
  <si>
    <t>SF1335980619813</t>
  </si>
  <si>
    <t>2021-04-02</t>
  </si>
  <si>
    <t>SF1198582434131</t>
  </si>
  <si>
    <t>上海骏数信息技术有限公司</t>
  </si>
  <si>
    <t>SF1339839717060</t>
  </si>
  <si>
    <t>SF1071874421322</t>
  </si>
  <si>
    <t>SF1047798655422</t>
  </si>
  <si>
    <t>SF1322600666237</t>
  </si>
  <si>
    <t>2021-04-03</t>
  </si>
  <si>
    <t>SF1084682102946</t>
  </si>
  <si>
    <t>北京凤凰妇儿医院</t>
  </si>
  <si>
    <t>SF1048203245925</t>
  </si>
  <si>
    <t>2021-04-05</t>
  </si>
  <si>
    <t>SF1410166067067</t>
  </si>
  <si>
    <t>2020BJAA70017WJ609875</t>
  </si>
  <si>
    <t>西安工程大学</t>
  </si>
  <si>
    <t>SF1339839787515</t>
  </si>
  <si>
    <t>SF1198534333984</t>
  </si>
  <si>
    <t>天津今日头条科技有限公司</t>
  </si>
  <si>
    <t>待回函</t>
  </si>
  <si>
    <t>SF1322982700769</t>
  </si>
  <si>
    <t>未签收</t>
  </si>
  <si>
    <t>2020BJAA70017WJ609879</t>
  </si>
  <si>
    <t>北京首尚定福庄文化产业发展有限公司</t>
  </si>
  <si>
    <t>SF1326176135814</t>
  </si>
  <si>
    <t>北京孙便友疤康诊所有限公司</t>
  </si>
  <si>
    <t>SF1304222126022</t>
  </si>
  <si>
    <t>2020BJAA70017WJ609882</t>
  </si>
  <si>
    <t>杭州霁天空阔网络科技有限公司</t>
  </si>
  <si>
    <t>SF1311718788570</t>
  </si>
  <si>
    <t>2020BJAA70017WJ609887</t>
  </si>
  <si>
    <t>北京万柳美中宜和妇儿医院有限公司</t>
  </si>
  <si>
    <t>SF1311718652973</t>
  </si>
  <si>
    <t>2020BJAA70017WJ609891</t>
  </si>
  <si>
    <t>北京创为律师事务所</t>
  </si>
  <si>
    <t>SF1326176308722</t>
  </si>
  <si>
    <t>北京亿量科技有限公司</t>
  </si>
  <si>
    <t>SF1306631325599</t>
  </si>
  <si>
    <t>2020BJAA70017WJ609907</t>
  </si>
  <si>
    <t>北京搜秀网络科技有限公司</t>
  </si>
  <si>
    <t>SF1339839780877</t>
  </si>
  <si>
    <t>2020BJAA70017WJ609898</t>
  </si>
  <si>
    <t>北京创客未来网络信息技术有限公司</t>
  </si>
  <si>
    <t>SF1326176151593</t>
  </si>
  <si>
    <t>2020BJAA70017WJ609880</t>
  </si>
  <si>
    <t>温晶</t>
  </si>
  <si>
    <t>待反馈</t>
  </si>
  <si>
    <t>SF1326176182294</t>
  </si>
  <si>
    <t>2020BJAA70017WJ609900</t>
  </si>
  <si>
    <t>北京首大眼耳鼻喉医院</t>
  </si>
  <si>
    <t>SF1326176543711</t>
  </si>
  <si>
    <t>北京互融时代软件有限公司</t>
  </si>
  <si>
    <t>SF1339809343159</t>
  </si>
  <si>
    <t>2020BJAA70017WJ609901</t>
  </si>
  <si>
    <t>北京火星时代网络技术有限公司</t>
  </si>
  <si>
    <t>SF1304222822237</t>
  </si>
  <si>
    <t>2020BJAA70017WJ609889</t>
  </si>
  <si>
    <t>北京方圆众合教育科技有限公司</t>
  </si>
  <si>
    <t>SF1311718626170</t>
  </si>
  <si>
    <t>2020BJAA70017WJ609886</t>
  </si>
  <si>
    <t>北京网众共创科技有限公司</t>
  </si>
  <si>
    <t>SF1326176124262</t>
  </si>
  <si>
    <t>北京沃数媒广告有限公司</t>
  </si>
  <si>
    <t>SF1339839720494</t>
  </si>
  <si>
    <t>深圳市星盘科技有限公司</t>
  </si>
  <si>
    <t>SF1339839786768</t>
  </si>
  <si>
    <t>中细软集团有限公司</t>
  </si>
  <si>
    <t>SF1326176100541</t>
  </si>
  <si>
    <t>北京康贝佳口腔门诊部有限公司</t>
  </si>
  <si>
    <t>SF1322600694217</t>
  </si>
  <si>
    <t>北京丰台广济中西医结合医院</t>
  </si>
  <si>
    <t>SF1301225825259</t>
  </si>
  <si>
    <t>2020BJAA70017WJ609892</t>
  </si>
  <si>
    <t>SF1339809347005</t>
  </si>
  <si>
    <t>上海龙游网络科技有限公司</t>
  </si>
  <si>
    <t>SF1339839710271</t>
  </si>
  <si>
    <t>2020BJAA70017WJ609897</t>
  </si>
  <si>
    <t>北京德胜门中医院</t>
  </si>
  <si>
    <t>SF1326176158585</t>
  </si>
  <si>
    <t>北京思享聚合科技有限公司</t>
  </si>
  <si>
    <t>SF1301225721754</t>
  </si>
  <si>
    <t>2020BJAA70017WJ609885</t>
  </si>
  <si>
    <t>北京英淇律师事务所</t>
  </si>
  <si>
    <t>SF1311718600178</t>
  </si>
  <si>
    <t>五八同城信息技术有限公司</t>
  </si>
  <si>
    <t>待收客户签章</t>
  </si>
  <si>
    <t>2020BJAA70017WJ609884</t>
  </si>
  <si>
    <t>北京中诺口腔医院</t>
  </si>
  <si>
    <t>SF1339809529027</t>
  </si>
  <si>
    <t>2020BJAA70017WJ609894</t>
  </si>
  <si>
    <t>北京学慧网络科技有限公司</t>
  </si>
  <si>
    <t>SF1326176118595</t>
  </si>
  <si>
    <t>SF1301225622607</t>
  </si>
  <si>
    <t>武伟光</t>
  </si>
  <si>
    <t>SF1047798665328</t>
  </si>
  <si>
    <t>北京快手广告有限公司</t>
  </si>
  <si>
    <t>SF1311188289574</t>
  </si>
  <si>
    <t>北京国仁医院</t>
  </si>
  <si>
    <t>SF1048203269875</t>
  </si>
  <si>
    <t>2020BJAA70017WJ609903</t>
  </si>
  <si>
    <t>北京华品博睿网络技术有限公司</t>
  </si>
  <si>
    <t>SF1047852910256</t>
  </si>
  <si>
    <t>北京摩比万思科技有限公司</t>
  </si>
  <si>
    <t>SF1311188197770</t>
  </si>
  <si>
    <t>SF1339804018984</t>
  </si>
  <si>
    <t>北京新意欣象文化艺术有限公司</t>
  </si>
  <si>
    <t>SF1048203256020</t>
  </si>
  <si>
    <t>2020BJAA70017WJ609905</t>
  </si>
  <si>
    <t>王楠</t>
  </si>
  <si>
    <t>SF1047798658295</t>
  </si>
  <si>
    <t>2020BJAA70017WJ609890</t>
  </si>
  <si>
    <t>北京碧莲盛医疗美容门诊部有限责任公司</t>
  </si>
  <si>
    <t>SF1303222826603</t>
  </si>
  <si>
    <t>广州聚禾信息科技有限公司</t>
  </si>
  <si>
    <t>SF1311718577070</t>
  </si>
  <si>
    <t>2020BJAA70017WJ609904</t>
  </si>
  <si>
    <t>北京展心展力信息科技有限公司</t>
  </si>
  <si>
    <t>SF1304222923471</t>
  </si>
  <si>
    <t>2020BJAA70017WJ609873</t>
  </si>
  <si>
    <t>北京久久在线信息技术有限公司</t>
  </si>
  <si>
    <t>SF1311188112673</t>
  </si>
  <si>
    <t>2020BJAA70017WJ609896</t>
  </si>
  <si>
    <t>北京前海股骨头医院有限公司</t>
  </si>
  <si>
    <t>SF1326176156231</t>
  </si>
  <si>
    <t>天津联华跃科技有限公司 </t>
  </si>
  <si>
    <t>其他应收款</t>
  </si>
  <si>
    <t>应付账款</t>
  </si>
  <si>
    <t>应收账款</t>
  </si>
  <si>
    <t>预付账款</t>
  </si>
  <si>
    <t>预收账款</t>
  </si>
  <si>
    <t>其他应付款</t>
  </si>
  <si>
    <t>霍尔果斯云合联业</t>
  </si>
  <si>
    <t>小云创造</t>
  </si>
  <si>
    <t>霍尔果斯云屯</t>
  </si>
  <si>
    <t>北京星汇云集</t>
  </si>
  <si>
    <t>西藏星聚合</t>
  </si>
  <si>
    <t>北京星聚合</t>
  </si>
  <si>
    <t>北京星聚合(新增3.23）</t>
  </si>
  <si>
    <t>北京星聚合(新增）</t>
  </si>
  <si>
    <t>光音网络</t>
  </si>
  <si>
    <t>微聚合</t>
  </si>
  <si>
    <t>霍尔果斯云屯(新增323）</t>
  </si>
  <si>
    <t>星汇云集(新增323）</t>
  </si>
  <si>
    <t>霍秀荣</t>
  </si>
  <si>
    <t>北京</t>
  </si>
  <si>
    <t>北京市</t>
  </si>
  <si>
    <t>朝阳区</t>
  </si>
  <si>
    <t>北京市朝阳区东坝朝阳新城东里三区6号楼9单元601</t>
  </si>
  <si>
    <t>王博阅</t>
  </si>
  <si>
    <t>北京市朝阳区金盏乡皮村韵达快递门店</t>
  </si>
  <si>
    <t>郑嘉雯</t>
  </si>
  <si>
    <t>海淀区</t>
  </si>
  <si>
    <t>北京市海淀区西小口路66号中关村科技园北领地B2栋</t>
  </si>
  <si>
    <t>江剑炜</t>
  </si>
  <si>
    <t>上海</t>
  </si>
  <si>
    <t>上海市</t>
  </si>
  <si>
    <t>闵行区</t>
  </si>
  <si>
    <t>上海市闵行区宜山路2016号合川大厦1号楼2G</t>
  </si>
  <si>
    <t>孟晋伟</t>
  </si>
  <si>
    <t>通州区</t>
  </si>
  <si>
    <t>北京通州区永顺镇北马庄榆东一街6号金地格林南</t>
  </si>
  <si>
    <t>戴晖</t>
  </si>
  <si>
    <t>北京市朝阳区甜水西园万科公园五号20号楼106</t>
  </si>
  <si>
    <t>杨唐芹</t>
  </si>
  <si>
    <t>北京市朝阳区长楹天街星座7栋1802</t>
  </si>
  <si>
    <t>虹口区</t>
  </si>
  <si>
    <t>上海市虹口区华严路228号11号</t>
  </si>
  <si>
    <t>刘杉杉</t>
  </si>
  <si>
    <t>北京市朝阳区望京北路16号中材国际大厦2层</t>
  </si>
  <si>
    <t>高宇航</t>
  </si>
  <si>
    <t>北京市朝阳区冠捷7层Boss直聘</t>
  </si>
  <si>
    <t>吕好伟</t>
  </si>
  <si>
    <t>北京市朝阳区西大望路住四小区北1号楼3单元103室</t>
  </si>
  <si>
    <t>曾丽园</t>
  </si>
  <si>
    <t>杏石口路81号火星时代大厦</t>
  </si>
  <si>
    <t>蔡书艺</t>
  </si>
  <si>
    <t>丰台区</t>
  </si>
  <si>
    <t>北京市丰台区东铁匠营街道成寿寺路33号北京首大眼耳鼻喉医院</t>
  </si>
  <si>
    <t>金晓臻</t>
  </si>
  <si>
    <t>西直门北大街32号枫蓝国际B座404室</t>
  </si>
  <si>
    <t>王泽军</t>
  </si>
  <si>
    <t>北京市朝阳区常营首开东都汇B座809</t>
  </si>
  <si>
    <t>田总</t>
  </si>
  <si>
    <t>西城区</t>
  </si>
  <si>
    <t>北京市西城区安德路83号（新安大厦201）</t>
  </si>
  <si>
    <t>苏晏</t>
  </si>
  <si>
    <t>北京市西城区地安门西大街丙28号北京前海股骨头医院</t>
  </si>
  <si>
    <t>蒋宇</t>
  </si>
  <si>
    <t>知春路113号银网中心B座1709室</t>
  </si>
  <si>
    <t>俞健</t>
  </si>
  <si>
    <t>大兴区</t>
  </si>
  <si>
    <t>经海二路29号中航工业科技商务园7号楼6层</t>
  </si>
  <si>
    <t>冯程</t>
  </si>
  <si>
    <t>房山区</t>
  </si>
  <si>
    <t>长阳路中细软大厦</t>
  </si>
  <si>
    <t>王雪彬</t>
  </si>
  <si>
    <t>西二旗大街39号楼D座2楼</t>
  </si>
  <si>
    <t>白洁</t>
  </si>
  <si>
    <t>朝外SOHO A座2006室</t>
  </si>
  <si>
    <t>张斌</t>
  </si>
  <si>
    <t>北京市大兴区西红门鸿坤广场B2座5楼碧莲盛</t>
  </si>
  <si>
    <t>徐洋洋</t>
  </si>
  <si>
    <t>海淀区苏州街3号大恒科技大厦B座位10层1002</t>
  </si>
  <si>
    <t>安源</t>
  </si>
  <si>
    <t>天津市</t>
  </si>
  <si>
    <t>天津市红桥区邵公庄街道金兴科技大厦501</t>
  </si>
  <si>
    <t>马阳</t>
  </si>
  <si>
    <t>北京市朝阳区</t>
  </si>
  <si>
    <t>北京市朝阳区小红门镇成寿寺路威仪路5号北京国仁中医医院</t>
  </si>
  <si>
    <t>陈彪</t>
  </si>
  <si>
    <t>惠新里甲240通联大厦一层</t>
  </si>
  <si>
    <t>郭如玲</t>
  </si>
  <si>
    <t>昌平区</t>
  </si>
  <si>
    <t>TBD云集中心4号楼C座307室</t>
  </si>
  <si>
    <t>牛明浩</t>
  </si>
  <si>
    <t>北京市朝阳区望京悠乐汇A2座劲松口腔5层</t>
  </si>
  <si>
    <t>李心鹏</t>
  </si>
  <si>
    <t>东城区</t>
  </si>
  <si>
    <t>北京市东城区</t>
  </si>
  <si>
    <t>北京市东城区东四北大街166号</t>
  </si>
  <si>
    <t>王女士</t>
  </si>
  <si>
    <t>北京市朝阳区酒仙桥路6号电子城国际总部7号楼15层</t>
  </si>
  <si>
    <t>刘美玲</t>
  </si>
  <si>
    <t>海淀区阜外亮甲店1号恩济西园10号楼40-42跨一层</t>
  </si>
  <si>
    <t>谷宇</t>
  </si>
  <si>
    <t>北三环新街口外大街1号</t>
  </si>
  <si>
    <t>叶海顺</t>
  </si>
  <si>
    <t>朝阳区八里庄陈家林9号院华腾世纪总部公园E2座11层</t>
  </si>
  <si>
    <t>周明磊</t>
  </si>
  <si>
    <t xml:space="preserve"> 北京市朝阳区酒仙桥北路10号院</t>
  </si>
  <si>
    <t>张东旭</t>
  </si>
  <si>
    <t>朝阳区东三环南路102号瑞安大厦1042室</t>
  </si>
  <si>
    <t>杜春梅</t>
  </si>
  <si>
    <t>四川</t>
  </si>
  <si>
    <t>成都</t>
  </si>
  <si>
    <t>成都市高新区天府三街新希望国际C座1502</t>
  </si>
  <si>
    <t>陈志宇</t>
  </si>
  <si>
    <t>北京市丰台区方庄芳星园三区18号楼北京中诺口腔医院</t>
  </si>
  <si>
    <t>王紫鸰</t>
  </si>
  <si>
    <t>北京市朝阳区双桥双惠苑23号楼24单元蜂巢</t>
  </si>
  <si>
    <t>张梦诗</t>
  </si>
  <si>
    <t>浙江</t>
  </si>
  <si>
    <t>杭州市</t>
  </si>
  <si>
    <t>西湖区</t>
  </si>
  <si>
    <t xml:space="preserve">西园一路18号浙大网新A座5楼 </t>
  </si>
  <si>
    <t>赵高峰</t>
  </si>
  <si>
    <t>北京市昌平区建材城西路金燕龙写字楼传智播客</t>
  </si>
  <si>
    <t>雷庆庆</t>
  </si>
  <si>
    <t>广东省</t>
  </si>
  <si>
    <t>广州市</t>
  </si>
  <si>
    <t>海珠区</t>
  </si>
  <si>
    <t>鼎新路88号广州阿里中心南塔B2小邮局</t>
  </si>
  <si>
    <t xml:space="preserve">北京市朝阳区金盏乡皮村韵达快递门店 </t>
  </si>
  <si>
    <t>北京市朝阳区定福庄西里2号北汽齿轮厂北京星聚合</t>
  </si>
  <si>
    <t>姜成</t>
  </si>
  <si>
    <t>北京市朝阳区定福庄西里2号24H齿轮场文创园6号楼4层招商部</t>
  </si>
  <si>
    <t>席林博</t>
  </si>
  <si>
    <t>北京东城区北京站东街11号北京同济医院</t>
  </si>
  <si>
    <t>张晓雪</t>
  </si>
  <si>
    <t>北京市海淀区花园东路19号中兴大厦2F小邮局</t>
  </si>
  <si>
    <t>晏庆婴</t>
  </si>
  <si>
    <t>深圳市</t>
  </si>
  <si>
    <t>宝安区</t>
  </si>
  <si>
    <t>深圳市宝安区石岩街道宏发佳特利高新园综合楼3楼</t>
  </si>
  <si>
    <t>许老师</t>
  </si>
  <si>
    <t>陕西省</t>
  </si>
  <si>
    <t>西安市</t>
  </si>
  <si>
    <t>新城区</t>
  </si>
  <si>
    <t>陕西省西安市新城区长乐中路街道金康路东尚小区一期一号楼</t>
  </si>
  <si>
    <t>王胜江</t>
  </si>
  <si>
    <t>徐汇区</t>
  </si>
  <si>
    <t>上海市徐汇区钦州路528号工艺美术创意园2号楼</t>
  </si>
  <si>
    <t>林亚芬</t>
  </si>
  <si>
    <t>13957492622</t>
  </si>
  <si>
    <t>浙江省</t>
  </si>
  <si>
    <t>宁波市</t>
  </si>
  <si>
    <t>高新区</t>
  </si>
  <si>
    <t>宁波市国家高新区光华路299弄C6幢11楼汇亚投资有限公司</t>
  </si>
  <si>
    <t xml:space="preserve">杨志超 </t>
  </si>
  <si>
    <t>上海市徐汇区田林路487号20号楼21楼东 龙游游戏</t>
  </si>
  <si>
    <t>闫晗</t>
  </si>
  <si>
    <t>北京市朝阳区工体北路四号院科技寺滚石店三层</t>
  </si>
  <si>
    <t>财务部</t>
  </si>
  <si>
    <t>010-88931261</t>
  </si>
  <si>
    <t xml:space="preserve">北京市海淀区杏石口路益元文创基地A区A66 </t>
  </si>
  <si>
    <t>400-810-7258</t>
  </si>
  <si>
    <t>北京市朝阳区酒仙桥北路甲10号院103号楼</t>
  </si>
  <si>
    <t>苏冉</t>
  </si>
  <si>
    <t>北京市朝阳区棕榈泉国际公寓10楼607</t>
  </si>
  <si>
    <t>高小岩</t>
  </si>
  <si>
    <t>北京西城区二环到三环 新街口外大街34号观河锦苑5号楼5单元102</t>
  </si>
  <si>
    <t>周舒翔</t>
  </si>
  <si>
    <t xml:space="preserve">北京市丰台区芳群园四区丁23号联通在线有限公司 </t>
  </si>
  <si>
    <t>程云竹</t>
  </si>
  <si>
    <t>莲花池东路106号</t>
  </si>
  <si>
    <t xml:space="preserve">孙先生 </t>
  </si>
  <si>
    <t>酒仙桥乙21号佳丽饭店后院B-37</t>
  </si>
  <si>
    <t>双桥双惠苑23号楼24单元蜂巢</t>
  </si>
  <si>
    <t>ASSCHZ2020BJAA70017WJ001</t>
    <phoneticPr fontId="3" type="noConversion"/>
  </si>
  <si>
    <t>2020BJAA70017WJ609910</t>
    <phoneticPr fontId="3" type="noConversion"/>
  </si>
  <si>
    <r>
      <rPr>
        <sz val="11"/>
        <color theme="1"/>
        <rFont val="等线"/>
        <family val="2"/>
      </rPr>
      <t>郭莹</t>
    </r>
    <phoneticPr fontId="3" type="noConversion"/>
  </si>
  <si>
    <r>
      <rPr>
        <sz val="11"/>
        <color theme="1"/>
        <rFont val="等线"/>
        <family val="2"/>
      </rPr>
      <t>是</t>
    </r>
    <phoneticPr fontId="3" type="noConversion"/>
  </si>
  <si>
    <t>2020BJAA70017WJ609909</t>
    <phoneticPr fontId="3" type="noConversion"/>
  </si>
  <si>
    <t>2020BJAA70017WJ609908</t>
    <phoneticPr fontId="3" type="noConversion"/>
  </si>
  <si>
    <t>ASSCHZ2020BJAA70017WJ005</t>
    <phoneticPr fontId="3" type="noConversion"/>
  </si>
  <si>
    <t>2020BJAA70017WJ620129</t>
    <phoneticPr fontId="3" type="noConversion"/>
  </si>
  <si>
    <t>2020BJAA70017WJ620127</t>
    <phoneticPr fontId="3" type="noConversion"/>
  </si>
  <si>
    <t>2020BJAA70017WJ609870</t>
    <phoneticPr fontId="3" type="noConversion"/>
  </si>
  <si>
    <t>ASSCHZ2020BJAA70017WJ006</t>
    <phoneticPr fontId="3" type="noConversion"/>
  </si>
  <si>
    <t>2020BJAA70017WJ651081</t>
    <phoneticPr fontId="3" type="noConversion"/>
  </si>
  <si>
    <t>2020BJAA70017WJ651080</t>
    <phoneticPr fontId="3" type="noConversion"/>
  </si>
  <si>
    <t>2020BJAA70017WJ651079</t>
    <phoneticPr fontId="3" type="noConversion"/>
  </si>
  <si>
    <t>2020BJAA70017WJ620126</t>
    <phoneticPr fontId="3" type="noConversion"/>
  </si>
  <si>
    <t>2020BJAA70017WJ651078</t>
    <phoneticPr fontId="3" type="noConversion"/>
  </si>
  <si>
    <t>2020BJAA70017WJ651077</t>
    <phoneticPr fontId="3" type="noConversion"/>
  </si>
  <si>
    <t>2020BJAA70017WJ620125</t>
    <phoneticPr fontId="3" type="noConversion"/>
  </si>
  <si>
    <t>2020BJAA70017WJ651076</t>
    <phoneticPr fontId="3" type="noConversion"/>
  </si>
  <si>
    <t>2020BJAA70017WJ651075</t>
    <phoneticPr fontId="3" type="noConversion"/>
  </si>
  <si>
    <t>2020BJAA70017WJ609883</t>
    <phoneticPr fontId="3" type="noConversion"/>
  </si>
  <si>
    <t>2020BJAA70017WJ620124</t>
    <phoneticPr fontId="3" type="noConversion"/>
  </si>
  <si>
    <t>2020BJAA70017WJ620123</t>
    <phoneticPr fontId="3" type="noConversion"/>
  </si>
  <si>
    <t>ASSCHZ2020BJAA70017WJ004</t>
    <phoneticPr fontId="3" type="noConversion"/>
  </si>
  <si>
    <t>2020BJAA70017WJ612127</t>
    <phoneticPr fontId="3" type="noConversion"/>
  </si>
  <si>
    <t>ASSCHZ2020BJAA70017WJ008</t>
    <phoneticPr fontId="3" type="noConversion"/>
  </si>
  <si>
    <t>2020BJAA70017WJ659381</t>
    <phoneticPr fontId="3" type="noConversion"/>
  </si>
  <si>
    <t>2020BJAA70017WJ620122</t>
    <phoneticPr fontId="3" type="noConversion"/>
  </si>
  <si>
    <t>2020BJAA70017WJ620121</t>
    <phoneticPr fontId="3" type="noConversion"/>
  </si>
  <si>
    <t>2020BJAA70017WJ620120</t>
    <phoneticPr fontId="3" type="noConversion"/>
  </si>
  <si>
    <t>2020BJAA70017WJ620119</t>
    <phoneticPr fontId="3" type="noConversion"/>
  </si>
  <si>
    <t>2020BJAA70017WJ620118</t>
    <phoneticPr fontId="3" type="noConversion"/>
  </si>
  <si>
    <t>ASSCHZ2020BJAA70017WJ007</t>
    <phoneticPr fontId="3" type="noConversion"/>
  </si>
  <si>
    <t>2020BJAA70017WJ652480</t>
    <phoneticPr fontId="3" type="noConversion"/>
  </si>
  <si>
    <t>2020BJAA70017WJ620117</t>
    <phoneticPr fontId="3" type="noConversion"/>
  </si>
  <si>
    <t>2020BJAA70017WJ620116</t>
    <phoneticPr fontId="3" type="noConversion"/>
  </si>
  <si>
    <t>2020BJAA70017WJ620115</t>
    <phoneticPr fontId="3" type="noConversion"/>
  </si>
  <si>
    <t>2020BJAA70017WJ651074</t>
    <phoneticPr fontId="3" type="noConversion"/>
  </si>
  <si>
    <t>2020BJAA70017WJ651073</t>
    <phoneticPr fontId="3" type="noConversion"/>
  </si>
  <si>
    <t>2020BJAA70017WJ651072</t>
    <phoneticPr fontId="3" type="noConversion"/>
  </si>
  <si>
    <t>GY</t>
    <phoneticPr fontId="3" type="noConversion"/>
  </si>
  <si>
    <t>共享中心未收到函证</t>
    <phoneticPr fontId="3" type="noConversion"/>
  </si>
  <si>
    <t>回函，有问题。抬头是王楠，盖章是北京麦田无界科技有限公司</t>
    <phoneticPr fontId="3" type="noConversion"/>
  </si>
  <si>
    <t>公章不在收件地址这里，需要与被审计单位沟通并确定新的地址重新邮寄</t>
  </si>
  <si>
    <t>对方说是需要将预收款退给他们，他们再盖章回寄</t>
  </si>
  <si>
    <t>一直呼叫失败</t>
  </si>
  <si>
    <t>快递显示已经签收，但是收件人说是未收到函证</t>
  </si>
  <si>
    <t>对方已离职，说是帮忙问一下</t>
  </si>
  <si>
    <t>对方说金额是什么金额，需要沟通一下</t>
  </si>
  <si>
    <t>北京青羽畅想科技有限公司</t>
  </si>
  <si>
    <t>北京西贝餐饮管理有限公司</t>
  </si>
  <si>
    <t>山景科创网络技术（北京）有限公司</t>
  </si>
  <si>
    <t>山西网安在线信息技术有限公司</t>
  </si>
  <si>
    <t>上海宽通广告有限公司</t>
  </si>
  <si>
    <t>上海欣亨金融服务有限公司</t>
  </si>
  <si>
    <t>上海新世界外国语进修学院</t>
  </si>
  <si>
    <t>上海瑜永集广告有限公司</t>
  </si>
  <si>
    <t>深圳市聚讯科技有限公司</t>
  </si>
  <si>
    <t>深圳天游网络科技有限公司</t>
  </si>
  <si>
    <t>深圳赞佰科技有限公司</t>
  </si>
  <si>
    <t>无锡新游网络科技有限公司</t>
  </si>
  <si>
    <t>新百汇文化传媒有限公司</t>
  </si>
  <si>
    <t>烟台盛付通网络科技有限公司</t>
  </si>
  <si>
    <t>郑州爱购电子科技有限公司</t>
  </si>
  <si>
    <t>驻马店任之行博文电子有限公司</t>
  </si>
  <si>
    <t>杭州顺渠网络科技有限公司</t>
  </si>
  <si>
    <t>北京神州泰岳智能数据技术有限公司</t>
  </si>
  <si>
    <t>北京国科传媒文化有限公司</t>
  </si>
  <si>
    <t>海南中齐网络科技有限公司</t>
  </si>
  <si>
    <t>广州创客电商科技有限公司</t>
  </si>
  <si>
    <t>光音网络(新增）</t>
  </si>
  <si>
    <t>未提供地址</t>
    <phoneticPr fontId="3" type="noConversion"/>
  </si>
  <si>
    <t>项目代码</t>
  </si>
  <si>
    <t>项目名称</t>
  </si>
  <si>
    <t>发函主体</t>
  </si>
  <si>
    <t>被审计单位名称</t>
  </si>
  <si>
    <t>负责经理</t>
  </si>
  <si>
    <t>负责合伙人</t>
  </si>
  <si>
    <t>函证编码</t>
  </si>
  <si>
    <t>被询证方名称</t>
  </si>
  <si>
    <t>函证类型</t>
  </si>
  <si>
    <t>T+？</t>
  </si>
  <si>
    <t>特殊要求</t>
  </si>
  <si>
    <t>待回函账龄</t>
  </si>
  <si>
    <t>未经共享中心发函</t>
  </si>
  <si>
    <t>回函是否为原件</t>
  </si>
  <si>
    <t>回函是否存在其他备注内容</t>
  </si>
  <si>
    <t>盖章单位是否与被询证方一致</t>
  </si>
  <si>
    <t>归档进度</t>
  </si>
  <si>
    <t>归档位置</t>
  </si>
  <si>
    <t>prjCode</t>
  </si>
  <si>
    <t>prjName</t>
  </si>
  <si>
    <t>sendBody</t>
  </si>
  <si>
    <t>entityName</t>
  </si>
  <si>
    <t>prjManager</t>
  </si>
  <si>
    <t>prjPartner</t>
  </si>
  <si>
    <t>hzCode</t>
  </si>
  <si>
    <t>inquiringParty</t>
  </si>
  <si>
    <t>hzType</t>
  </si>
  <si>
    <t>hzStatusDisp</t>
  </si>
  <si>
    <t>sendDt</t>
  </si>
  <si>
    <t>sendCompany</t>
  </si>
  <si>
    <t>sendExpress</t>
  </si>
  <si>
    <t>expressStatus</t>
  </si>
  <si>
    <t>colhz</t>
  </si>
  <si>
    <t>specialRequest</t>
  </si>
  <si>
    <t>accountAge</t>
  </si>
  <si>
    <t>isReply</t>
  </si>
  <si>
    <t>replyDt</t>
  </si>
  <si>
    <t>replyExpressCompany</t>
  </si>
  <si>
    <t>replyExpressCode</t>
  </si>
  <si>
    <t>isSend</t>
  </si>
  <si>
    <t>isAdress</t>
  </si>
  <si>
    <t>isOriginal</t>
  </si>
  <si>
    <t>resultConsistent</t>
  </si>
  <si>
    <t>otherRemarks</t>
  </si>
  <si>
    <t>sealUnitInquiredParty</t>
  </si>
  <si>
    <t>filingProgress</t>
  </si>
  <si>
    <t>archivingPosition</t>
  </si>
  <si>
    <t>2020BJAA70017</t>
  </si>
  <si>
    <t>北京光音网络发展股份有限公司2021财报年度审计</t>
  </si>
  <si>
    <t>北京光音网络发展股份有限公司</t>
  </si>
  <si>
    <t>霍尔果斯云合联业信息技术有限公司</t>
  </si>
  <si>
    <t>[BJ2757]石百慧</t>
  </si>
  <si>
    <t>[BJ0060]汪洋</t>
  </si>
  <si>
    <t>2020BJAA70017WJ609909</t>
  </si>
  <si>
    <t>往来交易</t>
  </si>
  <si>
    <t>已归档</t>
  </si>
  <si>
    <t>T+5</t>
  </si>
  <si>
    <t>小云创造（北京）信息技术有限公司</t>
  </si>
  <si>
    <t>2020BJAA70017WJ620129</t>
  </si>
  <si>
    <t>北京星聚合信息技术有限公司</t>
  </si>
  <si>
    <t>2020BJAA70017WJ620124</t>
  </si>
  <si>
    <t>霍尔果斯云屯星聚科技有限公司</t>
  </si>
  <si>
    <t>北京星汇云集信息技术有限公司</t>
  </si>
  <si>
    <t>2020BJAA70017WJ609883</t>
  </si>
  <si>
    <t>2020BJAA70017WJ620120</t>
  </si>
  <si>
    <t>2020BJAA70017WJ609910</t>
  </si>
  <si>
    <t>天津联华跃科技有限公司？</t>
  </si>
  <si>
    <t>SF1084682106140</t>
  </si>
  <si>
    <t>2020BJAA70017WJ620125</t>
  </si>
  <si>
    <t>2021-04-15</t>
  </si>
  <si>
    <t>SF1432615416296</t>
  </si>
  <si>
    <t>2021-04-12</t>
  </si>
  <si>
    <t>ZT</t>
  </si>
  <si>
    <t>74100030832180</t>
  </si>
  <si>
    <t>2021-04-09</t>
  </si>
  <si>
    <t>772012990837066</t>
  </si>
  <si>
    <t>2020BJAA70017WJ651075</t>
  </si>
  <si>
    <t>2020BJAA70017WJ659381</t>
  </si>
  <si>
    <t>2021-04-13</t>
  </si>
  <si>
    <t>SF1312544997683</t>
  </si>
  <si>
    <t>SF1198609972587</t>
  </si>
  <si>
    <t>2020BJAA70017WJ651079</t>
  </si>
  <si>
    <t>2020BJAA70017WJ620116</t>
  </si>
  <si>
    <t>2020BJAA70017WJ620121</t>
  </si>
  <si>
    <t>2020BJAA70017WJ651072</t>
  </si>
  <si>
    <t>2020BJAA70017WJ651073</t>
  </si>
  <si>
    <t>SF1101090483026</t>
  </si>
  <si>
    <t>T&gt;20</t>
  </si>
  <si>
    <t>2020BJAA70017WJ609876</t>
  </si>
  <si>
    <t>优矩互动（北京）科技有限公司</t>
  </si>
  <si>
    <t>SF1326176195290</t>
  </si>
  <si>
    <t>西藏星聚合信息技术有限公司</t>
  </si>
  <si>
    <t>2020BJAA70017WJ620117</t>
  </si>
  <si>
    <t>2020BJAA70017WJ620126</t>
  </si>
  <si>
    <t>北京微聚合信息技术有限公司</t>
  </si>
  <si>
    <t>2020BJAA70017WJ620115</t>
  </si>
  <si>
    <t>2020BJAA70017WJ620122</t>
  </si>
  <si>
    <t>2020BJAA70017WJ620123</t>
  </si>
  <si>
    <t>2020BJAA70017WJ651078</t>
  </si>
  <si>
    <t>20&gt;T&gt;15</t>
  </si>
  <si>
    <t>2020BJAA70017WJ651081</t>
  </si>
  <si>
    <t>2020BJAA70017WJ620119</t>
  </si>
  <si>
    <t>2020BJAA70017WJ651077</t>
  </si>
  <si>
    <t>2020BJAA70017WJ652480</t>
  </si>
  <si>
    <t>SF1303817624432</t>
  </si>
  <si>
    <t>2020BJAA70017WJ651074</t>
  </si>
  <si>
    <t>2020BJAA70017WJ620128</t>
  </si>
  <si>
    <t>2020BJAA70017WJ609877</t>
  </si>
  <si>
    <t>SF1047852826430</t>
  </si>
  <si>
    <t>2020BJAA70017WJ620127</t>
  </si>
  <si>
    <t>2020BJAA70017WJ609908</t>
  </si>
  <si>
    <t>2020BJAA70017WJ651080</t>
  </si>
  <si>
    <t>2020BJAA70017WJ620118</t>
  </si>
  <si>
    <t>2020BJAA70017WJ609870</t>
  </si>
  <si>
    <t>2020BJAA70017WJ651076</t>
  </si>
  <si>
    <t>待核对</t>
  </si>
  <si>
    <t>SF1410976328418</t>
  </si>
  <si>
    <t>SF1406690577135</t>
  </si>
  <si>
    <t>2020BJAA70017WJ612127</t>
  </si>
  <si>
    <t>否</t>
    <phoneticPr fontId="3" type="noConversion"/>
  </si>
  <si>
    <t>否，盖章不符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</si>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</sst>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[$€-2]* #,##0.00_ ;_ [$€-2]* \-#,##0.00_ ;_ [$€-2]* &quot;-&quot;??_ 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color rgb="FF000000"/>
      <name val="Times New Roman"/>
      <family val="1"/>
    </font>
    <font>
      <b/>
      <sz val="11"/>
      <color theme="1"/>
      <name val="宋体"/>
      <family val="3"/>
      <charset val="134"/>
    </font>
    <font>
      <sz val="10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等线"/>
      <family val="2"/>
    </font>
    <font>
      <sz val="11"/>
      <color rgb="FF000000"/>
      <name val="Times New Roman"/>
      <family val="3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0" fontId="4" fillId="0" borderId="0"/>
    <xf numFmtId="176" fontId="9" fillId="0" borderId="0"/>
  </cellStyleXfs>
  <cellXfs count="57">
    <xf numFmtId="0" fontId="0" fillId="0" borderId="0" xfId="0"/>
    <xf numFmtId="0" fontId="0" fillId="0" borderId="7" xfId="0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3" borderId="2" xfId="3" applyNumberFormat="1" applyFont="1" applyFill="1" applyBorder="1" applyAlignment="1" applyProtection="1">
      <alignment horizontal="center" vertical="center" wrapText="1"/>
      <protection locked="0"/>
    </xf>
    <xf numFmtId="0" fontId="8" fillId="4" borderId="2" xfId="3" applyNumberFormat="1" applyFont="1" applyFill="1" applyBorder="1" applyAlignment="1" applyProtection="1">
      <alignment horizontal="center" vertical="center" wrapText="1"/>
      <protection locked="0"/>
    </xf>
    <xf numFmtId="0" fontId="10" fillId="4" borderId="2" xfId="3" applyNumberFormat="1" applyFont="1" applyFill="1" applyBorder="1" applyAlignment="1" applyProtection="1">
      <alignment horizontal="center" vertical="center" wrapText="1"/>
      <protection locked="0"/>
    </xf>
    <xf numFmtId="0" fontId="11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0" borderId="4" xfId="0" applyFont="1" applyFill="1" applyBorder="1" applyAlignment="1">
      <alignment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43" fontId="14" fillId="0" borderId="4" xfId="1" applyFont="1" applyFill="1" applyBorder="1">
      <alignment vertical="center"/>
    </xf>
    <xf numFmtId="43" fontId="14" fillId="0" borderId="4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vertical="center"/>
    </xf>
    <xf numFmtId="43" fontId="14" fillId="0" borderId="3" xfId="1" applyFont="1" applyFill="1" applyBorder="1" applyAlignment="1">
      <alignment vertical="center"/>
    </xf>
    <xf numFmtId="43" fontId="14" fillId="0" borderId="3" xfId="1" applyFont="1" applyFill="1" applyBorder="1">
      <alignment vertical="center"/>
    </xf>
    <xf numFmtId="0" fontId="15" fillId="0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43" fontId="14" fillId="0" borderId="3" xfId="1" applyFont="1" applyBorder="1">
      <alignment vertical="center"/>
    </xf>
    <xf numFmtId="0" fontId="14" fillId="0" borderId="0" xfId="0" applyFont="1" applyAlignment="1">
      <alignment vertical="center"/>
    </xf>
    <xf numFmtId="0" fontId="16" fillId="0" borderId="3" xfId="0" applyFont="1" applyFill="1" applyBorder="1" applyAlignment="1">
      <alignment vertical="center"/>
    </xf>
    <xf numFmtId="0" fontId="14" fillId="8" borderId="3" xfId="0" applyFont="1" applyFill="1" applyBorder="1" applyAlignment="1">
      <alignment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vertical="center"/>
    </xf>
    <xf numFmtId="43" fontId="14" fillId="8" borderId="3" xfId="1" applyFont="1" applyFill="1" applyBorder="1">
      <alignment vertical="center"/>
    </xf>
    <xf numFmtId="43" fontId="14" fillId="8" borderId="4" xfId="0" applyNumberFormat="1" applyFont="1" applyFill="1" applyBorder="1" applyAlignment="1">
      <alignment vertical="center"/>
    </xf>
    <xf numFmtId="0" fontId="14" fillId="8" borderId="0" xfId="0" applyFont="1" applyFill="1" applyAlignment="1">
      <alignment vertical="center"/>
    </xf>
    <xf numFmtId="0" fontId="14" fillId="8" borderId="3" xfId="0" applyFont="1" applyFill="1" applyBorder="1" applyAlignment="1">
      <alignment horizontal="center" vertical="center"/>
    </xf>
    <xf numFmtId="43" fontId="14" fillId="8" borderId="3" xfId="1" applyFont="1" applyFill="1" applyBorder="1" applyAlignment="1">
      <alignment vertical="center"/>
    </xf>
    <xf numFmtId="0" fontId="14" fillId="8" borderId="4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8" borderId="3" xfId="0" applyFont="1" applyFill="1" applyBorder="1" applyAlignment="1">
      <alignment vertical="center"/>
    </xf>
    <xf numFmtId="0" fontId="12" fillId="8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5" fillId="7" borderId="6" xfId="2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</cellXfs>
  <cellStyles count="4">
    <cellStyle name="常规" xfId="0" builtinId="0"/>
    <cellStyle name="常规 2 10 2" xfId="2" xr:uid="{A9AFF6E4-8C1C-484C-9BB8-A43852A3DC9D}"/>
    <cellStyle name="普通_附7 2" xfId="3" xr:uid="{5B913A03-F6B1-42E1-9202-A72EC9D661AF}"/>
    <cellStyle name="千位分隔" xfId="1" builtin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6" sqref="A66"/>
    </sheetView>
  </sheetViews>
  <sheetFormatPr defaultRowHeight="14" x14ac:dyDescent="0.3"/>
  <cols>
    <col min="2" max="2" width="22.9140625" customWidth="1"/>
    <col min="3" max="3" width="5.1640625" customWidth="1"/>
    <col min="4" max="4" width="5.25" customWidth="1"/>
    <col min="5" max="5" width="22.9140625" customWidth="1"/>
    <col min="6" max="6" width="13.58203125" customWidth="1"/>
    <col min="7" max="7" width="30.75" customWidth="1"/>
    <col min="8" max="8" width="17.08203125" customWidth="1"/>
    <col min="10" max="10" width="17.75" customWidth="1"/>
    <col min="23" max="23" width="12.6640625" customWidth="1"/>
    <col min="24" max="24" width="13.75" customWidth="1"/>
    <col min="26" max="26" width="11.6640625" customWidth="1"/>
    <col min="29" max="29" width="16.6640625" customWidth="1"/>
    <col min="31" max="31" width="17.25" bestFit="1" customWidth="1"/>
    <col min="35" max="35" width="12.9140625" customWidth="1"/>
    <col min="36" max="36" width="13.6640625" customWidth="1"/>
    <col min="42" max="42" width="12.58203125" customWidth="1"/>
  </cols>
  <sheetData>
    <row r="1" spans="1:42" s="1" customFormat="1" x14ac:dyDescent="0.3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 t="s">
        <v>1</v>
      </c>
      <c r="P1" s="49"/>
      <c r="Q1" s="49"/>
      <c r="R1" s="49"/>
      <c r="S1" s="49"/>
      <c r="T1" s="50" t="s">
        <v>2</v>
      </c>
      <c r="U1" s="50"/>
      <c r="V1" s="50"/>
      <c r="W1" s="50"/>
      <c r="X1" s="50"/>
      <c r="Y1" s="50"/>
      <c r="Z1" s="50"/>
      <c r="AA1" s="50"/>
      <c r="AB1" s="51" t="s">
        <v>3</v>
      </c>
      <c r="AC1" s="51"/>
      <c r="AD1" s="51"/>
      <c r="AE1" s="51"/>
      <c r="AF1" s="51"/>
      <c r="AG1" s="51"/>
      <c r="AH1" s="51"/>
      <c r="AI1" s="52" t="s">
        <v>4</v>
      </c>
      <c r="AJ1" s="52"/>
      <c r="AK1" s="52"/>
      <c r="AL1" s="52"/>
      <c r="AM1" s="46" t="s">
        <v>5</v>
      </c>
      <c r="AN1" s="46"/>
      <c r="AO1" s="46"/>
    </row>
    <row r="2" spans="1:42" s="13" customFormat="1" ht="70.5" thickBot="1" x14ac:dyDescent="0.35">
      <c r="A2" s="2" t="s">
        <v>6</v>
      </c>
      <c r="B2" s="3" t="s">
        <v>7</v>
      </c>
      <c r="C2" s="3" t="s">
        <v>8</v>
      </c>
      <c r="D2" s="4" t="s">
        <v>9</v>
      </c>
      <c r="E2" s="3" t="s">
        <v>10</v>
      </c>
      <c r="F2" s="4" t="s">
        <v>11</v>
      </c>
      <c r="G2" s="4" t="s">
        <v>12</v>
      </c>
      <c r="H2" s="5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8" t="s">
        <v>25</v>
      </c>
      <c r="U2" s="8" t="s">
        <v>26</v>
      </c>
      <c r="V2" s="8" t="s">
        <v>27</v>
      </c>
      <c r="W2" s="9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10" t="s">
        <v>33</v>
      </c>
      <c r="AC2" s="10" t="s">
        <v>34</v>
      </c>
      <c r="AD2" s="10" t="s">
        <v>30</v>
      </c>
      <c r="AE2" s="10" t="s">
        <v>35</v>
      </c>
      <c r="AF2" s="10" t="s">
        <v>36</v>
      </c>
      <c r="AG2" s="10" t="s">
        <v>37</v>
      </c>
      <c r="AH2" s="10" t="s">
        <v>38</v>
      </c>
      <c r="AI2" s="11" t="s">
        <v>39</v>
      </c>
      <c r="AJ2" s="11" t="s">
        <v>40</v>
      </c>
      <c r="AK2" s="11" t="s">
        <v>41</v>
      </c>
      <c r="AL2" s="11" t="s">
        <v>42</v>
      </c>
      <c r="AM2" s="12" t="s">
        <v>43</v>
      </c>
      <c r="AN2" s="12" t="s">
        <v>44</v>
      </c>
      <c r="AO2" s="12" t="s">
        <v>45</v>
      </c>
    </row>
    <row r="3" spans="1:42" s="19" customFormat="1" x14ac:dyDescent="0.3">
      <c r="A3" s="14" t="s">
        <v>46</v>
      </c>
      <c r="B3" s="14" t="s">
        <v>47</v>
      </c>
      <c r="C3" s="15">
        <v>1</v>
      </c>
      <c r="D3" s="16" t="s">
        <v>49</v>
      </c>
      <c r="E3" s="16" t="s">
        <v>71</v>
      </c>
      <c r="F3" s="14" t="s">
        <v>72</v>
      </c>
      <c r="G3" s="16" t="s">
        <v>73</v>
      </c>
      <c r="H3" s="17">
        <v>347392</v>
      </c>
      <c r="I3" s="14" t="s">
        <v>69</v>
      </c>
      <c r="J3" s="14">
        <v>13716694173</v>
      </c>
      <c r="K3" s="14" t="s">
        <v>74</v>
      </c>
      <c r="L3" s="14" t="s">
        <v>75</v>
      </c>
      <c r="M3" s="14" t="s">
        <v>76</v>
      </c>
      <c r="N3" s="14" t="s">
        <v>77</v>
      </c>
      <c r="O3" s="14"/>
      <c r="P3" s="14" t="s">
        <v>78</v>
      </c>
      <c r="Q3" s="14" t="s">
        <v>78</v>
      </c>
      <c r="R3" s="14" t="s">
        <v>48</v>
      </c>
      <c r="S3" s="14" t="s">
        <v>79</v>
      </c>
      <c r="T3" s="14" t="s">
        <v>78</v>
      </c>
      <c r="U3" s="14" t="s">
        <v>78</v>
      </c>
      <c r="V3" s="14" t="s">
        <v>78</v>
      </c>
      <c r="W3" s="14" t="s">
        <v>80</v>
      </c>
      <c r="X3" s="14" t="s">
        <v>58</v>
      </c>
      <c r="Y3" s="14" t="s">
        <v>81</v>
      </c>
      <c r="Z3" s="14" t="s">
        <v>61</v>
      </c>
      <c r="AA3" s="14" t="s">
        <v>82</v>
      </c>
      <c r="AB3" s="14" t="s">
        <v>57</v>
      </c>
      <c r="AC3" s="14" t="s">
        <v>64</v>
      </c>
      <c r="AD3" s="14" t="s">
        <v>60</v>
      </c>
      <c r="AE3" s="14" t="s">
        <v>66</v>
      </c>
      <c r="AF3" s="14" t="s">
        <v>57</v>
      </c>
      <c r="AG3" s="14"/>
      <c r="AH3" s="14" t="s">
        <v>57</v>
      </c>
      <c r="AI3" s="18">
        <f>H3</f>
        <v>347392</v>
      </c>
      <c r="AJ3" s="18">
        <f>AI3-H3</f>
        <v>0</v>
      </c>
      <c r="AK3" s="14"/>
      <c r="AL3" s="14"/>
      <c r="AM3" s="14"/>
      <c r="AN3" s="14"/>
      <c r="AO3" s="14"/>
    </row>
    <row r="4" spans="1:42" s="19" customFormat="1" x14ac:dyDescent="0.3">
      <c r="A4" s="20" t="s">
        <v>46</v>
      </c>
      <c r="B4" s="20" t="s">
        <v>68</v>
      </c>
      <c r="C4" s="21">
        <v>2</v>
      </c>
      <c r="D4" s="22" t="s">
        <v>49</v>
      </c>
      <c r="E4" s="22" t="s">
        <v>84</v>
      </c>
      <c r="F4" s="23" t="s">
        <v>85</v>
      </c>
      <c r="G4" s="22" t="s">
        <v>86</v>
      </c>
      <c r="H4" s="24">
        <v>5748000</v>
      </c>
      <c r="I4" s="20" t="s">
        <v>87</v>
      </c>
      <c r="J4" s="20">
        <v>13581641774</v>
      </c>
      <c r="K4" s="20" t="s">
        <v>74</v>
      </c>
      <c r="L4" s="20" t="s">
        <v>88</v>
      </c>
      <c r="M4" s="20" t="s">
        <v>89</v>
      </c>
      <c r="N4" s="20" t="s">
        <v>90</v>
      </c>
      <c r="O4" s="20"/>
      <c r="P4" s="20" t="s">
        <v>78</v>
      </c>
      <c r="Q4" s="20" t="s">
        <v>78</v>
      </c>
      <c r="R4" s="20" t="s">
        <v>48</v>
      </c>
      <c r="S4" s="20" t="s">
        <v>79</v>
      </c>
      <c r="T4" s="20" t="s">
        <v>78</v>
      </c>
      <c r="U4" s="20" t="s">
        <v>78</v>
      </c>
      <c r="V4" s="20" t="s">
        <v>78</v>
      </c>
      <c r="W4" s="14" t="s">
        <v>80</v>
      </c>
      <c r="X4" s="14" t="s">
        <v>58</v>
      </c>
      <c r="Y4" s="14" t="s">
        <v>81</v>
      </c>
      <c r="Z4" s="14" t="s">
        <v>62</v>
      </c>
      <c r="AA4" s="14" t="s">
        <v>82</v>
      </c>
      <c r="AB4" s="14" t="s">
        <v>57</v>
      </c>
      <c r="AC4" s="14" t="s">
        <v>65</v>
      </c>
      <c r="AD4" s="14" t="s">
        <v>60</v>
      </c>
      <c r="AE4" s="14" t="s">
        <v>67</v>
      </c>
      <c r="AF4" s="14" t="s">
        <v>57</v>
      </c>
      <c r="AG4" s="14"/>
      <c r="AH4" s="14" t="s">
        <v>57</v>
      </c>
      <c r="AI4" s="18">
        <f>H4</f>
        <v>5748000</v>
      </c>
      <c r="AJ4" s="18">
        <f t="shared" ref="AJ4:AJ9" si="0">AI4-H4</f>
        <v>0</v>
      </c>
      <c r="AK4" s="20"/>
      <c r="AL4" s="20"/>
      <c r="AM4" s="20"/>
      <c r="AN4" s="20"/>
      <c r="AO4" s="20"/>
    </row>
    <row r="5" spans="1:42" s="37" customFormat="1" x14ac:dyDescent="0.3">
      <c r="A5" s="32" t="s">
        <v>46</v>
      </c>
      <c r="B5" s="32" t="s">
        <v>50</v>
      </c>
      <c r="C5" s="38">
        <v>3</v>
      </c>
      <c r="D5" s="34" t="s">
        <v>49</v>
      </c>
      <c r="E5" s="34" t="s">
        <v>91</v>
      </c>
      <c r="F5" s="39" t="s">
        <v>85</v>
      </c>
      <c r="G5" s="34" t="s">
        <v>92</v>
      </c>
      <c r="H5" s="35">
        <v>500000</v>
      </c>
      <c r="I5" s="32" t="s">
        <v>93</v>
      </c>
      <c r="J5" s="32">
        <v>13719667283</v>
      </c>
      <c r="K5" s="32" t="s">
        <v>94</v>
      </c>
      <c r="L5" s="32" t="s">
        <v>95</v>
      </c>
      <c r="M5" s="32" t="s">
        <v>96</v>
      </c>
      <c r="N5" s="32" t="s">
        <v>97</v>
      </c>
      <c r="O5" s="32"/>
      <c r="P5" s="32" t="s">
        <v>78</v>
      </c>
      <c r="Q5" s="32" t="s">
        <v>78</v>
      </c>
      <c r="R5" s="32" t="s">
        <v>48</v>
      </c>
      <c r="S5" s="32" t="s">
        <v>79</v>
      </c>
      <c r="T5" s="32" t="s">
        <v>78</v>
      </c>
      <c r="U5" s="32" t="s">
        <v>78</v>
      </c>
      <c r="V5" s="32" t="s">
        <v>78</v>
      </c>
      <c r="W5" s="40" t="s">
        <v>98</v>
      </c>
      <c r="X5" s="40" t="s">
        <v>59</v>
      </c>
      <c r="Y5" s="40" t="s">
        <v>59</v>
      </c>
      <c r="Z5" s="32"/>
      <c r="AA5" s="32"/>
      <c r="AB5" s="14"/>
      <c r="AC5" s="14"/>
      <c r="AD5" s="14"/>
      <c r="AE5" s="14"/>
      <c r="AF5" s="14"/>
      <c r="AG5" s="14"/>
      <c r="AH5" s="14"/>
      <c r="AI5" s="36"/>
      <c r="AJ5" s="36"/>
      <c r="AK5" s="32"/>
      <c r="AL5" s="32"/>
      <c r="AM5" s="32"/>
      <c r="AN5" s="32"/>
      <c r="AO5" s="32"/>
      <c r="AP5" s="43" t="s">
        <v>540</v>
      </c>
    </row>
    <row r="6" spans="1:42" s="19" customFormat="1" x14ac:dyDescent="0.3">
      <c r="A6" s="20" t="s">
        <v>51</v>
      </c>
      <c r="B6" s="20" t="s">
        <v>52</v>
      </c>
      <c r="C6" s="25">
        <v>1</v>
      </c>
      <c r="D6" s="22" t="s">
        <v>53</v>
      </c>
      <c r="E6" s="22" t="s">
        <v>99</v>
      </c>
      <c r="F6" s="20" t="s">
        <v>72</v>
      </c>
      <c r="G6" s="22" t="s">
        <v>100</v>
      </c>
      <c r="H6" s="24">
        <v>476687.12</v>
      </c>
      <c r="I6" s="20" t="s">
        <v>101</v>
      </c>
      <c r="J6" s="20">
        <v>13848899462</v>
      </c>
      <c r="K6" s="20" t="s">
        <v>102</v>
      </c>
      <c r="L6" s="20" t="s">
        <v>103</v>
      </c>
      <c r="M6" s="20" t="s">
        <v>104</v>
      </c>
      <c r="N6" s="20" t="s">
        <v>105</v>
      </c>
      <c r="O6" s="20"/>
      <c r="P6" s="20" t="s">
        <v>78</v>
      </c>
      <c r="Q6" s="20" t="s">
        <v>78</v>
      </c>
      <c r="R6" s="20" t="s">
        <v>48</v>
      </c>
      <c r="S6" s="20" t="s">
        <v>79</v>
      </c>
      <c r="T6" s="20" t="s">
        <v>78</v>
      </c>
      <c r="U6" s="20" t="s">
        <v>78</v>
      </c>
      <c r="V6" s="20" t="s">
        <v>78</v>
      </c>
      <c r="W6" s="20" t="s">
        <v>80</v>
      </c>
      <c r="X6" s="20" t="s">
        <v>58</v>
      </c>
      <c r="Y6" s="20" t="s">
        <v>60</v>
      </c>
      <c r="Z6" s="20" t="s">
        <v>120</v>
      </c>
      <c r="AA6" s="20" t="s">
        <v>63</v>
      </c>
      <c r="AB6" s="14" t="s">
        <v>57</v>
      </c>
      <c r="AC6" s="14" t="s">
        <v>125</v>
      </c>
      <c r="AD6" s="14" t="s">
        <v>60</v>
      </c>
      <c r="AE6" s="14" t="s">
        <v>128</v>
      </c>
      <c r="AF6" s="14" t="s">
        <v>124</v>
      </c>
      <c r="AG6" s="14"/>
      <c r="AH6" s="14" t="s">
        <v>57</v>
      </c>
      <c r="AI6" s="18">
        <f t="shared" ref="AI6:AI9" si="1">H6</f>
        <v>476687.12</v>
      </c>
      <c r="AJ6" s="18">
        <f t="shared" si="0"/>
        <v>0</v>
      </c>
      <c r="AK6" s="20"/>
      <c r="AL6" s="20"/>
      <c r="AM6" s="20"/>
      <c r="AN6" s="20"/>
      <c r="AO6" s="20"/>
    </row>
    <row r="7" spans="1:42" s="30" customFormat="1" x14ac:dyDescent="0.3">
      <c r="A7" s="26" t="s">
        <v>51</v>
      </c>
      <c r="B7" s="26" t="s">
        <v>54</v>
      </c>
      <c r="C7" s="27">
        <v>2</v>
      </c>
      <c r="D7" s="28" t="s">
        <v>53</v>
      </c>
      <c r="E7" s="28" t="s">
        <v>99</v>
      </c>
      <c r="F7" s="26" t="s">
        <v>72</v>
      </c>
      <c r="G7" s="28" t="s">
        <v>106</v>
      </c>
      <c r="H7" s="29">
        <v>311963.2</v>
      </c>
      <c r="I7" s="26" t="s">
        <v>70</v>
      </c>
      <c r="J7" s="26">
        <v>18732012623</v>
      </c>
      <c r="K7" s="26" t="s">
        <v>107</v>
      </c>
      <c r="L7" s="26" t="s">
        <v>108</v>
      </c>
      <c r="M7" s="26" t="s">
        <v>109</v>
      </c>
      <c r="N7" s="26" t="s">
        <v>110</v>
      </c>
      <c r="O7" s="26"/>
      <c r="P7" s="26" t="s">
        <v>78</v>
      </c>
      <c r="Q7" s="26" t="s">
        <v>78</v>
      </c>
      <c r="R7" s="26" t="s">
        <v>48</v>
      </c>
      <c r="S7" s="26" t="s">
        <v>79</v>
      </c>
      <c r="T7" s="20" t="s">
        <v>78</v>
      </c>
      <c r="U7" s="20" t="s">
        <v>78</v>
      </c>
      <c r="V7" s="20" t="s">
        <v>78</v>
      </c>
      <c r="W7" s="20" t="s">
        <v>80</v>
      </c>
      <c r="X7" s="20" t="s">
        <v>58</v>
      </c>
      <c r="Y7" s="20" t="s">
        <v>60</v>
      </c>
      <c r="Z7" s="20" t="s">
        <v>121</v>
      </c>
      <c r="AA7" s="20" t="s">
        <v>63</v>
      </c>
      <c r="AB7" s="14" t="s">
        <v>57</v>
      </c>
      <c r="AC7" s="14" t="s">
        <v>65</v>
      </c>
      <c r="AD7" s="14" t="s">
        <v>60</v>
      </c>
      <c r="AE7" s="14" t="s">
        <v>129</v>
      </c>
      <c r="AF7" s="14" t="s">
        <v>57</v>
      </c>
      <c r="AG7" s="14"/>
      <c r="AH7" s="14" t="s">
        <v>57</v>
      </c>
      <c r="AI7" s="18">
        <f t="shared" si="1"/>
        <v>311963.2</v>
      </c>
      <c r="AJ7" s="18">
        <f t="shared" si="0"/>
        <v>0</v>
      </c>
      <c r="AK7" s="26"/>
      <c r="AL7" s="26"/>
      <c r="AM7" s="26"/>
      <c r="AN7" s="26"/>
      <c r="AO7" s="26"/>
    </row>
    <row r="8" spans="1:42" s="30" customFormat="1" x14ac:dyDescent="0.3">
      <c r="A8" s="26" t="s">
        <v>51</v>
      </c>
      <c r="B8" s="26" t="s">
        <v>55</v>
      </c>
      <c r="C8" s="27">
        <v>3</v>
      </c>
      <c r="D8" s="28" t="s">
        <v>53</v>
      </c>
      <c r="E8" s="28" t="s">
        <v>99</v>
      </c>
      <c r="F8" s="26" t="s">
        <v>72</v>
      </c>
      <c r="G8" s="28" t="s">
        <v>111</v>
      </c>
      <c r="H8" s="29">
        <v>179666.98</v>
      </c>
      <c r="I8" s="26" t="s">
        <v>112</v>
      </c>
      <c r="J8" s="26">
        <v>18731652316</v>
      </c>
      <c r="K8" s="26" t="s">
        <v>74</v>
      </c>
      <c r="L8" s="26" t="s">
        <v>88</v>
      </c>
      <c r="M8" s="26" t="s">
        <v>89</v>
      </c>
      <c r="N8" s="26" t="s">
        <v>113</v>
      </c>
      <c r="O8" s="26"/>
      <c r="P8" s="26" t="s">
        <v>78</v>
      </c>
      <c r="Q8" s="26" t="s">
        <v>78</v>
      </c>
      <c r="R8" s="26" t="s">
        <v>48</v>
      </c>
      <c r="S8" s="26" t="s">
        <v>79</v>
      </c>
      <c r="T8" s="20" t="s">
        <v>78</v>
      </c>
      <c r="U8" s="20" t="s">
        <v>78</v>
      </c>
      <c r="V8" s="20" t="s">
        <v>78</v>
      </c>
      <c r="W8" s="20" t="s">
        <v>80</v>
      </c>
      <c r="X8" s="20" t="s">
        <v>58</v>
      </c>
      <c r="Y8" s="20" t="s">
        <v>60</v>
      </c>
      <c r="Z8" s="20" t="s">
        <v>122</v>
      </c>
      <c r="AA8" s="20" t="s">
        <v>63</v>
      </c>
      <c r="AB8" s="14" t="s">
        <v>57</v>
      </c>
      <c r="AC8" s="14" t="s">
        <v>126</v>
      </c>
      <c r="AD8" s="14" t="s">
        <v>60</v>
      </c>
      <c r="AE8" s="14" t="s">
        <v>130</v>
      </c>
      <c r="AF8" s="14" t="s">
        <v>57</v>
      </c>
      <c r="AG8" s="14"/>
      <c r="AH8" s="14" t="s">
        <v>57</v>
      </c>
      <c r="AI8" s="18">
        <f t="shared" si="1"/>
        <v>179666.98</v>
      </c>
      <c r="AJ8" s="18">
        <f t="shared" si="0"/>
        <v>0</v>
      </c>
      <c r="AK8" s="26"/>
      <c r="AL8" s="26"/>
      <c r="AM8" s="26"/>
      <c r="AN8" s="26"/>
      <c r="AO8" s="26"/>
    </row>
    <row r="9" spans="1:42" s="30" customFormat="1" x14ac:dyDescent="0.3">
      <c r="A9" s="26" t="s">
        <v>51</v>
      </c>
      <c r="B9" s="26" t="s">
        <v>56</v>
      </c>
      <c r="C9" s="27">
        <v>4</v>
      </c>
      <c r="D9" s="28" t="s">
        <v>53</v>
      </c>
      <c r="E9" s="28" t="s">
        <v>99</v>
      </c>
      <c r="F9" s="26" t="s">
        <v>72</v>
      </c>
      <c r="G9" s="28" t="s">
        <v>114</v>
      </c>
      <c r="H9" s="29">
        <v>121462.47</v>
      </c>
      <c r="I9" s="26" t="s">
        <v>115</v>
      </c>
      <c r="J9" s="26">
        <v>13402696096</v>
      </c>
      <c r="K9" s="26" t="s">
        <v>116</v>
      </c>
      <c r="L9" s="26" t="s">
        <v>117</v>
      </c>
      <c r="M9" s="26" t="s">
        <v>118</v>
      </c>
      <c r="N9" s="26" t="s">
        <v>119</v>
      </c>
      <c r="O9" s="26"/>
      <c r="P9" s="26" t="s">
        <v>78</v>
      </c>
      <c r="Q9" s="26" t="s">
        <v>78</v>
      </c>
      <c r="R9" s="26" t="s">
        <v>48</v>
      </c>
      <c r="S9" s="26" t="s">
        <v>79</v>
      </c>
      <c r="T9" s="20" t="s">
        <v>78</v>
      </c>
      <c r="U9" s="20" t="s">
        <v>78</v>
      </c>
      <c r="V9" s="20" t="s">
        <v>78</v>
      </c>
      <c r="W9" s="20" t="s">
        <v>80</v>
      </c>
      <c r="X9" s="20" t="s">
        <v>58</v>
      </c>
      <c r="Y9" s="20" t="s">
        <v>60</v>
      </c>
      <c r="Z9" s="20" t="s">
        <v>123</v>
      </c>
      <c r="AA9" s="20" t="s">
        <v>63</v>
      </c>
      <c r="AB9" s="14" t="s">
        <v>57</v>
      </c>
      <c r="AC9" s="14" t="s">
        <v>127</v>
      </c>
      <c r="AD9" s="14" t="s">
        <v>60</v>
      </c>
      <c r="AE9" s="14" t="s">
        <v>131</v>
      </c>
      <c r="AF9" s="14" t="s">
        <v>57</v>
      </c>
      <c r="AG9" s="14"/>
      <c r="AH9" s="14" t="s">
        <v>57</v>
      </c>
      <c r="AI9" s="18">
        <f t="shared" si="1"/>
        <v>121462.47</v>
      </c>
      <c r="AJ9" s="18">
        <f t="shared" si="0"/>
        <v>0</v>
      </c>
      <c r="AK9" s="26"/>
      <c r="AL9" s="26"/>
      <c r="AM9" s="26"/>
      <c r="AN9" s="26"/>
      <c r="AO9" s="26"/>
    </row>
    <row r="10" spans="1:42" s="30" customFormat="1" x14ac:dyDescent="0.3">
      <c r="A10" s="26" t="s">
        <v>499</v>
      </c>
      <c r="B10" s="26" t="s">
        <v>500</v>
      </c>
      <c r="C10" s="27">
        <v>1</v>
      </c>
      <c r="D10" s="41" t="s">
        <v>539</v>
      </c>
      <c r="E10" s="28" t="s">
        <v>332</v>
      </c>
      <c r="F10" s="26" t="s">
        <v>326</v>
      </c>
      <c r="G10" s="28" t="s">
        <v>325</v>
      </c>
      <c r="H10" s="29">
        <v>350000</v>
      </c>
      <c r="I10" s="26" t="s">
        <v>344</v>
      </c>
      <c r="J10" s="26">
        <v>13581641774</v>
      </c>
      <c r="K10" s="26" t="s">
        <v>345</v>
      </c>
      <c r="L10" s="26" t="s">
        <v>346</v>
      </c>
      <c r="M10" s="26" t="s">
        <v>347</v>
      </c>
      <c r="N10" s="26" t="s">
        <v>348</v>
      </c>
      <c r="O10" s="26"/>
      <c r="P10" s="26" t="s">
        <v>78</v>
      </c>
      <c r="Q10" s="26" t="s">
        <v>78</v>
      </c>
      <c r="R10" s="26" t="s">
        <v>48</v>
      </c>
      <c r="S10" s="26" t="s">
        <v>501</v>
      </c>
      <c r="T10" s="20" t="s">
        <v>502</v>
      </c>
      <c r="U10" s="20" t="s">
        <v>502</v>
      </c>
      <c r="V10" s="20" t="s">
        <v>502</v>
      </c>
      <c r="W10" s="20" t="s">
        <v>134</v>
      </c>
      <c r="X10" s="20" t="s">
        <v>58</v>
      </c>
      <c r="Y10" s="20" t="s">
        <v>60</v>
      </c>
      <c r="Z10" s="20" t="s">
        <v>189</v>
      </c>
      <c r="AA10" s="20" t="s">
        <v>63</v>
      </c>
      <c r="AB10" s="14" t="s">
        <v>57</v>
      </c>
      <c r="AC10" s="14" t="s">
        <v>65</v>
      </c>
      <c r="AD10" s="14" t="s">
        <v>60</v>
      </c>
      <c r="AE10" s="14" t="s">
        <v>67</v>
      </c>
      <c r="AF10" s="14" t="s">
        <v>57</v>
      </c>
      <c r="AG10" s="14"/>
      <c r="AH10" s="14" t="s">
        <v>57</v>
      </c>
      <c r="AI10" s="18">
        <v>350000</v>
      </c>
      <c r="AJ10" s="18">
        <f>H10-AI10</f>
        <v>0</v>
      </c>
      <c r="AK10" s="26"/>
      <c r="AL10" s="26"/>
      <c r="AM10" s="26"/>
      <c r="AN10" s="26"/>
      <c r="AO10" s="26"/>
    </row>
    <row r="11" spans="1:42" s="30" customFormat="1" x14ac:dyDescent="0.3">
      <c r="A11" s="26" t="s">
        <v>499</v>
      </c>
      <c r="B11" s="26" t="s">
        <v>503</v>
      </c>
      <c r="C11" s="27">
        <v>2</v>
      </c>
      <c r="D11" s="41" t="s">
        <v>539</v>
      </c>
      <c r="E11" s="28" t="s">
        <v>332</v>
      </c>
      <c r="F11" s="26" t="s">
        <v>327</v>
      </c>
      <c r="G11" s="28" t="s">
        <v>133</v>
      </c>
      <c r="H11" s="29">
        <v>325000</v>
      </c>
      <c r="I11" s="26" t="s">
        <v>349</v>
      </c>
      <c r="J11" s="26">
        <v>13439000336</v>
      </c>
      <c r="K11" s="26" t="s">
        <v>345</v>
      </c>
      <c r="L11" s="26" t="s">
        <v>346</v>
      </c>
      <c r="M11" s="26" t="s">
        <v>347</v>
      </c>
      <c r="N11" s="26" t="s">
        <v>350</v>
      </c>
      <c r="O11" s="26"/>
      <c r="P11" s="26" t="s">
        <v>78</v>
      </c>
      <c r="Q11" s="26" t="s">
        <v>78</v>
      </c>
      <c r="R11" s="26" t="s">
        <v>48</v>
      </c>
      <c r="S11" s="26" t="s">
        <v>501</v>
      </c>
      <c r="T11" s="20" t="s">
        <v>502</v>
      </c>
      <c r="U11" s="20" t="s">
        <v>502</v>
      </c>
      <c r="V11" s="20" t="s">
        <v>502</v>
      </c>
      <c r="W11" s="20" t="s">
        <v>134</v>
      </c>
      <c r="X11" s="20" t="s">
        <v>58</v>
      </c>
      <c r="Y11" s="20" t="s">
        <v>60</v>
      </c>
      <c r="Z11" s="20" t="s">
        <v>135</v>
      </c>
      <c r="AA11" s="20" t="s">
        <v>63</v>
      </c>
      <c r="AB11" s="14" t="s">
        <v>57</v>
      </c>
      <c r="AC11" s="14" t="s">
        <v>136</v>
      </c>
      <c r="AD11" s="14" t="s">
        <v>60</v>
      </c>
      <c r="AE11" s="14" t="s">
        <v>137</v>
      </c>
      <c r="AF11" s="14" t="s">
        <v>57</v>
      </c>
      <c r="AG11" s="14"/>
      <c r="AH11" s="14" t="s">
        <v>57</v>
      </c>
      <c r="AI11" s="18">
        <v>325000</v>
      </c>
      <c r="AJ11" s="18">
        <f t="shared" ref="AJ11:AJ74" si="2">H11-AI11</f>
        <v>0</v>
      </c>
      <c r="AK11" s="26"/>
      <c r="AL11" s="26"/>
      <c r="AM11" s="26"/>
      <c r="AN11" s="26"/>
      <c r="AO11" s="26"/>
    </row>
    <row r="12" spans="1:42" s="30" customFormat="1" x14ac:dyDescent="0.3">
      <c r="A12" s="26" t="s">
        <v>499</v>
      </c>
      <c r="B12" s="26" t="s">
        <v>504</v>
      </c>
      <c r="C12" s="27">
        <v>3</v>
      </c>
      <c r="D12" s="41" t="s">
        <v>539</v>
      </c>
      <c r="E12" s="28" t="s">
        <v>333</v>
      </c>
      <c r="F12" s="26" t="s">
        <v>328</v>
      </c>
      <c r="G12" s="28" t="s">
        <v>296</v>
      </c>
      <c r="H12" s="29">
        <v>162645.21</v>
      </c>
      <c r="I12" s="26" t="s">
        <v>351</v>
      </c>
      <c r="J12" s="26">
        <v>18601019895</v>
      </c>
      <c r="K12" s="26" t="s">
        <v>345</v>
      </c>
      <c r="L12" s="26" t="s">
        <v>346</v>
      </c>
      <c r="M12" s="26" t="s">
        <v>352</v>
      </c>
      <c r="N12" s="26" t="s">
        <v>353</v>
      </c>
      <c r="O12" s="26"/>
      <c r="P12" s="26" t="s">
        <v>78</v>
      </c>
      <c r="Q12" s="26" t="s">
        <v>78</v>
      </c>
      <c r="R12" s="26" t="s">
        <v>48</v>
      </c>
      <c r="S12" s="26" t="s">
        <v>501</v>
      </c>
      <c r="T12" s="20" t="s">
        <v>502</v>
      </c>
      <c r="U12" s="20" t="s">
        <v>502</v>
      </c>
      <c r="V12" s="20" t="s">
        <v>502</v>
      </c>
      <c r="W12" s="20" t="s">
        <v>220</v>
      </c>
      <c r="X12" s="20" t="s">
        <v>58</v>
      </c>
      <c r="Y12" s="20" t="s">
        <v>60</v>
      </c>
      <c r="Z12" s="20" t="s">
        <v>297</v>
      </c>
      <c r="AA12" s="20" t="s">
        <v>63</v>
      </c>
      <c r="AB12" s="14" t="s">
        <v>124</v>
      </c>
      <c r="AC12" s="14" t="s">
        <v>59</v>
      </c>
      <c r="AD12" s="14" t="s">
        <v>59</v>
      </c>
      <c r="AE12" s="14" t="s">
        <v>59</v>
      </c>
      <c r="AF12" s="14" t="s">
        <v>59</v>
      </c>
      <c r="AG12" s="14"/>
      <c r="AH12" s="14" t="s">
        <v>59</v>
      </c>
      <c r="AI12" s="18"/>
      <c r="AJ12" s="18">
        <f t="shared" si="2"/>
        <v>162645.21</v>
      </c>
      <c r="AK12" s="26"/>
      <c r="AL12" s="26"/>
      <c r="AM12" s="26"/>
      <c r="AN12" s="26"/>
      <c r="AO12" s="26"/>
    </row>
    <row r="13" spans="1:42" s="30" customFormat="1" x14ac:dyDescent="0.3">
      <c r="A13" s="26" t="s">
        <v>505</v>
      </c>
      <c r="B13" s="26" t="s">
        <v>506</v>
      </c>
      <c r="C13" s="27">
        <v>4</v>
      </c>
      <c r="D13" s="41" t="s">
        <v>539</v>
      </c>
      <c r="E13" s="28" t="s">
        <v>333</v>
      </c>
      <c r="F13" s="26" t="s">
        <v>329</v>
      </c>
      <c r="G13" s="28" t="s">
        <v>138</v>
      </c>
      <c r="H13" s="29">
        <v>800000</v>
      </c>
      <c r="I13" s="26" t="s">
        <v>354</v>
      </c>
      <c r="J13" s="26">
        <v>15989895261</v>
      </c>
      <c r="K13" s="26" t="s">
        <v>355</v>
      </c>
      <c r="L13" s="26" t="s">
        <v>356</v>
      </c>
      <c r="M13" s="26" t="s">
        <v>357</v>
      </c>
      <c r="N13" s="26" t="s">
        <v>358</v>
      </c>
      <c r="O13" s="26"/>
      <c r="P13" s="26" t="s">
        <v>78</v>
      </c>
      <c r="Q13" s="26" t="s">
        <v>78</v>
      </c>
      <c r="R13" s="26" t="s">
        <v>48</v>
      </c>
      <c r="S13" s="26" t="s">
        <v>501</v>
      </c>
      <c r="T13" s="20" t="s">
        <v>502</v>
      </c>
      <c r="U13" s="20" t="s">
        <v>502</v>
      </c>
      <c r="V13" s="20" t="s">
        <v>502</v>
      </c>
      <c r="W13" s="20" t="s">
        <v>134</v>
      </c>
      <c r="X13" s="20" t="s">
        <v>58</v>
      </c>
      <c r="Y13" s="20" t="s">
        <v>60</v>
      </c>
      <c r="Z13" s="20" t="s">
        <v>139</v>
      </c>
      <c r="AA13" s="20" t="s">
        <v>63</v>
      </c>
      <c r="AB13" s="14" t="s">
        <v>57</v>
      </c>
      <c r="AC13" s="14" t="s">
        <v>65</v>
      </c>
      <c r="AD13" s="14" t="s">
        <v>60</v>
      </c>
      <c r="AE13" s="14" t="s">
        <v>140</v>
      </c>
      <c r="AF13" s="14" t="s">
        <v>57</v>
      </c>
      <c r="AG13" s="14"/>
      <c r="AH13" s="14" t="s">
        <v>57</v>
      </c>
      <c r="AI13" s="18">
        <v>800000</v>
      </c>
      <c r="AJ13" s="18">
        <f t="shared" si="2"/>
        <v>0</v>
      </c>
      <c r="AK13" s="26"/>
      <c r="AL13" s="26"/>
      <c r="AM13" s="26"/>
      <c r="AN13" s="26"/>
      <c r="AO13" s="26"/>
    </row>
    <row r="14" spans="1:42" s="30" customFormat="1" x14ac:dyDescent="0.3">
      <c r="A14" s="26" t="s">
        <v>499</v>
      </c>
      <c r="B14" s="26" t="s">
        <v>239</v>
      </c>
      <c r="C14" s="27">
        <v>5</v>
      </c>
      <c r="D14" s="41" t="s">
        <v>539</v>
      </c>
      <c r="E14" s="28" t="s">
        <v>333</v>
      </c>
      <c r="F14" s="26" t="s">
        <v>329</v>
      </c>
      <c r="G14" s="28" t="s">
        <v>240</v>
      </c>
      <c r="H14" s="29">
        <v>114356.78</v>
      </c>
      <c r="I14" s="26" t="s">
        <v>359</v>
      </c>
      <c r="J14" s="26">
        <v>18519755169</v>
      </c>
      <c r="K14" s="26" t="s">
        <v>345</v>
      </c>
      <c r="L14" s="26" t="s">
        <v>346</v>
      </c>
      <c r="M14" s="26" t="s">
        <v>360</v>
      </c>
      <c r="N14" s="26" t="s">
        <v>361</v>
      </c>
      <c r="O14" s="26"/>
      <c r="P14" s="26" t="s">
        <v>78</v>
      </c>
      <c r="Q14" s="26" t="s">
        <v>78</v>
      </c>
      <c r="R14" s="26" t="s">
        <v>48</v>
      </c>
      <c r="S14" s="26" t="s">
        <v>501</v>
      </c>
      <c r="T14" s="20" t="s">
        <v>502</v>
      </c>
      <c r="U14" s="20" t="s">
        <v>502</v>
      </c>
      <c r="V14" s="20" t="s">
        <v>502</v>
      </c>
      <c r="W14" s="20" t="s">
        <v>220</v>
      </c>
      <c r="X14" s="20" t="s">
        <v>58</v>
      </c>
      <c r="Y14" s="20" t="s">
        <v>60</v>
      </c>
      <c r="Z14" s="20" t="s">
        <v>241</v>
      </c>
      <c r="AA14" s="20" t="s">
        <v>63</v>
      </c>
      <c r="AB14" s="14" t="s">
        <v>124</v>
      </c>
      <c r="AC14" s="14" t="s">
        <v>59</v>
      </c>
      <c r="AD14" s="14" t="s">
        <v>59</v>
      </c>
      <c r="AE14" s="14" t="s">
        <v>59</v>
      </c>
      <c r="AF14" s="14" t="s">
        <v>59</v>
      </c>
      <c r="AG14" s="14"/>
      <c r="AH14" s="14" t="s">
        <v>59</v>
      </c>
      <c r="AI14" s="18"/>
      <c r="AJ14" s="18">
        <f t="shared" si="2"/>
        <v>114356.78</v>
      </c>
      <c r="AK14" s="26"/>
      <c r="AL14" s="26"/>
      <c r="AM14" s="26"/>
      <c r="AN14" s="26"/>
      <c r="AO14" s="26"/>
    </row>
    <row r="15" spans="1:42" s="30" customFormat="1" x14ac:dyDescent="0.3">
      <c r="A15" s="26" t="s">
        <v>499</v>
      </c>
      <c r="B15" s="26" t="s">
        <v>146</v>
      </c>
      <c r="C15" s="27">
        <v>6</v>
      </c>
      <c r="D15" s="41" t="s">
        <v>539</v>
      </c>
      <c r="E15" s="28" t="s">
        <v>333</v>
      </c>
      <c r="F15" s="26" t="s">
        <v>330</v>
      </c>
      <c r="G15" s="28" t="s">
        <v>147</v>
      </c>
      <c r="H15" s="29">
        <v>150620</v>
      </c>
      <c r="I15" s="26" t="s">
        <v>362</v>
      </c>
      <c r="J15" s="26">
        <v>13911383883</v>
      </c>
      <c r="K15" s="26" t="s">
        <v>345</v>
      </c>
      <c r="L15" s="26" t="s">
        <v>346</v>
      </c>
      <c r="M15" s="26" t="s">
        <v>347</v>
      </c>
      <c r="N15" s="26" t="s">
        <v>363</v>
      </c>
      <c r="O15" s="26"/>
      <c r="P15" s="26" t="s">
        <v>78</v>
      </c>
      <c r="Q15" s="26" t="s">
        <v>78</v>
      </c>
      <c r="R15" s="26" t="s">
        <v>48</v>
      </c>
      <c r="S15" s="26" t="s">
        <v>501</v>
      </c>
      <c r="T15" s="20" t="s">
        <v>502</v>
      </c>
      <c r="U15" s="20" t="s">
        <v>502</v>
      </c>
      <c r="V15" s="20" t="s">
        <v>502</v>
      </c>
      <c r="W15" s="20" t="s">
        <v>134</v>
      </c>
      <c r="X15" s="20" t="s">
        <v>58</v>
      </c>
      <c r="Y15" s="20" t="s">
        <v>60</v>
      </c>
      <c r="Z15" s="20" t="s">
        <v>148</v>
      </c>
      <c r="AA15" s="20" t="s">
        <v>63</v>
      </c>
      <c r="AB15" s="14" t="s">
        <v>57</v>
      </c>
      <c r="AC15" s="14" t="s">
        <v>136</v>
      </c>
      <c r="AD15" s="14" t="s">
        <v>60</v>
      </c>
      <c r="AE15" s="14" t="s">
        <v>149</v>
      </c>
      <c r="AF15" s="14" t="s">
        <v>57</v>
      </c>
      <c r="AG15" s="14"/>
      <c r="AH15" s="14" t="s">
        <v>57</v>
      </c>
      <c r="AI15" s="18">
        <v>150620</v>
      </c>
      <c r="AJ15" s="18">
        <f t="shared" si="2"/>
        <v>0</v>
      </c>
      <c r="AK15" s="26"/>
      <c r="AL15" s="26"/>
      <c r="AM15" s="26"/>
      <c r="AN15" s="26"/>
      <c r="AO15" s="26"/>
    </row>
    <row r="16" spans="1:42" s="30" customFormat="1" x14ac:dyDescent="0.3">
      <c r="A16" s="26" t="s">
        <v>499</v>
      </c>
      <c r="B16" s="26" t="s">
        <v>308</v>
      </c>
      <c r="C16" s="27">
        <v>7</v>
      </c>
      <c r="D16" s="41" t="s">
        <v>539</v>
      </c>
      <c r="E16" s="28" t="s">
        <v>333</v>
      </c>
      <c r="F16" s="26" t="s">
        <v>326</v>
      </c>
      <c r="G16" s="28" t="s">
        <v>309</v>
      </c>
      <c r="H16" s="29">
        <v>3500000</v>
      </c>
      <c r="I16" s="26" t="s">
        <v>364</v>
      </c>
      <c r="J16" s="26">
        <v>13651292667</v>
      </c>
      <c r="K16" s="26" t="s">
        <v>345</v>
      </c>
      <c r="L16" s="26" t="s">
        <v>346</v>
      </c>
      <c r="M16" s="26" t="s">
        <v>347</v>
      </c>
      <c r="N16" s="26" t="s">
        <v>365</v>
      </c>
      <c r="O16" s="26"/>
      <c r="P16" s="26" t="s">
        <v>78</v>
      </c>
      <c r="Q16" s="26" t="s">
        <v>78</v>
      </c>
      <c r="R16" s="26" t="s">
        <v>48</v>
      </c>
      <c r="S16" s="26" t="s">
        <v>501</v>
      </c>
      <c r="T16" s="20" t="s">
        <v>502</v>
      </c>
      <c r="U16" s="20" t="s">
        <v>502</v>
      </c>
      <c r="V16" s="20" t="s">
        <v>502</v>
      </c>
      <c r="W16" s="20" t="s">
        <v>247</v>
      </c>
      <c r="X16" s="20" t="s">
        <v>58</v>
      </c>
      <c r="Y16" s="20" t="s">
        <v>60</v>
      </c>
      <c r="Z16" s="20" t="s">
        <v>310</v>
      </c>
      <c r="AA16" s="20" t="s">
        <v>63</v>
      </c>
      <c r="AB16" s="14" t="s">
        <v>57</v>
      </c>
      <c r="AC16" s="14" t="s">
        <v>144</v>
      </c>
      <c r="AD16" s="14" t="s">
        <v>60</v>
      </c>
      <c r="AE16" s="14" t="s">
        <v>688</v>
      </c>
      <c r="AF16" s="54" t="s">
        <v>692</v>
      </c>
      <c r="AG16" s="14"/>
      <c r="AH16" s="55" t="s">
        <v>691</v>
      </c>
      <c r="AI16" s="18"/>
      <c r="AJ16" s="18">
        <f t="shared" si="2"/>
        <v>3500000</v>
      </c>
      <c r="AK16" s="26"/>
      <c r="AL16" s="26"/>
      <c r="AM16" s="26"/>
      <c r="AN16" s="26"/>
      <c r="AO16" s="26"/>
      <c r="AP16" s="44" t="s">
        <v>541</v>
      </c>
    </row>
    <row r="17" spans="1:42" s="30" customFormat="1" x14ac:dyDescent="0.3">
      <c r="A17" s="26" t="s">
        <v>505</v>
      </c>
      <c r="B17" s="26" t="s">
        <v>507</v>
      </c>
      <c r="C17" s="27">
        <v>8</v>
      </c>
      <c r="D17" s="41" t="s">
        <v>539</v>
      </c>
      <c r="E17" s="28" t="s">
        <v>333</v>
      </c>
      <c r="F17" s="26" t="s">
        <v>326</v>
      </c>
      <c r="G17" s="28" t="s">
        <v>294</v>
      </c>
      <c r="H17" s="29">
        <v>1950000</v>
      </c>
      <c r="I17" s="26" t="s">
        <v>294</v>
      </c>
      <c r="J17" s="26">
        <v>18516569587</v>
      </c>
      <c r="K17" s="26" t="s">
        <v>355</v>
      </c>
      <c r="L17" s="26" t="s">
        <v>356</v>
      </c>
      <c r="M17" s="26" t="s">
        <v>366</v>
      </c>
      <c r="N17" s="26" t="s">
        <v>367</v>
      </c>
      <c r="O17" s="26"/>
      <c r="P17" s="26" t="s">
        <v>78</v>
      </c>
      <c r="Q17" s="26" t="s">
        <v>78</v>
      </c>
      <c r="R17" s="26" t="s">
        <v>48</v>
      </c>
      <c r="S17" s="26" t="s">
        <v>501</v>
      </c>
      <c r="T17" s="20" t="s">
        <v>502</v>
      </c>
      <c r="U17" s="20" t="s">
        <v>502</v>
      </c>
      <c r="V17" s="20" t="s">
        <v>502</v>
      </c>
      <c r="W17" s="20" t="s">
        <v>220</v>
      </c>
      <c r="X17" s="20" t="s">
        <v>58</v>
      </c>
      <c r="Y17" s="20" t="s">
        <v>60</v>
      </c>
      <c r="Z17" s="20" t="s">
        <v>295</v>
      </c>
      <c r="AA17" s="20" t="s">
        <v>63</v>
      </c>
      <c r="AB17" s="14" t="s">
        <v>124</v>
      </c>
      <c r="AC17" s="14" t="s">
        <v>59</v>
      </c>
      <c r="AD17" s="14" t="s">
        <v>59</v>
      </c>
      <c r="AE17" s="14" t="s">
        <v>59</v>
      </c>
      <c r="AF17" s="14" t="s">
        <v>59</v>
      </c>
      <c r="AG17" s="14"/>
      <c r="AH17" s="14" t="s">
        <v>59</v>
      </c>
      <c r="AI17" s="18"/>
      <c r="AJ17" s="18">
        <f t="shared" si="2"/>
        <v>1950000</v>
      </c>
      <c r="AK17" s="26"/>
      <c r="AL17" s="26"/>
      <c r="AM17" s="26"/>
      <c r="AN17" s="26"/>
      <c r="AO17" s="26"/>
    </row>
    <row r="18" spans="1:42" s="30" customFormat="1" x14ac:dyDescent="0.3">
      <c r="A18" s="26" t="s">
        <v>499</v>
      </c>
      <c r="B18" s="26" t="s">
        <v>316</v>
      </c>
      <c r="C18" s="27">
        <v>9</v>
      </c>
      <c r="D18" s="41" t="s">
        <v>539</v>
      </c>
      <c r="E18" s="28" t="s">
        <v>334</v>
      </c>
      <c r="F18" s="26" t="s">
        <v>331</v>
      </c>
      <c r="G18" s="28" t="s">
        <v>317</v>
      </c>
      <c r="H18" s="29">
        <v>100000</v>
      </c>
      <c r="I18" s="26" t="s">
        <v>368</v>
      </c>
      <c r="J18" s="26">
        <v>18710169392</v>
      </c>
      <c r="K18" s="26" t="s">
        <v>345</v>
      </c>
      <c r="L18" s="26" t="s">
        <v>345</v>
      </c>
      <c r="M18" s="26" t="s">
        <v>347</v>
      </c>
      <c r="N18" s="26" t="s">
        <v>369</v>
      </c>
      <c r="O18" s="26"/>
      <c r="P18" s="26" t="s">
        <v>78</v>
      </c>
      <c r="Q18" s="26" t="s">
        <v>78</v>
      </c>
      <c r="R18" s="26" t="s">
        <v>48</v>
      </c>
      <c r="S18" s="26" t="s">
        <v>501</v>
      </c>
      <c r="T18" s="20" t="s">
        <v>502</v>
      </c>
      <c r="U18" s="20" t="s">
        <v>502</v>
      </c>
      <c r="V18" s="20" t="s">
        <v>502</v>
      </c>
      <c r="W18" s="20" t="s">
        <v>220</v>
      </c>
      <c r="X18" s="20" t="s">
        <v>142</v>
      </c>
      <c r="Y18" s="20" t="s">
        <v>60</v>
      </c>
      <c r="Z18" s="20" t="s">
        <v>318</v>
      </c>
      <c r="AA18" s="20" t="s">
        <v>63</v>
      </c>
      <c r="AB18" s="14" t="s">
        <v>124</v>
      </c>
      <c r="AC18" s="14" t="s">
        <v>59</v>
      </c>
      <c r="AD18" s="14" t="s">
        <v>59</v>
      </c>
      <c r="AE18" s="14" t="s">
        <v>59</v>
      </c>
      <c r="AF18" s="14" t="s">
        <v>59</v>
      </c>
      <c r="AG18" s="14"/>
      <c r="AH18" s="14" t="s">
        <v>59</v>
      </c>
      <c r="AI18" s="18"/>
      <c r="AJ18" s="18">
        <f t="shared" si="2"/>
        <v>100000</v>
      </c>
      <c r="AK18" s="26"/>
      <c r="AL18" s="26"/>
      <c r="AM18" s="26"/>
      <c r="AN18" s="26"/>
      <c r="AO18" s="26"/>
      <c r="AP18" s="30" t="s">
        <v>546</v>
      </c>
    </row>
    <row r="19" spans="1:42" s="30" customFormat="1" x14ac:dyDescent="0.3">
      <c r="A19" s="26" t="s">
        <v>499</v>
      </c>
      <c r="B19" s="26" t="s">
        <v>300</v>
      </c>
      <c r="C19" s="27">
        <v>10</v>
      </c>
      <c r="D19" s="41" t="s">
        <v>539</v>
      </c>
      <c r="E19" s="28" t="s">
        <v>334</v>
      </c>
      <c r="F19" s="26" t="s">
        <v>331</v>
      </c>
      <c r="G19" s="28" t="s">
        <v>301</v>
      </c>
      <c r="H19" s="29">
        <v>346000</v>
      </c>
      <c r="I19" s="26" t="s">
        <v>370</v>
      </c>
      <c r="J19" s="26">
        <v>18730959557</v>
      </c>
      <c r="K19" s="26" t="s">
        <v>345</v>
      </c>
      <c r="L19" s="26" t="s">
        <v>345</v>
      </c>
      <c r="M19" s="26" t="s">
        <v>347</v>
      </c>
      <c r="N19" s="26" t="s">
        <v>371</v>
      </c>
      <c r="O19" s="26"/>
      <c r="P19" s="26" t="s">
        <v>78</v>
      </c>
      <c r="Q19" s="26" t="s">
        <v>78</v>
      </c>
      <c r="R19" s="26" t="s">
        <v>48</v>
      </c>
      <c r="S19" s="26" t="s">
        <v>501</v>
      </c>
      <c r="T19" s="20" t="s">
        <v>502</v>
      </c>
      <c r="U19" s="20" t="s">
        <v>502</v>
      </c>
      <c r="V19" s="20" t="s">
        <v>502</v>
      </c>
      <c r="W19" s="20" t="s">
        <v>220</v>
      </c>
      <c r="X19" s="20" t="s">
        <v>142</v>
      </c>
      <c r="Y19" s="20" t="s">
        <v>60</v>
      </c>
      <c r="Z19" s="20" t="s">
        <v>302</v>
      </c>
      <c r="AA19" s="20" t="s">
        <v>63</v>
      </c>
      <c r="AB19" s="14" t="s">
        <v>124</v>
      </c>
      <c r="AC19" s="14" t="s">
        <v>59</v>
      </c>
      <c r="AD19" s="14" t="s">
        <v>59</v>
      </c>
      <c r="AE19" s="14" t="s">
        <v>59</v>
      </c>
      <c r="AF19" s="14" t="s">
        <v>59</v>
      </c>
      <c r="AG19" s="14"/>
      <c r="AH19" s="14" t="s">
        <v>59</v>
      </c>
      <c r="AI19" s="18"/>
      <c r="AJ19" s="18">
        <f t="shared" si="2"/>
        <v>346000</v>
      </c>
      <c r="AK19" s="26"/>
      <c r="AL19" s="26"/>
      <c r="AM19" s="26"/>
      <c r="AN19" s="26"/>
      <c r="AO19" s="26"/>
    </row>
    <row r="20" spans="1:42" s="30" customFormat="1" x14ac:dyDescent="0.3">
      <c r="A20" s="26" t="s">
        <v>499</v>
      </c>
      <c r="B20" s="26" t="s">
        <v>154</v>
      </c>
      <c r="C20" s="27">
        <v>11</v>
      </c>
      <c r="D20" s="41" t="s">
        <v>539</v>
      </c>
      <c r="E20" s="28" t="s">
        <v>334</v>
      </c>
      <c r="F20" s="26" t="s">
        <v>331</v>
      </c>
      <c r="G20" s="28" t="s">
        <v>155</v>
      </c>
      <c r="H20" s="29">
        <v>210000</v>
      </c>
      <c r="I20" s="26" t="s">
        <v>372</v>
      </c>
      <c r="J20" s="26">
        <v>15010181877</v>
      </c>
      <c r="K20" s="26" t="s">
        <v>345</v>
      </c>
      <c r="L20" s="26" t="s">
        <v>346</v>
      </c>
      <c r="M20" s="26" t="s">
        <v>347</v>
      </c>
      <c r="N20" s="26" t="s">
        <v>373</v>
      </c>
      <c r="O20" s="26"/>
      <c r="P20" s="26" t="s">
        <v>78</v>
      </c>
      <c r="Q20" s="26" t="s">
        <v>78</v>
      </c>
      <c r="R20" s="26" t="s">
        <v>48</v>
      </c>
      <c r="S20" s="26" t="s">
        <v>501</v>
      </c>
      <c r="T20" s="20" t="s">
        <v>502</v>
      </c>
      <c r="U20" s="20" t="s">
        <v>502</v>
      </c>
      <c r="V20" s="20" t="s">
        <v>502</v>
      </c>
      <c r="W20" s="20" t="s">
        <v>134</v>
      </c>
      <c r="X20" s="20" t="s">
        <v>142</v>
      </c>
      <c r="Y20" s="20" t="s">
        <v>60</v>
      </c>
      <c r="Z20" s="20" t="s">
        <v>156</v>
      </c>
      <c r="AA20" s="20" t="s">
        <v>63</v>
      </c>
      <c r="AB20" s="14" t="s">
        <v>57</v>
      </c>
      <c r="AC20" s="14" t="s">
        <v>127</v>
      </c>
      <c r="AD20" s="14" t="s">
        <v>157</v>
      </c>
      <c r="AE20" s="14" t="s">
        <v>158</v>
      </c>
      <c r="AF20" s="14" t="s">
        <v>57</v>
      </c>
      <c r="AG20" s="14"/>
      <c r="AH20" s="14" t="s">
        <v>57</v>
      </c>
      <c r="AI20" s="18">
        <v>210000</v>
      </c>
      <c r="AJ20" s="18">
        <f t="shared" si="2"/>
        <v>0</v>
      </c>
      <c r="AK20" s="26"/>
      <c r="AL20" s="26"/>
      <c r="AM20" s="26"/>
      <c r="AN20" s="26"/>
      <c r="AO20" s="26"/>
    </row>
    <row r="21" spans="1:42" s="30" customFormat="1" x14ac:dyDescent="0.3">
      <c r="A21" s="26" t="s">
        <v>499</v>
      </c>
      <c r="B21" s="26" t="s">
        <v>254</v>
      </c>
      <c r="C21" s="27">
        <v>12</v>
      </c>
      <c r="D21" s="41" t="s">
        <v>539</v>
      </c>
      <c r="E21" s="28" t="s">
        <v>334</v>
      </c>
      <c r="F21" s="26" t="s">
        <v>331</v>
      </c>
      <c r="G21" s="28" t="s">
        <v>255</v>
      </c>
      <c r="H21" s="29">
        <v>100000</v>
      </c>
      <c r="I21" s="26" t="s">
        <v>374</v>
      </c>
      <c r="J21" s="26">
        <v>13439995192</v>
      </c>
      <c r="K21" s="26" t="s">
        <v>345</v>
      </c>
      <c r="L21" s="26" t="s">
        <v>346</v>
      </c>
      <c r="M21" s="26" t="s">
        <v>352</v>
      </c>
      <c r="N21" s="26" t="s">
        <v>375</v>
      </c>
      <c r="O21" s="26"/>
      <c r="P21" s="26" t="s">
        <v>78</v>
      </c>
      <c r="Q21" s="26" t="s">
        <v>78</v>
      </c>
      <c r="R21" s="26" t="s">
        <v>48</v>
      </c>
      <c r="S21" s="26" t="s">
        <v>501</v>
      </c>
      <c r="T21" s="20" t="s">
        <v>502</v>
      </c>
      <c r="U21" s="20" t="s">
        <v>502</v>
      </c>
      <c r="V21" s="20" t="s">
        <v>502</v>
      </c>
      <c r="W21" s="20" t="s">
        <v>220</v>
      </c>
      <c r="X21" s="20" t="s">
        <v>142</v>
      </c>
      <c r="Y21" s="20" t="s">
        <v>60</v>
      </c>
      <c r="Z21" s="20" t="s">
        <v>256</v>
      </c>
      <c r="AA21" s="20" t="s">
        <v>63</v>
      </c>
      <c r="AB21" s="14" t="s">
        <v>57</v>
      </c>
      <c r="AC21" s="14" t="s">
        <v>642</v>
      </c>
      <c r="AD21" s="14" t="s">
        <v>643</v>
      </c>
      <c r="AE21" s="14" t="s">
        <v>644</v>
      </c>
      <c r="AF21" s="14" t="s">
        <v>57</v>
      </c>
      <c r="AG21" s="14"/>
      <c r="AH21" s="14" t="s">
        <v>57</v>
      </c>
      <c r="AI21" s="18">
        <v>100000</v>
      </c>
      <c r="AJ21" s="18">
        <f t="shared" si="2"/>
        <v>0</v>
      </c>
      <c r="AK21" s="26"/>
      <c r="AL21" s="26"/>
      <c r="AM21" s="26"/>
      <c r="AN21" s="26"/>
      <c r="AO21" s="26"/>
      <c r="AP21"/>
    </row>
    <row r="22" spans="1:42" s="30" customFormat="1" x14ac:dyDescent="0.3">
      <c r="A22" s="26" t="s">
        <v>499</v>
      </c>
      <c r="B22" s="26" t="s">
        <v>249</v>
      </c>
      <c r="C22" s="27">
        <v>13</v>
      </c>
      <c r="D22" s="41" t="s">
        <v>539</v>
      </c>
      <c r="E22" s="28" t="s">
        <v>334</v>
      </c>
      <c r="F22" s="26" t="s">
        <v>331</v>
      </c>
      <c r="G22" s="28" t="s">
        <v>250</v>
      </c>
      <c r="H22" s="29">
        <v>100000</v>
      </c>
      <c r="I22" s="26" t="s">
        <v>376</v>
      </c>
      <c r="J22" s="26">
        <v>17786252870</v>
      </c>
      <c r="K22" s="26" t="s">
        <v>345</v>
      </c>
      <c r="L22" s="26" t="s">
        <v>346</v>
      </c>
      <c r="M22" s="26" t="s">
        <v>377</v>
      </c>
      <c r="N22" s="26" t="s">
        <v>378</v>
      </c>
      <c r="O22" s="26"/>
      <c r="P22" s="26" t="s">
        <v>78</v>
      </c>
      <c r="Q22" s="26" t="s">
        <v>78</v>
      </c>
      <c r="R22" s="26" t="s">
        <v>48</v>
      </c>
      <c r="S22" s="26" t="s">
        <v>501</v>
      </c>
      <c r="T22" s="20" t="s">
        <v>502</v>
      </c>
      <c r="U22" s="20" t="s">
        <v>502</v>
      </c>
      <c r="V22" s="20" t="s">
        <v>502</v>
      </c>
      <c r="W22" s="20" t="s">
        <v>220</v>
      </c>
      <c r="X22" s="20" t="s">
        <v>142</v>
      </c>
      <c r="Y22" s="20" t="s">
        <v>60</v>
      </c>
      <c r="Z22" s="20" t="s">
        <v>251</v>
      </c>
      <c r="AA22" s="20" t="s">
        <v>63</v>
      </c>
      <c r="AB22" s="14" t="s">
        <v>57</v>
      </c>
      <c r="AC22" s="14" t="s">
        <v>645</v>
      </c>
      <c r="AD22" s="14" t="s">
        <v>60</v>
      </c>
      <c r="AE22" s="14" t="s">
        <v>657</v>
      </c>
      <c r="AF22" s="14" t="s">
        <v>57</v>
      </c>
      <c r="AG22" s="14"/>
      <c r="AH22" s="14" t="s">
        <v>57</v>
      </c>
      <c r="AI22" s="18">
        <v>100000</v>
      </c>
      <c r="AJ22" s="18">
        <f t="shared" si="2"/>
        <v>0</v>
      </c>
      <c r="AK22" s="26"/>
      <c r="AL22" s="26"/>
      <c r="AM22" s="26"/>
      <c r="AN22" s="26"/>
      <c r="AO22" s="26"/>
    </row>
    <row r="23" spans="1:42" s="30" customFormat="1" x14ac:dyDescent="0.3">
      <c r="A23" s="26" t="s">
        <v>499</v>
      </c>
      <c r="B23" s="26" t="s">
        <v>176</v>
      </c>
      <c r="C23" s="27">
        <v>14</v>
      </c>
      <c r="D23" s="41" t="s">
        <v>539</v>
      </c>
      <c r="E23" s="28" t="s">
        <v>334</v>
      </c>
      <c r="F23" s="26" t="s">
        <v>331</v>
      </c>
      <c r="G23" s="28" t="s">
        <v>177</v>
      </c>
      <c r="H23" s="29">
        <v>180000</v>
      </c>
      <c r="I23" s="26" t="s">
        <v>379</v>
      </c>
      <c r="J23" s="26">
        <v>13121608775</v>
      </c>
      <c r="K23" s="26" t="s">
        <v>345</v>
      </c>
      <c r="L23" s="26" t="s">
        <v>346</v>
      </c>
      <c r="M23" s="26" t="s">
        <v>352</v>
      </c>
      <c r="N23" s="26" t="s">
        <v>380</v>
      </c>
      <c r="O23" s="26"/>
      <c r="P23" s="26" t="s">
        <v>78</v>
      </c>
      <c r="Q23" s="26" t="s">
        <v>78</v>
      </c>
      <c r="R23" s="26" t="s">
        <v>48</v>
      </c>
      <c r="S23" s="26" t="s">
        <v>501</v>
      </c>
      <c r="T23" s="20" t="s">
        <v>502</v>
      </c>
      <c r="U23" s="20" t="s">
        <v>502</v>
      </c>
      <c r="V23" s="20" t="s">
        <v>502</v>
      </c>
      <c r="W23" s="20" t="s">
        <v>134</v>
      </c>
      <c r="X23" s="20" t="s">
        <v>142</v>
      </c>
      <c r="Y23" s="20" t="s">
        <v>60</v>
      </c>
      <c r="Z23" s="20" t="s">
        <v>178</v>
      </c>
      <c r="AA23" s="20" t="s">
        <v>63</v>
      </c>
      <c r="AB23" s="14" t="s">
        <v>57</v>
      </c>
      <c r="AC23" s="14" t="s">
        <v>136</v>
      </c>
      <c r="AD23" s="14" t="s">
        <v>60</v>
      </c>
      <c r="AE23" s="14" t="s">
        <v>162</v>
      </c>
      <c r="AF23" s="14" t="s">
        <v>57</v>
      </c>
      <c r="AG23" s="14"/>
      <c r="AH23" s="14" t="s">
        <v>57</v>
      </c>
      <c r="AI23" s="18">
        <v>180000</v>
      </c>
      <c r="AJ23" s="18">
        <f t="shared" si="2"/>
        <v>0</v>
      </c>
      <c r="AK23" s="26"/>
      <c r="AL23" s="26"/>
      <c r="AM23" s="26"/>
      <c r="AN23" s="26"/>
      <c r="AO23" s="26"/>
    </row>
    <row r="24" spans="1:42" s="30" customFormat="1" x14ac:dyDescent="0.3">
      <c r="A24" s="26" t="s">
        <v>499</v>
      </c>
      <c r="B24" s="26" t="s">
        <v>242</v>
      </c>
      <c r="C24" s="27">
        <v>15</v>
      </c>
      <c r="D24" s="41" t="s">
        <v>539</v>
      </c>
      <c r="E24" s="28" t="s">
        <v>334</v>
      </c>
      <c r="F24" s="26" t="s">
        <v>330</v>
      </c>
      <c r="G24" s="28" t="s">
        <v>243</v>
      </c>
      <c r="H24" s="29">
        <v>277530.28999999998</v>
      </c>
      <c r="I24" s="26" t="s">
        <v>381</v>
      </c>
      <c r="J24" s="26">
        <v>18910261892</v>
      </c>
      <c r="K24" s="26" t="s">
        <v>345</v>
      </c>
      <c r="L24" s="26" t="s">
        <v>345</v>
      </c>
      <c r="M24" s="26" t="s">
        <v>347</v>
      </c>
      <c r="N24" s="26" t="s">
        <v>382</v>
      </c>
      <c r="O24" s="26"/>
      <c r="P24" s="26" t="s">
        <v>78</v>
      </c>
      <c r="Q24" s="26" t="s">
        <v>78</v>
      </c>
      <c r="R24" s="26" t="s">
        <v>48</v>
      </c>
      <c r="S24" s="26" t="s">
        <v>501</v>
      </c>
      <c r="T24" s="20" t="s">
        <v>502</v>
      </c>
      <c r="U24" s="20" t="s">
        <v>502</v>
      </c>
      <c r="V24" s="20" t="s">
        <v>502</v>
      </c>
      <c r="W24" s="20" t="s">
        <v>220</v>
      </c>
      <c r="X24" s="20" t="s">
        <v>142</v>
      </c>
      <c r="Y24" s="20" t="s">
        <v>60</v>
      </c>
      <c r="Z24" s="20" t="s">
        <v>244</v>
      </c>
      <c r="AA24" s="20" t="s">
        <v>63</v>
      </c>
      <c r="AB24" s="14" t="s">
        <v>124</v>
      </c>
      <c r="AC24" s="14" t="s">
        <v>59</v>
      </c>
      <c r="AD24" s="14" t="s">
        <v>59</v>
      </c>
      <c r="AE24" s="14" t="s">
        <v>59</v>
      </c>
      <c r="AF24" s="14" t="s">
        <v>59</v>
      </c>
      <c r="AG24" s="14"/>
      <c r="AH24" s="14" t="s">
        <v>59</v>
      </c>
      <c r="AI24" s="18"/>
      <c r="AJ24" s="18">
        <f t="shared" si="2"/>
        <v>277530.28999999998</v>
      </c>
      <c r="AK24" s="26"/>
      <c r="AL24" s="26"/>
      <c r="AM24" s="26"/>
      <c r="AN24" s="26"/>
      <c r="AO24" s="26"/>
    </row>
    <row r="25" spans="1:42" s="30" customFormat="1" x14ac:dyDescent="0.3">
      <c r="A25" s="26" t="s">
        <v>499</v>
      </c>
      <c r="B25" s="26" t="s">
        <v>277</v>
      </c>
      <c r="C25" s="27">
        <v>16</v>
      </c>
      <c r="D25" s="41" t="s">
        <v>539</v>
      </c>
      <c r="E25" s="28" t="s">
        <v>334</v>
      </c>
      <c r="F25" s="26" t="s">
        <v>330</v>
      </c>
      <c r="G25" s="28" t="s">
        <v>278</v>
      </c>
      <c r="H25" s="29">
        <v>212882.29</v>
      </c>
      <c r="I25" s="26" t="s">
        <v>383</v>
      </c>
      <c r="J25" s="26">
        <v>18611172898</v>
      </c>
      <c r="K25" s="26" t="s">
        <v>345</v>
      </c>
      <c r="L25" s="26" t="s">
        <v>346</v>
      </c>
      <c r="M25" s="26" t="s">
        <v>384</v>
      </c>
      <c r="N25" s="26" t="s">
        <v>385</v>
      </c>
      <c r="O25" s="26"/>
      <c r="P25" s="26" t="s">
        <v>78</v>
      </c>
      <c r="Q25" s="26" t="s">
        <v>78</v>
      </c>
      <c r="R25" s="26" t="s">
        <v>48</v>
      </c>
      <c r="S25" s="26" t="s">
        <v>501</v>
      </c>
      <c r="T25" s="20" t="s">
        <v>502</v>
      </c>
      <c r="U25" s="20" t="s">
        <v>502</v>
      </c>
      <c r="V25" s="20" t="s">
        <v>502</v>
      </c>
      <c r="W25" s="20" t="s">
        <v>220</v>
      </c>
      <c r="X25" s="20" t="s">
        <v>142</v>
      </c>
      <c r="Y25" s="20" t="s">
        <v>60</v>
      </c>
      <c r="Z25" s="20" t="s">
        <v>279</v>
      </c>
      <c r="AA25" s="20" t="s">
        <v>63</v>
      </c>
      <c r="AB25" s="14" t="s">
        <v>124</v>
      </c>
      <c r="AC25" s="14" t="s">
        <v>59</v>
      </c>
      <c r="AD25" s="14" t="s">
        <v>59</v>
      </c>
      <c r="AE25" s="14" t="s">
        <v>59</v>
      </c>
      <c r="AF25" s="14" t="s">
        <v>59</v>
      </c>
      <c r="AG25" s="14"/>
      <c r="AH25" s="14" t="s">
        <v>59</v>
      </c>
      <c r="AI25" s="18"/>
      <c r="AJ25" s="18">
        <f t="shared" si="2"/>
        <v>212882.29</v>
      </c>
      <c r="AK25" s="26"/>
      <c r="AL25" s="26"/>
      <c r="AM25" s="26"/>
      <c r="AN25" s="26"/>
      <c r="AO25" s="26"/>
    </row>
    <row r="26" spans="1:42" s="30" customFormat="1" x14ac:dyDescent="0.3">
      <c r="A26" s="26" t="s">
        <v>499</v>
      </c>
      <c r="B26" s="26" t="s">
        <v>300</v>
      </c>
      <c r="C26" s="27">
        <v>17</v>
      </c>
      <c r="D26" s="41" t="s">
        <v>539</v>
      </c>
      <c r="E26" s="28" t="s">
        <v>334</v>
      </c>
      <c r="F26" s="26" t="s">
        <v>330</v>
      </c>
      <c r="G26" s="28" t="s">
        <v>301</v>
      </c>
      <c r="H26" s="29">
        <v>1041731.64</v>
      </c>
      <c r="I26" s="26" t="s">
        <v>370</v>
      </c>
      <c r="J26" s="26">
        <v>18730959557</v>
      </c>
      <c r="K26" s="26" t="s">
        <v>345</v>
      </c>
      <c r="L26" s="26" t="s">
        <v>345</v>
      </c>
      <c r="M26" s="26" t="s">
        <v>347</v>
      </c>
      <c r="N26" s="26" t="s">
        <v>371</v>
      </c>
      <c r="O26" s="26"/>
      <c r="P26" s="26" t="s">
        <v>78</v>
      </c>
      <c r="Q26" s="26" t="s">
        <v>78</v>
      </c>
      <c r="R26" s="26" t="s">
        <v>48</v>
      </c>
      <c r="S26" s="26" t="s">
        <v>501</v>
      </c>
      <c r="T26" s="20" t="s">
        <v>502</v>
      </c>
      <c r="U26" s="20" t="s">
        <v>502</v>
      </c>
      <c r="V26" s="20" t="s">
        <v>502</v>
      </c>
      <c r="W26" s="20" t="s">
        <v>220</v>
      </c>
      <c r="X26" s="20" t="s">
        <v>142</v>
      </c>
      <c r="Y26" s="20" t="s">
        <v>60</v>
      </c>
      <c r="Z26" s="20" t="s">
        <v>302</v>
      </c>
      <c r="AA26" s="20" t="s">
        <v>63</v>
      </c>
      <c r="AB26" s="14" t="s">
        <v>124</v>
      </c>
      <c r="AC26" s="14" t="s">
        <v>59</v>
      </c>
      <c r="AD26" s="14" t="s">
        <v>59</v>
      </c>
      <c r="AE26" s="14" t="s">
        <v>59</v>
      </c>
      <c r="AF26" s="14" t="s">
        <v>59</v>
      </c>
      <c r="AG26" s="14"/>
      <c r="AH26" s="14" t="s">
        <v>59</v>
      </c>
      <c r="AI26" s="18"/>
      <c r="AJ26" s="18">
        <f t="shared" si="2"/>
        <v>1041731.64</v>
      </c>
      <c r="AK26" s="26"/>
      <c r="AL26" s="26"/>
      <c r="AM26" s="26"/>
      <c r="AN26" s="26"/>
      <c r="AO26" s="26"/>
    </row>
    <row r="27" spans="1:42" s="30" customFormat="1" x14ac:dyDescent="0.3">
      <c r="A27" s="26" t="s">
        <v>499</v>
      </c>
      <c r="B27" s="26" t="s">
        <v>154</v>
      </c>
      <c r="C27" s="27">
        <v>18</v>
      </c>
      <c r="D27" s="41" t="s">
        <v>539</v>
      </c>
      <c r="E27" s="28" t="s">
        <v>334</v>
      </c>
      <c r="F27" s="26" t="s">
        <v>330</v>
      </c>
      <c r="G27" s="28" t="s">
        <v>155</v>
      </c>
      <c r="H27" s="29">
        <v>199088.67</v>
      </c>
      <c r="I27" s="26" t="s">
        <v>372</v>
      </c>
      <c r="J27" s="26">
        <v>15010181877</v>
      </c>
      <c r="K27" s="26" t="s">
        <v>345</v>
      </c>
      <c r="L27" s="26" t="s">
        <v>346</v>
      </c>
      <c r="M27" s="26" t="s">
        <v>347</v>
      </c>
      <c r="N27" s="26" t="s">
        <v>373</v>
      </c>
      <c r="O27" s="26"/>
      <c r="P27" s="26" t="s">
        <v>78</v>
      </c>
      <c r="Q27" s="26" t="s">
        <v>78</v>
      </c>
      <c r="R27" s="26" t="s">
        <v>48</v>
      </c>
      <c r="S27" s="26" t="s">
        <v>501</v>
      </c>
      <c r="T27" s="20" t="s">
        <v>502</v>
      </c>
      <c r="U27" s="20" t="s">
        <v>502</v>
      </c>
      <c r="V27" s="20" t="s">
        <v>502</v>
      </c>
      <c r="W27" s="20" t="s">
        <v>134</v>
      </c>
      <c r="X27" s="20" t="s">
        <v>142</v>
      </c>
      <c r="Y27" s="20" t="s">
        <v>60</v>
      </c>
      <c r="Z27" s="20" t="s">
        <v>156</v>
      </c>
      <c r="AA27" s="20" t="s">
        <v>63</v>
      </c>
      <c r="AB27" s="14" t="s">
        <v>57</v>
      </c>
      <c r="AC27" s="14" t="s">
        <v>127</v>
      </c>
      <c r="AD27" s="14" t="s">
        <v>157</v>
      </c>
      <c r="AE27" s="14" t="s">
        <v>158</v>
      </c>
      <c r="AF27" s="14" t="s">
        <v>57</v>
      </c>
      <c r="AG27" s="14"/>
      <c r="AH27" s="14" t="s">
        <v>57</v>
      </c>
      <c r="AI27" s="18">
        <v>199088.67</v>
      </c>
      <c r="AJ27" s="18">
        <f t="shared" si="2"/>
        <v>0</v>
      </c>
      <c r="AK27" s="26"/>
      <c r="AL27" s="26"/>
      <c r="AM27" s="26"/>
      <c r="AN27" s="26"/>
      <c r="AO27" s="26"/>
    </row>
    <row r="28" spans="1:42" s="30" customFormat="1" x14ac:dyDescent="0.3">
      <c r="A28" s="26" t="s">
        <v>499</v>
      </c>
      <c r="B28" s="26" t="s">
        <v>322</v>
      </c>
      <c r="C28" s="27">
        <v>19</v>
      </c>
      <c r="D28" s="41" t="s">
        <v>539</v>
      </c>
      <c r="E28" s="28" t="s">
        <v>334</v>
      </c>
      <c r="F28" s="26" t="s">
        <v>330</v>
      </c>
      <c r="G28" s="28" t="s">
        <v>323</v>
      </c>
      <c r="H28" s="29">
        <v>387260.41</v>
      </c>
      <c r="I28" s="26" t="s">
        <v>386</v>
      </c>
      <c r="J28" s="26">
        <v>18211171850</v>
      </c>
      <c r="K28" s="26" t="s">
        <v>345</v>
      </c>
      <c r="L28" s="26" t="s">
        <v>346</v>
      </c>
      <c r="M28" s="26" t="s">
        <v>384</v>
      </c>
      <c r="N28" s="26" t="s">
        <v>387</v>
      </c>
      <c r="O28" s="26"/>
      <c r="P28" s="26" t="s">
        <v>78</v>
      </c>
      <c r="Q28" s="26" t="s">
        <v>78</v>
      </c>
      <c r="R28" s="26" t="s">
        <v>48</v>
      </c>
      <c r="S28" s="26" t="s">
        <v>501</v>
      </c>
      <c r="T28" s="20" t="s">
        <v>502</v>
      </c>
      <c r="U28" s="20" t="s">
        <v>502</v>
      </c>
      <c r="V28" s="20" t="s">
        <v>502</v>
      </c>
      <c r="W28" s="20" t="s">
        <v>220</v>
      </c>
      <c r="X28" s="20" t="s">
        <v>142</v>
      </c>
      <c r="Y28" s="20" t="s">
        <v>60</v>
      </c>
      <c r="Z28" s="20" t="s">
        <v>324</v>
      </c>
      <c r="AA28" s="20" t="s">
        <v>63</v>
      </c>
      <c r="AB28" s="14" t="s">
        <v>124</v>
      </c>
      <c r="AC28" s="14" t="s">
        <v>59</v>
      </c>
      <c r="AD28" s="14" t="s">
        <v>59</v>
      </c>
      <c r="AE28" s="14" t="s">
        <v>59</v>
      </c>
      <c r="AF28" s="14" t="s">
        <v>59</v>
      </c>
      <c r="AG28" s="14"/>
      <c r="AH28" s="14" t="s">
        <v>59</v>
      </c>
      <c r="AI28" s="18"/>
      <c r="AJ28" s="18">
        <f t="shared" si="2"/>
        <v>387260.41</v>
      </c>
      <c r="AK28" s="26"/>
      <c r="AL28" s="26"/>
      <c r="AM28" s="26"/>
      <c r="AN28" s="26"/>
      <c r="AO28" s="26"/>
    </row>
    <row r="29" spans="1:42" s="30" customFormat="1" x14ac:dyDescent="0.3">
      <c r="A29" s="26" t="s">
        <v>499</v>
      </c>
      <c r="B29" s="26" t="s">
        <v>190</v>
      </c>
      <c r="C29" s="27">
        <v>20</v>
      </c>
      <c r="D29" s="41" t="s">
        <v>539</v>
      </c>
      <c r="E29" s="28" t="s">
        <v>334</v>
      </c>
      <c r="F29" s="26" t="s">
        <v>330</v>
      </c>
      <c r="G29" s="28" t="s">
        <v>191</v>
      </c>
      <c r="H29" s="29">
        <v>231278.07999999999</v>
      </c>
      <c r="I29" s="26" t="s">
        <v>388</v>
      </c>
      <c r="J29" s="26">
        <v>13121410509</v>
      </c>
      <c r="K29" s="26" t="s">
        <v>345</v>
      </c>
      <c r="L29" s="26" t="s">
        <v>346</v>
      </c>
      <c r="M29" s="26" t="s">
        <v>352</v>
      </c>
      <c r="N29" s="26" t="s">
        <v>389</v>
      </c>
      <c r="O29" s="26"/>
      <c r="P29" s="26" t="s">
        <v>78</v>
      </c>
      <c r="Q29" s="26" t="s">
        <v>78</v>
      </c>
      <c r="R29" s="26" t="s">
        <v>48</v>
      </c>
      <c r="S29" s="26" t="s">
        <v>501</v>
      </c>
      <c r="T29" s="20" t="s">
        <v>502</v>
      </c>
      <c r="U29" s="20" t="s">
        <v>502</v>
      </c>
      <c r="V29" s="20" t="s">
        <v>502</v>
      </c>
      <c r="W29" s="20" t="s">
        <v>134</v>
      </c>
      <c r="X29" s="20" t="s">
        <v>142</v>
      </c>
      <c r="Y29" s="20" t="s">
        <v>60</v>
      </c>
      <c r="Z29" s="20" t="s">
        <v>192</v>
      </c>
      <c r="AA29" s="20" t="s">
        <v>63</v>
      </c>
      <c r="AB29" s="14" t="s">
        <v>57</v>
      </c>
      <c r="AC29" s="14" t="s">
        <v>193</v>
      </c>
      <c r="AD29" s="14" t="s">
        <v>60</v>
      </c>
      <c r="AE29" s="14" t="s">
        <v>194</v>
      </c>
      <c r="AF29" s="14" t="s">
        <v>57</v>
      </c>
      <c r="AG29" s="14"/>
      <c r="AH29" s="14" t="s">
        <v>57</v>
      </c>
      <c r="AI29" s="18">
        <v>231278.07999999999</v>
      </c>
      <c r="AJ29" s="18">
        <f t="shared" si="2"/>
        <v>0</v>
      </c>
      <c r="AK29" s="26"/>
      <c r="AL29" s="26"/>
      <c r="AM29" s="26"/>
      <c r="AN29" s="26"/>
      <c r="AO29" s="26"/>
    </row>
    <row r="30" spans="1:42" s="30" customFormat="1" x14ac:dyDescent="0.3">
      <c r="A30" s="26" t="s">
        <v>499</v>
      </c>
      <c r="B30" s="26" t="s">
        <v>290</v>
      </c>
      <c r="C30" s="27">
        <v>21</v>
      </c>
      <c r="D30" s="41" t="s">
        <v>539</v>
      </c>
      <c r="E30" s="28" t="s">
        <v>334</v>
      </c>
      <c r="F30" s="26" t="s">
        <v>330</v>
      </c>
      <c r="G30" s="28" t="s">
        <v>291</v>
      </c>
      <c r="H30" s="29">
        <v>169851.37</v>
      </c>
      <c r="I30" s="26" t="s">
        <v>390</v>
      </c>
      <c r="J30" s="26">
        <v>13581525320</v>
      </c>
      <c r="K30" s="26" t="s">
        <v>345</v>
      </c>
      <c r="L30" s="26" t="s">
        <v>346</v>
      </c>
      <c r="M30" s="26" t="s">
        <v>391</v>
      </c>
      <c r="N30" s="26" t="s">
        <v>392</v>
      </c>
      <c r="O30" s="26"/>
      <c r="P30" s="26" t="s">
        <v>78</v>
      </c>
      <c r="Q30" s="26" t="s">
        <v>78</v>
      </c>
      <c r="R30" s="26" t="s">
        <v>48</v>
      </c>
      <c r="S30" s="26" t="s">
        <v>501</v>
      </c>
      <c r="T30" s="20" t="s">
        <v>502</v>
      </c>
      <c r="U30" s="20" t="s">
        <v>502</v>
      </c>
      <c r="V30" s="20" t="s">
        <v>502</v>
      </c>
      <c r="W30" s="20" t="s">
        <v>220</v>
      </c>
      <c r="X30" s="20" t="s">
        <v>142</v>
      </c>
      <c r="Y30" s="20" t="s">
        <v>60</v>
      </c>
      <c r="Z30" s="20" t="s">
        <v>292</v>
      </c>
      <c r="AA30" s="20" t="s">
        <v>63</v>
      </c>
      <c r="AB30" s="14" t="s">
        <v>124</v>
      </c>
      <c r="AC30" s="14" t="s">
        <v>59</v>
      </c>
      <c r="AD30" s="14" t="s">
        <v>59</v>
      </c>
      <c r="AE30" s="14" t="s">
        <v>59</v>
      </c>
      <c r="AF30" s="14" t="s">
        <v>59</v>
      </c>
      <c r="AG30" s="14"/>
      <c r="AH30" s="14" t="s">
        <v>59</v>
      </c>
      <c r="AI30" s="18"/>
      <c r="AJ30" s="18">
        <f t="shared" si="2"/>
        <v>169851.37</v>
      </c>
      <c r="AK30" s="26"/>
      <c r="AL30" s="26"/>
      <c r="AM30" s="26"/>
      <c r="AN30" s="26"/>
      <c r="AO30" s="26"/>
    </row>
    <row r="31" spans="1:42" s="30" customFormat="1" x14ac:dyDescent="0.3">
      <c r="A31" s="26" t="s">
        <v>499</v>
      </c>
      <c r="B31" s="26" t="s">
        <v>159</v>
      </c>
      <c r="C31" s="27">
        <v>22</v>
      </c>
      <c r="D31" s="41" t="s">
        <v>539</v>
      </c>
      <c r="E31" s="28" t="s">
        <v>334</v>
      </c>
      <c r="F31" s="26" t="s">
        <v>330</v>
      </c>
      <c r="G31" s="28" t="s">
        <v>160</v>
      </c>
      <c r="H31" s="29">
        <v>164401.64000000001</v>
      </c>
      <c r="I31" s="26" t="s">
        <v>379</v>
      </c>
      <c r="J31" s="26">
        <v>13121608775</v>
      </c>
      <c r="K31" s="26" t="s">
        <v>345</v>
      </c>
      <c r="L31" s="26" t="s">
        <v>346</v>
      </c>
      <c r="M31" s="26" t="s">
        <v>352</v>
      </c>
      <c r="N31" s="26" t="s">
        <v>380</v>
      </c>
      <c r="O31" s="26"/>
      <c r="P31" s="26" t="s">
        <v>78</v>
      </c>
      <c r="Q31" s="26" t="s">
        <v>78</v>
      </c>
      <c r="R31" s="26" t="s">
        <v>48</v>
      </c>
      <c r="S31" s="26" t="s">
        <v>501</v>
      </c>
      <c r="T31" s="20" t="s">
        <v>502</v>
      </c>
      <c r="U31" s="20" t="s">
        <v>502</v>
      </c>
      <c r="V31" s="20" t="s">
        <v>502</v>
      </c>
      <c r="W31" s="20" t="s">
        <v>134</v>
      </c>
      <c r="X31" s="20" t="s">
        <v>142</v>
      </c>
      <c r="Y31" s="20" t="s">
        <v>60</v>
      </c>
      <c r="Z31" s="20" t="s">
        <v>161</v>
      </c>
      <c r="AA31" s="20" t="s">
        <v>63</v>
      </c>
      <c r="AB31" s="14" t="s">
        <v>57</v>
      </c>
      <c r="AC31" s="14" t="s">
        <v>136</v>
      </c>
      <c r="AD31" s="14" t="s">
        <v>60</v>
      </c>
      <c r="AE31" s="14" t="s">
        <v>162</v>
      </c>
      <c r="AF31" s="14" t="s">
        <v>57</v>
      </c>
      <c r="AG31" s="14"/>
      <c r="AH31" s="14" t="s">
        <v>57</v>
      </c>
      <c r="AI31" s="18">
        <v>164401.64000000001</v>
      </c>
      <c r="AJ31" s="18">
        <f t="shared" si="2"/>
        <v>0</v>
      </c>
      <c r="AK31" s="26"/>
      <c r="AL31" s="26"/>
      <c r="AM31" s="26"/>
      <c r="AN31" s="26"/>
      <c r="AO31" s="26"/>
    </row>
    <row r="32" spans="1:42" s="30" customFormat="1" x14ac:dyDescent="0.3">
      <c r="A32" s="26" t="s">
        <v>499</v>
      </c>
      <c r="B32" s="26" t="s">
        <v>176</v>
      </c>
      <c r="C32" s="27">
        <v>23</v>
      </c>
      <c r="D32" s="41" t="s">
        <v>539</v>
      </c>
      <c r="E32" s="28" t="s">
        <v>334</v>
      </c>
      <c r="F32" s="26" t="s">
        <v>330</v>
      </c>
      <c r="G32" s="28" t="s">
        <v>177</v>
      </c>
      <c r="H32" s="29">
        <v>309975.55</v>
      </c>
      <c r="I32" s="26" t="s">
        <v>379</v>
      </c>
      <c r="J32" s="26">
        <v>13121608775</v>
      </c>
      <c r="K32" s="26" t="s">
        <v>345</v>
      </c>
      <c r="L32" s="26" t="s">
        <v>346</v>
      </c>
      <c r="M32" s="26" t="s">
        <v>352</v>
      </c>
      <c r="N32" s="26" t="s">
        <v>380</v>
      </c>
      <c r="O32" s="26"/>
      <c r="P32" s="26" t="s">
        <v>78</v>
      </c>
      <c r="Q32" s="26" t="s">
        <v>78</v>
      </c>
      <c r="R32" s="26" t="s">
        <v>48</v>
      </c>
      <c r="S32" s="26" t="s">
        <v>501</v>
      </c>
      <c r="T32" s="20" t="s">
        <v>502</v>
      </c>
      <c r="U32" s="20" t="s">
        <v>502</v>
      </c>
      <c r="V32" s="20" t="s">
        <v>502</v>
      </c>
      <c r="W32" s="20" t="s">
        <v>134</v>
      </c>
      <c r="X32" s="20" t="s">
        <v>142</v>
      </c>
      <c r="Y32" s="20" t="s">
        <v>60</v>
      </c>
      <c r="Z32" s="20" t="s">
        <v>178</v>
      </c>
      <c r="AA32" s="20" t="s">
        <v>63</v>
      </c>
      <c r="AB32" s="14" t="s">
        <v>57</v>
      </c>
      <c r="AC32" s="14" t="s">
        <v>136</v>
      </c>
      <c r="AD32" s="14" t="s">
        <v>60</v>
      </c>
      <c r="AE32" s="14" t="s">
        <v>162</v>
      </c>
      <c r="AF32" s="14" t="s">
        <v>57</v>
      </c>
      <c r="AG32" s="14"/>
      <c r="AH32" s="14" t="s">
        <v>57</v>
      </c>
      <c r="AI32" s="18">
        <v>309975.55</v>
      </c>
      <c r="AJ32" s="18">
        <f t="shared" si="2"/>
        <v>0</v>
      </c>
      <c r="AK32" s="26"/>
      <c r="AL32" s="26"/>
      <c r="AM32" s="26"/>
      <c r="AN32" s="26"/>
      <c r="AO32" s="26"/>
    </row>
    <row r="33" spans="1:42" s="30" customFormat="1" x14ac:dyDescent="0.3">
      <c r="A33" s="26" t="s">
        <v>499</v>
      </c>
      <c r="B33" s="26" t="s">
        <v>273</v>
      </c>
      <c r="C33" s="27">
        <v>24</v>
      </c>
      <c r="D33" s="41" t="s">
        <v>539</v>
      </c>
      <c r="E33" s="28" t="s">
        <v>334</v>
      </c>
      <c r="F33" s="26" t="s">
        <v>330</v>
      </c>
      <c r="G33" s="28" t="s">
        <v>267</v>
      </c>
      <c r="H33" s="29">
        <v>110646.82</v>
      </c>
      <c r="I33" s="26" t="s">
        <v>393</v>
      </c>
      <c r="J33" s="26">
        <v>13426384315</v>
      </c>
      <c r="K33" s="26" t="s">
        <v>345</v>
      </c>
      <c r="L33" s="26" t="s">
        <v>346</v>
      </c>
      <c r="M33" s="26" t="s">
        <v>394</v>
      </c>
      <c r="N33" s="26" t="s">
        <v>395</v>
      </c>
      <c r="O33" s="26"/>
      <c r="P33" s="26" t="s">
        <v>78</v>
      </c>
      <c r="Q33" s="26" t="s">
        <v>78</v>
      </c>
      <c r="R33" s="26" t="s">
        <v>48</v>
      </c>
      <c r="S33" s="26" t="s">
        <v>501</v>
      </c>
      <c r="T33" s="20" t="s">
        <v>502</v>
      </c>
      <c r="U33" s="20" t="s">
        <v>502</v>
      </c>
      <c r="V33" s="20" t="s">
        <v>502</v>
      </c>
      <c r="W33" s="20" t="s">
        <v>220</v>
      </c>
      <c r="X33" s="20" t="s">
        <v>142</v>
      </c>
      <c r="Y33" s="20" t="s">
        <v>60</v>
      </c>
      <c r="Z33" s="20" t="s">
        <v>274</v>
      </c>
      <c r="AA33" s="20" t="s">
        <v>63</v>
      </c>
      <c r="AB33" s="14" t="s">
        <v>124</v>
      </c>
      <c r="AC33" s="14" t="s">
        <v>59</v>
      </c>
      <c r="AD33" s="14" t="s">
        <v>59</v>
      </c>
      <c r="AE33" s="14" t="s">
        <v>59</v>
      </c>
      <c r="AF33" s="14" t="s">
        <v>59</v>
      </c>
      <c r="AG33" s="14"/>
      <c r="AH33" s="14" t="s">
        <v>59</v>
      </c>
      <c r="AI33" s="18"/>
      <c r="AJ33" s="18">
        <f t="shared" si="2"/>
        <v>110646.82</v>
      </c>
      <c r="AK33" s="26"/>
      <c r="AL33" s="26"/>
      <c r="AM33" s="26"/>
      <c r="AN33" s="26"/>
      <c r="AO33" s="26"/>
    </row>
    <row r="34" spans="1:42" s="30" customFormat="1" x14ac:dyDescent="0.3">
      <c r="A34" s="26" t="s">
        <v>499</v>
      </c>
      <c r="B34" s="26" t="s">
        <v>508</v>
      </c>
      <c r="C34" s="27">
        <v>25</v>
      </c>
      <c r="D34" s="41" t="s">
        <v>539</v>
      </c>
      <c r="E34" s="28" t="s">
        <v>335</v>
      </c>
      <c r="F34" s="26" t="s">
        <v>326</v>
      </c>
      <c r="G34" s="28" t="s">
        <v>296</v>
      </c>
      <c r="H34" s="29">
        <v>100000</v>
      </c>
      <c r="I34" s="26" t="s">
        <v>396</v>
      </c>
      <c r="J34" s="26">
        <v>13810959300</v>
      </c>
      <c r="K34" s="26" t="s">
        <v>345</v>
      </c>
      <c r="L34" s="26" t="s">
        <v>346</v>
      </c>
      <c r="M34" s="26" t="s">
        <v>352</v>
      </c>
      <c r="N34" s="26" t="s">
        <v>397</v>
      </c>
      <c r="O34" s="26"/>
      <c r="P34" s="26" t="s">
        <v>78</v>
      </c>
      <c r="Q34" s="26" t="s">
        <v>78</v>
      </c>
      <c r="R34" s="26" t="s">
        <v>48</v>
      </c>
      <c r="S34" s="26" t="s">
        <v>501</v>
      </c>
      <c r="T34" s="20" t="s">
        <v>502</v>
      </c>
      <c r="U34" s="20" t="s">
        <v>502</v>
      </c>
      <c r="V34" s="20" t="s">
        <v>502</v>
      </c>
      <c r="W34" s="20" t="s">
        <v>220</v>
      </c>
      <c r="X34" s="20" t="s">
        <v>142</v>
      </c>
      <c r="Y34" s="20" t="s">
        <v>60</v>
      </c>
      <c r="Z34" s="20" t="s">
        <v>305</v>
      </c>
      <c r="AA34" s="20" t="s">
        <v>63</v>
      </c>
      <c r="AB34" s="14" t="s">
        <v>124</v>
      </c>
      <c r="AC34" s="14" t="s">
        <v>59</v>
      </c>
      <c r="AD34" s="14" t="s">
        <v>59</v>
      </c>
      <c r="AE34" s="14" t="s">
        <v>59</v>
      </c>
      <c r="AF34" s="14" t="s">
        <v>59</v>
      </c>
      <c r="AG34" s="14"/>
      <c r="AH34" s="14" t="s">
        <v>59</v>
      </c>
      <c r="AI34" s="18"/>
      <c r="AJ34" s="18">
        <f t="shared" si="2"/>
        <v>100000</v>
      </c>
      <c r="AK34" s="26"/>
      <c r="AL34" s="26"/>
      <c r="AM34" s="26"/>
      <c r="AN34" s="26"/>
      <c r="AO34" s="26"/>
    </row>
    <row r="35" spans="1:42" s="30" customFormat="1" x14ac:dyDescent="0.3">
      <c r="A35" s="26" t="s">
        <v>499</v>
      </c>
      <c r="B35" s="26" t="s">
        <v>234</v>
      </c>
      <c r="C35" s="27">
        <v>26</v>
      </c>
      <c r="D35" s="41" t="s">
        <v>539</v>
      </c>
      <c r="E35" s="28" t="s">
        <v>336</v>
      </c>
      <c r="F35" s="26" t="s">
        <v>330</v>
      </c>
      <c r="G35" s="28" t="s">
        <v>235</v>
      </c>
      <c r="H35" s="29">
        <v>105743.09</v>
      </c>
      <c r="I35" s="26" t="s">
        <v>398</v>
      </c>
      <c r="J35" s="26">
        <v>18310515206</v>
      </c>
      <c r="K35" s="26" t="s">
        <v>345</v>
      </c>
      <c r="L35" s="26" t="s">
        <v>346</v>
      </c>
      <c r="M35" s="26" t="s">
        <v>347</v>
      </c>
      <c r="N35" s="26" t="s">
        <v>399</v>
      </c>
      <c r="O35" s="26"/>
      <c r="P35" s="26" t="s">
        <v>78</v>
      </c>
      <c r="Q35" s="26" t="s">
        <v>78</v>
      </c>
      <c r="R35" s="26" t="s">
        <v>48</v>
      </c>
      <c r="S35" s="26" t="s">
        <v>501</v>
      </c>
      <c r="T35" s="20" t="s">
        <v>502</v>
      </c>
      <c r="U35" s="20" t="s">
        <v>502</v>
      </c>
      <c r="V35" s="20" t="s">
        <v>502</v>
      </c>
      <c r="W35" s="20" t="s">
        <v>220</v>
      </c>
      <c r="X35" s="20" t="s">
        <v>142</v>
      </c>
      <c r="Y35" s="20" t="s">
        <v>60</v>
      </c>
      <c r="Z35" s="20" t="s">
        <v>236</v>
      </c>
      <c r="AA35" s="20" t="s">
        <v>63</v>
      </c>
      <c r="AB35" s="14" t="s">
        <v>124</v>
      </c>
      <c r="AC35" s="14" t="s">
        <v>59</v>
      </c>
      <c r="AD35" s="14" t="s">
        <v>59</v>
      </c>
      <c r="AE35" s="14" t="s">
        <v>59</v>
      </c>
      <c r="AF35" s="14" t="s">
        <v>59</v>
      </c>
      <c r="AG35" s="14"/>
      <c r="AH35" s="14" t="s">
        <v>59</v>
      </c>
      <c r="AI35" s="18"/>
      <c r="AJ35" s="18">
        <f t="shared" si="2"/>
        <v>105743.09</v>
      </c>
      <c r="AK35" s="26"/>
      <c r="AL35" s="26"/>
      <c r="AM35" s="26"/>
      <c r="AN35" s="26"/>
      <c r="AO35" s="26"/>
      <c r="AP35" s="30" t="s">
        <v>545</v>
      </c>
    </row>
    <row r="36" spans="1:42" s="30" customFormat="1" x14ac:dyDescent="0.3">
      <c r="A36" s="26" t="s">
        <v>499</v>
      </c>
      <c r="B36" s="26" t="s">
        <v>311</v>
      </c>
      <c r="C36" s="27">
        <v>27</v>
      </c>
      <c r="D36" s="41" t="s">
        <v>539</v>
      </c>
      <c r="E36" s="28" t="s">
        <v>337</v>
      </c>
      <c r="F36" s="26" t="s">
        <v>330</v>
      </c>
      <c r="G36" s="28" t="s">
        <v>312</v>
      </c>
      <c r="H36" s="29">
        <v>106150.23</v>
      </c>
      <c r="I36" s="26" t="s">
        <v>400</v>
      </c>
      <c r="J36" s="26">
        <v>13123279898</v>
      </c>
      <c r="K36" s="26" t="s">
        <v>345</v>
      </c>
      <c r="L36" s="26" t="s">
        <v>346</v>
      </c>
      <c r="M36" s="26" t="s">
        <v>391</v>
      </c>
      <c r="N36" s="26" t="s">
        <v>401</v>
      </c>
      <c r="O36" s="26"/>
      <c r="P36" s="26" t="s">
        <v>78</v>
      </c>
      <c r="Q36" s="26" t="s">
        <v>78</v>
      </c>
      <c r="R36" s="26" t="s">
        <v>48</v>
      </c>
      <c r="S36" s="26" t="s">
        <v>501</v>
      </c>
      <c r="T36" s="20" t="s">
        <v>502</v>
      </c>
      <c r="U36" s="20" t="s">
        <v>502</v>
      </c>
      <c r="V36" s="20" t="s">
        <v>502</v>
      </c>
      <c r="W36" s="20" t="s">
        <v>220</v>
      </c>
      <c r="X36" s="20" t="s">
        <v>142</v>
      </c>
      <c r="Y36" s="20" t="s">
        <v>60</v>
      </c>
      <c r="Z36" s="20" t="s">
        <v>313</v>
      </c>
      <c r="AA36" s="20" t="s">
        <v>63</v>
      </c>
      <c r="AB36" s="14" t="s">
        <v>124</v>
      </c>
      <c r="AC36" s="14" t="s">
        <v>59</v>
      </c>
      <c r="AD36" s="14" t="s">
        <v>59</v>
      </c>
      <c r="AE36" s="14" t="s">
        <v>59</v>
      </c>
      <c r="AF36" s="14" t="s">
        <v>59</v>
      </c>
      <c r="AG36" s="14"/>
      <c r="AH36" s="14" t="s">
        <v>59</v>
      </c>
      <c r="AI36" s="18"/>
      <c r="AJ36" s="18">
        <f t="shared" si="2"/>
        <v>106150.23</v>
      </c>
      <c r="AK36" s="26"/>
      <c r="AL36" s="26"/>
      <c r="AM36" s="26"/>
      <c r="AN36" s="26"/>
      <c r="AO36" s="26"/>
    </row>
    <row r="37" spans="1:42" s="30" customFormat="1" x14ac:dyDescent="0.3">
      <c r="A37" s="26" t="s">
        <v>499</v>
      </c>
      <c r="B37" s="26" t="s">
        <v>257</v>
      </c>
      <c r="C37" s="27">
        <v>28</v>
      </c>
      <c r="D37" s="41" t="s">
        <v>539</v>
      </c>
      <c r="E37" s="28" t="s">
        <v>337</v>
      </c>
      <c r="F37" s="26" t="s">
        <v>330</v>
      </c>
      <c r="G37" s="28" t="s">
        <v>258</v>
      </c>
      <c r="H37" s="29">
        <v>593775.94999999995</v>
      </c>
      <c r="I37" s="26" t="s">
        <v>402</v>
      </c>
      <c r="J37" s="26">
        <v>13691594387</v>
      </c>
      <c r="K37" s="26" t="s">
        <v>345</v>
      </c>
      <c r="L37" s="26" t="s">
        <v>346</v>
      </c>
      <c r="M37" s="26" t="s">
        <v>352</v>
      </c>
      <c r="N37" s="26" t="s">
        <v>403</v>
      </c>
      <c r="O37" s="26"/>
      <c r="P37" s="26" t="s">
        <v>78</v>
      </c>
      <c r="Q37" s="26" t="s">
        <v>78</v>
      </c>
      <c r="R37" s="26" t="s">
        <v>48</v>
      </c>
      <c r="S37" s="26" t="s">
        <v>501</v>
      </c>
      <c r="T37" s="20" t="s">
        <v>502</v>
      </c>
      <c r="U37" s="20" t="s">
        <v>502</v>
      </c>
      <c r="V37" s="20" t="s">
        <v>502</v>
      </c>
      <c r="W37" s="20" t="s">
        <v>220</v>
      </c>
      <c r="X37" s="20" t="s">
        <v>142</v>
      </c>
      <c r="Y37" s="20" t="s">
        <v>60</v>
      </c>
      <c r="Z37" s="20" t="s">
        <v>259</v>
      </c>
      <c r="AA37" s="20" t="s">
        <v>63</v>
      </c>
      <c r="AB37" s="14" t="s">
        <v>57</v>
      </c>
      <c r="AC37" s="14" t="s">
        <v>645</v>
      </c>
      <c r="AD37" s="14" t="s">
        <v>157</v>
      </c>
      <c r="AE37" s="14" t="s">
        <v>646</v>
      </c>
      <c r="AF37" s="14" t="s">
        <v>57</v>
      </c>
      <c r="AG37" s="14"/>
      <c r="AH37" s="14" t="s">
        <v>57</v>
      </c>
      <c r="AI37" s="18">
        <v>593775.94999999995</v>
      </c>
      <c r="AJ37" s="18">
        <f t="shared" si="2"/>
        <v>0</v>
      </c>
      <c r="AK37" s="26"/>
      <c r="AL37" s="26"/>
      <c r="AM37" s="26"/>
      <c r="AN37" s="26"/>
      <c r="AO37" s="26"/>
    </row>
    <row r="38" spans="1:42" s="30" customFormat="1" x14ac:dyDescent="0.3">
      <c r="A38" s="26" t="s">
        <v>509</v>
      </c>
      <c r="B38" s="26" t="s">
        <v>510</v>
      </c>
      <c r="C38" s="27">
        <v>29</v>
      </c>
      <c r="D38" s="41" t="s">
        <v>539</v>
      </c>
      <c r="E38" s="28" t="s">
        <v>338</v>
      </c>
      <c r="F38" s="26" t="s">
        <v>330</v>
      </c>
      <c r="G38" s="28" t="s">
        <v>271</v>
      </c>
      <c r="H38" s="29">
        <v>80898.87</v>
      </c>
      <c r="I38" s="26" t="s">
        <v>404</v>
      </c>
      <c r="J38" s="26">
        <v>15101014583</v>
      </c>
      <c r="K38" s="26" t="s">
        <v>346</v>
      </c>
      <c r="L38" s="26" t="s">
        <v>405</v>
      </c>
      <c r="M38" s="26" t="s">
        <v>405</v>
      </c>
      <c r="N38" s="26" t="s">
        <v>406</v>
      </c>
      <c r="O38" s="26"/>
      <c r="P38" s="26" t="s">
        <v>78</v>
      </c>
      <c r="Q38" s="26" t="s">
        <v>78</v>
      </c>
      <c r="R38" s="26" t="s">
        <v>48</v>
      </c>
      <c r="S38" s="26" t="s">
        <v>501</v>
      </c>
      <c r="T38" s="20" t="s">
        <v>502</v>
      </c>
      <c r="U38" s="20" t="s">
        <v>502</v>
      </c>
      <c r="V38" s="20" t="s">
        <v>502</v>
      </c>
      <c r="W38" s="20" t="s">
        <v>220</v>
      </c>
      <c r="X38" s="20" t="s">
        <v>196</v>
      </c>
      <c r="Y38" s="20" t="s">
        <v>60</v>
      </c>
      <c r="Z38" s="20" t="s">
        <v>272</v>
      </c>
      <c r="AA38" s="20" t="s">
        <v>63</v>
      </c>
      <c r="AB38" s="14" t="s">
        <v>124</v>
      </c>
      <c r="AC38" s="14" t="s">
        <v>59</v>
      </c>
      <c r="AD38" s="14" t="s">
        <v>59</v>
      </c>
      <c r="AE38" s="14" t="s">
        <v>59</v>
      </c>
      <c r="AF38" s="14" t="s">
        <v>59</v>
      </c>
      <c r="AG38" s="14"/>
      <c r="AH38" s="14" t="s">
        <v>59</v>
      </c>
      <c r="AI38" s="18"/>
      <c r="AJ38" s="18">
        <f t="shared" si="2"/>
        <v>80898.87</v>
      </c>
      <c r="AK38" s="26"/>
      <c r="AL38" s="26"/>
      <c r="AM38" s="26"/>
      <c r="AN38" s="26"/>
      <c r="AO38" s="26"/>
      <c r="AP38" s="30" t="s">
        <v>542</v>
      </c>
    </row>
    <row r="39" spans="1:42" s="30" customFormat="1" x14ac:dyDescent="0.3">
      <c r="A39" s="26" t="s">
        <v>509</v>
      </c>
      <c r="B39" s="26" t="s">
        <v>511</v>
      </c>
      <c r="C39" s="27">
        <v>30</v>
      </c>
      <c r="D39" s="41" t="s">
        <v>539</v>
      </c>
      <c r="E39" s="28" t="s">
        <v>338</v>
      </c>
      <c r="F39" s="26" t="s">
        <v>330</v>
      </c>
      <c r="G39" s="28" t="s">
        <v>298</v>
      </c>
      <c r="H39" s="29">
        <v>84523.22</v>
      </c>
      <c r="I39" s="26" t="s">
        <v>407</v>
      </c>
      <c r="J39" s="26">
        <v>18500810725</v>
      </c>
      <c r="K39" s="26" t="s">
        <v>346</v>
      </c>
      <c r="L39" s="26" t="s">
        <v>347</v>
      </c>
      <c r="M39" s="26" t="s">
        <v>408</v>
      </c>
      <c r="N39" s="26" t="s">
        <v>409</v>
      </c>
      <c r="O39" s="26"/>
      <c r="P39" s="26" t="s">
        <v>78</v>
      </c>
      <c r="Q39" s="26" t="s">
        <v>78</v>
      </c>
      <c r="R39" s="26" t="s">
        <v>48</v>
      </c>
      <c r="S39" s="26" t="s">
        <v>501</v>
      </c>
      <c r="T39" s="20" t="s">
        <v>502</v>
      </c>
      <c r="U39" s="20" t="s">
        <v>502</v>
      </c>
      <c r="V39" s="20" t="s">
        <v>502</v>
      </c>
      <c r="W39" s="20" t="s">
        <v>220</v>
      </c>
      <c r="X39" s="20" t="s">
        <v>196</v>
      </c>
      <c r="Y39" s="20" t="s">
        <v>60</v>
      </c>
      <c r="Z39" s="20" t="s">
        <v>299</v>
      </c>
      <c r="AA39" s="20" t="s">
        <v>63</v>
      </c>
      <c r="AB39" s="14" t="s">
        <v>124</v>
      </c>
      <c r="AC39" s="14" t="s">
        <v>59</v>
      </c>
      <c r="AD39" s="14" t="s">
        <v>59</v>
      </c>
      <c r="AE39" s="14" t="s">
        <v>59</v>
      </c>
      <c r="AF39" s="14" t="s">
        <v>59</v>
      </c>
      <c r="AG39" s="14"/>
      <c r="AH39" s="14" t="s">
        <v>59</v>
      </c>
      <c r="AI39" s="18"/>
      <c r="AJ39" s="18">
        <f t="shared" si="2"/>
        <v>84523.22</v>
      </c>
      <c r="AK39" s="26"/>
      <c r="AL39" s="26"/>
      <c r="AM39" s="26"/>
      <c r="AN39" s="26"/>
      <c r="AO39" s="26"/>
    </row>
    <row r="40" spans="1:42" s="30" customFormat="1" x14ac:dyDescent="0.3">
      <c r="A40" s="26" t="s">
        <v>509</v>
      </c>
      <c r="B40" s="26" t="s">
        <v>512</v>
      </c>
      <c r="C40" s="27">
        <v>31</v>
      </c>
      <c r="D40" s="41" t="s">
        <v>539</v>
      </c>
      <c r="E40" s="28" t="s">
        <v>338</v>
      </c>
      <c r="F40" s="26" t="s">
        <v>330</v>
      </c>
      <c r="G40" s="28" t="s">
        <v>200</v>
      </c>
      <c r="H40" s="29">
        <v>62735.42</v>
      </c>
      <c r="I40" s="26" t="s">
        <v>410</v>
      </c>
      <c r="J40" s="26">
        <v>13717919880</v>
      </c>
      <c r="K40" s="26" t="s">
        <v>345</v>
      </c>
      <c r="L40" s="26" t="s">
        <v>345</v>
      </c>
      <c r="M40" s="26" t="s">
        <v>347</v>
      </c>
      <c r="N40" s="26" t="s">
        <v>411</v>
      </c>
      <c r="O40" s="26"/>
      <c r="P40" s="26" t="s">
        <v>78</v>
      </c>
      <c r="Q40" s="26" t="s">
        <v>78</v>
      </c>
      <c r="R40" s="26" t="s">
        <v>48</v>
      </c>
      <c r="S40" s="26" t="s">
        <v>501</v>
      </c>
      <c r="T40" s="20" t="s">
        <v>502</v>
      </c>
      <c r="U40" s="20" t="s">
        <v>502</v>
      </c>
      <c r="V40" s="20" t="s">
        <v>502</v>
      </c>
      <c r="W40" s="20" t="s">
        <v>134</v>
      </c>
      <c r="X40" s="20" t="s">
        <v>196</v>
      </c>
      <c r="Y40" s="20" t="s">
        <v>60</v>
      </c>
      <c r="Z40" s="20" t="s">
        <v>201</v>
      </c>
      <c r="AA40" s="20" t="s">
        <v>63</v>
      </c>
      <c r="AB40" s="14" t="s">
        <v>57</v>
      </c>
      <c r="AC40" s="14" t="s">
        <v>202</v>
      </c>
      <c r="AD40" s="14" t="s">
        <v>60</v>
      </c>
      <c r="AE40" s="14" t="s">
        <v>203</v>
      </c>
      <c r="AF40" s="14" t="s">
        <v>57</v>
      </c>
      <c r="AG40" s="14"/>
      <c r="AH40" s="14" t="s">
        <v>57</v>
      </c>
      <c r="AI40" s="18">
        <v>62735.42</v>
      </c>
      <c r="AJ40" s="18">
        <f t="shared" si="2"/>
        <v>0</v>
      </c>
      <c r="AK40" s="26"/>
      <c r="AL40" s="26"/>
      <c r="AM40" s="26"/>
      <c r="AN40" s="26"/>
      <c r="AO40" s="26"/>
    </row>
    <row r="41" spans="1:42" s="30" customFormat="1" x14ac:dyDescent="0.3">
      <c r="A41" s="26" t="s">
        <v>505</v>
      </c>
      <c r="B41" s="26" t="s">
        <v>513</v>
      </c>
      <c r="C41" s="27">
        <v>32</v>
      </c>
      <c r="D41" s="41" t="s">
        <v>539</v>
      </c>
      <c r="E41" s="28" t="s">
        <v>339</v>
      </c>
      <c r="F41" s="26" t="s">
        <v>330</v>
      </c>
      <c r="G41" s="28" t="s">
        <v>252</v>
      </c>
      <c r="H41" s="29">
        <v>86199.08</v>
      </c>
      <c r="I41" s="26" t="s">
        <v>412</v>
      </c>
      <c r="J41" s="26">
        <v>18810776323</v>
      </c>
      <c r="K41" s="26" t="s">
        <v>345</v>
      </c>
      <c r="L41" s="26" t="s">
        <v>346</v>
      </c>
      <c r="M41" s="26" t="s">
        <v>413</v>
      </c>
      <c r="N41" s="26" t="s">
        <v>414</v>
      </c>
      <c r="O41" s="26"/>
      <c r="P41" s="26" t="s">
        <v>78</v>
      </c>
      <c r="Q41" s="26" t="s">
        <v>78</v>
      </c>
      <c r="R41" s="26" t="s">
        <v>48</v>
      </c>
      <c r="S41" s="26" t="s">
        <v>501</v>
      </c>
      <c r="T41" s="20" t="s">
        <v>502</v>
      </c>
      <c r="U41" s="20" t="s">
        <v>502</v>
      </c>
      <c r="V41" s="20" t="s">
        <v>502</v>
      </c>
      <c r="W41" s="20" t="s">
        <v>220</v>
      </c>
      <c r="X41" s="20" t="s">
        <v>142</v>
      </c>
      <c r="Y41" s="20" t="s">
        <v>60</v>
      </c>
      <c r="Z41" s="20" t="s">
        <v>253</v>
      </c>
      <c r="AA41" s="20" t="s">
        <v>63</v>
      </c>
      <c r="AB41" s="14" t="s">
        <v>124</v>
      </c>
      <c r="AC41" s="14" t="s">
        <v>59</v>
      </c>
      <c r="AD41" s="14" t="s">
        <v>59</v>
      </c>
      <c r="AE41" s="14" t="s">
        <v>59</v>
      </c>
      <c r="AF41" s="14" t="s">
        <v>59</v>
      </c>
      <c r="AG41" s="14"/>
      <c r="AH41" s="14" t="s">
        <v>59</v>
      </c>
      <c r="AI41" s="18"/>
      <c r="AJ41" s="18">
        <f t="shared" si="2"/>
        <v>86199.08</v>
      </c>
      <c r="AK41" s="26"/>
      <c r="AL41" s="26"/>
      <c r="AM41" s="26"/>
      <c r="AN41" s="26"/>
      <c r="AO41" s="26"/>
    </row>
    <row r="42" spans="1:42" s="30" customFormat="1" x14ac:dyDescent="0.3">
      <c r="A42" s="26" t="s">
        <v>499</v>
      </c>
      <c r="B42" s="26" t="s">
        <v>179</v>
      </c>
      <c r="C42" s="27">
        <v>33</v>
      </c>
      <c r="D42" s="41" t="s">
        <v>539</v>
      </c>
      <c r="E42" s="28" t="s">
        <v>337</v>
      </c>
      <c r="F42" s="26" t="s">
        <v>330</v>
      </c>
      <c r="G42" s="28" t="s">
        <v>180</v>
      </c>
      <c r="H42" s="29">
        <v>140625.04</v>
      </c>
      <c r="I42" s="26" t="s">
        <v>415</v>
      </c>
      <c r="J42" s="26">
        <v>18710077561</v>
      </c>
      <c r="K42" s="26" t="s">
        <v>345</v>
      </c>
      <c r="L42" s="26" t="s">
        <v>346</v>
      </c>
      <c r="M42" s="26" t="s">
        <v>347</v>
      </c>
      <c r="N42" s="26" t="s">
        <v>416</v>
      </c>
      <c r="O42" s="26"/>
      <c r="P42" s="26" t="s">
        <v>78</v>
      </c>
      <c r="Q42" s="26" t="s">
        <v>78</v>
      </c>
      <c r="R42" s="26" t="s">
        <v>48</v>
      </c>
      <c r="S42" s="26" t="s">
        <v>501</v>
      </c>
      <c r="T42" s="20" t="s">
        <v>502</v>
      </c>
      <c r="U42" s="20" t="s">
        <v>502</v>
      </c>
      <c r="V42" s="20" t="s">
        <v>502</v>
      </c>
      <c r="W42" s="20" t="s">
        <v>134</v>
      </c>
      <c r="X42" s="20" t="s">
        <v>142</v>
      </c>
      <c r="Y42" s="20" t="s">
        <v>60</v>
      </c>
      <c r="Z42" s="20" t="s">
        <v>181</v>
      </c>
      <c r="AA42" s="20" t="s">
        <v>63</v>
      </c>
      <c r="AB42" s="14" t="s">
        <v>57</v>
      </c>
      <c r="AC42" s="14" t="s">
        <v>144</v>
      </c>
      <c r="AD42" s="14" t="s">
        <v>60</v>
      </c>
      <c r="AE42" s="14" t="s">
        <v>182</v>
      </c>
      <c r="AF42" s="14" t="s">
        <v>57</v>
      </c>
      <c r="AG42" s="14"/>
      <c r="AH42" s="14" t="s">
        <v>57</v>
      </c>
      <c r="AI42" s="18">
        <v>140625.04</v>
      </c>
      <c r="AJ42" s="18">
        <f t="shared" si="2"/>
        <v>0</v>
      </c>
      <c r="AK42" s="26"/>
      <c r="AL42" s="26"/>
      <c r="AM42" s="26"/>
      <c r="AN42" s="26"/>
      <c r="AO42" s="26"/>
    </row>
    <row r="43" spans="1:42" s="30" customFormat="1" x14ac:dyDescent="0.3">
      <c r="A43" s="26" t="s">
        <v>509</v>
      </c>
      <c r="B43" s="26" t="s">
        <v>514</v>
      </c>
      <c r="C43" s="27">
        <v>34</v>
      </c>
      <c r="D43" s="41" t="s">
        <v>539</v>
      </c>
      <c r="E43" s="28" t="s">
        <v>338</v>
      </c>
      <c r="F43" s="26" t="s">
        <v>330</v>
      </c>
      <c r="G43" s="28" t="s">
        <v>269</v>
      </c>
      <c r="H43" s="29">
        <v>58658.35</v>
      </c>
      <c r="I43" s="26" t="s">
        <v>417</v>
      </c>
      <c r="J43" s="26">
        <v>15256051543</v>
      </c>
      <c r="K43" s="26" t="s">
        <v>346</v>
      </c>
      <c r="L43" s="26" t="s">
        <v>418</v>
      </c>
      <c r="M43" s="26" t="s">
        <v>419</v>
      </c>
      <c r="N43" s="26" t="s">
        <v>420</v>
      </c>
      <c r="O43" s="26"/>
      <c r="P43" s="26" t="s">
        <v>78</v>
      </c>
      <c r="Q43" s="26" t="s">
        <v>78</v>
      </c>
      <c r="R43" s="26" t="s">
        <v>48</v>
      </c>
      <c r="S43" s="26" t="s">
        <v>501</v>
      </c>
      <c r="T43" s="20" t="s">
        <v>502</v>
      </c>
      <c r="U43" s="20" t="s">
        <v>502</v>
      </c>
      <c r="V43" s="20" t="s">
        <v>502</v>
      </c>
      <c r="W43" s="20" t="s">
        <v>220</v>
      </c>
      <c r="X43" s="20" t="s">
        <v>196</v>
      </c>
      <c r="Y43" s="20" t="s">
        <v>60</v>
      </c>
      <c r="Z43" s="20" t="s">
        <v>270</v>
      </c>
      <c r="AA43" s="20" t="s">
        <v>63</v>
      </c>
      <c r="AB43" s="14" t="s">
        <v>124</v>
      </c>
      <c r="AC43" s="14" t="s">
        <v>59</v>
      </c>
      <c r="AD43" s="14" t="s">
        <v>59</v>
      </c>
      <c r="AE43" s="14" t="s">
        <v>59</v>
      </c>
      <c r="AF43" s="14" t="s">
        <v>59</v>
      </c>
      <c r="AG43" s="14"/>
      <c r="AH43" s="14" t="s">
        <v>59</v>
      </c>
      <c r="AI43" s="18"/>
      <c r="AJ43" s="18">
        <f t="shared" si="2"/>
        <v>58658.35</v>
      </c>
      <c r="AK43" s="26"/>
      <c r="AL43" s="26"/>
      <c r="AM43" s="26"/>
      <c r="AN43" s="26"/>
      <c r="AO43" s="26"/>
    </row>
    <row r="44" spans="1:42" s="30" customFormat="1" x14ac:dyDescent="0.3">
      <c r="A44" s="26" t="s">
        <v>509</v>
      </c>
      <c r="B44" s="26" t="s">
        <v>515</v>
      </c>
      <c r="C44" s="27">
        <v>35</v>
      </c>
      <c r="D44" s="41" t="s">
        <v>539</v>
      </c>
      <c r="E44" s="28" t="s">
        <v>338</v>
      </c>
      <c r="F44" s="26" t="s">
        <v>330</v>
      </c>
      <c r="G44" s="28" t="s">
        <v>280</v>
      </c>
      <c r="H44" s="29">
        <v>54948.58</v>
      </c>
      <c r="I44" s="26" t="s">
        <v>421</v>
      </c>
      <c r="J44" s="26">
        <v>15810664189</v>
      </c>
      <c r="K44" s="26" t="s">
        <v>346</v>
      </c>
      <c r="L44" s="26" t="s">
        <v>346</v>
      </c>
      <c r="M44" s="26" t="s">
        <v>347</v>
      </c>
      <c r="N44" s="26" t="s">
        <v>422</v>
      </c>
      <c r="O44" s="26"/>
      <c r="P44" s="26" t="s">
        <v>78</v>
      </c>
      <c r="Q44" s="26" t="s">
        <v>78</v>
      </c>
      <c r="R44" s="26" t="s">
        <v>48</v>
      </c>
      <c r="S44" s="26" t="s">
        <v>501</v>
      </c>
      <c r="T44" s="20" t="s">
        <v>502</v>
      </c>
      <c r="U44" s="20" t="s">
        <v>502</v>
      </c>
      <c r="V44" s="20" t="s">
        <v>502</v>
      </c>
      <c r="W44" s="20" t="s">
        <v>220</v>
      </c>
      <c r="X44" s="20" t="s">
        <v>196</v>
      </c>
      <c r="Y44" s="20" t="s">
        <v>60</v>
      </c>
      <c r="Z44" s="20" t="s">
        <v>281</v>
      </c>
      <c r="AA44" s="20" t="s">
        <v>63</v>
      </c>
      <c r="AB44" s="14" t="s">
        <v>124</v>
      </c>
      <c r="AC44" s="14" t="s">
        <v>59</v>
      </c>
      <c r="AD44" s="14" t="s">
        <v>59</v>
      </c>
      <c r="AE44" s="14" t="s">
        <v>59</v>
      </c>
      <c r="AF44" s="14" t="s">
        <v>59</v>
      </c>
      <c r="AG44" s="14"/>
      <c r="AH44" s="14" t="s">
        <v>59</v>
      </c>
      <c r="AI44" s="18"/>
      <c r="AJ44" s="18">
        <f t="shared" si="2"/>
        <v>54948.58</v>
      </c>
      <c r="AK44" s="26"/>
      <c r="AL44" s="26"/>
      <c r="AM44" s="26"/>
      <c r="AN44" s="26"/>
      <c r="AO44" s="26"/>
    </row>
    <row r="45" spans="1:42" s="30" customFormat="1" x14ac:dyDescent="0.3">
      <c r="A45" s="26" t="s">
        <v>505</v>
      </c>
      <c r="B45" s="26" t="s">
        <v>516</v>
      </c>
      <c r="C45" s="27">
        <v>36</v>
      </c>
      <c r="D45" s="41" t="s">
        <v>539</v>
      </c>
      <c r="E45" s="28" t="s">
        <v>339</v>
      </c>
      <c r="F45" s="26" t="s">
        <v>330</v>
      </c>
      <c r="G45" s="28" t="s">
        <v>226</v>
      </c>
      <c r="H45" s="29">
        <v>56646.28</v>
      </c>
      <c r="I45" s="26" t="s">
        <v>423</v>
      </c>
      <c r="J45" s="26">
        <v>15910999002</v>
      </c>
      <c r="K45" s="26" t="s">
        <v>345</v>
      </c>
      <c r="L45" s="26" t="s">
        <v>346</v>
      </c>
      <c r="M45" s="26" t="s">
        <v>352</v>
      </c>
      <c r="N45" s="26" t="s">
        <v>424</v>
      </c>
      <c r="O45" s="26"/>
      <c r="P45" s="26" t="s">
        <v>78</v>
      </c>
      <c r="Q45" s="26" t="s">
        <v>78</v>
      </c>
      <c r="R45" s="26" t="s">
        <v>48</v>
      </c>
      <c r="S45" s="26" t="s">
        <v>501</v>
      </c>
      <c r="T45" s="20" t="s">
        <v>502</v>
      </c>
      <c r="U45" s="20" t="s">
        <v>502</v>
      </c>
      <c r="V45" s="20" t="s">
        <v>502</v>
      </c>
      <c r="W45" s="20" t="s">
        <v>220</v>
      </c>
      <c r="X45" s="20" t="s">
        <v>142</v>
      </c>
      <c r="Y45" s="20" t="s">
        <v>60</v>
      </c>
      <c r="Z45" s="20" t="s">
        <v>227</v>
      </c>
      <c r="AA45" s="20" t="s">
        <v>63</v>
      </c>
      <c r="AB45" s="14" t="s">
        <v>57</v>
      </c>
      <c r="AC45" s="14" t="s">
        <v>640</v>
      </c>
      <c r="AD45" s="14" t="s">
        <v>60</v>
      </c>
      <c r="AE45" s="14" t="s">
        <v>641</v>
      </c>
      <c r="AF45" s="14" t="s">
        <v>57</v>
      </c>
      <c r="AG45" s="14"/>
      <c r="AH45" s="14" t="s">
        <v>57</v>
      </c>
      <c r="AI45" s="18">
        <v>56646.28</v>
      </c>
      <c r="AJ45" s="18">
        <f t="shared" si="2"/>
        <v>0</v>
      </c>
      <c r="AK45" s="26"/>
      <c r="AL45" s="26"/>
      <c r="AM45" s="26"/>
      <c r="AN45" s="26"/>
      <c r="AO45" s="26"/>
    </row>
    <row r="46" spans="1:42" s="30" customFormat="1" x14ac:dyDescent="0.3">
      <c r="A46" s="26" t="s">
        <v>499</v>
      </c>
      <c r="B46" s="26" t="s">
        <v>231</v>
      </c>
      <c r="C46" s="27">
        <v>37</v>
      </c>
      <c r="D46" s="41" t="s">
        <v>539</v>
      </c>
      <c r="E46" s="28" t="s">
        <v>337</v>
      </c>
      <c r="F46" s="26" t="s">
        <v>330</v>
      </c>
      <c r="G46" s="28" t="s">
        <v>232</v>
      </c>
      <c r="H46" s="29">
        <v>149989.31</v>
      </c>
      <c r="I46" s="26" t="s">
        <v>425</v>
      </c>
      <c r="J46" s="26">
        <v>15011530642</v>
      </c>
      <c r="K46" s="26" t="s">
        <v>345</v>
      </c>
      <c r="L46" s="26" t="s">
        <v>346</v>
      </c>
      <c r="M46" s="26" t="s">
        <v>352</v>
      </c>
      <c r="N46" s="26" t="s">
        <v>426</v>
      </c>
      <c r="O46" s="26"/>
      <c r="P46" s="26" t="s">
        <v>78</v>
      </c>
      <c r="Q46" s="26" t="s">
        <v>78</v>
      </c>
      <c r="R46" s="26" t="s">
        <v>48</v>
      </c>
      <c r="S46" s="26" t="s">
        <v>501</v>
      </c>
      <c r="T46" s="20" t="s">
        <v>502</v>
      </c>
      <c r="U46" s="20" t="s">
        <v>502</v>
      </c>
      <c r="V46" s="20" t="s">
        <v>502</v>
      </c>
      <c r="W46" s="20" t="s">
        <v>220</v>
      </c>
      <c r="X46" s="20" t="s">
        <v>142</v>
      </c>
      <c r="Y46" s="20" t="s">
        <v>60</v>
      </c>
      <c r="Z46" s="20" t="s">
        <v>233</v>
      </c>
      <c r="AA46" s="20" t="s">
        <v>63</v>
      </c>
      <c r="AB46" s="14" t="s">
        <v>124</v>
      </c>
      <c r="AC46" s="14" t="s">
        <v>59</v>
      </c>
      <c r="AD46" s="14" t="s">
        <v>59</v>
      </c>
      <c r="AE46" s="14" t="s">
        <v>59</v>
      </c>
      <c r="AF46" s="14" t="s">
        <v>59</v>
      </c>
      <c r="AG46" s="14"/>
      <c r="AH46" s="14" t="s">
        <v>59</v>
      </c>
      <c r="AI46" s="18"/>
      <c r="AJ46" s="18">
        <f t="shared" si="2"/>
        <v>149989.31</v>
      </c>
      <c r="AK46" s="26"/>
      <c r="AL46" s="26"/>
      <c r="AM46" s="26"/>
      <c r="AN46" s="26"/>
      <c r="AO46" s="26"/>
    </row>
    <row r="47" spans="1:42" s="30" customFormat="1" x14ac:dyDescent="0.3">
      <c r="A47" s="26" t="s">
        <v>499</v>
      </c>
      <c r="B47" s="26" t="s">
        <v>260</v>
      </c>
      <c r="C47" s="27">
        <v>38</v>
      </c>
      <c r="D47" s="41" t="s">
        <v>539</v>
      </c>
      <c r="E47" s="28" t="s">
        <v>337</v>
      </c>
      <c r="F47" s="26" t="s">
        <v>330</v>
      </c>
      <c r="G47" s="28" t="s">
        <v>261</v>
      </c>
      <c r="H47" s="29">
        <v>2056566.66</v>
      </c>
      <c r="I47" s="26" t="s">
        <v>427</v>
      </c>
      <c r="J47" s="26">
        <v>18001077039</v>
      </c>
      <c r="K47" s="26" t="s">
        <v>345</v>
      </c>
      <c r="L47" s="26" t="s">
        <v>346</v>
      </c>
      <c r="M47" s="26" t="s">
        <v>347</v>
      </c>
      <c r="N47" s="26" t="s">
        <v>428</v>
      </c>
      <c r="O47" s="26"/>
      <c r="P47" s="26" t="s">
        <v>78</v>
      </c>
      <c r="Q47" s="26" t="s">
        <v>78</v>
      </c>
      <c r="R47" s="26" t="s">
        <v>48</v>
      </c>
      <c r="S47" s="26" t="s">
        <v>501</v>
      </c>
      <c r="T47" s="20" t="s">
        <v>502</v>
      </c>
      <c r="U47" s="20" t="s">
        <v>502</v>
      </c>
      <c r="V47" s="20" t="s">
        <v>502</v>
      </c>
      <c r="W47" s="20" t="s">
        <v>220</v>
      </c>
      <c r="X47" s="20" t="s">
        <v>142</v>
      </c>
      <c r="Y47" s="20" t="s">
        <v>60</v>
      </c>
      <c r="Z47" s="20" t="s">
        <v>262</v>
      </c>
      <c r="AA47" s="20" t="s">
        <v>63</v>
      </c>
      <c r="AB47" s="14" t="s">
        <v>124</v>
      </c>
      <c r="AC47" s="14" t="s">
        <v>59</v>
      </c>
      <c r="AD47" s="14" t="s">
        <v>59</v>
      </c>
      <c r="AE47" s="14" t="s">
        <v>59</v>
      </c>
      <c r="AF47" s="14" t="s">
        <v>59</v>
      </c>
      <c r="AG47" s="14"/>
      <c r="AH47" s="14" t="s">
        <v>59</v>
      </c>
      <c r="AI47" s="18"/>
      <c r="AJ47" s="18">
        <f t="shared" si="2"/>
        <v>2056566.66</v>
      </c>
      <c r="AK47" s="26"/>
      <c r="AL47" s="26"/>
      <c r="AM47" s="26"/>
      <c r="AN47" s="26"/>
      <c r="AO47" s="26"/>
    </row>
    <row r="48" spans="1:42" s="30" customFormat="1" x14ac:dyDescent="0.3">
      <c r="A48" s="26" t="s">
        <v>509</v>
      </c>
      <c r="B48" s="26" t="s">
        <v>517</v>
      </c>
      <c r="C48" s="27">
        <v>39</v>
      </c>
      <c r="D48" s="41" t="s">
        <v>539</v>
      </c>
      <c r="E48" s="28" t="s">
        <v>338</v>
      </c>
      <c r="F48" s="26" t="s">
        <v>330</v>
      </c>
      <c r="G48" s="28" t="s">
        <v>306</v>
      </c>
      <c r="H48" s="29">
        <v>50492.35</v>
      </c>
      <c r="I48" s="26" t="s">
        <v>429</v>
      </c>
      <c r="J48" s="26">
        <v>18310303374</v>
      </c>
      <c r="K48" s="26" t="s">
        <v>346</v>
      </c>
      <c r="L48" s="26" t="s">
        <v>346</v>
      </c>
      <c r="M48" s="26" t="s">
        <v>347</v>
      </c>
      <c r="N48" s="26" t="s">
        <v>430</v>
      </c>
      <c r="O48" s="26"/>
      <c r="P48" s="26" t="s">
        <v>78</v>
      </c>
      <c r="Q48" s="26" t="s">
        <v>78</v>
      </c>
      <c r="R48" s="26" t="s">
        <v>48</v>
      </c>
      <c r="S48" s="26" t="s">
        <v>501</v>
      </c>
      <c r="T48" s="20" t="s">
        <v>502</v>
      </c>
      <c r="U48" s="20" t="s">
        <v>502</v>
      </c>
      <c r="V48" s="20" t="s">
        <v>502</v>
      </c>
      <c r="W48" s="20" t="s">
        <v>220</v>
      </c>
      <c r="X48" s="20" t="s">
        <v>196</v>
      </c>
      <c r="Y48" s="20" t="s">
        <v>60</v>
      </c>
      <c r="Z48" s="20" t="s">
        <v>307</v>
      </c>
      <c r="AA48" s="20" t="s">
        <v>63</v>
      </c>
      <c r="AB48" s="14" t="s">
        <v>57</v>
      </c>
      <c r="AC48" s="14" t="s">
        <v>640</v>
      </c>
      <c r="AD48" s="14" t="s">
        <v>60</v>
      </c>
      <c r="AE48" s="14" t="s">
        <v>687</v>
      </c>
      <c r="AF48" s="54" t="s">
        <v>692</v>
      </c>
      <c r="AG48" s="14"/>
      <c r="AH48" s="55" t="s">
        <v>692</v>
      </c>
      <c r="AI48" s="18">
        <v>50492.35</v>
      </c>
      <c r="AJ48" s="18">
        <f t="shared" si="2"/>
        <v>0</v>
      </c>
      <c r="AK48" s="26"/>
      <c r="AL48" s="26"/>
      <c r="AM48" s="26"/>
      <c r="AN48" s="26"/>
      <c r="AO48" s="26"/>
    </row>
    <row r="49" spans="1:42" s="30" customFormat="1" x14ac:dyDescent="0.3">
      <c r="A49" s="26" t="s">
        <v>499</v>
      </c>
      <c r="B49" s="26" t="s">
        <v>282</v>
      </c>
      <c r="C49" s="27">
        <v>40</v>
      </c>
      <c r="D49" s="41" t="s">
        <v>539</v>
      </c>
      <c r="E49" s="28" t="s">
        <v>337</v>
      </c>
      <c r="F49" s="26" t="s">
        <v>330</v>
      </c>
      <c r="G49" s="28" t="s">
        <v>283</v>
      </c>
      <c r="H49" s="29">
        <v>135338.62</v>
      </c>
      <c r="I49" s="26" t="s">
        <v>431</v>
      </c>
      <c r="J49" s="26">
        <v>18601338812</v>
      </c>
      <c r="K49" s="26" t="s">
        <v>345</v>
      </c>
      <c r="L49" s="26" t="s">
        <v>345</v>
      </c>
      <c r="M49" s="26" t="s">
        <v>347</v>
      </c>
      <c r="N49" s="26" t="s">
        <v>432</v>
      </c>
      <c r="O49" s="26"/>
      <c r="P49" s="26" t="s">
        <v>78</v>
      </c>
      <c r="Q49" s="26" t="s">
        <v>78</v>
      </c>
      <c r="R49" s="26" t="s">
        <v>48</v>
      </c>
      <c r="S49" s="26" t="s">
        <v>501</v>
      </c>
      <c r="T49" s="20" t="s">
        <v>502</v>
      </c>
      <c r="U49" s="20" t="s">
        <v>502</v>
      </c>
      <c r="V49" s="20" t="s">
        <v>502</v>
      </c>
      <c r="W49" s="20" t="s">
        <v>220</v>
      </c>
      <c r="X49" s="20" t="s">
        <v>142</v>
      </c>
      <c r="Y49" s="20" t="s">
        <v>60</v>
      </c>
      <c r="Z49" s="20" t="s">
        <v>284</v>
      </c>
      <c r="AA49" s="20" t="s">
        <v>63</v>
      </c>
      <c r="AB49" s="14" t="s">
        <v>124</v>
      </c>
      <c r="AC49" s="14" t="s">
        <v>59</v>
      </c>
      <c r="AD49" s="14" t="s">
        <v>59</v>
      </c>
      <c r="AE49" s="14" t="s">
        <v>59</v>
      </c>
      <c r="AF49" s="14" t="s">
        <v>59</v>
      </c>
      <c r="AG49" s="14"/>
      <c r="AH49" s="14" t="s">
        <v>59</v>
      </c>
      <c r="AI49" s="18"/>
      <c r="AJ49" s="18">
        <f t="shared" si="2"/>
        <v>135338.62</v>
      </c>
      <c r="AK49" s="26"/>
      <c r="AL49" s="26"/>
      <c r="AM49" s="26"/>
      <c r="AN49" s="26"/>
      <c r="AO49" s="26"/>
    </row>
    <row r="50" spans="1:42" s="30" customFormat="1" x14ac:dyDescent="0.3">
      <c r="A50" s="26" t="s">
        <v>509</v>
      </c>
      <c r="B50" s="26" t="s">
        <v>518</v>
      </c>
      <c r="C50" s="27">
        <v>41</v>
      </c>
      <c r="D50" s="41" t="s">
        <v>539</v>
      </c>
      <c r="E50" s="28" t="s">
        <v>338</v>
      </c>
      <c r="F50" s="26" t="s">
        <v>330</v>
      </c>
      <c r="G50" s="28" t="s">
        <v>195</v>
      </c>
      <c r="H50" s="29">
        <v>53921.8</v>
      </c>
      <c r="I50" s="26" t="s">
        <v>433</v>
      </c>
      <c r="J50" s="26">
        <v>15828155331</v>
      </c>
      <c r="K50" s="26" t="s">
        <v>434</v>
      </c>
      <c r="L50" s="26" t="s">
        <v>435</v>
      </c>
      <c r="M50" s="26" t="s">
        <v>435</v>
      </c>
      <c r="N50" s="26" t="s">
        <v>436</v>
      </c>
      <c r="O50" s="26"/>
      <c r="P50" s="26" t="s">
        <v>78</v>
      </c>
      <c r="Q50" s="26" t="s">
        <v>78</v>
      </c>
      <c r="R50" s="26" t="s">
        <v>48</v>
      </c>
      <c r="S50" s="26" t="s">
        <v>501</v>
      </c>
      <c r="T50" s="20" t="s">
        <v>502</v>
      </c>
      <c r="U50" s="20" t="s">
        <v>502</v>
      </c>
      <c r="V50" s="20" t="s">
        <v>502</v>
      </c>
      <c r="W50" s="20" t="s">
        <v>134</v>
      </c>
      <c r="X50" s="20" t="s">
        <v>196</v>
      </c>
      <c r="Y50" s="20" t="s">
        <v>60</v>
      </c>
      <c r="Z50" s="20" t="s">
        <v>197</v>
      </c>
      <c r="AA50" s="20" t="s">
        <v>63</v>
      </c>
      <c r="AB50" s="14" t="s">
        <v>57</v>
      </c>
      <c r="AC50" s="14" t="s">
        <v>198</v>
      </c>
      <c r="AD50" s="14" t="s">
        <v>60</v>
      </c>
      <c r="AE50" s="14" t="s">
        <v>199</v>
      </c>
      <c r="AF50" s="14" t="s">
        <v>57</v>
      </c>
      <c r="AG50" s="14"/>
      <c r="AH50" s="14" t="s">
        <v>124</v>
      </c>
      <c r="AI50" s="18">
        <v>52885</v>
      </c>
      <c r="AJ50" s="18">
        <f t="shared" si="2"/>
        <v>1036.8000000000029</v>
      </c>
      <c r="AK50" s="26"/>
      <c r="AL50" s="26"/>
      <c r="AM50" s="26"/>
      <c r="AN50" s="26"/>
      <c r="AO50" s="26"/>
    </row>
    <row r="51" spans="1:42" s="30" customFormat="1" x14ac:dyDescent="0.3">
      <c r="A51" s="26" t="s">
        <v>499</v>
      </c>
      <c r="B51" s="26" t="s">
        <v>287</v>
      </c>
      <c r="C51" s="27">
        <v>42</v>
      </c>
      <c r="D51" s="41" t="s">
        <v>539</v>
      </c>
      <c r="E51" s="28" t="s">
        <v>337</v>
      </c>
      <c r="F51" s="26" t="s">
        <v>330</v>
      </c>
      <c r="G51" s="28" t="s">
        <v>288</v>
      </c>
      <c r="H51" s="29">
        <v>286029.27</v>
      </c>
      <c r="I51" s="26" t="s">
        <v>437</v>
      </c>
      <c r="J51" s="26">
        <v>18510008209</v>
      </c>
      <c r="K51" s="26" t="s">
        <v>345</v>
      </c>
      <c r="L51" s="26" t="s">
        <v>346</v>
      </c>
      <c r="M51" s="26" t="s">
        <v>377</v>
      </c>
      <c r="N51" s="26" t="s">
        <v>438</v>
      </c>
      <c r="O51" s="26"/>
      <c r="P51" s="26" t="s">
        <v>78</v>
      </c>
      <c r="Q51" s="26" t="s">
        <v>78</v>
      </c>
      <c r="R51" s="26" t="s">
        <v>48</v>
      </c>
      <c r="S51" s="26" t="s">
        <v>501</v>
      </c>
      <c r="T51" s="20" t="s">
        <v>502</v>
      </c>
      <c r="U51" s="20" t="s">
        <v>502</v>
      </c>
      <c r="V51" s="20" t="s">
        <v>502</v>
      </c>
      <c r="W51" s="20" t="s">
        <v>220</v>
      </c>
      <c r="X51" s="20" t="s">
        <v>142</v>
      </c>
      <c r="Y51" s="20" t="s">
        <v>60</v>
      </c>
      <c r="Z51" s="20" t="s">
        <v>289</v>
      </c>
      <c r="AA51" s="20" t="s">
        <v>63</v>
      </c>
      <c r="AB51" s="14" t="s">
        <v>124</v>
      </c>
      <c r="AC51" s="14" t="s">
        <v>59</v>
      </c>
      <c r="AD51" s="14" t="s">
        <v>59</v>
      </c>
      <c r="AE51" s="14" t="s">
        <v>59</v>
      </c>
      <c r="AF51" s="14" t="s">
        <v>59</v>
      </c>
      <c r="AG51" s="14"/>
      <c r="AH51" s="14" t="s">
        <v>59</v>
      </c>
      <c r="AI51" s="18"/>
      <c r="AJ51" s="18">
        <f t="shared" si="2"/>
        <v>286029.27</v>
      </c>
      <c r="AK51" s="26"/>
      <c r="AL51" s="26"/>
      <c r="AM51" s="26"/>
      <c r="AN51" s="26"/>
      <c r="AO51" s="26"/>
    </row>
    <row r="52" spans="1:42" s="30" customFormat="1" x14ac:dyDescent="0.3">
      <c r="A52" s="26" t="s">
        <v>499</v>
      </c>
      <c r="B52" s="26" t="s">
        <v>519</v>
      </c>
      <c r="C52" s="27">
        <v>43</v>
      </c>
      <c r="D52" s="41" t="s">
        <v>539</v>
      </c>
      <c r="E52" s="28" t="s">
        <v>337</v>
      </c>
      <c r="F52" s="26" t="s">
        <v>330</v>
      </c>
      <c r="G52" s="28" t="s">
        <v>133</v>
      </c>
      <c r="H52" s="29">
        <v>201395.06</v>
      </c>
      <c r="I52" s="26" t="s">
        <v>439</v>
      </c>
      <c r="J52" s="26">
        <v>17640396662</v>
      </c>
      <c r="K52" s="26" t="s">
        <v>345</v>
      </c>
      <c r="L52" s="26" t="s">
        <v>346</v>
      </c>
      <c r="M52" s="26" t="s">
        <v>347</v>
      </c>
      <c r="N52" s="26" t="s">
        <v>440</v>
      </c>
      <c r="O52" s="26"/>
      <c r="P52" s="26" t="s">
        <v>78</v>
      </c>
      <c r="Q52" s="26" t="s">
        <v>78</v>
      </c>
      <c r="R52" s="26" t="s">
        <v>48</v>
      </c>
      <c r="S52" s="26" t="s">
        <v>501</v>
      </c>
      <c r="T52" s="20" t="s">
        <v>502</v>
      </c>
      <c r="U52" s="20" t="s">
        <v>502</v>
      </c>
      <c r="V52" s="20" t="s">
        <v>502</v>
      </c>
      <c r="W52" s="20" t="s">
        <v>134</v>
      </c>
      <c r="X52" s="20" t="s">
        <v>142</v>
      </c>
      <c r="Y52" s="20" t="s">
        <v>60</v>
      </c>
      <c r="Z52" s="20" t="s">
        <v>174</v>
      </c>
      <c r="AA52" s="20" t="s">
        <v>63</v>
      </c>
      <c r="AB52" s="14" t="s">
        <v>57</v>
      </c>
      <c r="AC52" s="14" t="s">
        <v>136</v>
      </c>
      <c r="AD52" s="14" t="s">
        <v>60</v>
      </c>
      <c r="AE52" s="14" t="s">
        <v>175</v>
      </c>
      <c r="AF52" s="14" t="s">
        <v>57</v>
      </c>
      <c r="AG52" s="14"/>
      <c r="AH52" s="14" t="s">
        <v>57</v>
      </c>
      <c r="AI52" s="18">
        <v>201395.06</v>
      </c>
      <c r="AJ52" s="18">
        <f t="shared" si="2"/>
        <v>0</v>
      </c>
      <c r="AK52" s="26"/>
      <c r="AL52" s="26"/>
      <c r="AM52" s="26"/>
      <c r="AN52" s="26"/>
      <c r="AO52" s="26"/>
    </row>
    <row r="53" spans="1:42" s="30" customFormat="1" x14ac:dyDescent="0.3">
      <c r="A53" s="26" t="s">
        <v>499</v>
      </c>
      <c r="B53" s="26" t="s">
        <v>228</v>
      </c>
      <c r="C53" s="27">
        <v>44</v>
      </c>
      <c r="D53" s="41" t="s">
        <v>539</v>
      </c>
      <c r="E53" s="28" t="s">
        <v>337</v>
      </c>
      <c r="F53" s="26" t="s">
        <v>330</v>
      </c>
      <c r="G53" s="28" t="s">
        <v>229</v>
      </c>
      <c r="H53" s="29">
        <v>145376.5</v>
      </c>
      <c r="I53" s="26" t="s">
        <v>441</v>
      </c>
      <c r="J53" s="26">
        <v>18968151556</v>
      </c>
      <c r="K53" s="26" t="s">
        <v>442</v>
      </c>
      <c r="L53" s="26" t="s">
        <v>443</v>
      </c>
      <c r="M53" s="26" t="s">
        <v>444</v>
      </c>
      <c r="N53" s="26" t="s">
        <v>445</v>
      </c>
      <c r="O53" s="26"/>
      <c r="P53" s="26" t="s">
        <v>78</v>
      </c>
      <c r="Q53" s="26" t="s">
        <v>78</v>
      </c>
      <c r="R53" s="26" t="s">
        <v>48</v>
      </c>
      <c r="S53" s="26" t="s">
        <v>501</v>
      </c>
      <c r="T53" s="20" t="s">
        <v>502</v>
      </c>
      <c r="U53" s="20" t="s">
        <v>502</v>
      </c>
      <c r="V53" s="20" t="s">
        <v>502</v>
      </c>
      <c r="W53" s="20" t="s">
        <v>220</v>
      </c>
      <c r="X53" s="20" t="s">
        <v>142</v>
      </c>
      <c r="Y53" s="20" t="s">
        <v>60</v>
      </c>
      <c r="Z53" s="20" t="s">
        <v>230</v>
      </c>
      <c r="AA53" s="20" t="s">
        <v>63</v>
      </c>
      <c r="AB53" s="14" t="s">
        <v>124</v>
      </c>
      <c r="AC53" s="14" t="s">
        <v>59</v>
      </c>
      <c r="AD53" s="14" t="s">
        <v>59</v>
      </c>
      <c r="AE53" s="14" t="s">
        <v>59</v>
      </c>
      <c r="AF53" s="14" t="s">
        <v>59</v>
      </c>
      <c r="AG53" s="14"/>
      <c r="AH53" s="14" t="s">
        <v>59</v>
      </c>
      <c r="AI53" s="18"/>
      <c r="AJ53" s="18">
        <f t="shared" si="2"/>
        <v>145376.5</v>
      </c>
      <c r="AK53" s="26"/>
      <c r="AL53" s="26"/>
      <c r="AM53" s="26"/>
      <c r="AN53" s="26"/>
      <c r="AO53" s="26"/>
    </row>
    <row r="54" spans="1:42" s="30" customFormat="1" x14ac:dyDescent="0.3">
      <c r="A54" s="26" t="s">
        <v>505</v>
      </c>
      <c r="B54" s="26" t="s">
        <v>520</v>
      </c>
      <c r="C54" s="27">
        <v>45</v>
      </c>
      <c r="D54" s="41" t="s">
        <v>539</v>
      </c>
      <c r="E54" s="28" t="s">
        <v>339</v>
      </c>
      <c r="F54" s="26" t="s">
        <v>330</v>
      </c>
      <c r="G54" s="28" t="s">
        <v>141</v>
      </c>
      <c r="H54" s="29">
        <v>88990.419999999896</v>
      </c>
      <c r="I54" s="26" t="s">
        <v>446</v>
      </c>
      <c r="J54" s="26">
        <v>18734152525</v>
      </c>
      <c r="K54" s="26" t="s">
        <v>345</v>
      </c>
      <c r="L54" s="26" t="s">
        <v>346</v>
      </c>
      <c r="M54" s="26" t="s">
        <v>413</v>
      </c>
      <c r="N54" s="26" t="s">
        <v>447</v>
      </c>
      <c r="O54" s="26"/>
      <c r="P54" s="26" t="s">
        <v>78</v>
      </c>
      <c r="Q54" s="26" t="s">
        <v>78</v>
      </c>
      <c r="R54" s="26" t="s">
        <v>48</v>
      </c>
      <c r="S54" s="26" t="s">
        <v>501</v>
      </c>
      <c r="T54" s="20" t="s">
        <v>502</v>
      </c>
      <c r="U54" s="20" t="s">
        <v>502</v>
      </c>
      <c r="V54" s="20" t="s">
        <v>502</v>
      </c>
      <c r="W54" s="20" t="s">
        <v>134</v>
      </c>
      <c r="X54" s="20" t="s">
        <v>142</v>
      </c>
      <c r="Y54" s="20" t="s">
        <v>60</v>
      </c>
      <c r="Z54" s="20" t="s">
        <v>143</v>
      </c>
      <c r="AA54" s="20" t="s">
        <v>63</v>
      </c>
      <c r="AB54" s="14" t="s">
        <v>57</v>
      </c>
      <c r="AC54" s="14" t="s">
        <v>144</v>
      </c>
      <c r="AD54" s="14" t="s">
        <v>60</v>
      </c>
      <c r="AE54" s="14" t="s">
        <v>145</v>
      </c>
      <c r="AF54" s="14" t="s">
        <v>57</v>
      </c>
      <c r="AG54" s="14"/>
      <c r="AH54" s="14" t="s">
        <v>57</v>
      </c>
      <c r="AI54" s="18">
        <v>88990.419999999896</v>
      </c>
      <c r="AJ54" s="18">
        <f t="shared" si="2"/>
        <v>0</v>
      </c>
      <c r="AK54" s="26"/>
      <c r="AL54" s="26"/>
      <c r="AM54" s="26"/>
      <c r="AN54" s="26"/>
      <c r="AO54" s="26"/>
    </row>
    <row r="55" spans="1:42" s="30" customFormat="1" x14ac:dyDescent="0.3">
      <c r="A55" s="26" t="s">
        <v>505</v>
      </c>
      <c r="B55" s="26" t="s">
        <v>521</v>
      </c>
      <c r="C55" s="27">
        <v>46</v>
      </c>
      <c r="D55" s="41" t="s">
        <v>539</v>
      </c>
      <c r="E55" s="28" t="s">
        <v>339</v>
      </c>
      <c r="F55" s="26" t="s">
        <v>330</v>
      </c>
      <c r="G55" s="28" t="s">
        <v>267</v>
      </c>
      <c r="H55" s="29">
        <v>80000</v>
      </c>
      <c r="I55" s="26" t="s">
        <v>393</v>
      </c>
      <c r="J55" s="26">
        <v>13426384315</v>
      </c>
      <c r="K55" s="26" t="s">
        <v>345</v>
      </c>
      <c r="L55" s="26" t="s">
        <v>346</v>
      </c>
      <c r="M55" s="26" t="s">
        <v>394</v>
      </c>
      <c r="N55" s="26" t="s">
        <v>395</v>
      </c>
      <c r="O55" s="26"/>
      <c r="P55" s="26" t="s">
        <v>78</v>
      </c>
      <c r="Q55" s="26" t="s">
        <v>78</v>
      </c>
      <c r="R55" s="26" t="s">
        <v>48</v>
      </c>
      <c r="S55" s="26" t="s">
        <v>501</v>
      </c>
      <c r="T55" s="20" t="s">
        <v>502</v>
      </c>
      <c r="U55" s="20" t="s">
        <v>502</v>
      </c>
      <c r="V55" s="20" t="s">
        <v>502</v>
      </c>
      <c r="W55" s="20" t="s">
        <v>220</v>
      </c>
      <c r="X55" s="20" t="s">
        <v>142</v>
      </c>
      <c r="Y55" s="20" t="s">
        <v>60</v>
      </c>
      <c r="Z55" s="20" t="s">
        <v>268</v>
      </c>
      <c r="AA55" s="20" t="s">
        <v>63</v>
      </c>
      <c r="AB55" s="14" t="s">
        <v>124</v>
      </c>
      <c r="AC55" s="14" t="s">
        <v>59</v>
      </c>
      <c r="AD55" s="14" t="s">
        <v>59</v>
      </c>
      <c r="AE55" s="14" t="s">
        <v>59</v>
      </c>
      <c r="AF55" s="14" t="s">
        <v>59</v>
      </c>
      <c r="AG55" s="14"/>
      <c r="AH55" s="14" t="s">
        <v>59</v>
      </c>
      <c r="AI55" s="18"/>
      <c r="AJ55" s="18">
        <f t="shared" si="2"/>
        <v>80000</v>
      </c>
      <c r="AK55" s="26"/>
      <c r="AL55" s="26"/>
      <c r="AM55" s="26"/>
      <c r="AN55" s="26"/>
      <c r="AO55" s="26"/>
    </row>
    <row r="56" spans="1:42" s="30" customFormat="1" x14ac:dyDescent="0.3">
      <c r="A56" s="26" t="s">
        <v>522</v>
      </c>
      <c r="B56" s="26" t="s">
        <v>523</v>
      </c>
      <c r="C56" s="27">
        <v>47</v>
      </c>
      <c r="D56" s="41" t="s">
        <v>539</v>
      </c>
      <c r="E56" s="28" t="s">
        <v>337</v>
      </c>
      <c r="F56" s="26" t="s">
        <v>328</v>
      </c>
      <c r="G56" s="28" t="s">
        <v>314</v>
      </c>
      <c r="H56" s="29">
        <v>483484</v>
      </c>
      <c r="I56" s="26" t="s">
        <v>448</v>
      </c>
      <c r="J56" s="26">
        <v>15920153719</v>
      </c>
      <c r="K56" s="26" t="s">
        <v>449</v>
      </c>
      <c r="L56" s="26" t="s">
        <v>450</v>
      </c>
      <c r="M56" s="26" t="s">
        <v>451</v>
      </c>
      <c r="N56" s="26" t="s">
        <v>452</v>
      </c>
      <c r="O56" s="26"/>
      <c r="P56" s="26" t="s">
        <v>78</v>
      </c>
      <c r="Q56" s="26" t="s">
        <v>78</v>
      </c>
      <c r="R56" s="26" t="s">
        <v>48</v>
      </c>
      <c r="S56" s="26" t="s">
        <v>501</v>
      </c>
      <c r="T56" s="20" t="s">
        <v>502</v>
      </c>
      <c r="U56" s="20" t="s">
        <v>502</v>
      </c>
      <c r="V56" s="20" t="s">
        <v>502</v>
      </c>
      <c r="W56" s="20" t="s">
        <v>220</v>
      </c>
      <c r="X56" s="20" t="s">
        <v>142</v>
      </c>
      <c r="Y56" s="20" t="s">
        <v>60</v>
      </c>
      <c r="Z56" s="20" t="s">
        <v>315</v>
      </c>
      <c r="AA56" s="20" t="s">
        <v>63</v>
      </c>
      <c r="AB56" s="14" t="s">
        <v>124</v>
      </c>
      <c r="AC56" s="14" t="s">
        <v>59</v>
      </c>
      <c r="AD56" s="14" t="s">
        <v>59</v>
      </c>
      <c r="AE56" s="14" t="s">
        <v>59</v>
      </c>
      <c r="AF56" s="14" t="s">
        <v>59</v>
      </c>
      <c r="AG56" s="14"/>
      <c r="AH56" s="14" t="s">
        <v>59</v>
      </c>
      <c r="AI56" s="18"/>
      <c r="AJ56" s="18">
        <f t="shared" si="2"/>
        <v>483484</v>
      </c>
      <c r="AK56" s="26"/>
      <c r="AL56" s="26"/>
      <c r="AM56" s="26"/>
      <c r="AN56" s="26"/>
      <c r="AO56" s="26"/>
      <c r="AP56" s="30" t="s">
        <v>544</v>
      </c>
    </row>
    <row r="57" spans="1:42" s="30" customFormat="1" x14ac:dyDescent="0.3">
      <c r="A57" s="26" t="s">
        <v>499</v>
      </c>
      <c r="B57" s="26" t="s">
        <v>170</v>
      </c>
      <c r="C57" s="27">
        <v>48</v>
      </c>
      <c r="D57" s="41" t="s">
        <v>539</v>
      </c>
      <c r="E57" s="28" t="s">
        <v>337</v>
      </c>
      <c r="F57" s="26" t="s">
        <v>328</v>
      </c>
      <c r="G57" s="28" t="s">
        <v>171</v>
      </c>
      <c r="H57" s="29">
        <v>281806.78999999899</v>
      </c>
      <c r="I57" s="26" t="s">
        <v>349</v>
      </c>
      <c r="J57" s="26">
        <v>13439000336</v>
      </c>
      <c r="K57" s="26" t="s">
        <v>345</v>
      </c>
      <c r="L57" s="26" t="s">
        <v>346</v>
      </c>
      <c r="M57" s="26" t="s">
        <v>347</v>
      </c>
      <c r="N57" s="26" t="s">
        <v>453</v>
      </c>
      <c r="O57" s="26"/>
      <c r="P57" s="26" t="s">
        <v>78</v>
      </c>
      <c r="Q57" s="26" t="s">
        <v>78</v>
      </c>
      <c r="R57" s="26" t="s">
        <v>48</v>
      </c>
      <c r="S57" s="26" t="s">
        <v>501</v>
      </c>
      <c r="T57" s="20" t="s">
        <v>502</v>
      </c>
      <c r="U57" s="20" t="s">
        <v>502</v>
      </c>
      <c r="V57" s="20" t="s">
        <v>502</v>
      </c>
      <c r="W57" s="20" t="s">
        <v>134</v>
      </c>
      <c r="X57" s="20" t="s">
        <v>142</v>
      </c>
      <c r="Y57" s="20" t="s">
        <v>60</v>
      </c>
      <c r="Z57" s="20" t="s">
        <v>172</v>
      </c>
      <c r="AA57" s="20" t="s">
        <v>63</v>
      </c>
      <c r="AB57" s="14" t="s">
        <v>57</v>
      </c>
      <c r="AC57" s="14" t="s">
        <v>136</v>
      </c>
      <c r="AD57" s="14" t="s">
        <v>60</v>
      </c>
      <c r="AE57" s="14" t="s">
        <v>173</v>
      </c>
      <c r="AF57" s="14" t="s">
        <v>57</v>
      </c>
      <c r="AG57" s="14"/>
      <c r="AH57" s="14" t="s">
        <v>57</v>
      </c>
      <c r="AI57" s="18">
        <v>281806.78999999899</v>
      </c>
      <c r="AJ57" s="18">
        <f t="shared" si="2"/>
        <v>0</v>
      </c>
      <c r="AK57" s="26"/>
      <c r="AL57" s="26"/>
      <c r="AM57" s="26"/>
      <c r="AN57" s="26"/>
      <c r="AO57" s="26"/>
    </row>
    <row r="58" spans="1:42" s="30" customFormat="1" x14ac:dyDescent="0.3">
      <c r="A58" s="26" t="s">
        <v>499</v>
      </c>
      <c r="B58" s="26" t="s">
        <v>245</v>
      </c>
      <c r="C58" s="27">
        <v>49</v>
      </c>
      <c r="D58" s="41" t="s">
        <v>539</v>
      </c>
      <c r="E58" s="28" t="s">
        <v>337</v>
      </c>
      <c r="F58" s="26" t="s">
        <v>326</v>
      </c>
      <c r="G58" s="28" t="s">
        <v>246</v>
      </c>
      <c r="H58" s="29">
        <v>100000</v>
      </c>
      <c r="I58" s="26" t="s">
        <v>246</v>
      </c>
      <c r="J58" s="26">
        <v>13522650736</v>
      </c>
      <c r="K58" s="26" t="s">
        <v>345</v>
      </c>
      <c r="L58" s="26" t="s">
        <v>346</v>
      </c>
      <c r="M58" s="26" t="s">
        <v>347</v>
      </c>
      <c r="N58" s="26" t="s">
        <v>454</v>
      </c>
      <c r="O58" s="26"/>
      <c r="P58" s="26" t="s">
        <v>78</v>
      </c>
      <c r="Q58" s="26" t="s">
        <v>78</v>
      </c>
      <c r="R58" s="26" t="s">
        <v>48</v>
      </c>
      <c r="S58" s="26" t="s">
        <v>501</v>
      </c>
      <c r="T58" s="20" t="s">
        <v>502</v>
      </c>
      <c r="U58" s="20" t="s">
        <v>502</v>
      </c>
      <c r="V58" s="20" t="s">
        <v>502</v>
      </c>
      <c r="W58" s="20" t="s">
        <v>247</v>
      </c>
      <c r="X58" s="20" t="s">
        <v>142</v>
      </c>
      <c r="Y58" s="20" t="s">
        <v>60</v>
      </c>
      <c r="Z58" s="20" t="s">
        <v>248</v>
      </c>
      <c r="AA58" s="20" t="s">
        <v>63</v>
      </c>
      <c r="AB58" s="14" t="s">
        <v>57</v>
      </c>
      <c r="AC58" s="14" t="s">
        <v>136</v>
      </c>
      <c r="AD58" s="14" t="s">
        <v>60</v>
      </c>
      <c r="AE58" s="14" t="s">
        <v>638</v>
      </c>
      <c r="AF58" s="14" t="s">
        <v>57</v>
      </c>
      <c r="AG58" s="14"/>
      <c r="AH58" s="14" t="s">
        <v>57</v>
      </c>
      <c r="AI58" s="18">
        <v>100000</v>
      </c>
      <c r="AJ58" s="18">
        <f t="shared" si="2"/>
        <v>0</v>
      </c>
      <c r="AK58" s="26"/>
      <c r="AL58" s="26"/>
      <c r="AM58" s="26"/>
      <c r="AN58" s="26"/>
      <c r="AO58" s="26"/>
      <c r="AP58" s="44"/>
    </row>
    <row r="59" spans="1:42" s="30" customFormat="1" x14ac:dyDescent="0.3">
      <c r="A59" s="26" t="s">
        <v>499</v>
      </c>
      <c r="B59" s="26" t="s">
        <v>223</v>
      </c>
      <c r="C59" s="27">
        <v>50</v>
      </c>
      <c r="D59" s="41" t="s">
        <v>539</v>
      </c>
      <c r="E59" s="28" t="s">
        <v>337</v>
      </c>
      <c r="F59" s="26" t="s">
        <v>326</v>
      </c>
      <c r="G59" s="28" t="s">
        <v>224</v>
      </c>
      <c r="H59" s="29">
        <v>1034106.57</v>
      </c>
      <c r="I59" s="26" t="s">
        <v>455</v>
      </c>
      <c r="J59" s="26">
        <v>15307135678</v>
      </c>
      <c r="K59" s="26" t="s">
        <v>345</v>
      </c>
      <c r="L59" s="26" t="s">
        <v>346</v>
      </c>
      <c r="M59" s="26" t="s">
        <v>347</v>
      </c>
      <c r="N59" s="26" t="s">
        <v>456</v>
      </c>
      <c r="O59" s="26"/>
      <c r="P59" s="26" t="s">
        <v>78</v>
      </c>
      <c r="Q59" s="26" t="s">
        <v>78</v>
      </c>
      <c r="R59" s="26" t="s">
        <v>48</v>
      </c>
      <c r="S59" s="26" t="s">
        <v>501</v>
      </c>
      <c r="T59" s="20" t="s">
        <v>502</v>
      </c>
      <c r="U59" s="20" t="s">
        <v>502</v>
      </c>
      <c r="V59" s="20" t="s">
        <v>502</v>
      </c>
      <c r="W59" s="20" t="s">
        <v>220</v>
      </c>
      <c r="X59" s="20" t="s">
        <v>142</v>
      </c>
      <c r="Y59" s="20" t="s">
        <v>60</v>
      </c>
      <c r="Z59" s="20" t="s">
        <v>225</v>
      </c>
      <c r="AA59" s="20" t="s">
        <v>63</v>
      </c>
      <c r="AB59" s="14" t="s">
        <v>124</v>
      </c>
      <c r="AC59" s="14" t="s">
        <v>59</v>
      </c>
      <c r="AD59" s="14" t="s">
        <v>59</v>
      </c>
      <c r="AE59" s="14" t="s">
        <v>59</v>
      </c>
      <c r="AF59" s="14" t="s">
        <v>59</v>
      </c>
      <c r="AG59" s="14"/>
      <c r="AH59" s="14" t="s">
        <v>59</v>
      </c>
      <c r="AI59" s="18"/>
      <c r="AJ59" s="18">
        <f t="shared" si="2"/>
        <v>1034106.57</v>
      </c>
      <c r="AK59" s="26"/>
      <c r="AL59" s="26"/>
      <c r="AM59" s="26"/>
      <c r="AN59" s="26"/>
      <c r="AO59" s="26"/>
    </row>
    <row r="60" spans="1:42" s="30" customFormat="1" x14ac:dyDescent="0.3">
      <c r="A60" s="26" t="s">
        <v>499</v>
      </c>
      <c r="B60" s="26" t="s">
        <v>150</v>
      </c>
      <c r="C60" s="27">
        <v>51</v>
      </c>
      <c r="D60" s="41" t="s">
        <v>539</v>
      </c>
      <c r="E60" s="28" t="s">
        <v>337</v>
      </c>
      <c r="F60" s="26" t="s">
        <v>331</v>
      </c>
      <c r="G60" s="28" t="s">
        <v>151</v>
      </c>
      <c r="H60" s="29">
        <v>100000</v>
      </c>
      <c r="I60" s="26" t="s">
        <v>457</v>
      </c>
      <c r="J60" s="26">
        <v>15803932575</v>
      </c>
      <c r="K60" s="26" t="s">
        <v>345</v>
      </c>
      <c r="L60" s="26" t="s">
        <v>346</v>
      </c>
      <c r="M60" s="26" t="s">
        <v>418</v>
      </c>
      <c r="N60" s="26" t="s">
        <v>458</v>
      </c>
      <c r="O60" s="26"/>
      <c r="P60" s="26" t="s">
        <v>78</v>
      </c>
      <c r="Q60" s="26" t="s">
        <v>78</v>
      </c>
      <c r="R60" s="26" t="s">
        <v>48</v>
      </c>
      <c r="S60" s="26" t="s">
        <v>501</v>
      </c>
      <c r="T60" s="20" t="s">
        <v>502</v>
      </c>
      <c r="U60" s="20" t="s">
        <v>502</v>
      </c>
      <c r="V60" s="20" t="s">
        <v>502</v>
      </c>
      <c r="W60" s="20" t="s">
        <v>134</v>
      </c>
      <c r="X60" s="20" t="s">
        <v>142</v>
      </c>
      <c r="Y60" s="20" t="s">
        <v>60</v>
      </c>
      <c r="Z60" s="20" t="s">
        <v>152</v>
      </c>
      <c r="AA60" s="20" t="s">
        <v>63</v>
      </c>
      <c r="AB60" s="14" t="s">
        <v>57</v>
      </c>
      <c r="AC60" s="14" t="s">
        <v>136</v>
      </c>
      <c r="AD60" s="14" t="s">
        <v>60</v>
      </c>
      <c r="AE60" s="14" t="s">
        <v>153</v>
      </c>
      <c r="AF60" s="14" t="s">
        <v>57</v>
      </c>
      <c r="AG60" s="14"/>
      <c r="AH60" s="14" t="s">
        <v>57</v>
      </c>
      <c r="AI60" s="18">
        <v>100000</v>
      </c>
      <c r="AJ60" s="18">
        <f t="shared" si="2"/>
        <v>0</v>
      </c>
      <c r="AK60" s="26"/>
      <c r="AL60" s="26"/>
      <c r="AM60" s="26"/>
      <c r="AN60" s="26"/>
      <c r="AO60" s="26"/>
    </row>
    <row r="61" spans="1:42" s="30" customFormat="1" x14ac:dyDescent="0.3">
      <c r="A61" s="26" t="s">
        <v>522</v>
      </c>
      <c r="B61" s="26" t="s">
        <v>523</v>
      </c>
      <c r="C61" s="27">
        <v>52</v>
      </c>
      <c r="D61" s="41" t="s">
        <v>539</v>
      </c>
      <c r="E61" s="28" t="s">
        <v>337</v>
      </c>
      <c r="F61" s="26" t="s">
        <v>329</v>
      </c>
      <c r="G61" s="28" t="s">
        <v>314</v>
      </c>
      <c r="H61" s="29">
        <v>15008875.26</v>
      </c>
      <c r="I61" s="26" t="s">
        <v>448</v>
      </c>
      <c r="J61" s="26">
        <v>15920153719</v>
      </c>
      <c r="K61" s="26" t="s">
        <v>449</v>
      </c>
      <c r="L61" s="26" t="s">
        <v>450</v>
      </c>
      <c r="M61" s="26" t="s">
        <v>451</v>
      </c>
      <c r="N61" s="26" t="s">
        <v>452</v>
      </c>
      <c r="O61" s="26"/>
      <c r="P61" s="26" t="s">
        <v>78</v>
      </c>
      <c r="Q61" s="26" t="s">
        <v>78</v>
      </c>
      <c r="R61" s="26" t="s">
        <v>48</v>
      </c>
      <c r="S61" s="26" t="s">
        <v>501</v>
      </c>
      <c r="T61" s="20" t="s">
        <v>502</v>
      </c>
      <c r="U61" s="20" t="s">
        <v>502</v>
      </c>
      <c r="V61" s="20" t="s">
        <v>502</v>
      </c>
      <c r="W61" s="20" t="s">
        <v>220</v>
      </c>
      <c r="X61" s="20" t="s">
        <v>142</v>
      </c>
      <c r="Y61" s="20" t="s">
        <v>60</v>
      </c>
      <c r="Z61" s="20" t="s">
        <v>315</v>
      </c>
      <c r="AA61" s="20" t="s">
        <v>63</v>
      </c>
      <c r="AB61" s="14" t="s">
        <v>124</v>
      </c>
      <c r="AC61" s="14" t="s">
        <v>59</v>
      </c>
      <c r="AD61" s="14" t="s">
        <v>59</v>
      </c>
      <c r="AE61" s="14" t="s">
        <v>59</v>
      </c>
      <c r="AF61" s="14" t="s">
        <v>59</v>
      </c>
      <c r="AG61" s="14"/>
      <c r="AH61" s="14" t="s">
        <v>59</v>
      </c>
      <c r="AI61" s="18"/>
      <c r="AJ61" s="18">
        <f t="shared" si="2"/>
        <v>15008875.26</v>
      </c>
      <c r="AK61" s="26"/>
      <c r="AL61" s="26"/>
      <c r="AM61" s="26"/>
      <c r="AN61" s="26"/>
      <c r="AO61" s="26"/>
      <c r="AP61" s="30" t="s">
        <v>544</v>
      </c>
    </row>
    <row r="62" spans="1:42" s="30" customFormat="1" x14ac:dyDescent="0.3">
      <c r="A62" s="26" t="s">
        <v>524</v>
      </c>
      <c r="B62" s="26" t="s">
        <v>525</v>
      </c>
      <c r="C62" s="27">
        <v>53</v>
      </c>
      <c r="D62" s="41" t="s">
        <v>539</v>
      </c>
      <c r="E62" s="28" t="s">
        <v>337</v>
      </c>
      <c r="F62" s="26" t="s">
        <v>329</v>
      </c>
      <c r="G62" s="28" t="s">
        <v>219</v>
      </c>
      <c r="H62" s="29">
        <v>4849813.3899999997</v>
      </c>
      <c r="I62" s="26" t="s">
        <v>459</v>
      </c>
      <c r="J62" s="26">
        <v>18910965262</v>
      </c>
      <c r="K62" s="26" t="s">
        <v>345</v>
      </c>
      <c r="L62" s="26" t="s">
        <v>346</v>
      </c>
      <c r="M62" s="26" t="s">
        <v>352</v>
      </c>
      <c r="N62" s="26" t="s">
        <v>460</v>
      </c>
      <c r="O62" s="26"/>
      <c r="P62" s="26" t="s">
        <v>78</v>
      </c>
      <c r="Q62" s="26" t="s">
        <v>78</v>
      </c>
      <c r="R62" s="26" t="s">
        <v>48</v>
      </c>
      <c r="S62" s="26" t="s">
        <v>501</v>
      </c>
      <c r="T62" s="20" t="s">
        <v>502</v>
      </c>
      <c r="U62" s="20" t="s">
        <v>502</v>
      </c>
      <c r="V62" s="20" t="s">
        <v>502</v>
      </c>
      <c r="W62" s="20" t="s">
        <v>220</v>
      </c>
      <c r="X62" s="20" t="s">
        <v>198</v>
      </c>
      <c r="Y62" s="20" t="s">
        <v>60</v>
      </c>
      <c r="Z62" s="20" t="s">
        <v>221</v>
      </c>
      <c r="AA62" s="20" t="s">
        <v>222</v>
      </c>
      <c r="AB62" s="14" t="s">
        <v>57</v>
      </c>
      <c r="AC62" s="14" t="s">
        <v>649</v>
      </c>
      <c r="AD62" s="14" t="s">
        <v>60</v>
      </c>
      <c r="AE62" s="14" t="s">
        <v>650</v>
      </c>
      <c r="AF62" s="14" t="s">
        <v>57</v>
      </c>
      <c r="AG62" s="14"/>
      <c r="AH62" s="14" t="s">
        <v>57</v>
      </c>
      <c r="AI62" s="18">
        <v>4849813.3899999997</v>
      </c>
      <c r="AJ62" s="18">
        <f t="shared" si="2"/>
        <v>0</v>
      </c>
      <c r="AK62" s="26"/>
      <c r="AL62" s="26"/>
      <c r="AM62" s="26"/>
      <c r="AN62" s="26"/>
      <c r="AO62" s="26"/>
    </row>
    <row r="63" spans="1:42" s="30" customFormat="1" x14ac:dyDescent="0.3">
      <c r="A63" s="26" t="s">
        <v>505</v>
      </c>
      <c r="B63" s="26" t="s">
        <v>526</v>
      </c>
      <c r="C63" s="27">
        <v>54</v>
      </c>
      <c r="D63" s="41" t="s">
        <v>539</v>
      </c>
      <c r="E63" s="28" t="s">
        <v>340</v>
      </c>
      <c r="F63" s="26" t="s">
        <v>331</v>
      </c>
      <c r="G63" s="28" t="s">
        <v>265</v>
      </c>
      <c r="H63" s="29">
        <v>104700</v>
      </c>
      <c r="I63" s="26" t="s">
        <v>461</v>
      </c>
      <c r="J63" s="26">
        <v>13714806367</v>
      </c>
      <c r="K63" s="26" t="s">
        <v>449</v>
      </c>
      <c r="L63" s="26" t="s">
        <v>462</v>
      </c>
      <c r="M63" s="26" t="s">
        <v>463</v>
      </c>
      <c r="N63" s="26" t="s">
        <v>464</v>
      </c>
      <c r="O63" s="26"/>
      <c r="P63" s="26" t="s">
        <v>78</v>
      </c>
      <c r="Q63" s="26" t="s">
        <v>78</v>
      </c>
      <c r="R63" s="26" t="s">
        <v>48</v>
      </c>
      <c r="S63" s="26" t="s">
        <v>501</v>
      </c>
      <c r="T63" s="20" t="s">
        <v>502</v>
      </c>
      <c r="U63" s="20" t="s">
        <v>502</v>
      </c>
      <c r="V63" s="20" t="s">
        <v>502</v>
      </c>
      <c r="W63" s="20" t="s">
        <v>220</v>
      </c>
      <c r="X63" s="20" t="s">
        <v>58</v>
      </c>
      <c r="Y63" s="20" t="s">
        <v>60</v>
      </c>
      <c r="Z63" s="20" t="s">
        <v>266</v>
      </c>
      <c r="AA63" s="20" t="s">
        <v>63</v>
      </c>
      <c r="AB63" s="14" t="s">
        <v>124</v>
      </c>
      <c r="AC63" s="14" t="s">
        <v>59</v>
      </c>
      <c r="AD63" s="14" t="s">
        <v>59</v>
      </c>
      <c r="AE63" s="14" t="s">
        <v>59</v>
      </c>
      <c r="AF63" s="14" t="s">
        <v>59</v>
      </c>
      <c r="AG63" s="14"/>
      <c r="AH63" s="14" t="s">
        <v>59</v>
      </c>
      <c r="AI63" s="18"/>
      <c r="AJ63" s="18">
        <f t="shared" si="2"/>
        <v>104700</v>
      </c>
      <c r="AK63" s="26"/>
      <c r="AL63" s="26"/>
      <c r="AM63" s="26"/>
      <c r="AN63" s="26"/>
      <c r="AO63" s="26"/>
    </row>
    <row r="64" spans="1:42" s="30" customFormat="1" x14ac:dyDescent="0.3">
      <c r="A64" s="26" t="s">
        <v>499</v>
      </c>
      <c r="B64" s="26" t="s">
        <v>215</v>
      </c>
      <c r="C64" s="27">
        <v>55</v>
      </c>
      <c r="D64" s="41" t="s">
        <v>539</v>
      </c>
      <c r="E64" s="28" t="s">
        <v>340</v>
      </c>
      <c r="F64" s="26" t="s">
        <v>331</v>
      </c>
      <c r="G64" s="28" t="s">
        <v>216</v>
      </c>
      <c r="H64" s="29">
        <v>100000</v>
      </c>
      <c r="I64" s="26" t="s">
        <v>465</v>
      </c>
      <c r="J64" s="26">
        <v>13679277911</v>
      </c>
      <c r="K64" s="26" t="s">
        <v>466</v>
      </c>
      <c r="L64" s="26" t="s">
        <v>467</v>
      </c>
      <c r="M64" s="26" t="s">
        <v>468</v>
      </c>
      <c r="N64" s="26" t="s">
        <v>469</v>
      </c>
      <c r="O64" s="26"/>
      <c r="P64" s="26" t="s">
        <v>78</v>
      </c>
      <c r="Q64" s="26" t="s">
        <v>78</v>
      </c>
      <c r="R64" s="26" t="s">
        <v>48</v>
      </c>
      <c r="S64" s="26" t="s">
        <v>501</v>
      </c>
      <c r="T64" s="20" t="s">
        <v>502</v>
      </c>
      <c r="U64" s="20" t="s">
        <v>502</v>
      </c>
      <c r="V64" s="20" t="s">
        <v>502</v>
      </c>
      <c r="W64" s="20" t="s">
        <v>134</v>
      </c>
      <c r="X64" s="20" t="s">
        <v>58</v>
      </c>
      <c r="Y64" s="20" t="s">
        <v>60</v>
      </c>
      <c r="Z64" s="20" t="s">
        <v>217</v>
      </c>
      <c r="AA64" s="20" t="s">
        <v>63</v>
      </c>
      <c r="AB64" s="14" t="s">
        <v>57</v>
      </c>
      <c r="AC64" s="14" t="s">
        <v>126</v>
      </c>
      <c r="AD64" s="14" t="s">
        <v>60</v>
      </c>
      <c r="AE64" s="14" t="s">
        <v>218</v>
      </c>
      <c r="AF64" s="14" t="s">
        <v>57</v>
      </c>
      <c r="AG64" s="14"/>
      <c r="AH64" s="14" t="s">
        <v>57</v>
      </c>
      <c r="AI64" s="18">
        <v>100000</v>
      </c>
      <c r="AJ64" s="18">
        <f t="shared" si="2"/>
        <v>0</v>
      </c>
      <c r="AK64" s="26"/>
      <c r="AL64" s="26"/>
      <c r="AM64" s="26"/>
      <c r="AN64" s="26"/>
      <c r="AO64" s="26"/>
    </row>
    <row r="65" spans="1:42" s="30" customFormat="1" x14ac:dyDescent="0.3">
      <c r="A65" s="26" t="s">
        <v>505</v>
      </c>
      <c r="B65" s="26" t="s">
        <v>527</v>
      </c>
      <c r="C65" s="27">
        <v>56</v>
      </c>
      <c r="D65" s="41" t="s">
        <v>539</v>
      </c>
      <c r="E65" s="28" t="s">
        <v>340</v>
      </c>
      <c r="F65" s="26" t="s">
        <v>326</v>
      </c>
      <c r="G65" s="28" t="s">
        <v>204</v>
      </c>
      <c r="H65" s="29">
        <v>1800000</v>
      </c>
      <c r="I65" s="26" t="s">
        <v>470</v>
      </c>
      <c r="J65" s="26">
        <v>18516666166</v>
      </c>
      <c r="K65" s="26" t="s">
        <v>355</v>
      </c>
      <c r="L65" s="26" t="s">
        <v>356</v>
      </c>
      <c r="M65" s="26" t="s">
        <v>471</v>
      </c>
      <c r="N65" s="26" t="s">
        <v>472</v>
      </c>
      <c r="O65" s="26"/>
      <c r="P65" s="26" t="s">
        <v>78</v>
      </c>
      <c r="Q65" s="26" t="s">
        <v>78</v>
      </c>
      <c r="R65" s="26" t="s">
        <v>48</v>
      </c>
      <c r="S65" s="26" t="s">
        <v>501</v>
      </c>
      <c r="T65" s="20" t="s">
        <v>502</v>
      </c>
      <c r="U65" s="20" t="s">
        <v>502</v>
      </c>
      <c r="V65" s="20" t="s">
        <v>502</v>
      </c>
      <c r="W65" s="20" t="s">
        <v>134</v>
      </c>
      <c r="X65" s="20" t="s">
        <v>58</v>
      </c>
      <c r="Y65" s="20" t="s">
        <v>60</v>
      </c>
      <c r="Z65" s="20" t="s">
        <v>207</v>
      </c>
      <c r="AA65" s="20" t="s">
        <v>63</v>
      </c>
      <c r="AB65" s="14" t="s">
        <v>57</v>
      </c>
      <c r="AC65" s="14" t="s">
        <v>198</v>
      </c>
      <c r="AD65" s="14" t="s">
        <v>60</v>
      </c>
      <c r="AE65" s="14" t="s">
        <v>206</v>
      </c>
      <c r="AF65" s="14" t="s">
        <v>124</v>
      </c>
      <c r="AG65" s="14"/>
      <c r="AH65" s="14" t="s">
        <v>57</v>
      </c>
      <c r="AI65" s="18">
        <v>1800000</v>
      </c>
      <c r="AJ65" s="18">
        <f t="shared" si="2"/>
        <v>0</v>
      </c>
      <c r="AK65" s="26"/>
      <c r="AL65" s="26"/>
      <c r="AM65" s="26"/>
      <c r="AN65" s="26"/>
      <c r="AO65" s="26"/>
    </row>
    <row r="66" spans="1:42" s="30" customFormat="1" x14ac:dyDescent="0.3">
      <c r="A66" s="26" t="s">
        <v>505</v>
      </c>
      <c r="B66" s="26" t="s">
        <v>528</v>
      </c>
      <c r="C66" s="27">
        <v>57</v>
      </c>
      <c r="D66" s="41" t="s">
        <v>539</v>
      </c>
      <c r="E66" s="28" t="s">
        <v>340</v>
      </c>
      <c r="F66" s="26" t="s">
        <v>326</v>
      </c>
      <c r="G66" s="28" t="s">
        <v>183</v>
      </c>
      <c r="H66" s="29">
        <v>2400000</v>
      </c>
      <c r="I66" s="26" t="s">
        <v>473</v>
      </c>
      <c r="J66" s="26" t="s">
        <v>474</v>
      </c>
      <c r="K66" s="26" t="s">
        <v>475</v>
      </c>
      <c r="L66" s="26" t="s">
        <v>476</v>
      </c>
      <c r="M66" s="26" t="s">
        <v>477</v>
      </c>
      <c r="N66" s="26" t="s">
        <v>478</v>
      </c>
      <c r="O66" s="26"/>
      <c r="P66" s="26" t="s">
        <v>78</v>
      </c>
      <c r="Q66" s="26" t="s">
        <v>78</v>
      </c>
      <c r="R66" s="26" t="s">
        <v>48</v>
      </c>
      <c r="S66" s="26" t="s">
        <v>501</v>
      </c>
      <c r="T66" s="20" t="s">
        <v>502</v>
      </c>
      <c r="U66" s="20" t="s">
        <v>502</v>
      </c>
      <c r="V66" s="20" t="s">
        <v>502</v>
      </c>
      <c r="W66" s="20" t="s">
        <v>134</v>
      </c>
      <c r="X66" s="20" t="s">
        <v>58</v>
      </c>
      <c r="Y66" s="20" t="s">
        <v>60</v>
      </c>
      <c r="Z66" s="20" t="s">
        <v>184</v>
      </c>
      <c r="AA66" s="20" t="s">
        <v>63</v>
      </c>
      <c r="AB66" s="14" t="s">
        <v>57</v>
      </c>
      <c r="AC66" s="14" t="s">
        <v>64</v>
      </c>
      <c r="AD66" s="14" t="s">
        <v>60</v>
      </c>
      <c r="AE66" s="14" t="s">
        <v>185</v>
      </c>
      <c r="AF66" s="14" t="s">
        <v>57</v>
      </c>
      <c r="AG66" s="14"/>
      <c r="AH66" s="14" t="s">
        <v>57</v>
      </c>
      <c r="AI66" s="18">
        <v>2400000</v>
      </c>
      <c r="AJ66" s="18">
        <f t="shared" si="2"/>
        <v>0</v>
      </c>
      <c r="AK66" s="26"/>
      <c r="AL66" s="26"/>
      <c r="AM66" s="26"/>
      <c r="AN66" s="26"/>
      <c r="AO66" s="26"/>
    </row>
    <row r="67" spans="1:42" s="30" customFormat="1" x14ac:dyDescent="0.3">
      <c r="A67" s="26" t="s">
        <v>505</v>
      </c>
      <c r="B67" s="26" t="s">
        <v>529</v>
      </c>
      <c r="C67" s="27">
        <v>58</v>
      </c>
      <c r="D67" s="41" t="s">
        <v>539</v>
      </c>
      <c r="E67" s="28" t="s">
        <v>340</v>
      </c>
      <c r="F67" s="26" t="s">
        <v>326</v>
      </c>
      <c r="G67" s="28" t="s">
        <v>275</v>
      </c>
      <c r="H67" s="29">
        <v>1200000</v>
      </c>
      <c r="I67" s="26" t="s">
        <v>479</v>
      </c>
      <c r="J67" s="26">
        <v>18930535433</v>
      </c>
      <c r="K67" s="26" t="s">
        <v>355</v>
      </c>
      <c r="L67" s="26" t="s">
        <v>356</v>
      </c>
      <c r="M67" s="26" t="s">
        <v>471</v>
      </c>
      <c r="N67" s="26" t="s">
        <v>480</v>
      </c>
      <c r="O67" s="26"/>
      <c r="P67" s="26" t="s">
        <v>78</v>
      </c>
      <c r="Q67" s="26" t="s">
        <v>78</v>
      </c>
      <c r="R67" s="26" t="s">
        <v>48</v>
      </c>
      <c r="S67" s="26" t="s">
        <v>501</v>
      </c>
      <c r="T67" s="20" t="s">
        <v>502</v>
      </c>
      <c r="U67" s="20" t="s">
        <v>502</v>
      </c>
      <c r="V67" s="20" t="s">
        <v>502</v>
      </c>
      <c r="W67" s="20" t="s">
        <v>220</v>
      </c>
      <c r="X67" s="20" t="s">
        <v>58</v>
      </c>
      <c r="Y67" s="20" t="s">
        <v>60</v>
      </c>
      <c r="Z67" s="20" t="s">
        <v>276</v>
      </c>
      <c r="AA67" s="20" t="s">
        <v>63</v>
      </c>
      <c r="AB67" s="14" t="s">
        <v>124</v>
      </c>
      <c r="AC67" s="14" t="s">
        <v>59</v>
      </c>
      <c r="AD67" s="14" t="s">
        <v>59</v>
      </c>
      <c r="AE67" s="14" t="s">
        <v>59</v>
      </c>
      <c r="AF67" s="14" t="s">
        <v>59</v>
      </c>
      <c r="AG67" s="14"/>
      <c r="AH67" s="14" t="s">
        <v>59</v>
      </c>
      <c r="AI67" s="18"/>
      <c r="AJ67" s="18">
        <f t="shared" si="2"/>
        <v>1200000</v>
      </c>
      <c r="AK67" s="26"/>
      <c r="AL67" s="26"/>
      <c r="AM67" s="26"/>
      <c r="AN67" s="26"/>
      <c r="AO67" s="26"/>
    </row>
    <row r="68" spans="1:42" s="30" customFormat="1" x14ac:dyDescent="0.3">
      <c r="A68" s="26" t="s">
        <v>499</v>
      </c>
      <c r="B68" s="26" t="s">
        <v>186</v>
      </c>
      <c r="C68" s="27">
        <v>59</v>
      </c>
      <c r="D68" s="41" t="s">
        <v>539</v>
      </c>
      <c r="E68" s="28" t="s">
        <v>340</v>
      </c>
      <c r="F68" s="26" t="s">
        <v>326</v>
      </c>
      <c r="G68" s="28" t="s">
        <v>187</v>
      </c>
      <c r="H68" s="29">
        <v>202500</v>
      </c>
      <c r="I68" s="26" t="s">
        <v>481</v>
      </c>
      <c r="J68" s="26">
        <v>13716694173</v>
      </c>
      <c r="K68" s="26" t="s">
        <v>345</v>
      </c>
      <c r="L68" s="26" t="s">
        <v>346</v>
      </c>
      <c r="M68" s="26" t="s">
        <v>347</v>
      </c>
      <c r="N68" s="26" t="s">
        <v>482</v>
      </c>
      <c r="O68" s="26"/>
      <c r="P68" s="26" t="s">
        <v>78</v>
      </c>
      <c r="Q68" s="26" t="s">
        <v>78</v>
      </c>
      <c r="R68" s="26" t="s">
        <v>48</v>
      </c>
      <c r="S68" s="26" t="s">
        <v>501</v>
      </c>
      <c r="T68" s="20" t="s">
        <v>502</v>
      </c>
      <c r="U68" s="20" t="s">
        <v>502</v>
      </c>
      <c r="V68" s="20" t="s">
        <v>502</v>
      </c>
      <c r="W68" s="20" t="s">
        <v>134</v>
      </c>
      <c r="X68" s="20" t="s">
        <v>58</v>
      </c>
      <c r="Y68" s="20" t="s">
        <v>60</v>
      </c>
      <c r="Z68" s="20" t="s">
        <v>188</v>
      </c>
      <c r="AA68" s="20" t="s">
        <v>63</v>
      </c>
      <c r="AB68" s="14" t="s">
        <v>57</v>
      </c>
      <c r="AC68" s="14" t="s">
        <v>64</v>
      </c>
      <c r="AD68" s="14" t="s">
        <v>60</v>
      </c>
      <c r="AE68" s="14" t="s">
        <v>66</v>
      </c>
      <c r="AF68" s="14" t="s">
        <v>57</v>
      </c>
      <c r="AG68" s="14"/>
      <c r="AH68" s="14" t="s">
        <v>57</v>
      </c>
      <c r="AI68" s="18">
        <v>202500</v>
      </c>
      <c r="AJ68" s="18">
        <f t="shared" si="2"/>
        <v>0</v>
      </c>
      <c r="AK68" s="26"/>
      <c r="AL68" s="26"/>
      <c r="AM68" s="26"/>
      <c r="AN68" s="26"/>
      <c r="AO68" s="26"/>
    </row>
    <row r="69" spans="1:42" s="30" customFormat="1" x14ac:dyDescent="0.3">
      <c r="A69" s="26" t="s">
        <v>505</v>
      </c>
      <c r="B69" s="26" t="s">
        <v>530</v>
      </c>
      <c r="C69" s="27">
        <v>60</v>
      </c>
      <c r="D69" s="41" t="s">
        <v>539</v>
      </c>
      <c r="E69" s="28" t="s">
        <v>340</v>
      </c>
      <c r="F69" s="26" t="s">
        <v>328</v>
      </c>
      <c r="G69" s="28" t="s">
        <v>303</v>
      </c>
      <c r="H69" s="29">
        <v>390237.41</v>
      </c>
      <c r="I69" s="26" t="s">
        <v>483</v>
      </c>
      <c r="J69" s="26" t="s">
        <v>484</v>
      </c>
      <c r="K69" s="26" t="s">
        <v>345</v>
      </c>
      <c r="L69" s="26" t="s">
        <v>346</v>
      </c>
      <c r="M69" s="26" t="s">
        <v>352</v>
      </c>
      <c r="N69" s="26" t="s">
        <v>485</v>
      </c>
      <c r="O69" s="26"/>
      <c r="P69" s="26" t="s">
        <v>78</v>
      </c>
      <c r="Q69" s="26" t="s">
        <v>78</v>
      </c>
      <c r="R69" s="26" t="s">
        <v>48</v>
      </c>
      <c r="S69" s="26" t="s">
        <v>501</v>
      </c>
      <c r="T69" s="20" t="s">
        <v>502</v>
      </c>
      <c r="U69" s="20" t="s">
        <v>502</v>
      </c>
      <c r="V69" s="20" t="s">
        <v>502</v>
      </c>
      <c r="W69" s="20" t="s">
        <v>220</v>
      </c>
      <c r="X69" s="20" t="s">
        <v>58</v>
      </c>
      <c r="Y69" s="20" t="s">
        <v>60</v>
      </c>
      <c r="Z69" s="20" t="s">
        <v>304</v>
      </c>
      <c r="AA69" s="20" t="s">
        <v>63</v>
      </c>
      <c r="AB69" s="14" t="s">
        <v>124</v>
      </c>
      <c r="AC69" s="14" t="s">
        <v>59</v>
      </c>
      <c r="AD69" s="14" t="s">
        <v>59</v>
      </c>
      <c r="AE69" s="14" t="s">
        <v>59</v>
      </c>
      <c r="AF69" s="14" t="s">
        <v>59</v>
      </c>
      <c r="AG69" s="14"/>
      <c r="AH69" s="14" t="s">
        <v>59</v>
      </c>
      <c r="AI69" s="18"/>
      <c r="AJ69" s="18">
        <f t="shared" si="2"/>
        <v>390237.41</v>
      </c>
      <c r="AK69" s="26"/>
      <c r="AL69" s="26"/>
      <c r="AM69" s="26"/>
      <c r="AN69" s="26"/>
      <c r="AO69" s="26"/>
    </row>
    <row r="70" spans="1:42" s="30" customFormat="1" x14ac:dyDescent="0.3">
      <c r="A70" s="20" t="s">
        <v>531</v>
      </c>
      <c r="B70" s="20" t="s">
        <v>532</v>
      </c>
      <c r="C70" s="25">
        <v>61</v>
      </c>
      <c r="D70" s="56" t="s">
        <v>539</v>
      </c>
      <c r="E70" s="22" t="s">
        <v>340</v>
      </c>
      <c r="F70" s="20" t="s">
        <v>328</v>
      </c>
      <c r="G70" s="22" t="s">
        <v>285</v>
      </c>
      <c r="H70" s="24">
        <v>1426784.16</v>
      </c>
      <c r="I70" s="20" t="s">
        <v>483</v>
      </c>
      <c r="J70" s="20" t="s">
        <v>486</v>
      </c>
      <c r="K70" s="20" t="s">
        <v>345</v>
      </c>
      <c r="L70" s="20" t="s">
        <v>346</v>
      </c>
      <c r="M70" s="20" t="s">
        <v>347</v>
      </c>
      <c r="N70" s="20" t="s">
        <v>487</v>
      </c>
      <c r="O70" s="20"/>
      <c r="P70" s="20" t="s">
        <v>78</v>
      </c>
      <c r="Q70" s="20" t="s">
        <v>78</v>
      </c>
      <c r="R70" s="20" t="s">
        <v>48</v>
      </c>
      <c r="S70" s="20" t="s">
        <v>501</v>
      </c>
      <c r="T70" s="20" t="s">
        <v>502</v>
      </c>
      <c r="U70" s="20" t="s">
        <v>502</v>
      </c>
      <c r="V70" s="20" t="s">
        <v>502</v>
      </c>
      <c r="W70" s="20" t="s">
        <v>220</v>
      </c>
      <c r="X70" s="20" t="s">
        <v>642</v>
      </c>
      <c r="Y70" s="20" t="s">
        <v>60</v>
      </c>
      <c r="Z70" s="20" t="s">
        <v>675</v>
      </c>
      <c r="AA70" s="20" t="s">
        <v>63</v>
      </c>
      <c r="AB70" s="14" t="s">
        <v>124</v>
      </c>
      <c r="AC70" s="14" t="s">
        <v>59</v>
      </c>
      <c r="AD70" s="14" t="s">
        <v>59</v>
      </c>
      <c r="AE70" s="14" t="s">
        <v>59</v>
      </c>
      <c r="AF70" s="14" t="s">
        <v>59</v>
      </c>
      <c r="AG70" s="14"/>
      <c r="AH70" s="14" t="s">
        <v>59</v>
      </c>
      <c r="AI70" s="36"/>
      <c r="AJ70" s="18">
        <f t="shared" si="2"/>
        <v>1426784.16</v>
      </c>
      <c r="AK70" s="32"/>
      <c r="AL70" s="32"/>
      <c r="AM70" s="32"/>
      <c r="AN70" s="32"/>
      <c r="AO70" s="32"/>
      <c r="AP70" s="43"/>
    </row>
    <row r="71" spans="1:42" s="30" customFormat="1" x14ac:dyDescent="0.3">
      <c r="A71" s="26" t="s">
        <v>505</v>
      </c>
      <c r="B71" s="26" t="s">
        <v>533</v>
      </c>
      <c r="C71" s="27">
        <v>62</v>
      </c>
      <c r="D71" s="41" t="s">
        <v>539</v>
      </c>
      <c r="E71" s="28" t="s">
        <v>340</v>
      </c>
      <c r="F71" s="26" t="s">
        <v>327</v>
      </c>
      <c r="G71" s="28" t="s">
        <v>237</v>
      </c>
      <c r="H71" s="29">
        <v>305314.2</v>
      </c>
      <c r="I71" s="26" t="s">
        <v>488</v>
      </c>
      <c r="J71" s="26">
        <v>13683349111</v>
      </c>
      <c r="K71" s="26" t="s">
        <v>345</v>
      </c>
      <c r="L71" s="26" t="s">
        <v>346</v>
      </c>
      <c r="M71" s="26" t="s">
        <v>347</v>
      </c>
      <c r="N71" s="26" t="s">
        <v>489</v>
      </c>
      <c r="O71" s="26"/>
      <c r="P71" s="26" t="s">
        <v>78</v>
      </c>
      <c r="Q71" s="26" t="s">
        <v>78</v>
      </c>
      <c r="R71" s="26" t="s">
        <v>48</v>
      </c>
      <c r="S71" s="26" t="s">
        <v>501</v>
      </c>
      <c r="T71" s="20" t="s">
        <v>502</v>
      </c>
      <c r="U71" s="20" t="s">
        <v>502</v>
      </c>
      <c r="V71" s="20" t="s">
        <v>502</v>
      </c>
      <c r="W71" s="20" t="s">
        <v>220</v>
      </c>
      <c r="X71" s="20" t="s">
        <v>58</v>
      </c>
      <c r="Y71" s="20" t="s">
        <v>60</v>
      </c>
      <c r="Z71" s="20" t="s">
        <v>238</v>
      </c>
      <c r="AA71" s="20" t="s">
        <v>63</v>
      </c>
      <c r="AB71" s="14" t="s">
        <v>124</v>
      </c>
      <c r="AC71" s="14" t="s">
        <v>59</v>
      </c>
      <c r="AD71" s="14" t="s">
        <v>59</v>
      </c>
      <c r="AE71" s="14" t="s">
        <v>59</v>
      </c>
      <c r="AF71" s="14" t="s">
        <v>59</v>
      </c>
      <c r="AG71" s="14"/>
      <c r="AH71" s="14" t="s">
        <v>59</v>
      </c>
      <c r="AI71" s="18"/>
      <c r="AJ71" s="18">
        <f t="shared" si="2"/>
        <v>305314.2</v>
      </c>
      <c r="AK71" s="26"/>
      <c r="AL71" s="26"/>
      <c r="AM71" s="26"/>
      <c r="AN71" s="26"/>
      <c r="AO71" s="26"/>
    </row>
    <row r="72" spans="1:42" s="30" customFormat="1" x14ac:dyDescent="0.3">
      <c r="A72" s="26" t="s">
        <v>505</v>
      </c>
      <c r="B72" s="26" t="s">
        <v>534</v>
      </c>
      <c r="C72" s="27">
        <v>63</v>
      </c>
      <c r="D72" s="41" t="s">
        <v>539</v>
      </c>
      <c r="E72" s="28" t="s">
        <v>340</v>
      </c>
      <c r="F72" s="26" t="s">
        <v>329</v>
      </c>
      <c r="G72" s="28" t="s">
        <v>204</v>
      </c>
      <c r="H72" s="29">
        <v>1926618.73</v>
      </c>
      <c r="I72" s="26" t="s">
        <v>470</v>
      </c>
      <c r="J72" s="26">
        <v>18516666166</v>
      </c>
      <c r="K72" s="26" t="s">
        <v>355</v>
      </c>
      <c r="L72" s="26" t="s">
        <v>356</v>
      </c>
      <c r="M72" s="26" t="s">
        <v>471</v>
      </c>
      <c r="N72" s="26" t="s">
        <v>472</v>
      </c>
      <c r="O72" s="26"/>
      <c r="P72" s="26" t="s">
        <v>78</v>
      </c>
      <c r="Q72" s="26" t="s">
        <v>78</v>
      </c>
      <c r="R72" s="26" t="s">
        <v>48</v>
      </c>
      <c r="S72" s="26" t="s">
        <v>501</v>
      </c>
      <c r="T72" s="20" t="s">
        <v>502</v>
      </c>
      <c r="U72" s="20" t="s">
        <v>502</v>
      </c>
      <c r="V72" s="20" t="s">
        <v>502</v>
      </c>
      <c r="W72" s="20" t="s">
        <v>134</v>
      </c>
      <c r="X72" s="20" t="s">
        <v>58</v>
      </c>
      <c r="Y72" s="20" t="s">
        <v>60</v>
      </c>
      <c r="Z72" s="20" t="s">
        <v>205</v>
      </c>
      <c r="AA72" s="20" t="s">
        <v>63</v>
      </c>
      <c r="AB72" s="14" t="s">
        <v>57</v>
      </c>
      <c r="AC72" s="14" t="s">
        <v>198</v>
      </c>
      <c r="AD72" s="14" t="s">
        <v>60</v>
      </c>
      <c r="AE72" s="14" t="s">
        <v>206</v>
      </c>
      <c r="AF72" s="14" t="s">
        <v>124</v>
      </c>
      <c r="AG72" s="14"/>
      <c r="AH72" s="14" t="s">
        <v>57</v>
      </c>
      <c r="AI72" s="18">
        <v>1926618.73</v>
      </c>
      <c r="AJ72" s="18">
        <f t="shared" si="2"/>
        <v>0</v>
      </c>
      <c r="AK72" s="26"/>
      <c r="AL72" s="26"/>
      <c r="AM72" s="26"/>
      <c r="AN72" s="26"/>
      <c r="AO72" s="26"/>
    </row>
    <row r="73" spans="1:42" s="30" customFormat="1" x14ac:dyDescent="0.3">
      <c r="A73" s="26" t="s">
        <v>499</v>
      </c>
      <c r="B73" s="26" t="s">
        <v>319</v>
      </c>
      <c r="C73" s="27">
        <v>64</v>
      </c>
      <c r="D73" s="41" t="s">
        <v>539</v>
      </c>
      <c r="E73" s="28" t="s">
        <v>340</v>
      </c>
      <c r="F73" s="26" t="s">
        <v>329</v>
      </c>
      <c r="G73" s="28" t="s">
        <v>320</v>
      </c>
      <c r="H73" s="29">
        <v>1540000</v>
      </c>
      <c r="I73" s="26" t="s">
        <v>490</v>
      </c>
      <c r="J73" s="26">
        <v>13601323725</v>
      </c>
      <c r="K73" s="26" t="s">
        <v>346</v>
      </c>
      <c r="L73" s="26" t="s">
        <v>346</v>
      </c>
      <c r="M73" s="26" t="s">
        <v>384</v>
      </c>
      <c r="N73" s="26" t="s">
        <v>491</v>
      </c>
      <c r="O73" s="26"/>
      <c r="P73" s="26" t="s">
        <v>78</v>
      </c>
      <c r="Q73" s="26" t="s">
        <v>78</v>
      </c>
      <c r="R73" s="26" t="s">
        <v>48</v>
      </c>
      <c r="S73" s="26" t="s">
        <v>501</v>
      </c>
      <c r="T73" s="20" t="s">
        <v>502</v>
      </c>
      <c r="U73" s="20" t="s">
        <v>502</v>
      </c>
      <c r="V73" s="20" t="s">
        <v>502</v>
      </c>
      <c r="W73" s="20" t="s">
        <v>220</v>
      </c>
      <c r="X73" s="20" t="s">
        <v>58</v>
      </c>
      <c r="Y73" s="20" t="s">
        <v>60</v>
      </c>
      <c r="Z73" s="20" t="s">
        <v>321</v>
      </c>
      <c r="AA73" s="20" t="s">
        <v>63</v>
      </c>
      <c r="AB73" s="14" t="s">
        <v>57</v>
      </c>
      <c r="AC73" s="14" t="s">
        <v>645</v>
      </c>
      <c r="AD73" s="14" t="s">
        <v>60</v>
      </c>
      <c r="AE73" s="14" t="s">
        <v>651</v>
      </c>
      <c r="AF73" s="14" t="s">
        <v>57</v>
      </c>
      <c r="AG73" s="14"/>
      <c r="AH73" s="14" t="s">
        <v>57</v>
      </c>
      <c r="AI73" s="18">
        <v>1540000</v>
      </c>
      <c r="AJ73" s="18">
        <f t="shared" si="2"/>
        <v>0</v>
      </c>
      <c r="AK73" s="26"/>
      <c r="AL73" s="26"/>
      <c r="AM73" s="26"/>
      <c r="AN73" s="26"/>
      <c r="AO73" s="26"/>
    </row>
    <row r="74" spans="1:42" s="30" customFormat="1" x14ac:dyDescent="0.3">
      <c r="A74" s="26" t="s">
        <v>505</v>
      </c>
      <c r="B74" s="26" t="s">
        <v>535</v>
      </c>
      <c r="C74" s="27">
        <v>65</v>
      </c>
      <c r="D74" s="41" t="s">
        <v>539</v>
      </c>
      <c r="E74" s="28" t="s">
        <v>341</v>
      </c>
      <c r="F74" s="26" t="s">
        <v>327</v>
      </c>
      <c r="G74" s="28" t="s">
        <v>263</v>
      </c>
      <c r="H74" s="29">
        <v>1043726.59</v>
      </c>
      <c r="I74" s="26" t="s">
        <v>492</v>
      </c>
      <c r="J74" s="26">
        <v>18601097539</v>
      </c>
      <c r="K74" s="26" t="s">
        <v>345</v>
      </c>
      <c r="L74" s="26" t="s">
        <v>346</v>
      </c>
      <c r="M74" s="26" t="s">
        <v>377</v>
      </c>
      <c r="N74" s="26" t="s">
        <v>493</v>
      </c>
      <c r="O74" s="26"/>
      <c r="P74" s="26" t="s">
        <v>78</v>
      </c>
      <c r="Q74" s="26" t="s">
        <v>78</v>
      </c>
      <c r="R74" s="26" t="s">
        <v>48</v>
      </c>
      <c r="S74" s="26" t="s">
        <v>501</v>
      </c>
      <c r="T74" s="20" t="s">
        <v>502</v>
      </c>
      <c r="U74" s="20" t="s">
        <v>502</v>
      </c>
      <c r="V74" s="20" t="s">
        <v>502</v>
      </c>
      <c r="W74" s="20" t="s">
        <v>220</v>
      </c>
      <c r="X74" s="20" t="s">
        <v>58</v>
      </c>
      <c r="Y74" s="20" t="s">
        <v>60</v>
      </c>
      <c r="Z74" s="20" t="s">
        <v>264</v>
      </c>
      <c r="AA74" s="20" t="s">
        <v>63</v>
      </c>
      <c r="AB74" s="14" t="s">
        <v>124</v>
      </c>
      <c r="AC74" s="14" t="s">
        <v>59</v>
      </c>
      <c r="AD74" s="14" t="s">
        <v>59</v>
      </c>
      <c r="AE74" s="14" t="s">
        <v>59</v>
      </c>
      <c r="AF74" s="14" t="s">
        <v>59</v>
      </c>
      <c r="AG74" s="14"/>
      <c r="AH74" s="14" t="s">
        <v>59</v>
      </c>
      <c r="AI74" s="18"/>
      <c r="AJ74" s="18">
        <f t="shared" si="2"/>
        <v>1043726.59</v>
      </c>
      <c r="AK74" s="26"/>
      <c r="AL74" s="26"/>
      <c r="AM74" s="26"/>
      <c r="AN74" s="26"/>
      <c r="AO74" s="26"/>
    </row>
    <row r="75" spans="1:42" s="30" customFormat="1" x14ac:dyDescent="0.3">
      <c r="A75" s="26" t="s">
        <v>499</v>
      </c>
      <c r="B75" s="26" t="s">
        <v>163</v>
      </c>
      <c r="C75" s="27">
        <v>66</v>
      </c>
      <c r="D75" s="41" t="s">
        <v>539</v>
      </c>
      <c r="E75" s="28" t="s">
        <v>335</v>
      </c>
      <c r="F75" s="26" t="s">
        <v>330</v>
      </c>
      <c r="G75" s="28" t="s">
        <v>164</v>
      </c>
      <c r="H75" s="29">
        <v>221105.22999999998</v>
      </c>
      <c r="I75" s="26" t="s">
        <v>494</v>
      </c>
      <c r="J75" s="26">
        <v>15522497383</v>
      </c>
      <c r="K75" s="26" t="s">
        <v>345</v>
      </c>
      <c r="L75" s="26" t="s">
        <v>346</v>
      </c>
      <c r="M75" s="26" t="s">
        <v>384</v>
      </c>
      <c r="N75" s="26" t="s">
        <v>495</v>
      </c>
      <c r="O75" s="26"/>
      <c r="P75" s="26" t="s">
        <v>78</v>
      </c>
      <c r="Q75" s="26" t="s">
        <v>78</v>
      </c>
      <c r="R75" s="26" t="s">
        <v>48</v>
      </c>
      <c r="S75" s="26" t="s">
        <v>501</v>
      </c>
      <c r="T75" s="20" t="s">
        <v>502</v>
      </c>
      <c r="U75" s="20" t="s">
        <v>502</v>
      </c>
      <c r="V75" s="20" t="s">
        <v>502</v>
      </c>
      <c r="W75" s="20" t="s">
        <v>134</v>
      </c>
      <c r="X75" s="20" t="s">
        <v>142</v>
      </c>
      <c r="Y75" s="20" t="s">
        <v>60</v>
      </c>
      <c r="Z75" s="20" t="s">
        <v>165</v>
      </c>
      <c r="AA75" s="20" t="s">
        <v>63</v>
      </c>
      <c r="AB75" s="14" t="s">
        <v>57</v>
      </c>
      <c r="AC75" s="14" t="s">
        <v>127</v>
      </c>
      <c r="AD75" s="14" t="s">
        <v>60</v>
      </c>
      <c r="AE75" s="14" t="s">
        <v>166</v>
      </c>
      <c r="AF75" s="14" t="s">
        <v>57</v>
      </c>
      <c r="AG75" s="14"/>
      <c r="AH75" s="14" t="s">
        <v>57</v>
      </c>
      <c r="AI75" s="18">
        <v>221105.22999999998</v>
      </c>
      <c r="AJ75" s="18">
        <f t="shared" ref="AJ75:AJ82" si="3">H75-AI75</f>
        <v>0</v>
      </c>
      <c r="AK75" s="26"/>
      <c r="AL75" s="26"/>
      <c r="AM75" s="26"/>
      <c r="AN75" s="26"/>
      <c r="AO75" s="26"/>
    </row>
    <row r="76" spans="1:42" s="30" customFormat="1" x14ac:dyDescent="0.3">
      <c r="A76" s="26" t="s">
        <v>499</v>
      </c>
      <c r="B76" s="26" t="s">
        <v>167</v>
      </c>
      <c r="C76" s="27">
        <v>67</v>
      </c>
      <c r="D76" s="41" t="s">
        <v>539</v>
      </c>
      <c r="E76" s="28" t="s">
        <v>335</v>
      </c>
      <c r="F76" s="26" t="s">
        <v>330</v>
      </c>
      <c r="G76" s="28" t="s">
        <v>133</v>
      </c>
      <c r="H76" s="29">
        <v>500002.4700000002</v>
      </c>
      <c r="I76" s="26" t="s">
        <v>439</v>
      </c>
      <c r="J76" s="26">
        <v>17640396662</v>
      </c>
      <c r="K76" s="26" t="s">
        <v>345</v>
      </c>
      <c r="L76" s="26" t="s">
        <v>346</v>
      </c>
      <c r="M76" s="26" t="s">
        <v>347</v>
      </c>
      <c r="N76" s="26" t="s">
        <v>440</v>
      </c>
      <c r="O76" s="26"/>
      <c r="P76" s="26" t="s">
        <v>78</v>
      </c>
      <c r="Q76" s="26" t="s">
        <v>78</v>
      </c>
      <c r="R76" s="26" t="s">
        <v>48</v>
      </c>
      <c r="S76" s="26" t="s">
        <v>501</v>
      </c>
      <c r="T76" s="20" t="s">
        <v>502</v>
      </c>
      <c r="U76" s="20" t="s">
        <v>502</v>
      </c>
      <c r="V76" s="20" t="s">
        <v>502</v>
      </c>
      <c r="W76" s="20" t="s">
        <v>134</v>
      </c>
      <c r="X76" s="20" t="s">
        <v>142</v>
      </c>
      <c r="Y76" s="20" t="s">
        <v>60</v>
      </c>
      <c r="Z76" s="20" t="s">
        <v>168</v>
      </c>
      <c r="AA76" s="20" t="s">
        <v>63</v>
      </c>
      <c r="AB76" s="14" t="s">
        <v>57</v>
      </c>
      <c r="AC76" s="14" t="s">
        <v>136</v>
      </c>
      <c r="AD76" s="14" t="s">
        <v>60</v>
      </c>
      <c r="AE76" s="14" t="s">
        <v>169</v>
      </c>
      <c r="AF76" s="14" t="s">
        <v>57</v>
      </c>
      <c r="AG76" s="14"/>
      <c r="AH76" s="14" t="s">
        <v>57</v>
      </c>
      <c r="AI76" s="18">
        <v>500002.4700000002</v>
      </c>
      <c r="AJ76" s="18">
        <f t="shared" si="3"/>
        <v>0</v>
      </c>
      <c r="AK76" s="26"/>
      <c r="AL76" s="26"/>
      <c r="AM76" s="26"/>
      <c r="AN76" s="26"/>
      <c r="AO76" s="26"/>
    </row>
    <row r="77" spans="1:42" s="30" customFormat="1" x14ac:dyDescent="0.3">
      <c r="A77" s="26" t="s">
        <v>499</v>
      </c>
      <c r="B77" s="26" t="s">
        <v>508</v>
      </c>
      <c r="C77" s="27">
        <v>68</v>
      </c>
      <c r="D77" s="41" t="s">
        <v>539</v>
      </c>
      <c r="E77" s="28" t="s">
        <v>335</v>
      </c>
      <c r="F77" s="26" t="s">
        <v>329</v>
      </c>
      <c r="G77" s="28" t="s">
        <v>296</v>
      </c>
      <c r="H77" s="29">
        <v>1246691.72</v>
      </c>
      <c r="I77" s="26" t="s">
        <v>396</v>
      </c>
      <c r="J77" s="26">
        <v>13810959300</v>
      </c>
      <c r="K77" s="26" t="s">
        <v>345</v>
      </c>
      <c r="L77" s="26" t="s">
        <v>346</v>
      </c>
      <c r="M77" s="26" t="s">
        <v>352</v>
      </c>
      <c r="N77" s="26" t="s">
        <v>397</v>
      </c>
      <c r="O77" s="26"/>
      <c r="P77" s="26" t="s">
        <v>78</v>
      </c>
      <c r="Q77" s="26" t="s">
        <v>78</v>
      </c>
      <c r="R77" s="26" t="s">
        <v>48</v>
      </c>
      <c r="S77" s="26" t="s">
        <v>501</v>
      </c>
      <c r="T77" s="20" t="s">
        <v>502</v>
      </c>
      <c r="U77" s="20" t="s">
        <v>502</v>
      </c>
      <c r="V77" s="20" t="s">
        <v>502</v>
      </c>
      <c r="W77" s="20" t="s">
        <v>220</v>
      </c>
      <c r="X77" s="20" t="s">
        <v>142</v>
      </c>
      <c r="Y77" s="20" t="s">
        <v>60</v>
      </c>
      <c r="Z77" s="20" t="s">
        <v>305</v>
      </c>
      <c r="AA77" s="20" t="s">
        <v>63</v>
      </c>
      <c r="AB77" s="14" t="s">
        <v>124</v>
      </c>
      <c r="AC77" s="14" t="s">
        <v>59</v>
      </c>
      <c r="AD77" s="14" t="s">
        <v>59</v>
      </c>
      <c r="AE77" s="14" t="s">
        <v>59</v>
      </c>
      <c r="AF77" s="14" t="s">
        <v>59</v>
      </c>
      <c r="AG77" s="14"/>
      <c r="AH77" s="14" t="s">
        <v>59</v>
      </c>
      <c r="AI77" s="18"/>
      <c r="AJ77" s="18">
        <f t="shared" si="3"/>
        <v>1246691.72</v>
      </c>
      <c r="AK77" s="26"/>
      <c r="AL77" s="26"/>
      <c r="AM77" s="26"/>
      <c r="AN77" s="26"/>
      <c r="AO77" s="26"/>
    </row>
    <row r="78" spans="1:42" s="30" customFormat="1" x14ac:dyDescent="0.3">
      <c r="A78" s="26" t="s">
        <v>522</v>
      </c>
      <c r="B78" s="26" t="s">
        <v>523</v>
      </c>
      <c r="C78" s="27">
        <v>69</v>
      </c>
      <c r="D78" s="41" t="s">
        <v>539</v>
      </c>
      <c r="E78" s="28" t="s">
        <v>337</v>
      </c>
      <c r="F78" s="26" t="s">
        <v>326</v>
      </c>
      <c r="G78" s="28" t="s">
        <v>314</v>
      </c>
      <c r="H78" s="29">
        <v>247560.08</v>
      </c>
      <c r="I78" s="26" t="s">
        <v>448</v>
      </c>
      <c r="J78" s="26">
        <v>15920153719</v>
      </c>
      <c r="K78" s="26" t="s">
        <v>449</v>
      </c>
      <c r="L78" s="26" t="s">
        <v>450</v>
      </c>
      <c r="M78" s="26" t="s">
        <v>451</v>
      </c>
      <c r="N78" s="26" t="s">
        <v>452</v>
      </c>
      <c r="O78" s="26"/>
      <c r="P78" s="26" t="s">
        <v>78</v>
      </c>
      <c r="Q78" s="26" t="s">
        <v>78</v>
      </c>
      <c r="R78" s="26" t="s">
        <v>48</v>
      </c>
      <c r="S78" s="26" t="s">
        <v>501</v>
      </c>
      <c r="T78" s="20" t="s">
        <v>502</v>
      </c>
      <c r="U78" s="20" t="s">
        <v>502</v>
      </c>
      <c r="V78" s="20" t="s">
        <v>502</v>
      </c>
      <c r="W78" s="20" t="s">
        <v>220</v>
      </c>
      <c r="X78" s="20" t="s">
        <v>142</v>
      </c>
      <c r="Y78" s="20" t="s">
        <v>60</v>
      </c>
      <c r="Z78" s="20" t="s">
        <v>315</v>
      </c>
      <c r="AA78" s="20" t="s">
        <v>63</v>
      </c>
      <c r="AB78" s="14" t="s">
        <v>124</v>
      </c>
      <c r="AC78" s="14" t="s">
        <v>59</v>
      </c>
      <c r="AD78" s="14" t="s">
        <v>59</v>
      </c>
      <c r="AE78" s="14" t="s">
        <v>59</v>
      </c>
      <c r="AF78" s="14" t="s">
        <v>59</v>
      </c>
      <c r="AG78" s="14"/>
      <c r="AH78" s="14" t="s">
        <v>59</v>
      </c>
      <c r="AI78" s="18"/>
      <c r="AJ78" s="18">
        <f t="shared" si="3"/>
        <v>247560.08</v>
      </c>
      <c r="AK78" s="26"/>
      <c r="AL78" s="26"/>
      <c r="AM78" s="26"/>
      <c r="AN78" s="26"/>
      <c r="AO78" s="26"/>
      <c r="AP78" s="30" t="s">
        <v>544</v>
      </c>
    </row>
    <row r="79" spans="1:42" s="30" customFormat="1" x14ac:dyDescent="0.3">
      <c r="A79" s="26" t="s">
        <v>499</v>
      </c>
      <c r="B79" s="26" t="s">
        <v>223</v>
      </c>
      <c r="C79" s="27">
        <v>70</v>
      </c>
      <c r="D79" s="41" t="s">
        <v>539</v>
      </c>
      <c r="E79" s="28" t="s">
        <v>337</v>
      </c>
      <c r="F79" s="26" t="s">
        <v>331</v>
      </c>
      <c r="G79" s="28" t="s">
        <v>224</v>
      </c>
      <c r="H79" s="29">
        <v>387733.24</v>
      </c>
      <c r="I79" s="26" t="s">
        <v>455</v>
      </c>
      <c r="J79" s="26">
        <v>15307135678</v>
      </c>
      <c r="K79" s="26" t="s">
        <v>345</v>
      </c>
      <c r="L79" s="26" t="s">
        <v>346</v>
      </c>
      <c r="M79" s="26" t="s">
        <v>347</v>
      </c>
      <c r="N79" s="26" t="s">
        <v>456</v>
      </c>
      <c r="O79" s="26"/>
      <c r="P79" s="26" t="s">
        <v>78</v>
      </c>
      <c r="Q79" s="26" t="s">
        <v>78</v>
      </c>
      <c r="R79" s="26" t="s">
        <v>48</v>
      </c>
      <c r="S79" s="26" t="s">
        <v>501</v>
      </c>
      <c r="T79" s="20" t="s">
        <v>502</v>
      </c>
      <c r="U79" s="20" t="s">
        <v>502</v>
      </c>
      <c r="V79" s="20" t="s">
        <v>502</v>
      </c>
      <c r="W79" s="20" t="s">
        <v>220</v>
      </c>
      <c r="X79" s="20" t="s">
        <v>142</v>
      </c>
      <c r="Y79" s="20" t="s">
        <v>60</v>
      </c>
      <c r="Z79" s="20" t="s">
        <v>225</v>
      </c>
      <c r="AA79" s="20" t="s">
        <v>63</v>
      </c>
      <c r="AB79" s="14" t="s">
        <v>124</v>
      </c>
      <c r="AC79" s="14" t="s">
        <v>59</v>
      </c>
      <c r="AD79" s="14" t="s">
        <v>59</v>
      </c>
      <c r="AE79" s="14" t="s">
        <v>59</v>
      </c>
      <c r="AF79" s="14" t="s">
        <v>59</v>
      </c>
      <c r="AG79" s="14"/>
      <c r="AH79" s="14" t="s">
        <v>59</v>
      </c>
      <c r="AI79" s="18"/>
      <c r="AJ79" s="18">
        <f t="shared" si="3"/>
        <v>387733.24</v>
      </c>
      <c r="AK79" s="26"/>
      <c r="AL79" s="26"/>
      <c r="AM79" s="26"/>
      <c r="AN79" s="26"/>
      <c r="AO79" s="26"/>
    </row>
    <row r="80" spans="1:42" s="30" customFormat="1" x14ac:dyDescent="0.3">
      <c r="A80" s="26" t="s">
        <v>509</v>
      </c>
      <c r="B80" s="26" t="s">
        <v>536</v>
      </c>
      <c r="C80" s="27">
        <v>71</v>
      </c>
      <c r="D80" s="41" t="s">
        <v>539</v>
      </c>
      <c r="E80" s="28" t="s">
        <v>342</v>
      </c>
      <c r="F80" s="26" t="s">
        <v>331</v>
      </c>
      <c r="G80" s="28" t="s">
        <v>278</v>
      </c>
      <c r="H80" s="29">
        <v>80000</v>
      </c>
      <c r="I80" s="26" t="s">
        <v>383</v>
      </c>
      <c r="J80" s="26">
        <v>18611172898</v>
      </c>
      <c r="K80" s="26" t="s">
        <v>346</v>
      </c>
      <c r="L80" s="26" t="s">
        <v>346</v>
      </c>
      <c r="M80" s="26" t="s">
        <v>384</v>
      </c>
      <c r="N80" s="26" t="s">
        <v>385</v>
      </c>
      <c r="O80" s="26"/>
      <c r="P80" s="26" t="s">
        <v>78</v>
      </c>
      <c r="Q80" s="26" t="s">
        <v>78</v>
      </c>
      <c r="R80" s="26" t="s">
        <v>48</v>
      </c>
      <c r="S80" s="26" t="s">
        <v>501</v>
      </c>
      <c r="T80" s="20" t="s">
        <v>502</v>
      </c>
      <c r="U80" s="20" t="s">
        <v>502</v>
      </c>
      <c r="V80" s="20" t="s">
        <v>502</v>
      </c>
      <c r="W80" s="20" t="s">
        <v>220</v>
      </c>
      <c r="X80" s="20" t="s">
        <v>196</v>
      </c>
      <c r="Y80" s="20" t="s">
        <v>60</v>
      </c>
      <c r="Z80" s="20" t="s">
        <v>293</v>
      </c>
      <c r="AA80" s="20" t="s">
        <v>63</v>
      </c>
      <c r="AB80" s="14" t="s">
        <v>124</v>
      </c>
      <c r="AC80" s="14" t="s">
        <v>59</v>
      </c>
      <c r="AD80" s="14" t="s">
        <v>59</v>
      </c>
      <c r="AE80" s="14" t="s">
        <v>59</v>
      </c>
      <c r="AF80" s="14" t="s">
        <v>59</v>
      </c>
      <c r="AG80" s="14"/>
      <c r="AH80" s="14" t="s">
        <v>59</v>
      </c>
      <c r="AI80" s="18"/>
      <c r="AJ80" s="18">
        <f t="shared" si="3"/>
        <v>80000</v>
      </c>
      <c r="AK80" s="26"/>
      <c r="AL80" s="26"/>
      <c r="AM80" s="26"/>
      <c r="AN80" s="26"/>
      <c r="AO80" s="26"/>
    </row>
    <row r="81" spans="1:41" s="30" customFormat="1" x14ac:dyDescent="0.3">
      <c r="A81" s="26" t="s">
        <v>509</v>
      </c>
      <c r="B81" s="26" t="s">
        <v>537</v>
      </c>
      <c r="C81" s="27">
        <v>72</v>
      </c>
      <c r="D81" s="41" t="s">
        <v>539</v>
      </c>
      <c r="E81" s="28" t="s">
        <v>342</v>
      </c>
      <c r="F81" s="26" t="s">
        <v>331</v>
      </c>
      <c r="G81" s="28" t="s">
        <v>211</v>
      </c>
      <c r="H81" s="29">
        <v>90000</v>
      </c>
      <c r="I81" s="26" t="s">
        <v>496</v>
      </c>
      <c r="J81" s="26">
        <v>18861796850</v>
      </c>
      <c r="K81" s="26" t="s">
        <v>346</v>
      </c>
      <c r="L81" s="26" t="s">
        <v>346</v>
      </c>
      <c r="M81" s="26" t="s">
        <v>347</v>
      </c>
      <c r="N81" s="26" t="s">
        <v>497</v>
      </c>
      <c r="O81" s="26"/>
      <c r="P81" s="26" t="s">
        <v>78</v>
      </c>
      <c r="Q81" s="26" t="s">
        <v>78</v>
      </c>
      <c r="R81" s="26" t="s">
        <v>48</v>
      </c>
      <c r="S81" s="26" t="s">
        <v>501</v>
      </c>
      <c r="T81" s="20" t="s">
        <v>502</v>
      </c>
      <c r="U81" s="20" t="s">
        <v>502</v>
      </c>
      <c r="V81" s="20" t="s">
        <v>502</v>
      </c>
      <c r="W81" s="20" t="s">
        <v>134</v>
      </c>
      <c r="X81" s="20" t="s">
        <v>196</v>
      </c>
      <c r="Y81" s="20" t="s">
        <v>60</v>
      </c>
      <c r="Z81" s="20" t="s">
        <v>212</v>
      </c>
      <c r="AA81" s="20" t="s">
        <v>63</v>
      </c>
      <c r="AB81" s="14" t="s">
        <v>57</v>
      </c>
      <c r="AC81" s="14" t="s">
        <v>213</v>
      </c>
      <c r="AD81" s="14" t="s">
        <v>60</v>
      </c>
      <c r="AE81" s="14" t="s">
        <v>214</v>
      </c>
      <c r="AF81" s="14" t="s">
        <v>57</v>
      </c>
      <c r="AG81" s="14"/>
      <c r="AH81" s="14" t="s">
        <v>57</v>
      </c>
      <c r="AI81" s="18">
        <v>90000</v>
      </c>
      <c r="AJ81" s="18">
        <f t="shared" si="3"/>
        <v>0</v>
      </c>
      <c r="AK81" s="26"/>
      <c r="AL81" s="26"/>
      <c r="AM81" s="26"/>
      <c r="AN81" s="26"/>
      <c r="AO81" s="26"/>
    </row>
    <row r="82" spans="1:41" s="30" customFormat="1" x14ac:dyDescent="0.3">
      <c r="A82" s="26" t="s">
        <v>509</v>
      </c>
      <c r="B82" s="26" t="s">
        <v>538</v>
      </c>
      <c r="C82" s="27">
        <v>73</v>
      </c>
      <c r="D82" s="41" t="s">
        <v>539</v>
      </c>
      <c r="E82" s="28" t="s">
        <v>343</v>
      </c>
      <c r="F82" s="26" t="s">
        <v>331</v>
      </c>
      <c r="G82" s="28" t="s">
        <v>133</v>
      </c>
      <c r="H82" s="29">
        <v>100000</v>
      </c>
      <c r="I82" s="26" t="s">
        <v>439</v>
      </c>
      <c r="J82" s="26">
        <v>17640396662</v>
      </c>
      <c r="K82" s="26" t="s">
        <v>346</v>
      </c>
      <c r="L82" s="26" t="s">
        <v>346</v>
      </c>
      <c r="M82" s="26" t="s">
        <v>347</v>
      </c>
      <c r="N82" s="26" t="s">
        <v>498</v>
      </c>
      <c r="O82" s="26"/>
      <c r="P82" s="26" t="s">
        <v>78</v>
      </c>
      <c r="Q82" s="26" t="s">
        <v>78</v>
      </c>
      <c r="R82" s="26" t="s">
        <v>48</v>
      </c>
      <c r="S82" s="26" t="s">
        <v>501</v>
      </c>
      <c r="T82" s="20" t="s">
        <v>502</v>
      </c>
      <c r="U82" s="20" t="s">
        <v>502</v>
      </c>
      <c r="V82" s="20" t="s">
        <v>502</v>
      </c>
      <c r="W82" s="20" t="s">
        <v>134</v>
      </c>
      <c r="X82" s="20" t="s">
        <v>196</v>
      </c>
      <c r="Y82" s="20" t="s">
        <v>60</v>
      </c>
      <c r="Z82" s="20" t="s">
        <v>208</v>
      </c>
      <c r="AA82" s="20" t="s">
        <v>63</v>
      </c>
      <c r="AB82" s="14" t="s">
        <v>57</v>
      </c>
      <c r="AC82" s="14" t="s">
        <v>209</v>
      </c>
      <c r="AD82" s="14" t="s">
        <v>60</v>
      </c>
      <c r="AE82" s="14" t="s">
        <v>210</v>
      </c>
      <c r="AF82" s="14" t="s">
        <v>124</v>
      </c>
      <c r="AG82" s="14"/>
      <c r="AH82" s="14" t="s">
        <v>57</v>
      </c>
      <c r="AI82" s="18">
        <v>100000</v>
      </c>
      <c r="AJ82" s="18">
        <f t="shared" si="3"/>
        <v>0</v>
      </c>
      <c r="AK82" s="26"/>
      <c r="AL82" s="26"/>
      <c r="AM82" s="26"/>
      <c r="AN82" s="26"/>
      <c r="AO82" s="26"/>
    </row>
    <row r="83" spans="1:41" s="30" customFormat="1" x14ac:dyDescent="0.3">
      <c r="A83" s="26"/>
      <c r="B83" s="26"/>
      <c r="C83" s="27">
        <v>74</v>
      </c>
      <c r="D83" s="41"/>
      <c r="E83" s="28" t="s">
        <v>569</v>
      </c>
      <c r="F83" s="26" t="s">
        <v>328</v>
      </c>
      <c r="G83" s="28" t="s">
        <v>548</v>
      </c>
      <c r="H83" s="29">
        <v>60000</v>
      </c>
      <c r="I83" s="45" t="s">
        <v>570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6"/>
      <c r="AH83" s="20"/>
      <c r="AI83" s="18"/>
      <c r="AJ83" s="18"/>
      <c r="AK83" s="26"/>
      <c r="AL83" s="26"/>
      <c r="AM83" s="26"/>
      <c r="AN83" s="26"/>
      <c r="AO83" s="26"/>
    </row>
    <row r="84" spans="1:41" s="30" customFormat="1" x14ac:dyDescent="0.3">
      <c r="A84" s="26"/>
      <c r="B84" s="26"/>
      <c r="C84" s="27">
        <v>75</v>
      </c>
      <c r="D84" s="41"/>
      <c r="E84" s="28" t="s">
        <v>340</v>
      </c>
      <c r="F84" s="26" t="s">
        <v>328</v>
      </c>
      <c r="G84" s="28" t="s">
        <v>549</v>
      </c>
      <c r="H84" s="29">
        <v>173417</v>
      </c>
      <c r="I84" s="45" t="s">
        <v>570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6"/>
      <c r="AH84" s="20"/>
      <c r="AI84" s="18"/>
      <c r="AJ84" s="18"/>
      <c r="AK84" s="26"/>
      <c r="AL84" s="26"/>
      <c r="AM84" s="26"/>
      <c r="AN84" s="26"/>
      <c r="AO84" s="26"/>
    </row>
    <row r="85" spans="1:41" s="30" customFormat="1" x14ac:dyDescent="0.3">
      <c r="A85" s="26"/>
      <c r="B85" s="26"/>
      <c r="C85" s="27">
        <v>76</v>
      </c>
      <c r="D85" s="41"/>
      <c r="E85" s="28" t="s">
        <v>569</v>
      </c>
      <c r="F85" s="26" t="s">
        <v>328</v>
      </c>
      <c r="G85" s="28" t="s">
        <v>550</v>
      </c>
      <c r="H85" s="29">
        <v>60000</v>
      </c>
      <c r="I85" s="45" t="s">
        <v>570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6"/>
      <c r="AH85" s="20"/>
      <c r="AI85" s="18"/>
      <c r="AJ85" s="18"/>
      <c r="AK85" s="26"/>
      <c r="AL85" s="26"/>
      <c r="AM85" s="26"/>
      <c r="AN85" s="26"/>
      <c r="AO85" s="26"/>
    </row>
    <row r="86" spans="1:41" s="30" customFormat="1" x14ac:dyDescent="0.3">
      <c r="A86" s="26"/>
      <c r="B86" s="26"/>
      <c r="C86" s="27">
        <v>77</v>
      </c>
      <c r="D86" s="41"/>
      <c r="E86" s="28" t="s">
        <v>569</v>
      </c>
      <c r="F86" s="26" t="s">
        <v>328</v>
      </c>
      <c r="G86" s="28" t="s">
        <v>551</v>
      </c>
      <c r="H86" s="29">
        <v>51820</v>
      </c>
      <c r="I86" s="45" t="s">
        <v>570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6"/>
      <c r="AH86" s="20"/>
      <c r="AI86" s="18"/>
      <c r="AJ86" s="18"/>
      <c r="AK86" s="26"/>
      <c r="AL86" s="26"/>
      <c r="AM86" s="26"/>
      <c r="AN86" s="26"/>
      <c r="AO86" s="26"/>
    </row>
    <row r="87" spans="1:41" s="30" customFormat="1" x14ac:dyDescent="0.3">
      <c r="A87" s="26"/>
      <c r="B87" s="26"/>
      <c r="C87" s="27">
        <v>78</v>
      </c>
      <c r="D87" s="41"/>
      <c r="E87" s="28" t="s">
        <v>569</v>
      </c>
      <c r="F87" s="26" t="s">
        <v>328</v>
      </c>
      <c r="G87" s="28" t="s">
        <v>552</v>
      </c>
      <c r="H87" s="29">
        <v>57298.22</v>
      </c>
      <c r="I87" s="45" t="s">
        <v>570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6"/>
      <c r="AH87" s="20"/>
      <c r="AI87" s="18"/>
      <c r="AJ87" s="18"/>
      <c r="AK87" s="26"/>
      <c r="AL87" s="26"/>
      <c r="AM87" s="26"/>
      <c r="AN87" s="26"/>
      <c r="AO87" s="26"/>
    </row>
    <row r="88" spans="1:41" s="30" customFormat="1" x14ac:dyDescent="0.3">
      <c r="A88" s="26"/>
      <c r="B88" s="26"/>
      <c r="C88" s="27">
        <v>79</v>
      </c>
      <c r="D88" s="41"/>
      <c r="E88" s="28" t="s">
        <v>340</v>
      </c>
      <c r="F88" s="26" t="s">
        <v>328</v>
      </c>
      <c r="G88" s="28" t="s">
        <v>553</v>
      </c>
      <c r="H88" s="29">
        <v>605735</v>
      </c>
      <c r="I88" s="45" t="s">
        <v>570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6"/>
      <c r="AH88" s="20"/>
      <c r="AI88" s="18"/>
      <c r="AJ88" s="18"/>
      <c r="AK88" s="26"/>
      <c r="AL88" s="26"/>
      <c r="AM88" s="26"/>
      <c r="AN88" s="26"/>
      <c r="AO88" s="26"/>
    </row>
    <row r="89" spans="1:41" s="30" customFormat="1" x14ac:dyDescent="0.3">
      <c r="A89" s="26"/>
      <c r="B89" s="26"/>
      <c r="C89" s="27">
        <v>80</v>
      </c>
      <c r="D89" s="41"/>
      <c r="E89" s="28" t="s">
        <v>569</v>
      </c>
      <c r="F89" s="26" t="s">
        <v>328</v>
      </c>
      <c r="G89" s="28" t="s">
        <v>554</v>
      </c>
      <c r="H89" s="29">
        <v>80320</v>
      </c>
      <c r="I89" s="45" t="s">
        <v>570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6"/>
      <c r="AH89" s="20"/>
      <c r="AI89" s="18"/>
      <c r="AJ89" s="18"/>
      <c r="AK89" s="26"/>
      <c r="AL89" s="26"/>
      <c r="AM89" s="26"/>
      <c r="AN89" s="26"/>
      <c r="AO89" s="26"/>
    </row>
    <row r="90" spans="1:41" s="30" customFormat="1" x14ac:dyDescent="0.3">
      <c r="A90" s="26"/>
      <c r="B90" s="26"/>
      <c r="C90" s="27">
        <v>81</v>
      </c>
      <c r="D90" s="41"/>
      <c r="E90" s="28" t="s">
        <v>340</v>
      </c>
      <c r="F90" s="26" t="s">
        <v>328</v>
      </c>
      <c r="G90" s="28" t="s">
        <v>555</v>
      </c>
      <c r="H90" s="29">
        <v>475199.99</v>
      </c>
      <c r="I90" s="45" t="s">
        <v>570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6"/>
      <c r="AH90" s="20"/>
      <c r="AI90" s="18"/>
      <c r="AJ90" s="18"/>
      <c r="AK90" s="26"/>
      <c r="AL90" s="26"/>
      <c r="AM90" s="26"/>
      <c r="AN90" s="26"/>
      <c r="AO90" s="26"/>
    </row>
    <row r="91" spans="1:41" s="30" customFormat="1" x14ac:dyDescent="0.3">
      <c r="A91" s="26"/>
      <c r="B91" s="26"/>
      <c r="C91" s="27">
        <v>82</v>
      </c>
      <c r="D91" s="41"/>
      <c r="E91" s="28" t="s">
        <v>569</v>
      </c>
      <c r="F91" s="26" t="s">
        <v>328</v>
      </c>
      <c r="G91" s="28" t="s">
        <v>556</v>
      </c>
      <c r="H91" s="29">
        <v>78616.600000000006</v>
      </c>
      <c r="I91" s="45" t="s">
        <v>570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6"/>
      <c r="AH91" s="20"/>
      <c r="AI91" s="18"/>
      <c r="AJ91" s="18"/>
      <c r="AK91" s="26"/>
      <c r="AL91" s="26"/>
      <c r="AM91" s="26"/>
      <c r="AN91" s="26"/>
      <c r="AO91" s="26"/>
    </row>
    <row r="92" spans="1:41" s="30" customFormat="1" x14ac:dyDescent="0.3">
      <c r="A92" s="26"/>
      <c r="B92" s="26"/>
      <c r="C92" s="27">
        <v>83</v>
      </c>
      <c r="D92" s="41"/>
      <c r="E92" s="28" t="s">
        <v>340</v>
      </c>
      <c r="F92" s="26" t="s">
        <v>328</v>
      </c>
      <c r="G92" s="28" t="s">
        <v>557</v>
      </c>
      <c r="H92" s="29">
        <v>188490</v>
      </c>
      <c r="I92" s="45" t="s">
        <v>570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6"/>
      <c r="AH92" s="20"/>
      <c r="AI92" s="18"/>
      <c r="AJ92" s="18"/>
      <c r="AK92" s="26"/>
      <c r="AL92" s="26"/>
      <c r="AM92" s="26"/>
      <c r="AN92" s="26"/>
      <c r="AO92" s="26"/>
    </row>
    <row r="93" spans="1:41" s="30" customFormat="1" x14ac:dyDescent="0.3">
      <c r="A93" s="26"/>
      <c r="B93" s="26"/>
      <c r="C93" s="27">
        <v>84</v>
      </c>
      <c r="D93" s="41"/>
      <c r="E93" s="28" t="s">
        <v>340</v>
      </c>
      <c r="F93" s="26" t="s">
        <v>328</v>
      </c>
      <c r="G93" s="28" t="s">
        <v>558</v>
      </c>
      <c r="H93" s="29">
        <v>100000</v>
      </c>
      <c r="I93" s="45" t="s">
        <v>570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6"/>
      <c r="AH93" s="20"/>
      <c r="AI93" s="18"/>
      <c r="AJ93" s="18"/>
      <c r="AK93" s="26"/>
      <c r="AL93" s="26"/>
      <c r="AM93" s="26"/>
      <c r="AN93" s="26"/>
      <c r="AO93" s="26"/>
    </row>
    <row r="94" spans="1:41" s="30" customFormat="1" x14ac:dyDescent="0.3">
      <c r="A94" s="26"/>
      <c r="B94" s="26"/>
      <c r="C94" s="27">
        <v>85</v>
      </c>
      <c r="D94" s="41"/>
      <c r="E94" s="28" t="s">
        <v>340</v>
      </c>
      <c r="F94" s="26" t="s">
        <v>328</v>
      </c>
      <c r="G94" s="28" t="s">
        <v>559</v>
      </c>
      <c r="H94" s="29">
        <v>100000</v>
      </c>
      <c r="I94" s="45" t="s">
        <v>570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6"/>
      <c r="AH94" s="20"/>
      <c r="AI94" s="18"/>
      <c r="AJ94" s="18"/>
      <c r="AK94" s="26"/>
      <c r="AL94" s="26"/>
      <c r="AM94" s="26"/>
      <c r="AN94" s="26"/>
      <c r="AO94" s="26"/>
    </row>
    <row r="95" spans="1:41" s="30" customFormat="1" x14ac:dyDescent="0.3">
      <c r="A95" s="26"/>
      <c r="B95" s="26"/>
      <c r="C95" s="27">
        <v>86</v>
      </c>
      <c r="D95" s="41"/>
      <c r="E95" s="28" t="s">
        <v>569</v>
      </c>
      <c r="F95" s="26" t="s">
        <v>328</v>
      </c>
      <c r="G95" s="28" t="s">
        <v>560</v>
      </c>
      <c r="H95" s="29">
        <v>61501</v>
      </c>
      <c r="I95" s="45" t="s">
        <v>570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6"/>
      <c r="AH95" s="20"/>
      <c r="AI95" s="18"/>
      <c r="AJ95" s="18"/>
      <c r="AK95" s="26"/>
      <c r="AL95" s="26"/>
      <c r="AM95" s="26"/>
      <c r="AN95" s="26"/>
      <c r="AO95" s="26"/>
    </row>
    <row r="96" spans="1:41" s="30" customFormat="1" x14ac:dyDescent="0.3">
      <c r="A96" s="26"/>
      <c r="B96" s="26"/>
      <c r="C96" s="27">
        <v>87</v>
      </c>
      <c r="D96" s="41"/>
      <c r="E96" s="28" t="s">
        <v>569</v>
      </c>
      <c r="F96" s="26" t="s">
        <v>328</v>
      </c>
      <c r="G96" s="28" t="s">
        <v>561</v>
      </c>
      <c r="H96" s="29">
        <v>63106.85</v>
      </c>
      <c r="I96" s="45" t="s">
        <v>570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6"/>
      <c r="AH96" s="20"/>
      <c r="AI96" s="18"/>
      <c r="AJ96" s="18"/>
      <c r="AK96" s="26"/>
      <c r="AL96" s="26"/>
      <c r="AM96" s="26"/>
      <c r="AN96" s="26"/>
      <c r="AO96" s="26"/>
    </row>
    <row r="97" spans="1:41" s="30" customFormat="1" x14ac:dyDescent="0.3">
      <c r="A97" s="26"/>
      <c r="B97" s="26"/>
      <c r="C97" s="27">
        <v>88</v>
      </c>
      <c r="D97" s="41"/>
      <c r="E97" s="28" t="s">
        <v>340</v>
      </c>
      <c r="F97" s="26" t="s">
        <v>328</v>
      </c>
      <c r="G97" s="28" t="s">
        <v>562</v>
      </c>
      <c r="H97" s="29">
        <v>107323</v>
      </c>
      <c r="I97" s="45" t="s">
        <v>570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6"/>
      <c r="AH97" s="20"/>
      <c r="AI97" s="18"/>
      <c r="AJ97" s="18"/>
      <c r="AK97" s="26"/>
      <c r="AL97" s="26"/>
      <c r="AM97" s="26"/>
      <c r="AN97" s="26"/>
      <c r="AO97" s="26"/>
    </row>
    <row r="98" spans="1:41" s="30" customFormat="1" x14ac:dyDescent="0.3">
      <c r="A98" s="26"/>
      <c r="B98" s="26"/>
      <c r="C98" s="27">
        <v>89</v>
      </c>
      <c r="D98" s="41"/>
      <c r="E98" s="28" t="s">
        <v>569</v>
      </c>
      <c r="F98" s="26" t="s">
        <v>328</v>
      </c>
      <c r="G98" s="28" t="s">
        <v>563</v>
      </c>
      <c r="H98" s="29">
        <v>69800</v>
      </c>
      <c r="I98" s="45" t="s">
        <v>570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6"/>
      <c r="AH98" s="20"/>
      <c r="AI98" s="18"/>
      <c r="AJ98" s="18"/>
      <c r="AK98" s="26"/>
      <c r="AL98" s="26"/>
      <c r="AM98" s="26"/>
      <c r="AN98" s="26"/>
      <c r="AO98" s="26"/>
    </row>
    <row r="99" spans="1:41" s="30" customFormat="1" x14ac:dyDescent="0.3">
      <c r="A99" s="26"/>
      <c r="B99" s="26"/>
      <c r="C99" s="27">
        <v>90</v>
      </c>
      <c r="D99" s="41"/>
      <c r="E99" s="28" t="s">
        <v>340</v>
      </c>
      <c r="F99" s="26" t="s">
        <v>327</v>
      </c>
      <c r="G99" s="28" t="s">
        <v>564</v>
      </c>
      <c r="H99" s="29">
        <v>276249.90000000002</v>
      </c>
      <c r="I99" s="45" t="s">
        <v>570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6"/>
      <c r="AH99" s="20"/>
      <c r="AI99" s="18"/>
      <c r="AJ99" s="18"/>
      <c r="AK99" s="26"/>
      <c r="AL99" s="26"/>
      <c r="AM99" s="26"/>
      <c r="AN99" s="26"/>
      <c r="AO99" s="26"/>
    </row>
    <row r="100" spans="1:41" s="30" customFormat="1" x14ac:dyDescent="0.3">
      <c r="A100" s="26"/>
      <c r="B100" s="26"/>
      <c r="C100" s="27">
        <v>91</v>
      </c>
      <c r="D100" s="41"/>
      <c r="E100" s="28" t="s">
        <v>341</v>
      </c>
      <c r="F100" s="26" t="s">
        <v>327</v>
      </c>
      <c r="G100" s="28" t="s">
        <v>565</v>
      </c>
      <c r="H100" s="29">
        <v>314984.59999999998</v>
      </c>
      <c r="I100" s="45" t="s">
        <v>570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6"/>
      <c r="AH100" s="20"/>
      <c r="AI100" s="18"/>
      <c r="AJ100" s="18"/>
      <c r="AK100" s="26"/>
      <c r="AL100" s="26"/>
      <c r="AM100" s="26"/>
      <c r="AN100" s="26"/>
      <c r="AO100" s="26"/>
    </row>
    <row r="101" spans="1:41" s="30" customFormat="1" x14ac:dyDescent="0.3">
      <c r="A101" s="26"/>
      <c r="B101" s="26"/>
      <c r="C101" s="27">
        <v>92</v>
      </c>
      <c r="D101" s="41"/>
      <c r="E101" s="28" t="s">
        <v>341</v>
      </c>
      <c r="F101" s="26" t="s">
        <v>330</v>
      </c>
      <c r="G101" s="28" t="s">
        <v>566</v>
      </c>
      <c r="H101" s="29">
        <v>165600</v>
      </c>
      <c r="I101" s="45" t="s">
        <v>570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6"/>
      <c r="AH101" s="20"/>
      <c r="AI101" s="18"/>
      <c r="AJ101" s="18"/>
      <c r="AK101" s="26"/>
      <c r="AL101" s="26"/>
      <c r="AM101" s="26"/>
      <c r="AN101" s="26"/>
      <c r="AO101" s="26"/>
    </row>
    <row r="102" spans="1:41" s="30" customFormat="1" x14ac:dyDescent="0.3">
      <c r="A102" s="26"/>
      <c r="B102" s="26"/>
      <c r="C102" s="27">
        <v>93</v>
      </c>
      <c r="D102" s="41"/>
      <c r="E102" s="28" t="s">
        <v>341</v>
      </c>
      <c r="F102" s="26" t="s">
        <v>330</v>
      </c>
      <c r="G102" s="28" t="s">
        <v>567</v>
      </c>
      <c r="H102" s="29">
        <v>148162.20000000001</v>
      </c>
      <c r="I102" s="45" t="s">
        <v>570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6"/>
      <c r="AH102" s="20"/>
      <c r="AI102" s="18"/>
      <c r="AJ102" s="18"/>
      <c r="AK102" s="26"/>
      <c r="AL102" s="26"/>
      <c r="AM102" s="26"/>
      <c r="AN102" s="26"/>
      <c r="AO102" s="26"/>
    </row>
    <row r="103" spans="1:41" s="30" customFormat="1" x14ac:dyDescent="0.3">
      <c r="A103" s="26"/>
      <c r="B103" s="26"/>
      <c r="C103" s="27">
        <v>94</v>
      </c>
      <c r="D103" s="41"/>
      <c r="E103" s="28" t="s">
        <v>341</v>
      </c>
      <c r="F103" s="26" t="s">
        <v>330</v>
      </c>
      <c r="G103" s="28" t="s">
        <v>568</v>
      </c>
      <c r="H103" s="29">
        <v>151737.79999999999</v>
      </c>
      <c r="I103" s="45" t="s">
        <v>570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6"/>
      <c r="AH103" s="20"/>
      <c r="AI103" s="18"/>
      <c r="AJ103" s="18"/>
      <c r="AK103" s="26"/>
      <c r="AL103" s="26"/>
      <c r="AM103" s="26"/>
      <c r="AN103" s="26"/>
      <c r="AO103" s="26"/>
    </row>
  </sheetData>
  <autoFilter ref="A2:AO103" xr:uid="{8CB0E231-7E30-49D2-B301-002DCE8C315E}"/>
  <mergeCells count="6">
    <mergeCell ref="AM1:AO1"/>
    <mergeCell ref="A1:N1"/>
    <mergeCell ref="O1:S1"/>
    <mergeCell ref="T1:AA1"/>
    <mergeCell ref="AB1:AH1"/>
    <mergeCell ref="AI1:AL1"/>
  </mergeCells>
  <phoneticPr fontId="3" type="noConversion"/>
  <conditionalFormatting sqref="G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AD7C-9093-4091-A7AE-BDF1C0F36ACF}">
  <dimension ref="A1:AP103"/>
  <sheetViews>
    <sheetView topLeftCell="V1" workbookViewId="0">
      <selection activeCell="G5" sqref="G5"/>
    </sheetView>
  </sheetViews>
  <sheetFormatPr defaultRowHeight="14" x14ac:dyDescent="0.3"/>
  <cols>
    <col min="2" max="2" width="22.9140625" customWidth="1"/>
    <col min="3" max="3" width="5.1640625" customWidth="1"/>
    <col min="4" max="4" width="5.25" customWidth="1"/>
    <col min="5" max="5" width="22.9140625" customWidth="1"/>
    <col min="6" max="6" width="13.58203125" customWidth="1"/>
    <col min="7" max="7" width="30.75" customWidth="1"/>
    <col min="8" max="8" width="17.08203125" customWidth="1"/>
    <col min="10" max="10" width="17.75" customWidth="1"/>
    <col min="23" max="23" width="12.6640625" customWidth="1"/>
    <col min="24" max="24" width="13.75" customWidth="1"/>
    <col min="26" max="26" width="11.6640625" customWidth="1"/>
    <col min="29" max="29" width="16.6640625" customWidth="1"/>
    <col min="31" max="31" width="17.25" bestFit="1" customWidth="1"/>
    <col min="35" max="35" width="12.9140625" customWidth="1"/>
    <col min="36" max="36" width="13.6640625" customWidth="1"/>
    <col min="42" max="42" width="12.58203125" customWidth="1"/>
  </cols>
  <sheetData>
    <row r="1" spans="1:42" s="1" customFormat="1" x14ac:dyDescent="0.3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 t="s">
        <v>1</v>
      </c>
      <c r="P1" s="49"/>
      <c r="Q1" s="49"/>
      <c r="R1" s="49"/>
      <c r="S1" s="49"/>
      <c r="T1" s="50" t="s">
        <v>2</v>
      </c>
      <c r="U1" s="50"/>
      <c r="V1" s="50"/>
      <c r="W1" s="50"/>
      <c r="X1" s="50"/>
      <c r="Y1" s="50"/>
      <c r="Z1" s="50"/>
      <c r="AA1" s="50"/>
      <c r="AB1" s="51" t="s">
        <v>3</v>
      </c>
      <c r="AC1" s="51"/>
      <c r="AD1" s="51"/>
      <c r="AE1" s="51"/>
      <c r="AF1" s="51"/>
      <c r="AG1" s="51"/>
      <c r="AH1" s="51"/>
      <c r="AI1" s="52" t="s">
        <v>4</v>
      </c>
      <c r="AJ1" s="52"/>
      <c r="AK1" s="52"/>
      <c r="AL1" s="52"/>
      <c r="AM1" s="46" t="s">
        <v>5</v>
      </c>
      <c r="AN1" s="46"/>
      <c r="AO1" s="46"/>
    </row>
    <row r="2" spans="1:42" s="13" customFormat="1" ht="70.5" thickBot="1" x14ac:dyDescent="0.35">
      <c r="A2" s="2" t="s">
        <v>6</v>
      </c>
      <c r="B2" s="3" t="s">
        <v>7</v>
      </c>
      <c r="C2" s="3" t="s">
        <v>8</v>
      </c>
      <c r="D2" s="4" t="s">
        <v>9</v>
      </c>
      <c r="E2" s="3" t="s">
        <v>10</v>
      </c>
      <c r="F2" s="4" t="s">
        <v>11</v>
      </c>
      <c r="G2" s="4" t="s">
        <v>12</v>
      </c>
      <c r="H2" s="5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8" t="s">
        <v>25</v>
      </c>
      <c r="U2" s="8" t="s">
        <v>26</v>
      </c>
      <c r="V2" s="8" t="s">
        <v>27</v>
      </c>
      <c r="W2" s="9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10" t="s">
        <v>33</v>
      </c>
      <c r="AC2" s="10" t="s">
        <v>34</v>
      </c>
      <c r="AD2" s="10" t="s">
        <v>30</v>
      </c>
      <c r="AE2" s="10" t="s">
        <v>35</v>
      </c>
      <c r="AF2" s="10" t="s">
        <v>36</v>
      </c>
      <c r="AG2" s="10" t="s">
        <v>37</v>
      </c>
      <c r="AH2" s="10" t="s">
        <v>38</v>
      </c>
      <c r="AI2" s="11" t="s">
        <v>39</v>
      </c>
      <c r="AJ2" s="11" t="s">
        <v>40</v>
      </c>
      <c r="AK2" s="11" t="s">
        <v>41</v>
      </c>
      <c r="AL2" s="11" t="s">
        <v>42</v>
      </c>
      <c r="AM2" s="12" t="s">
        <v>43</v>
      </c>
      <c r="AN2" s="12" t="s">
        <v>44</v>
      </c>
      <c r="AO2" s="12" t="s">
        <v>45</v>
      </c>
    </row>
    <row r="3" spans="1:42" s="19" customFormat="1" x14ac:dyDescent="0.3">
      <c r="A3" s="14" t="s">
        <v>46</v>
      </c>
      <c r="B3" s="14" t="s">
        <v>47</v>
      </c>
      <c r="C3" s="15">
        <v>1</v>
      </c>
      <c r="D3" s="16" t="s">
        <v>49</v>
      </c>
      <c r="E3" s="16" t="s">
        <v>71</v>
      </c>
      <c r="F3" s="14" t="s">
        <v>72</v>
      </c>
      <c r="G3" s="16" t="s">
        <v>73</v>
      </c>
      <c r="H3" s="17">
        <v>347392</v>
      </c>
      <c r="I3" s="14" t="s">
        <v>69</v>
      </c>
      <c r="J3" s="14">
        <v>13716694173</v>
      </c>
      <c r="K3" s="14" t="s">
        <v>74</v>
      </c>
      <c r="L3" s="14" t="s">
        <v>75</v>
      </c>
      <c r="M3" s="14" t="s">
        <v>76</v>
      </c>
      <c r="N3" s="14" t="s">
        <v>77</v>
      </c>
      <c r="O3" s="14"/>
      <c r="P3" s="14" t="s">
        <v>78</v>
      </c>
      <c r="Q3" s="14" t="s">
        <v>78</v>
      </c>
      <c r="R3" s="14" t="s">
        <v>48</v>
      </c>
      <c r="S3" s="14" t="s">
        <v>79</v>
      </c>
      <c r="T3" s="14" t="s">
        <v>78</v>
      </c>
      <c r="U3" s="14" t="s">
        <v>78</v>
      </c>
      <c r="V3" s="14" t="s">
        <v>78</v>
      </c>
      <c r="W3" s="14" t="s">
        <v>80</v>
      </c>
      <c r="X3" s="14" t="s">
        <v>58</v>
      </c>
      <c r="Y3" s="14" t="s">
        <v>81</v>
      </c>
      <c r="Z3" s="14" t="s">
        <v>61</v>
      </c>
      <c r="AA3" s="14" t="s">
        <v>82</v>
      </c>
      <c r="AB3" s="14" t="s">
        <v>78</v>
      </c>
      <c r="AC3" s="14" t="s">
        <v>64</v>
      </c>
      <c r="AD3" s="14" t="s">
        <v>81</v>
      </c>
      <c r="AE3" s="14" t="s">
        <v>66</v>
      </c>
      <c r="AF3" s="14" t="s">
        <v>83</v>
      </c>
      <c r="AG3" s="14"/>
      <c r="AH3" s="14" t="s">
        <v>83</v>
      </c>
      <c r="AI3" s="18">
        <f>H3</f>
        <v>347392</v>
      </c>
      <c r="AJ3" s="18">
        <f>AI3-H3</f>
        <v>0</v>
      </c>
      <c r="AK3" s="14"/>
      <c r="AL3" s="14"/>
      <c r="AM3" s="14"/>
      <c r="AN3" s="14"/>
      <c r="AO3" s="14"/>
    </row>
    <row r="4" spans="1:42" s="19" customFormat="1" x14ac:dyDescent="0.3">
      <c r="A4" s="20" t="s">
        <v>46</v>
      </c>
      <c r="B4" s="20" t="s">
        <v>68</v>
      </c>
      <c r="C4" s="21">
        <v>2</v>
      </c>
      <c r="D4" s="22" t="s">
        <v>49</v>
      </c>
      <c r="E4" s="22" t="s">
        <v>84</v>
      </c>
      <c r="F4" s="23" t="s">
        <v>85</v>
      </c>
      <c r="G4" s="22" t="s">
        <v>86</v>
      </c>
      <c r="H4" s="24">
        <v>5748000</v>
      </c>
      <c r="I4" s="20" t="s">
        <v>87</v>
      </c>
      <c r="J4" s="20">
        <v>13581641774</v>
      </c>
      <c r="K4" s="20" t="s">
        <v>74</v>
      </c>
      <c r="L4" s="20" t="s">
        <v>88</v>
      </c>
      <c r="M4" s="20" t="s">
        <v>89</v>
      </c>
      <c r="N4" s="20" t="s">
        <v>90</v>
      </c>
      <c r="O4" s="20"/>
      <c r="P4" s="20" t="s">
        <v>78</v>
      </c>
      <c r="Q4" s="20" t="s">
        <v>78</v>
      </c>
      <c r="R4" s="20" t="s">
        <v>48</v>
      </c>
      <c r="S4" s="20" t="s">
        <v>79</v>
      </c>
      <c r="T4" s="20" t="s">
        <v>78</v>
      </c>
      <c r="U4" s="20" t="s">
        <v>78</v>
      </c>
      <c r="V4" s="20" t="s">
        <v>78</v>
      </c>
      <c r="W4" s="14" t="s">
        <v>80</v>
      </c>
      <c r="X4" s="14" t="s">
        <v>58</v>
      </c>
      <c r="Y4" s="14" t="s">
        <v>81</v>
      </c>
      <c r="Z4" s="14" t="s">
        <v>62</v>
      </c>
      <c r="AA4" s="14" t="s">
        <v>82</v>
      </c>
      <c r="AB4" s="14" t="s">
        <v>78</v>
      </c>
      <c r="AC4" s="14" t="s">
        <v>65</v>
      </c>
      <c r="AD4" s="14" t="s">
        <v>81</v>
      </c>
      <c r="AE4" s="14" t="s">
        <v>67</v>
      </c>
      <c r="AF4" s="14" t="s">
        <v>83</v>
      </c>
      <c r="AG4" s="20"/>
      <c r="AH4" s="14" t="s">
        <v>83</v>
      </c>
      <c r="AI4" s="18">
        <f>H4</f>
        <v>5748000</v>
      </c>
      <c r="AJ4" s="18">
        <f t="shared" ref="AJ4:AJ9" si="0">AI4-H4</f>
        <v>0</v>
      </c>
      <c r="AK4" s="20"/>
      <c r="AL4" s="20"/>
      <c r="AM4" s="20"/>
      <c r="AN4" s="20"/>
      <c r="AO4" s="20"/>
    </row>
    <row r="5" spans="1:42" s="19" customFormat="1" x14ac:dyDescent="0.3">
      <c r="A5" s="20" t="s">
        <v>46</v>
      </c>
      <c r="B5" s="20" t="s">
        <v>50</v>
      </c>
      <c r="C5" s="21">
        <v>3</v>
      </c>
      <c r="D5" s="22" t="s">
        <v>49</v>
      </c>
      <c r="E5" s="22" t="s">
        <v>91</v>
      </c>
      <c r="F5" s="23" t="s">
        <v>85</v>
      </c>
      <c r="G5" s="22" t="s">
        <v>92</v>
      </c>
      <c r="H5" s="24">
        <v>500000</v>
      </c>
      <c r="I5" s="20" t="s">
        <v>93</v>
      </c>
      <c r="J5" s="20">
        <v>13719667283</v>
      </c>
      <c r="K5" s="20" t="s">
        <v>94</v>
      </c>
      <c r="L5" s="20" t="s">
        <v>95</v>
      </c>
      <c r="M5" s="20" t="s">
        <v>96</v>
      </c>
      <c r="N5" s="20" t="s">
        <v>97</v>
      </c>
      <c r="O5" s="20"/>
      <c r="P5" s="20" t="s">
        <v>78</v>
      </c>
      <c r="Q5" s="20" t="s">
        <v>78</v>
      </c>
      <c r="R5" s="20" t="s">
        <v>48</v>
      </c>
      <c r="S5" s="20" t="s">
        <v>79</v>
      </c>
      <c r="T5" s="20" t="s">
        <v>78</v>
      </c>
      <c r="U5" s="20" t="s">
        <v>78</v>
      </c>
      <c r="V5" s="20" t="s">
        <v>78</v>
      </c>
      <c r="W5" s="14" t="s">
        <v>98</v>
      </c>
      <c r="X5" s="14" t="s">
        <v>59</v>
      </c>
      <c r="Y5" s="14" t="s">
        <v>59</v>
      </c>
      <c r="Z5" s="20"/>
      <c r="AA5" s="20"/>
      <c r="AB5" s="20"/>
      <c r="AC5" s="20"/>
      <c r="AD5" s="20"/>
      <c r="AE5" s="20"/>
      <c r="AF5" s="20"/>
      <c r="AG5" s="20"/>
      <c r="AH5" s="20"/>
      <c r="AI5" s="18"/>
      <c r="AJ5" s="18"/>
      <c r="AK5" s="20"/>
      <c r="AL5" s="20"/>
      <c r="AM5" s="20"/>
      <c r="AN5" s="20"/>
      <c r="AO5" s="20"/>
      <c r="AP5" s="53" t="s">
        <v>540</v>
      </c>
    </row>
    <row r="6" spans="1:42" s="19" customFormat="1" x14ac:dyDescent="0.3">
      <c r="A6" s="20" t="s">
        <v>51</v>
      </c>
      <c r="B6" s="20" t="s">
        <v>52</v>
      </c>
      <c r="C6" s="25">
        <v>1</v>
      </c>
      <c r="D6" s="22" t="s">
        <v>53</v>
      </c>
      <c r="E6" s="22" t="s">
        <v>99</v>
      </c>
      <c r="F6" s="20" t="s">
        <v>72</v>
      </c>
      <c r="G6" s="22" t="s">
        <v>100</v>
      </c>
      <c r="H6" s="24">
        <v>476687.12</v>
      </c>
      <c r="I6" s="20" t="s">
        <v>101</v>
      </c>
      <c r="J6" s="20">
        <v>13848899462</v>
      </c>
      <c r="K6" s="20" t="s">
        <v>102</v>
      </c>
      <c r="L6" s="20" t="s">
        <v>103</v>
      </c>
      <c r="M6" s="20" t="s">
        <v>104</v>
      </c>
      <c r="N6" s="20" t="s">
        <v>105</v>
      </c>
      <c r="O6" s="20"/>
      <c r="P6" s="20" t="s">
        <v>78</v>
      </c>
      <c r="Q6" s="20" t="s">
        <v>78</v>
      </c>
      <c r="R6" s="20" t="s">
        <v>48</v>
      </c>
      <c r="S6" s="20" t="s">
        <v>79</v>
      </c>
      <c r="T6" s="20" t="s">
        <v>78</v>
      </c>
      <c r="U6" s="20" t="s">
        <v>78</v>
      </c>
      <c r="V6" s="20" t="s">
        <v>78</v>
      </c>
      <c r="W6" s="20" t="s">
        <v>80</v>
      </c>
      <c r="X6" s="20" t="s">
        <v>58</v>
      </c>
      <c r="Y6" s="20" t="s">
        <v>60</v>
      </c>
      <c r="Z6" s="20" t="s">
        <v>120</v>
      </c>
      <c r="AA6" s="20" t="s">
        <v>63</v>
      </c>
      <c r="AB6" s="20" t="s">
        <v>57</v>
      </c>
      <c r="AC6" s="20" t="s">
        <v>125</v>
      </c>
      <c r="AD6" s="20" t="s">
        <v>60</v>
      </c>
      <c r="AE6" s="20" t="s">
        <v>128</v>
      </c>
      <c r="AF6" s="20" t="s">
        <v>124</v>
      </c>
      <c r="AG6" s="31" t="s">
        <v>132</v>
      </c>
      <c r="AH6" s="20" t="s">
        <v>57</v>
      </c>
      <c r="AI6" s="18">
        <f t="shared" ref="AI6:AI9" si="1">H6</f>
        <v>476687.12</v>
      </c>
      <c r="AJ6" s="18">
        <f t="shared" si="0"/>
        <v>0</v>
      </c>
      <c r="AK6" s="20"/>
      <c r="AL6" s="20"/>
      <c r="AM6" s="20"/>
      <c r="AN6" s="20"/>
      <c r="AO6" s="20"/>
    </row>
    <row r="7" spans="1:42" s="30" customFormat="1" x14ac:dyDescent="0.3">
      <c r="A7" s="26" t="s">
        <v>51</v>
      </c>
      <c r="B7" s="26" t="s">
        <v>54</v>
      </c>
      <c r="C7" s="27">
        <v>2</v>
      </c>
      <c r="D7" s="28" t="s">
        <v>53</v>
      </c>
      <c r="E7" s="28" t="s">
        <v>99</v>
      </c>
      <c r="F7" s="26" t="s">
        <v>72</v>
      </c>
      <c r="G7" s="28" t="s">
        <v>106</v>
      </c>
      <c r="H7" s="29">
        <v>311963.2</v>
      </c>
      <c r="I7" s="26" t="s">
        <v>70</v>
      </c>
      <c r="J7" s="26">
        <v>18732012623</v>
      </c>
      <c r="K7" s="26" t="s">
        <v>107</v>
      </c>
      <c r="L7" s="26" t="s">
        <v>108</v>
      </c>
      <c r="M7" s="26" t="s">
        <v>109</v>
      </c>
      <c r="N7" s="26" t="s">
        <v>110</v>
      </c>
      <c r="O7" s="26"/>
      <c r="P7" s="26" t="s">
        <v>78</v>
      </c>
      <c r="Q7" s="26" t="s">
        <v>78</v>
      </c>
      <c r="R7" s="26" t="s">
        <v>48</v>
      </c>
      <c r="S7" s="26" t="s">
        <v>79</v>
      </c>
      <c r="T7" s="20" t="s">
        <v>78</v>
      </c>
      <c r="U7" s="20" t="s">
        <v>78</v>
      </c>
      <c r="V7" s="20" t="s">
        <v>78</v>
      </c>
      <c r="W7" s="20" t="s">
        <v>80</v>
      </c>
      <c r="X7" s="20" t="s">
        <v>58</v>
      </c>
      <c r="Y7" s="20" t="s">
        <v>60</v>
      </c>
      <c r="Z7" s="20" t="s">
        <v>121</v>
      </c>
      <c r="AA7" s="20" t="s">
        <v>63</v>
      </c>
      <c r="AB7" s="20" t="s">
        <v>57</v>
      </c>
      <c r="AC7" s="20" t="s">
        <v>65</v>
      </c>
      <c r="AD7" s="20" t="s">
        <v>60</v>
      </c>
      <c r="AE7" s="20" t="s">
        <v>129</v>
      </c>
      <c r="AF7" s="20" t="s">
        <v>57</v>
      </c>
      <c r="AG7" s="26"/>
      <c r="AH7" s="20" t="s">
        <v>57</v>
      </c>
      <c r="AI7" s="18">
        <f t="shared" si="1"/>
        <v>311963.2</v>
      </c>
      <c r="AJ7" s="18">
        <f t="shared" si="0"/>
        <v>0</v>
      </c>
      <c r="AK7" s="26"/>
      <c r="AL7" s="26"/>
      <c r="AM7" s="26"/>
      <c r="AN7" s="26"/>
      <c r="AO7" s="26"/>
    </row>
    <row r="8" spans="1:42" s="30" customFormat="1" x14ac:dyDescent="0.3">
      <c r="A8" s="26" t="s">
        <v>51</v>
      </c>
      <c r="B8" s="26" t="s">
        <v>55</v>
      </c>
      <c r="C8" s="27">
        <v>3</v>
      </c>
      <c r="D8" s="28" t="s">
        <v>53</v>
      </c>
      <c r="E8" s="28" t="s">
        <v>99</v>
      </c>
      <c r="F8" s="26" t="s">
        <v>72</v>
      </c>
      <c r="G8" s="28" t="s">
        <v>111</v>
      </c>
      <c r="H8" s="29">
        <v>179666.98</v>
      </c>
      <c r="I8" s="26" t="s">
        <v>112</v>
      </c>
      <c r="J8" s="26">
        <v>18731652316</v>
      </c>
      <c r="K8" s="26" t="s">
        <v>74</v>
      </c>
      <c r="L8" s="26" t="s">
        <v>88</v>
      </c>
      <c r="M8" s="26" t="s">
        <v>89</v>
      </c>
      <c r="N8" s="26" t="s">
        <v>113</v>
      </c>
      <c r="O8" s="26"/>
      <c r="P8" s="26" t="s">
        <v>78</v>
      </c>
      <c r="Q8" s="26" t="s">
        <v>78</v>
      </c>
      <c r="R8" s="26" t="s">
        <v>48</v>
      </c>
      <c r="S8" s="26" t="s">
        <v>79</v>
      </c>
      <c r="T8" s="20" t="s">
        <v>78</v>
      </c>
      <c r="U8" s="20" t="s">
        <v>78</v>
      </c>
      <c r="V8" s="20" t="s">
        <v>78</v>
      </c>
      <c r="W8" s="20" t="s">
        <v>80</v>
      </c>
      <c r="X8" s="20" t="s">
        <v>58</v>
      </c>
      <c r="Y8" s="20" t="s">
        <v>60</v>
      </c>
      <c r="Z8" s="20" t="s">
        <v>122</v>
      </c>
      <c r="AA8" s="20" t="s">
        <v>63</v>
      </c>
      <c r="AB8" s="20" t="s">
        <v>57</v>
      </c>
      <c r="AC8" s="20" t="s">
        <v>126</v>
      </c>
      <c r="AD8" s="20" t="s">
        <v>60</v>
      </c>
      <c r="AE8" s="20" t="s">
        <v>130</v>
      </c>
      <c r="AF8" s="20" t="s">
        <v>57</v>
      </c>
      <c r="AG8" s="26"/>
      <c r="AH8" s="20" t="s">
        <v>57</v>
      </c>
      <c r="AI8" s="18">
        <f t="shared" si="1"/>
        <v>179666.98</v>
      </c>
      <c r="AJ8" s="18">
        <f t="shared" si="0"/>
        <v>0</v>
      </c>
      <c r="AK8" s="26"/>
      <c r="AL8" s="26"/>
      <c r="AM8" s="26"/>
      <c r="AN8" s="26"/>
      <c r="AO8" s="26"/>
    </row>
    <row r="9" spans="1:42" s="30" customFormat="1" x14ac:dyDescent="0.3">
      <c r="A9" s="26" t="s">
        <v>51</v>
      </c>
      <c r="B9" s="26" t="s">
        <v>56</v>
      </c>
      <c r="C9" s="27">
        <v>4</v>
      </c>
      <c r="D9" s="28" t="s">
        <v>53</v>
      </c>
      <c r="E9" s="28" t="s">
        <v>99</v>
      </c>
      <c r="F9" s="26" t="s">
        <v>72</v>
      </c>
      <c r="G9" s="28" t="s">
        <v>114</v>
      </c>
      <c r="H9" s="29">
        <v>121462.47</v>
      </c>
      <c r="I9" s="26" t="s">
        <v>115</v>
      </c>
      <c r="J9" s="26">
        <v>13402696096</v>
      </c>
      <c r="K9" s="26" t="s">
        <v>116</v>
      </c>
      <c r="L9" s="26" t="s">
        <v>117</v>
      </c>
      <c r="M9" s="26" t="s">
        <v>118</v>
      </c>
      <c r="N9" s="26" t="s">
        <v>119</v>
      </c>
      <c r="O9" s="26"/>
      <c r="P9" s="26" t="s">
        <v>78</v>
      </c>
      <c r="Q9" s="26" t="s">
        <v>78</v>
      </c>
      <c r="R9" s="26" t="s">
        <v>48</v>
      </c>
      <c r="S9" s="26" t="s">
        <v>79</v>
      </c>
      <c r="T9" s="20" t="s">
        <v>78</v>
      </c>
      <c r="U9" s="20" t="s">
        <v>78</v>
      </c>
      <c r="V9" s="20" t="s">
        <v>78</v>
      </c>
      <c r="W9" s="20" t="s">
        <v>80</v>
      </c>
      <c r="X9" s="20" t="s">
        <v>58</v>
      </c>
      <c r="Y9" s="20" t="s">
        <v>60</v>
      </c>
      <c r="Z9" s="20" t="s">
        <v>123</v>
      </c>
      <c r="AA9" s="20" t="s">
        <v>63</v>
      </c>
      <c r="AB9" s="20" t="s">
        <v>57</v>
      </c>
      <c r="AC9" s="20" t="s">
        <v>127</v>
      </c>
      <c r="AD9" s="20" t="s">
        <v>60</v>
      </c>
      <c r="AE9" s="20" t="s">
        <v>131</v>
      </c>
      <c r="AF9" s="20" t="s">
        <v>57</v>
      </c>
      <c r="AG9" s="26"/>
      <c r="AH9" s="20" t="s">
        <v>57</v>
      </c>
      <c r="AI9" s="18">
        <f t="shared" si="1"/>
        <v>121462.47</v>
      </c>
      <c r="AJ9" s="18">
        <f t="shared" si="0"/>
        <v>0</v>
      </c>
      <c r="AK9" s="26"/>
      <c r="AL9" s="26"/>
      <c r="AM9" s="26"/>
      <c r="AN9" s="26"/>
      <c r="AO9" s="26"/>
    </row>
    <row r="10" spans="1:42" s="30" customFormat="1" x14ac:dyDescent="0.3">
      <c r="A10" s="26" t="s">
        <v>499</v>
      </c>
      <c r="B10" s="26" t="s">
        <v>500</v>
      </c>
      <c r="C10" s="27">
        <v>1</v>
      </c>
      <c r="D10" s="41" t="s">
        <v>539</v>
      </c>
      <c r="E10" s="28" t="s">
        <v>332</v>
      </c>
      <c r="F10" s="26" t="s">
        <v>326</v>
      </c>
      <c r="G10" s="28" t="s">
        <v>325</v>
      </c>
      <c r="H10" s="29">
        <v>350000</v>
      </c>
      <c r="I10" s="26" t="s">
        <v>344</v>
      </c>
      <c r="J10" s="26">
        <v>13581641774</v>
      </c>
      <c r="K10" s="26" t="s">
        <v>345</v>
      </c>
      <c r="L10" s="26" t="s">
        <v>346</v>
      </c>
      <c r="M10" s="26" t="s">
        <v>347</v>
      </c>
      <c r="N10" s="26" t="s">
        <v>348</v>
      </c>
      <c r="O10" s="26"/>
      <c r="P10" s="26" t="s">
        <v>78</v>
      </c>
      <c r="Q10" s="26" t="s">
        <v>78</v>
      </c>
      <c r="R10" s="26" t="s">
        <v>48</v>
      </c>
      <c r="S10" s="26" t="s">
        <v>501</v>
      </c>
      <c r="T10" s="20" t="s">
        <v>502</v>
      </c>
      <c r="U10" s="20" t="s">
        <v>502</v>
      </c>
      <c r="V10" s="20" t="s">
        <v>502</v>
      </c>
      <c r="W10" s="20" t="s">
        <v>134</v>
      </c>
      <c r="X10" s="20" t="s">
        <v>58</v>
      </c>
      <c r="Y10" s="20" t="s">
        <v>60</v>
      </c>
      <c r="Z10" s="20" t="s">
        <v>189</v>
      </c>
      <c r="AA10" s="20" t="s">
        <v>63</v>
      </c>
      <c r="AB10" s="20" t="s">
        <v>57</v>
      </c>
      <c r="AC10" s="20" t="s">
        <v>65</v>
      </c>
      <c r="AD10" s="20" t="s">
        <v>60</v>
      </c>
      <c r="AE10" s="20" t="s">
        <v>67</v>
      </c>
      <c r="AF10" s="20" t="s">
        <v>57</v>
      </c>
      <c r="AG10" s="26"/>
      <c r="AH10" s="20" t="s">
        <v>57</v>
      </c>
      <c r="AI10" s="18">
        <v>350000</v>
      </c>
      <c r="AJ10" s="18">
        <f>H10-AI10</f>
        <v>0</v>
      </c>
      <c r="AK10" s="26"/>
      <c r="AL10" s="26"/>
      <c r="AM10" s="26"/>
      <c r="AN10" s="26"/>
      <c r="AO10" s="26"/>
    </row>
    <row r="11" spans="1:42" s="30" customFormat="1" x14ac:dyDescent="0.3">
      <c r="A11" s="26" t="s">
        <v>499</v>
      </c>
      <c r="B11" s="26" t="s">
        <v>503</v>
      </c>
      <c r="C11" s="27">
        <v>2</v>
      </c>
      <c r="D11" s="41" t="s">
        <v>539</v>
      </c>
      <c r="E11" s="28" t="s">
        <v>332</v>
      </c>
      <c r="F11" s="26" t="s">
        <v>327</v>
      </c>
      <c r="G11" s="28" t="s">
        <v>133</v>
      </c>
      <c r="H11" s="29">
        <v>325000</v>
      </c>
      <c r="I11" s="26" t="s">
        <v>349</v>
      </c>
      <c r="J11" s="26">
        <v>13439000336</v>
      </c>
      <c r="K11" s="26" t="s">
        <v>345</v>
      </c>
      <c r="L11" s="26" t="s">
        <v>346</v>
      </c>
      <c r="M11" s="26" t="s">
        <v>347</v>
      </c>
      <c r="N11" s="26" t="s">
        <v>350</v>
      </c>
      <c r="O11" s="26"/>
      <c r="P11" s="26" t="s">
        <v>78</v>
      </c>
      <c r="Q11" s="26" t="s">
        <v>78</v>
      </c>
      <c r="R11" s="26" t="s">
        <v>48</v>
      </c>
      <c r="S11" s="26" t="s">
        <v>501</v>
      </c>
      <c r="T11" s="20" t="s">
        <v>502</v>
      </c>
      <c r="U11" s="20" t="s">
        <v>502</v>
      </c>
      <c r="V11" s="20" t="s">
        <v>502</v>
      </c>
      <c r="W11" s="20" t="s">
        <v>134</v>
      </c>
      <c r="X11" s="20" t="s">
        <v>58</v>
      </c>
      <c r="Y11" s="20" t="s">
        <v>60</v>
      </c>
      <c r="Z11" s="20" t="s">
        <v>135</v>
      </c>
      <c r="AA11" s="20" t="s">
        <v>63</v>
      </c>
      <c r="AB11" s="20" t="s">
        <v>57</v>
      </c>
      <c r="AC11" s="20" t="s">
        <v>136</v>
      </c>
      <c r="AD11" s="20" t="s">
        <v>60</v>
      </c>
      <c r="AE11" s="20" t="s">
        <v>137</v>
      </c>
      <c r="AF11" s="20" t="s">
        <v>57</v>
      </c>
      <c r="AG11" s="26"/>
      <c r="AH11" s="20" t="s">
        <v>57</v>
      </c>
      <c r="AI11" s="18">
        <v>325000</v>
      </c>
      <c r="AJ11" s="18">
        <f t="shared" ref="AJ11:AJ74" si="2">H11-AI11</f>
        <v>0</v>
      </c>
      <c r="AK11" s="26"/>
      <c r="AL11" s="26"/>
      <c r="AM11" s="26"/>
      <c r="AN11" s="26"/>
      <c r="AO11" s="26"/>
    </row>
    <row r="12" spans="1:42" s="30" customFormat="1" x14ac:dyDescent="0.3">
      <c r="A12" s="26" t="s">
        <v>499</v>
      </c>
      <c r="B12" s="26" t="s">
        <v>504</v>
      </c>
      <c r="C12" s="27">
        <v>3</v>
      </c>
      <c r="D12" s="41" t="s">
        <v>539</v>
      </c>
      <c r="E12" s="28" t="s">
        <v>333</v>
      </c>
      <c r="F12" s="26" t="s">
        <v>328</v>
      </c>
      <c r="G12" s="28" t="s">
        <v>296</v>
      </c>
      <c r="H12" s="29">
        <v>162645.21</v>
      </c>
      <c r="I12" s="26" t="s">
        <v>351</v>
      </c>
      <c r="J12" s="26">
        <v>18601019895</v>
      </c>
      <c r="K12" s="26" t="s">
        <v>345</v>
      </c>
      <c r="L12" s="26" t="s">
        <v>346</v>
      </c>
      <c r="M12" s="26" t="s">
        <v>352</v>
      </c>
      <c r="N12" s="26" t="s">
        <v>353</v>
      </c>
      <c r="O12" s="26"/>
      <c r="P12" s="26" t="s">
        <v>78</v>
      </c>
      <c r="Q12" s="26" t="s">
        <v>78</v>
      </c>
      <c r="R12" s="26" t="s">
        <v>48</v>
      </c>
      <c r="S12" s="26" t="s">
        <v>501</v>
      </c>
      <c r="T12" s="20" t="s">
        <v>502</v>
      </c>
      <c r="U12" s="20" t="s">
        <v>502</v>
      </c>
      <c r="V12" s="20" t="s">
        <v>502</v>
      </c>
      <c r="W12" s="20" t="s">
        <v>220</v>
      </c>
      <c r="X12" s="20" t="s">
        <v>58</v>
      </c>
      <c r="Y12" s="20" t="s">
        <v>60</v>
      </c>
      <c r="Z12" s="20" t="s">
        <v>297</v>
      </c>
      <c r="AA12" s="20" t="str">
        <f>VLOOKUP(B12,Sheet3!G:N,8,0)</f>
        <v>已签收</v>
      </c>
      <c r="AB12" s="20" t="str">
        <f>VLOOKUP(B12,Sheet3!G:R,12,0)</f>
        <v>否</v>
      </c>
      <c r="AC12" s="20" t="str">
        <f>VLOOKUP(B12,Sheet3!G:S,13,0)</f>
        <v/>
      </c>
      <c r="AD12" s="20" t="str">
        <f>VLOOKUP(B12,Sheet3!G:T,14,0)</f>
        <v/>
      </c>
      <c r="AE12" s="20" t="str">
        <f>VLOOKUP(B12,Sheet3!G:U,15,0)</f>
        <v/>
      </c>
      <c r="AF12" s="20" t="str">
        <f>VLOOKUP(B12,Sheet3!G:W,17,0)</f>
        <v/>
      </c>
      <c r="AG12" s="26"/>
      <c r="AH12" s="20" t="str">
        <f>VLOOKUP(B12,Sheet3!G:Y,19,0)</f>
        <v/>
      </c>
      <c r="AI12" s="18"/>
      <c r="AJ12" s="18">
        <f t="shared" si="2"/>
        <v>162645.21</v>
      </c>
      <c r="AK12" s="26"/>
      <c r="AL12" s="26"/>
      <c r="AM12" s="26"/>
      <c r="AN12" s="26"/>
      <c r="AO12" s="26"/>
    </row>
    <row r="13" spans="1:42" s="30" customFormat="1" x14ac:dyDescent="0.3">
      <c r="A13" s="26" t="s">
        <v>505</v>
      </c>
      <c r="B13" s="26" t="s">
        <v>506</v>
      </c>
      <c r="C13" s="27">
        <v>4</v>
      </c>
      <c r="D13" s="41" t="s">
        <v>539</v>
      </c>
      <c r="E13" s="28" t="s">
        <v>333</v>
      </c>
      <c r="F13" s="26" t="s">
        <v>329</v>
      </c>
      <c r="G13" s="28" t="s">
        <v>138</v>
      </c>
      <c r="H13" s="29">
        <v>800000</v>
      </c>
      <c r="I13" s="26" t="s">
        <v>354</v>
      </c>
      <c r="J13" s="26">
        <v>15989895261</v>
      </c>
      <c r="K13" s="26" t="s">
        <v>355</v>
      </c>
      <c r="L13" s="26" t="s">
        <v>356</v>
      </c>
      <c r="M13" s="26" t="s">
        <v>357</v>
      </c>
      <c r="N13" s="26" t="s">
        <v>358</v>
      </c>
      <c r="O13" s="26"/>
      <c r="P13" s="26" t="s">
        <v>78</v>
      </c>
      <c r="Q13" s="26" t="s">
        <v>78</v>
      </c>
      <c r="R13" s="26" t="s">
        <v>48</v>
      </c>
      <c r="S13" s="26" t="s">
        <v>501</v>
      </c>
      <c r="T13" s="20" t="s">
        <v>502</v>
      </c>
      <c r="U13" s="20" t="s">
        <v>502</v>
      </c>
      <c r="V13" s="20" t="s">
        <v>502</v>
      </c>
      <c r="W13" s="20" t="s">
        <v>134</v>
      </c>
      <c r="X13" s="20" t="s">
        <v>58</v>
      </c>
      <c r="Y13" s="20" t="s">
        <v>60</v>
      </c>
      <c r="Z13" s="20" t="s">
        <v>139</v>
      </c>
      <c r="AA13" s="20" t="s">
        <v>63</v>
      </c>
      <c r="AB13" s="20" t="s">
        <v>57</v>
      </c>
      <c r="AC13" s="20" t="s">
        <v>65</v>
      </c>
      <c r="AD13" s="20" t="s">
        <v>60</v>
      </c>
      <c r="AE13" s="20" t="s">
        <v>140</v>
      </c>
      <c r="AF13" s="20" t="s">
        <v>57</v>
      </c>
      <c r="AG13" s="26"/>
      <c r="AH13" s="20" t="s">
        <v>57</v>
      </c>
      <c r="AI13" s="18">
        <v>800000</v>
      </c>
      <c r="AJ13" s="18">
        <f t="shared" si="2"/>
        <v>0</v>
      </c>
      <c r="AK13" s="26"/>
      <c r="AL13" s="26"/>
      <c r="AM13" s="26"/>
      <c r="AN13" s="26"/>
      <c r="AO13" s="26"/>
    </row>
    <row r="14" spans="1:42" s="30" customFormat="1" x14ac:dyDescent="0.3">
      <c r="A14" s="26" t="s">
        <v>499</v>
      </c>
      <c r="B14" s="26" t="s">
        <v>239</v>
      </c>
      <c r="C14" s="27">
        <v>5</v>
      </c>
      <c r="D14" s="41" t="s">
        <v>539</v>
      </c>
      <c r="E14" s="28" t="s">
        <v>333</v>
      </c>
      <c r="F14" s="26" t="s">
        <v>329</v>
      </c>
      <c r="G14" s="28" t="s">
        <v>240</v>
      </c>
      <c r="H14" s="29">
        <v>114356.78</v>
      </c>
      <c r="I14" s="26" t="s">
        <v>359</v>
      </c>
      <c r="J14" s="26">
        <v>18519755169</v>
      </c>
      <c r="K14" s="26" t="s">
        <v>345</v>
      </c>
      <c r="L14" s="26" t="s">
        <v>346</v>
      </c>
      <c r="M14" s="26" t="s">
        <v>360</v>
      </c>
      <c r="N14" s="26" t="s">
        <v>361</v>
      </c>
      <c r="O14" s="26"/>
      <c r="P14" s="26" t="s">
        <v>78</v>
      </c>
      <c r="Q14" s="26" t="s">
        <v>78</v>
      </c>
      <c r="R14" s="26" t="s">
        <v>48</v>
      </c>
      <c r="S14" s="26" t="s">
        <v>501</v>
      </c>
      <c r="T14" s="20" t="s">
        <v>502</v>
      </c>
      <c r="U14" s="20" t="s">
        <v>502</v>
      </c>
      <c r="V14" s="20" t="s">
        <v>502</v>
      </c>
      <c r="W14" s="20" t="s">
        <v>220</v>
      </c>
      <c r="X14" s="20" t="s">
        <v>58</v>
      </c>
      <c r="Y14" s="20" t="s">
        <v>60</v>
      </c>
      <c r="Z14" s="20" t="s">
        <v>241</v>
      </c>
      <c r="AA14" s="20" t="str">
        <f>VLOOKUP(B14,Sheet3!G:N,8,0)</f>
        <v>已签收</v>
      </c>
      <c r="AB14" s="20" t="str">
        <f>VLOOKUP(B14,Sheet3!G:R,12,0)</f>
        <v>否</v>
      </c>
      <c r="AC14" s="20" t="str">
        <f>VLOOKUP(B14,Sheet3!G:S,13,0)</f>
        <v/>
      </c>
      <c r="AD14" s="20" t="str">
        <f>VLOOKUP(B14,Sheet3!G:T,14,0)</f>
        <v/>
      </c>
      <c r="AE14" s="20" t="str">
        <f>VLOOKUP(B14,Sheet3!G:U,15,0)</f>
        <v/>
      </c>
      <c r="AF14" s="20" t="str">
        <f>VLOOKUP(B14,Sheet3!G:W,17,0)</f>
        <v/>
      </c>
      <c r="AG14" s="26"/>
      <c r="AH14" s="20" t="str">
        <f>VLOOKUP(B14,Sheet3!G:Y,19,0)</f>
        <v/>
      </c>
      <c r="AI14" s="18"/>
      <c r="AJ14" s="18">
        <f t="shared" si="2"/>
        <v>114356.78</v>
      </c>
      <c r="AK14" s="26"/>
      <c r="AL14" s="26"/>
      <c r="AM14" s="26"/>
      <c r="AN14" s="26"/>
      <c r="AO14" s="26"/>
    </row>
    <row r="15" spans="1:42" s="30" customFormat="1" x14ac:dyDescent="0.3">
      <c r="A15" s="26" t="s">
        <v>499</v>
      </c>
      <c r="B15" s="26" t="s">
        <v>146</v>
      </c>
      <c r="C15" s="27">
        <v>6</v>
      </c>
      <c r="D15" s="41" t="s">
        <v>539</v>
      </c>
      <c r="E15" s="28" t="s">
        <v>333</v>
      </c>
      <c r="F15" s="26" t="s">
        <v>330</v>
      </c>
      <c r="G15" s="28" t="s">
        <v>147</v>
      </c>
      <c r="H15" s="29">
        <v>150620</v>
      </c>
      <c r="I15" s="26" t="s">
        <v>362</v>
      </c>
      <c r="J15" s="26">
        <v>13911383883</v>
      </c>
      <c r="K15" s="26" t="s">
        <v>345</v>
      </c>
      <c r="L15" s="26" t="s">
        <v>346</v>
      </c>
      <c r="M15" s="26" t="s">
        <v>347</v>
      </c>
      <c r="N15" s="26" t="s">
        <v>363</v>
      </c>
      <c r="O15" s="26"/>
      <c r="P15" s="26" t="s">
        <v>78</v>
      </c>
      <c r="Q15" s="26" t="s">
        <v>78</v>
      </c>
      <c r="R15" s="26" t="s">
        <v>48</v>
      </c>
      <c r="S15" s="26" t="s">
        <v>501</v>
      </c>
      <c r="T15" s="20" t="s">
        <v>502</v>
      </c>
      <c r="U15" s="20" t="s">
        <v>502</v>
      </c>
      <c r="V15" s="20" t="s">
        <v>502</v>
      </c>
      <c r="W15" s="20" t="s">
        <v>134</v>
      </c>
      <c r="X15" s="20" t="s">
        <v>58</v>
      </c>
      <c r="Y15" s="20" t="s">
        <v>60</v>
      </c>
      <c r="Z15" s="20" t="s">
        <v>148</v>
      </c>
      <c r="AA15" s="20" t="s">
        <v>63</v>
      </c>
      <c r="AB15" s="20" t="s">
        <v>57</v>
      </c>
      <c r="AC15" s="20" t="s">
        <v>136</v>
      </c>
      <c r="AD15" s="20" t="s">
        <v>60</v>
      </c>
      <c r="AE15" s="20" t="s">
        <v>149</v>
      </c>
      <c r="AF15" s="20" t="s">
        <v>57</v>
      </c>
      <c r="AG15" s="26"/>
      <c r="AH15" s="20" t="s">
        <v>57</v>
      </c>
      <c r="AI15" s="18">
        <v>150620</v>
      </c>
      <c r="AJ15" s="18">
        <f t="shared" si="2"/>
        <v>0</v>
      </c>
      <c r="AK15" s="26"/>
      <c r="AL15" s="26"/>
      <c r="AM15" s="26"/>
      <c r="AN15" s="26"/>
      <c r="AO15" s="26"/>
    </row>
    <row r="16" spans="1:42" s="30" customFormat="1" x14ac:dyDescent="0.3">
      <c r="A16" s="26" t="s">
        <v>499</v>
      </c>
      <c r="B16" s="26" t="s">
        <v>308</v>
      </c>
      <c r="C16" s="27">
        <v>7</v>
      </c>
      <c r="D16" s="41" t="s">
        <v>539</v>
      </c>
      <c r="E16" s="28" t="s">
        <v>333</v>
      </c>
      <c r="F16" s="26" t="s">
        <v>326</v>
      </c>
      <c r="G16" s="28" t="s">
        <v>309</v>
      </c>
      <c r="H16" s="29">
        <v>3500000</v>
      </c>
      <c r="I16" s="26" t="s">
        <v>364</v>
      </c>
      <c r="J16" s="26">
        <v>13651292667</v>
      </c>
      <c r="K16" s="26" t="s">
        <v>345</v>
      </c>
      <c r="L16" s="26" t="s">
        <v>346</v>
      </c>
      <c r="M16" s="26" t="s">
        <v>347</v>
      </c>
      <c r="N16" s="26" t="s">
        <v>365</v>
      </c>
      <c r="O16" s="26"/>
      <c r="P16" s="26" t="s">
        <v>78</v>
      </c>
      <c r="Q16" s="26" t="s">
        <v>78</v>
      </c>
      <c r="R16" s="26" t="s">
        <v>48</v>
      </c>
      <c r="S16" s="26" t="s">
        <v>501</v>
      </c>
      <c r="T16" s="20" t="s">
        <v>502</v>
      </c>
      <c r="U16" s="20" t="s">
        <v>502</v>
      </c>
      <c r="V16" s="20" t="s">
        <v>502</v>
      </c>
      <c r="W16" s="20" t="s">
        <v>247</v>
      </c>
      <c r="X16" s="20" t="s">
        <v>58</v>
      </c>
      <c r="Y16" s="20" t="s">
        <v>60</v>
      </c>
      <c r="Z16" s="20" t="s">
        <v>310</v>
      </c>
      <c r="AA16" s="20" t="str">
        <f>VLOOKUP(B16,Sheet3!G:N,8,0)</f>
        <v>已签收</v>
      </c>
      <c r="AB16" s="20" t="str">
        <f>VLOOKUP(B16,Sheet3!G:R,12,0)</f>
        <v>是</v>
      </c>
      <c r="AC16" s="20" t="str">
        <f>VLOOKUP(B16,Sheet3!G:S,13,0)</f>
        <v>2021-03-23</v>
      </c>
      <c r="AD16" s="20" t="str">
        <f>VLOOKUP(B16,Sheet3!G:T,14,0)</f>
        <v>顺丰速运</v>
      </c>
      <c r="AE16" s="20" t="str">
        <f>VLOOKUP(B16,Sheet3!G:U,15,0)</f>
        <v>SF1406690577135</v>
      </c>
      <c r="AF16" s="20" t="str">
        <f>VLOOKUP(B16,Sheet3!G:W,17,0)</f>
        <v/>
      </c>
      <c r="AG16" s="26"/>
      <c r="AH16" s="20" t="str">
        <f>VLOOKUP(B16,Sheet3!G:Y,19,0)</f>
        <v/>
      </c>
      <c r="AI16" s="18"/>
      <c r="AJ16" s="18">
        <f t="shared" si="2"/>
        <v>3500000</v>
      </c>
      <c r="AK16" s="26"/>
      <c r="AL16" s="26"/>
      <c r="AM16" s="26"/>
      <c r="AN16" s="26"/>
      <c r="AO16" s="26"/>
      <c r="AP16" s="44" t="s">
        <v>541</v>
      </c>
    </row>
    <row r="17" spans="1:42" s="30" customFormat="1" x14ac:dyDescent="0.3">
      <c r="A17" s="26" t="s">
        <v>505</v>
      </c>
      <c r="B17" s="26" t="s">
        <v>507</v>
      </c>
      <c r="C17" s="27">
        <v>8</v>
      </c>
      <c r="D17" s="41" t="s">
        <v>539</v>
      </c>
      <c r="E17" s="28" t="s">
        <v>333</v>
      </c>
      <c r="F17" s="26" t="s">
        <v>326</v>
      </c>
      <c r="G17" s="28" t="s">
        <v>294</v>
      </c>
      <c r="H17" s="29">
        <v>1950000</v>
      </c>
      <c r="I17" s="26" t="s">
        <v>294</v>
      </c>
      <c r="J17" s="26">
        <v>18516569587</v>
      </c>
      <c r="K17" s="26" t="s">
        <v>355</v>
      </c>
      <c r="L17" s="26" t="s">
        <v>356</v>
      </c>
      <c r="M17" s="26" t="s">
        <v>366</v>
      </c>
      <c r="N17" s="26" t="s">
        <v>367</v>
      </c>
      <c r="O17" s="26"/>
      <c r="P17" s="26" t="s">
        <v>78</v>
      </c>
      <c r="Q17" s="26" t="s">
        <v>78</v>
      </c>
      <c r="R17" s="26" t="s">
        <v>48</v>
      </c>
      <c r="S17" s="26" t="s">
        <v>501</v>
      </c>
      <c r="T17" s="20" t="s">
        <v>502</v>
      </c>
      <c r="U17" s="20" t="s">
        <v>502</v>
      </c>
      <c r="V17" s="20" t="s">
        <v>502</v>
      </c>
      <c r="W17" s="20" t="s">
        <v>220</v>
      </c>
      <c r="X17" s="20" t="s">
        <v>58</v>
      </c>
      <c r="Y17" s="20" t="s">
        <v>60</v>
      </c>
      <c r="Z17" s="20" t="s">
        <v>295</v>
      </c>
      <c r="AA17" s="20" t="str">
        <f>VLOOKUP(B17,Sheet3!G:N,8,0)</f>
        <v>已签收</v>
      </c>
      <c r="AB17" s="20" t="str">
        <f>VLOOKUP(B17,Sheet3!G:R,12,0)</f>
        <v>否</v>
      </c>
      <c r="AC17" s="20" t="str">
        <f>VLOOKUP(B17,Sheet3!G:S,13,0)</f>
        <v/>
      </c>
      <c r="AD17" s="20" t="str">
        <f>VLOOKUP(B17,Sheet3!G:T,14,0)</f>
        <v/>
      </c>
      <c r="AE17" s="20" t="str">
        <f>VLOOKUP(B17,Sheet3!G:U,15,0)</f>
        <v/>
      </c>
      <c r="AF17" s="20" t="str">
        <f>VLOOKUP(B17,Sheet3!G:W,17,0)</f>
        <v/>
      </c>
      <c r="AG17" s="26"/>
      <c r="AH17" s="20" t="str">
        <f>VLOOKUP(B17,Sheet3!G:Y,19,0)</f>
        <v/>
      </c>
      <c r="AI17" s="18"/>
      <c r="AJ17" s="18">
        <f t="shared" si="2"/>
        <v>1950000</v>
      </c>
      <c r="AK17" s="26"/>
      <c r="AL17" s="26"/>
      <c r="AM17" s="26"/>
      <c r="AN17" s="26"/>
      <c r="AO17" s="26"/>
    </row>
    <row r="18" spans="1:42" s="30" customFormat="1" x14ac:dyDescent="0.3">
      <c r="A18" s="26" t="s">
        <v>499</v>
      </c>
      <c r="B18" s="26" t="s">
        <v>316</v>
      </c>
      <c r="C18" s="27">
        <v>9</v>
      </c>
      <c r="D18" s="41" t="s">
        <v>539</v>
      </c>
      <c r="E18" s="28" t="s">
        <v>334</v>
      </c>
      <c r="F18" s="26" t="s">
        <v>331</v>
      </c>
      <c r="G18" s="28" t="s">
        <v>317</v>
      </c>
      <c r="H18" s="29">
        <v>100000</v>
      </c>
      <c r="I18" s="26" t="s">
        <v>368</v>
      </c>
      <c r="J18" s="26">
        <v>18710169392</v>
      </c>
      <c r="K18" s="26" t="s">
        <v>345</v>
      </c>
      <c r="L18" s="26" t="s">
        <v>345</v>
      </c>
      <c r="M18" s="26" t="s">
        <v>347</v>
      </c>
      <c r="N18" s="26" t="s">
        <v>369</v>
      </c>
      <c r="O18" s="26"/>
      <c r="P18" s="26" t="s">
        <v>78</v>
      </c>
      <c r="Q18" s="26" t="s">
        <v>78</v>
      </c>
      <c r="R18" s="26" t="s">
        <v>48</v>
      </c>
      <c r="S18" s="26" t="s">
        <v>501</v>
      </c>
      <c r="T18" s="20" t="s">
        <v>502</v>
      </c>
      <c r="U18" s="20" t="s">
        <v>502</v>
      </c>
      <c r="V18" s="20" t="s">
        <v>502</v>
      </c>
      <c r="W18" s="20" t="s">
        <v>220</v>
      </c>
      <c r="X18" s="20" t="s">
        <v>142</v>
      </c>
      <c r="Y18" s="20" t="s">
        <v>60</v>
      </c>
      <c r="Z18" s="20" t="s">
        <v>318</v>
      </c>
      <c r="AA18" s="20" t="str">
        <f>VLOOKUP(B18,Sheet3!G:N,8,0)</f>
        <v>已签收</v>
      </c>
      <c r="AB18" s="20" t="str">
        <f>VLOOKUP(B18,Sheet3!G:R,12,0)</f>
        <v>否</v>
      </c>
      <c r="AC18" s="20" t="str">
        <f>VLOOKUP(B18,Sheet3!G:S,13,0)</f>
        <v/>
      </c>
      <c r="AD18" s="20" t="str">
        <f>VLOOKUP(B18,Sheet3!G:T,14,0)</f>
        <v/>
      </c>
      <c r="AE18" s="20" t="str">
        <f>VLOOKUP(B18,Sheet3!G:U,15,0)</f>
        <v/>
      </c>
      <c r="AF18" s="20" t="str">
        <f>VLOOKUP(B18,Sheet3!G:W,17,0)</f>
        <v/>
      </c>
      <c r="AG18" s="26"/>
      <c r="AH18" s="20" t="str">
        <f>VLOOKUP(B18,Sheet3!G:Y,19,0)</f>
        <v/>
      </c>
      <c r="AI18" s="18"/>
      <c r="AJ18" s="18">
        <f t="shared" si="2"/>
        <v>100000</v>
      </c>
      <c r="AK18" s="26"/>
      <c r="AL18" s="26"/>
      <c r="AM18" s="26"/>
      <c r="AN18" s="26"/>
      <c r="AO18" s="26"/>
      <c r="AP18" s="30" t="s">
        <v>546</v>
      </c>
    </row>
    <row r="19" spans="1:42" s="30" customFormat="1" x14ac:dyDescent="0.3">
      <c r="A19" s="26" t="s">
        <v>499</v>
      </c>
      <c r="B19" s="26" t="s">
        <v>300</v>
      </c>
      <c r="C19" s="27">
        <v>10</v>
      </c>
      <c r="D19" s="41" t="s">
        <v>539</v>
      </c>
      <c r="E19" s="28" t="s">
        <v>334</v>
      </c>
      <c r="F19" s="26" t="s">
        <v>331</v>
      </c>
      <c r="G19" s="28" t="s">
        <v>301</v>
      </c>
      <c r="H19" s="29">
        <v>346000</v>
      </c>
      <c r="I19" s="26" t="s">
        <v>370</v>
      </c>
      <c r="J19" s="26">
        <v>18730959557</v>
      </c>
      <c r="K19" s="26" t="s">
        <v>345</v>
      </c>
      <c r="L19" s="26" t="s">
        <v>345</v>
      </c>
      <c r="M19" s="26" t="s">
        <v>347</v>
      </c>
      <c r="N19" s="26" t="s">
        <v>371</v>
      </c>
      <c r="O19" s="26"/>
      <c r="P19" s="26" t="s">
        <v>78</v>
      </c>
      <c r="Q19" s="26" t="s">
        <v>78</v>
      </c>
      <c r="R19" s="26" t="s">
        <v>48</v>
      </c>
      <c r="S19" s="26" t="s">
        <v>501</v>
      </c>
      <c r="T19" s="20" t="s">
        <v>502</v>
      </c>
      <c r="U19" s="20" t="s">
        <v>502</v>
      </c>
      <c r="V19" s="20" t="s">
        <v>502</v>
      </c>
      <c r="W19" s="20" t="s">
        <v>220</v>
      </c>
      <c r="X19" s="20" t="s">
        <v>142</v>
      </c>
      <c r="Y19" s="20" t="s">
        <v>60</v>
      </c>
      <c r="Z19" s="20" t="s">
        <v>302</v>
      </c>
      <c r="AA19" s="20" t="str">
        <f>VLOOKUP(B19,Sheet3!G:N,8,0)</f>
        <v>已签收</v>
      </c>
      <c r="AB19" s="20" t="str">
        <f>VLOOKUP(B19,Sheet3!G:R,12,0)</f>
        <v>否</v>
      </c>
      <c r="AC19" s="20" t="str">
        <f>VLOOKUP(B19,Sheet3!G:S,13,0)</f>
        <v/>
      </c>
      <c r="AD19" s="20" t="str">
        <f>VLOOKUP(B19,Sheet3!G:T,14,0)</f>
        <v/>
      </c>
      <c r="AE19" s="20" t="str">
        <f>VLOOKUP(B19,Sheet3!G:U,15,0)</f>
        <v/>
      </c>
      <c r="AF19" s="20" t="str">
        <f>VLOOKUP(B19,Sheet3!G:W,17,0)</f>
        <v/>
      </c>
      <c r="AG19" s="26"/>
      <c r="AH19" s="20" t="str">
        <f>VLOOKUP(B19,Sheet3!G:Y,19,0)</f>
        <v/>
      </c>
      <c r="AI19" s="18"/>
      <c r="AJ19" s="18">
        <f t="shared" si="2"/>
        <v>346000</v>
      </c>
      <c r="AK19" s="26"/>
      <c r="AL19" s="26"/>
      <c r="AM19" s="26"/>
      <c r="AN19" s="26"/>
      <c r="AO19" s="26"/>
    </row>
    <row r="20" spans="1:42" s="30" customFormat="1" x14ac:dyDescent="0.3">
      <c r="A20" s="26" t="s">
        <v>499</v>
      </c>
      <c r="B20" s="26" t="s">
        <v>154</v>
      </c>
      <c r="C20" s="27">
        <v>11</v>
      </c>
      <c r="D20" s="41" t="s">
        <v>539</v>
      </c>
      <c r="E20" s="28" t="s">
        <v>334</v>
      </c>
      <c r="F20" s="26" t="s">
        <v>331</v>
      </c>
      <c r="G20" s="28" t="s">
        <v>155</v>
      </c>
      <c r="H20" s="29">
        <v>210000</v>
      </c>
      <c r="I20" s="26" t="s">
        <v>372</v>
      </c>
      <c r="J20" s="26">
        <v>15010181877</v>
      </c>
      <c r="K20" s="26" t="s">
        <v>345</v>
      </c>
      <c r="L20" s="26" t="s">
        <v>346</v>
      </c>
      <c r="M20" s="26" t="s">
        <v>347</v>
      </c>
      <c r="N20" s="26" t="s">
        <v>373</v>
      </c>
      <c r="O20" s="26"/>
      <c r="P20" s="26" t="s">
        <v>78</v>
      </c>
      <c r="Q20" s="26" t="s">
        <v>78</v>
      </c>
      <c r="R20" s="26" t="s">
        <v>48</v>
      </c>
      <c r="S20" s="26" t="s">
        <v>501</v>
      </c>
      <c r="T20" s="20" t="s">
        <v>502</v>
      </c>
      <c r="U20" s="20" t="s">
        <v>502</v>
      </c>
      <c r="V20" s="20" t="s">
        <v>502</v>
      </c>
      <c r="W20" s="20" t="s">
        <v>134</v>
      </c>
      <c r="X20" s="20" t="s">
        <v>142</v>
      </c>
      <c r="Y20" s="20" t="s">
        <v>60</v>
      </c>
      <c r="Z20" s="20" t="s">
        <v>156</v>
      </c>
      <c r="AA20" s="20" t="s">
        <v>63</v>
      </c>
      <c r="AB20" s="20" t="s">
        <v>57</v>
      </c>
      <c r="AC20" s="20" t="s">
        <v>127</v>
      </c>
      <c r="AD20" s="20" t="s">
        <v>157</v>
      </c>
      <c r="AE20" s="20" t="s">
        <v>158</v>
      </c>
      <c r="AF20" s="20" t="s">
        <v>57</v>
      </c>
      <c r="AG20" s="26"/>
      <c r="AH20" s="20" t="s">
        <v>57</v>
      </c>
      <c r="AI20" s="18">
        <v>210000</v>
      </c>
      <c r="AJ20" s="18">
        <f t="shared" si="2"/>
        <v>0</v>
      </c>
      <c r="AK20" s="26"/>
      <c r="AL20" s="26"/>
      <c r="AM20" s="26"/>
      <c r="AN20" s="26"/>
      <c r="AO20" s="26"/>
    </row>
    <row r="21" spans="1:42" s="30" customFormat="1" x14ac:dyDescent="0.3">
      <c r="A21" s="26" t="s">
        <v>499</v>
      </c>
      <c r="B21" s="26" t="s">
        <v>254</v>
      </c>
      <c r="C21" s="27">
        <v>12</v>
      </c>
      <c r="D21" s="41" t="s">
        <v>539</v>
      </c>
      <c r="E21" s="28" t="s">
        <v>334</v>
      </c>
      <c r="F21" s="26" t="s">
        <v>331</v>
      </c>
      <c r="G21" s="28" t="s">
        <v>255</v>
      </c>
      <c r="H21" s="29">
        <v>100000</v>
      </c>
      <c r="I21" s="26" t="s">
        <v>374</v>
      </c>
      <c r="J21" s="26">
        <v>13439995192</v>
      </c>
      <c r="K21" s="26" t="s">
        <v>345</v>
      </c>
      <c r="L21" s="26" t="s">
        <v>346</v>
      </c>
      <c r="M21" s="26" t="s">
        <v>352</v>
      </c>
      <c r="N21" s="26" t="s">
        <v>375</v>
      </c>
      <c r="O21" s="26"/>
      <c r="P21" s="26" t="s">
        <v>78</v>
      </c>
      <c r="Q21" s="26" t="s">
        <v>78</v>
      </c>
      <c r="R21" s="26" t="s">
        <v>48</v>
      </c>
      <c r="S21" s="26" t="s">
        <v>501</v>
      </c>
      <c r="T21" s="20" t="s">
        <v>502</v>
      </c>
      <c r="U21" s="20" t="s">
        <v>502</v>
      </c>
      <c r="V21" s="20" t="s">
        <v>502</v>
      </c>
      <c r="W21" s="20" t="s">
        <v>220</v>
      </c>
      <c r="X21" s="20" t="s">
        <v>142</v>
      </c>
      <c r="Y21" s="20" t="s">
        <v>60</v>
      </c>
      <c r="Z21" s="20" t="s">
        <v>256</v>
      </c>
      <c r="AA21" s="20" t="str">
        <f>VLOOKUP(B21,Sheet3!G:N,8,0)</f>
        <v>已签收</v>
      </c>
      <c r="AB21" s="20" t="str">
        <f>VLOOKUP(B21,Sheet3!G:R,12,0)</f>
        <v>是</v>
      </c>
      <c r="AC21" s="20" t="str">
        <f>VLOOKUP(B21,Sheet3!G:S,13,0)</f>
        <v>2021-04-12</v>
      </c>
      <c r="AD21" s="20" t="str">
        <f>VLOOKUP(B21,Sheet3!G:T,14,0)</f>
        <v>ZT</v>
      </c>
      <c r="AE21" s="20" t="str">
        <f>VLOOKUP(B21,Sheet3!G:U,15,0)</f>
        <v>74100030832180</v>
      </c>
      <c r="AF21" s="20" t="str">
        <f>VLOOKUP(B21,Sheet3!G:W,17,0)</f>
        <v>是</v>
      </c>
      <c r="AG21" s="26"/>
      <c r="AH21" s="20" t="str">
        <f>VLOOKUP(B21,Sheet3!G:Y,19,0)</f>
        <v>是</v>
      </c>
      <c r="AI21" s="18"/>
      <c r="AJ21" s="18">
        <f t="shared" si="2"/>
        <v>100000</v>
      </c>
      <c r="AK21" s="26"/>
      <c r="AL21" s="26"/>
      <c r="AM21" s="26"/>
      <c r="AN21" s="26"/>
      <c r="AO21" s="26"/>
      <c r="AP21" t="s">
        <v>547</v>
      </c>
    </row>
    <row r="22" spans="1:42" s="30" customFormat="1" x14ac:dyDescent="0.3">
      <c r="A22" s="26" t="s">
        <v>499</v>
      </c>
      <c r="B22" s="26" t="s">
        <v>249</v>
      </c>
      <c r="C22" s="27">
        <v>13</v>
      </c>
      <c r="D22" s="41" t="s">
        <v>539</v>
      </c>
      <c r="E22" s="28" t="s">
        <v>334</v>
      </c>
      <c r="F22" s="26" t="s">
        <v>331</v>
      </c>
      <c r="G22" s="28" t="s">
        <v>250</v>
      </c>
      <c r="H22" s="29">
        <v>100000</v>
      </c>
      <c r="I22" s="26" t="s">
        <v>376</v>
      </c>
      <c r="J22" s="26">
        <v>17786252870</v>
      </c>
      <c r="K22" s="26" t="s">
        <v>345</v>
      </c>
      <c r="L22" s="26" t="s">
        <v>346</v>
      </c>
      <c r="M22" s="26" t="s">
        <v>377</v>
      </c>
      <c r="N22" s="26" t="s">
        <v>378</v>
      </c>
      <c r="O22" s="26"/>
      <c r="P22" s="26" t="s">
        <v>78</v>
      </c>
      <c r="Q22" s="26" t="s">
        <v>78</v>
      </c>
      <c r="R22" s="26" t="s">
        <v>48</v>
      </c>
      <c r="S22" s="26" t="s">
        <v>501</v>
      </c>
      <c r="T22" s="20" t="s">
        <v>502</v>
      </c>
      <c r="U22" s="20" t="s">
        <v>502</v>
      </c>
      <c r="V22" s="20" t="s">
        <v>502</v>
      </c>
      <c r="W22" s="20" t="s">
        <v>220</v>
      </c>
      <c r="X22" s="20" t="s">
        <v>142</v>
      </c>
      <c r="Y22" s="20" t="s">
        <v>60</v>
      </c>
      <c r="Z22" s="20" t="s">
        <v>251</v>
      </c>
      <c r="AA22" s="20" t="str">
        <f>VLOOKUP(B22,Sheet3!G:N,8,0)</f>
        <v>已签收</v>
      </c>
      <c r="AB22" s="20" t="str">
        <f>VLOOKUP(B22,Sheet3!G:R,12,0)</f>
        <v>是</v>
      </c>
      <c r="AC22" s="20" t="str">
        <f>VLOOKUP(B22,Sheet3!G:S,13,0)</f>
        <v>2021-04-09</v>
      </c>
      <c r="AD22" s="20" t="str">
        <f>VLOOKUP(B22,Sheet3!G:T,14,0)</f>
        <v>顺丰速运</v>
      </c>
      <c r="AE22" s="20" t="str">
        <f>VLOOKUP(B22,Sheet3!G:U,15,0)</f>
        <v>SF1101090483026</v>
      </c>
      <c r="AF22" s="20" t="str">
        <f>VLOOKUP(B22,Sheet3!G:W,17,0)</f>
        <v>是</v>
      </c>
      <c r="AG22" s="26"/>
      <c r="AH22" s="20" t="str">
        <f>VLOOKUP(B22,Sheet3!G:Y,19,0)</f>
        <v>是</v>
      </c>
      <c r="AI22" s="18"/>
      <c r="AJ22" s="18">
        <f t="shared" si="2"/>
        <v>100000</v>
      </c>
      <c r="AK22" s="26"/>
      <c r="AL22" s="26"/>
      <c r="AM22" s="26"/>
      <c r="AN22" s="26"/>
      <c r="AO22" s="26"/>
    </row>
    <row r="23" spans="1:42" s="30" customFormat="1" x14ac:dyDescent="0.3">
      <c r="A23" s="26" t="s">
        <v>499</v>
      </c>
      <c r="B23" s="26" t="s">
        <v>176</v>
      </c>
      <c r="C23" s="27">
        <v>14</v>
      </c>
      <c r="D23" s="41" t="s">
        <v>539</v>
      </c>
      <c r="E23" s="28" t="s">
        <v>334</v>
      </c>
      <c r="F23" s="26" t="s">
        <v>331</v>
      </c>
      <c r="G23" s="28" t="s">
        <v>177</v>
      </c>
      <c r="H23" s="29">
        <v>180000</v>
      </c>
      <c r="I23" s="26" t="s">
        <v>379</v>
      </c>
      <c r="J23" s="26">
        <v>13121608775</v>
      </c>
      <c r="K23" s="26" t="s">
        <v>345</v>
      </c>
      <c r="L23" s="26" t="s">
        <v>346</v>
      </c>
      <c r="M23" s="26" t="s">
        <v>352</v>
      </c>
      <c r="N23" s="26" t="s">
        <v>380</v>
      </c>
      <c r="O23" s="26"/>
      <c r="P23" s="26" t="s">
        <v>78</v>
      </c>
      <c r="Q23" s="26" t="s">
        <v>78</v>
      </c>
      <c r="R23" s="26" t="s">
        <v>48</v>
      </c>
      <c r="S23" s="26" t="s">
        <v>501</v>
      </c>
      <c r="T23" s="20" t="s">
        <v>502</v>
      </c>
      <c r="U23" s="20" t="s">
        <v>502</v>
      </c>
      <c r="V23" s="20" t="s">
        <v>502</v>
      </c>
      <c r="W23" s="20" t="s">
        <v>134</v>
      </c>
      <c r="X23" s="20" t="s">
        <v>142</v>
      </c>
      <c r="Y23" s="20" t="s">
        <v>60</v>
      </c>
      <c r="Z23" s="20" t="s">
        <v>178</v>
      </c>
      <c r="AA23" s="20" t="s">
        <v>63</v>
      </c>
      <c r="AB23" s="20" t="s">
        <v>57</v>
      </c>
      <c r="AC23" s="20" t="s">
        <v>136</v>
      </c>
      <c r="AD23" s="20" t="s">
        <v>60</v>
      </c>
      <c r="AE23" s="20" t="s">
        <v>162</v>
      </c>
      <c r="AF23" s="20" t="s">
        <v>57</v>
      </c>
      <c r="AG23" s="26"/>
      <c r="AH23" s="20" t="s">
        <v>57</v>
      </c>
      <c r="AI23" s="18">
        <v>180000</v>
      </c>
      <c r="AJ23" s="18">
        <f t="shared" si="2"/>
        <v>0</v>
      </c>
      <c r="AK23" s="26"/>
      <c r="AL23" s="26"/>
      <c r="AM23" s="26"/>
      <c r="AN23" s="26"/>
      <c r="AO23" s="26"/>
    </row>
    <row r="24" spans="1:42" s="30" customFormat="1" x14ac:dyDescent="0.3">
      <c r="A24" s="26" t="s">
        <v>499</v>
      </c>
      <c r="B24" s="26" t="s">
        <v>242</v>
      </c>
      <c r="C24" s="27">
        <v>15</v>
      </c>
      <c r="D24" s="41" t="s">
        <v>539</v>
      </c>
      <c r="E24" s="28" t="s">
        <v>334</v>
      </c>
      <c r="F24" s="26" t="s">
        <v>330</v>
      </c>
      <c r="G24" s="28" t="s">
        <v>243</v>
      </c>
      <c r="H24" s="29">
        <v>277530.28999999998</v>
      </c>
      <c r="I24" s="26" t="s">
        <v>381</v>
      </c>
      <c r="J24" s="26">
        <v>18910261892</v>
      </c>
      <c r="K24" s="26" t="s">
        <v>345</v>
      </c>
      <c r="L24" s="26" t="s">
        <v>345</v>
      </c>
      <c r="M24" s="26" t="s">
        <v>347</v>
      </c>
      <c r="N24" s="26" t="s">
        <v>382</v>
      </c>
      <c r="O24" s="26"/>
      <c r="P24" s="26" t="s">
        <v>78</v>
      </c>
      <c r="Q24" s="26" t="s">
        <v>78</v>
      </c>
      <c r="R24" s="26" t="s">
        <v>48</v>
      </c>
      <c r="S24" s="26" t="s">
        <v>501</v>
      </c>
      <c r="T24" s="20" t="s">
        <v>502</v>
      </c>
      <c r="U24" s="20" t="s">
        <v>502</v>
      </c>
      <c r="V24" s="20" t="s">
        <v>502</v>
      </c>
      <c r="W24" s="20" t="s">
        <v>220</v>
      </c>
      <c r="X24" s="20" t="s">
        <v>142</v>
      </c>
      <c r="Y24" s="20" t="s">
        <v>60</v>
      </c>
      <c r="Z24" s="20" t="s">
        <v>244</v>
      </c>
      <c r="AA24" s="20" t="str">
        <f>VLOOKUP(B24,Sheet3!G:N,8,0)</f>
        <v>已签收</v>
      </c>
      <c r="AB24" s="20" t="str">
        <f>VLOOKUP(B24,Sheet3!G:R,12,0)</f>
        <v>否</v>
      </c>
      <c r="AC24" s="20" t="str">
        <f>VLOOKUP(B24,Sheet3!G:S,13,0)</f>
        <v/>
      </c>
      <c r="AD24" s="20" t="str">
        <f>VLOOKUP(B24,Sheet3!G:T,14,0)</f>
        <v/>
      </c>
      <c r="AE24" s="20" t="str">
        <f>VLOOKUP(B24,Sheet3!G:U,15,0)</f>
        <v/>
      </c>
      <c r="AF24" s="20" t="str">
        <f>VLOOKUP(B24,Sheet3!G:W,17,0)</f>
        <v/>
      </c>
      <c r="AG24" s="26"/>
      <c r="AH24" s="20" t="str">
        <f>VLOOKUP(B24,Sheet3!G:Y,19,0)</f>
        <v/>
      </c>
      <c r="AI24" s="18"/>
      <c r="AJ24" s="18">
        <f t="shared" si="2"/>
        <v>277530.28999999998</v>
      </c>
      <c r="AK24" s="26"/>
      <c r="AL24" s="26"/>
      <c r="AM24" s="26"/>
      <c r="AN24" s="26"/>
      <c r="AO24" s="26"/>
    </row>
    <row r="25" spans="1:42" s="30" customFormat="1" x14ac:dyDescent="0.3">
      <c r="A25" s="26" t="s">
        <v>499</v>
      </c>
      <c r="B25" s="26" t="s">
        <v>277</v>
      </c>
      <c r="C25" s="27">
        <v>16</v>
      </c>
      <c r="D25" s="41" t="s">
        <v>539</v>
      </c>
      <c r="E25" s="28" t="s">
        <v>334</v>
      </c>
      <c r="F25" s="26" t="s">
        <v>330</v>
      </c>
      <c r="G25" s="28" t="s">
        <v>278</v>
      </c>
      <c r="H25" s="29">
        <v>212882.29</v>
      </c>
      <c r="I25" s="26" t="s">
        <v>383</v>
      </c>
      <c r="J25" s="26">
        <v>18611172898</v>
      </c>
      <c r="K25" s="26" t="s">
        <v>345</v>
      </c>
      <c r="L25" s="26" t="s">
        <v>346</v>
      </c>
      <c r="M25" s="26" t="s">
        <v>384</v>
      </c>
      <c r="N25" s="26" t="s">
        <v>385</v>
      </c>
      <c r="O25" s="26"/>
      <c r="P25" s="26" t="s">
        <v>78</v>
      </c>
      <c r="Q25" s="26" t="s">
        <v>78</v>
      </c>
      <c r="R25" s="26" t="s">
        <v>48</v>
      </c>
      <c r="S25" s="26" t="s">
        <v>501</v>
      </c>
      <c r="T25" s="20" t="s">
        <v>502</v>
      </c>
      <c r="U25" s="20" t="s">
        <v>502</v>
      </c>
      <c r="V25" s="20" t="s">
        <v>502</v>
      </c>
      <c r="W25" s="20" t="s">
        <v>220</v>
      </c>
      <c r="X25" s="20" t="s">
        <v>142</v>
      </c>
      <c r="Y25" s="20" t="s">
        <v>60</v>
      </c>
      <c r="Z25" s="20" t="s">
        <v>279</v>
      </c>
      <c r="AA25" s="20" t="str">
        <f>VLOOKUP(B25,Sheet3!G:N,8,0)</f>
        <v>已签收</v>
      </c>
      <c r="AB25" s="20" t="str">
        <f>VLOOKUP(B25,Sheet3!G:R,12,0)</f>
        <v>否</v>
      </c>
      <c r="AC25" s="20" t="str">
        <f>VLOOKUP(B25,Sheet3!G:S,13,0)</f>
        <v/>
      </c>
      <c r="AD25" s="20" t="str">
        <f>VLOOKUP(B25,Sheet3!G:T,14,0)</f>
        <v/>
      </c>
      <c r="AE25" s="20" t="str">
        <f>VLOOKUP(B25,Sheet3!G:U,15,0)</f>
        <v/>
      </c>
      <c r="AF25" s="20" t="str">
        <f>VLOOKUP(B25,Sheet3!G:W,17,0)</f>
        <v/>
      </c>
      <c r="AG25" s="26"/>
      <c r="AH25" s="20" t="str">
        <f>VLOOKUP(B25,Sheet3!G:Y,19,0)</f>
        <v/>
      </c>
      <c r="AI25" s="18"/>
      <c r="AJ25" s="18">
        <f t="shared" si="2"/>
        <v>212882.29</v>
      </c>
      <c r="AK25" s="26"/>
      <c r="AL25" s="26"/>
      <c r="AM25" s="26"/>
      <c r="AN25" s="26"/>
      <c r="AO25" s="26"/>
    </row>
    <row r="26" spans="1:42" s="30" customFormat="1" x14ac:dyDescent="0.3">
      <c r="A26" s="26" t="s">
        <v>499</v>
      </c>
      <c r="B26" s="26" t="s">
        <v>300</v>
      </c>
      <c r="C26" s="27">
        <v>17</v>
      </c>
      <c r="D26" s="41" t="s">
        <v>539</v>
      </c>
      <c r="E26" s="28" t="s">
        <v>334</v>
      </c>
      <c r="F26" s="26" t="s">
        <v>330</v>
      </c>
      <c r="G26" s="28" t="s">
        <v>301</v>
      </c>
      <c r="H26" s="29">
        <v>1041731.64</v>
      </c>
      <c r="I26" s="26" t="s">
        <v>370</v>
      </c>
      <c r="J26" s="26">
        <v>18730959557</v>
      </c>
      <c r="K26" s="26" t="s">
        <v>345</v>
      </c>
      <c r="L26" s="26" t="s">
        <v>345</v>
      </c>
      <c r="M26" s="26" t="s">
        <v>347</v>
      </c>
      <c r="N26" s="26" t="s">
        <v>371</v>
      </c>
      <c r="O26" s="26"/>
      <c r="P26" s="26" t="s">
        <v>78</v>
      </c>
      <c r="Q26" s="26" t="s">
        <v>78</v>
      </c>
      <c r="R26" s="26" t="s">
        <v>48</v>
      </c>
      <c r="S26" s="26" t="s">
        <v>501</v>
      </c>
      <c r="T26" s="20" t="s">
        <v>502</v>
      </c>
      <c r="U26" s="20" t="s">
        <v>502</v>
      </c>
      <c r="V26" s="20" t="s">
        <v>502</v>
      </c>
      <c r="W26" s="20" t="s">
        <v>220</v>
      </c>
      <c r="X26" s="20" t="s">
        <v>142</v>
      </c>
      <c r="Y26" s="20" t="s">
        <v>60</v>
      </c>
      <c r="Z26" s="20" t="s">
        <v>302</v>
      </c>
      <c r="AA26" s="20" t="str">
        <f>VLOOKUP(B26,Sheet3!G:N,8,0)</f>
        <v>已签收</v>
      </c>
      <c r="AB26" s="20" t="str">
        <f>VLOOKUP(B26,Sheet3!G:R,12,0)</f>
        <v>否</v>
      </c>
      <c r="AC26" s="20" t="str">
        <f>VLOOKUP(B26,Sheet3!G:S,13,0)</f>
        <v/>
      </c>
      <c r="AD26" s="20" t="str">
        <f>VLOOKUP(B26,Sheet3!G:T,14,0)</f>
        <v/>
      </c>
      <c r="AE26" s="20" t="str">
        <f>VLOOKUP(B26,Sheet3!G:U,15,0)</f>
        <v/>
      </c>
      <c r="AF26" s="20" t="str">
        <f>VLOOKUP(B26,Sheet3!G:W,17,0)</f>
        <v/>
      </c>
      <c r="AG26" s="26"/>
      <c r="AH26" s="20" t="str">
        <f>VLOOKUP(B26,Sheet3!G:Y,19,0)</f>
        <v/>
      </c>
      <c r="AI26" s="18"/>
      <c r="AJ26" s="18">
        <f t="shared" si="2"/>
        <v>1041731.64</v>
      </c>
      <c r="AK26" s="26"/>
      <c r="AL26" s="26"/>
      <c r="AM26" s="26"/>
      <c r="AN26" s="26"/>
      <c r="AO26" s="26"/>
    </row>
    <row r="27" spans="1:42" s="30" customFormat="1" x14ac:dyDescent="0.3">
      <c r="A27" s="26" t="s">
        <v>499</v>
      </c>
      <c r="B27" s="26" t="s">
        <v>154</v>
      </c>
      <c r="C27" s="27">
        <v>18</v>
      </c>
      <c r="D27" s="41" t="s">
        <v>539</v>
      </c>
      <c r="E27" s="28" t="s">
        <v>334</v>
      </c>
      <c r="F27" s="26" t="s">
        <v>330</v>
      </c>
      <c r="G27" s="28" t="s">
        <v>155</v>
      </c>
      <c r="H27" s="29">
        <v>199088.67</v>
      </c>
      <c r="I27" s="26" t="s">
        <v>372</v>
      </c>
      <c r="J27" s="26">
        <v>15010181877</v>
      </c>
      <c r="K27" s="26" t="s">
        <v>345</v>
      </c>
      <c r="L27" s="26" t="s">
        <v>346</v>
      </c>
      <c r="M27" s="26" t="s">
        <v>347</v>
      </c>
      <c r="N27" s="26" t="s">
        <v>373</v>
      </c>
      <c r="O27" s="26"/>
      <c r="P27" s="26" t="s">
        <v>78</v>
      </c>
      <c r="Q27" s="26" t="s">
        <v>78</v>
      </c>
      <c r="R27" s="26" t="s">
        <v>48</v>
      </c>
      <c r="S27" s="26" t="s">
        <v>501</v>
      </c>
      <c r="T27" s="20" t="s">
        <v>502</v>
      </c>
      <c r="U27" s="20" t="s">
        <v>502</v>
      </c>
      <c r="V27" s="20" t="s">
        <v>502</v>
      </c>
      <c r="W27" s="20" t="s">
        <v>134</v>
      </c>
      <c r="X27" s="20" t="s">
        <v>142</v>
      </c>
      <c r="Y27" s="20" t="s">
        <v>60</v>
      </c>
      <c r="Z27" s="20" t="s">
        <v>156</v>
      </c>
      <c r="AA27" s="20" t="s">
        <v>63</v>
      </c>
      <c r="AB27" s="20" t="s">
        <v>57</v>
      </c>
      <c r="AC27" s="20" t="s">
        <v>127</v>
      </c>
      <c r="AD27" s="20" t="s">
        <v>157</v>
      </c>
      <c r="AE27" s="20" t="s">
        <v>158</v>
      </c>
      <c r="AF27" s="20" t="s">
        <v>57</v>
      </c>
      <c r="AG27" s="26"/>
      <c r="AH27" s="20" t="s">
        <v>57</v>
      </c>
      <c r="AI27" s="18">
        <v>199088.67</v>
      </c>
      <c r="AJ27" s="18">
        <f t="shared" si="2"/>
        <v>0</v>
      </c>
      <c r="AK27" s="26"/>
      <c r="AL27" s="26"/>
      <c r="AM27" s="26"/>
      <c r="AN27" s="26"/>
      <c r="AO27" s="26"/>
    </row>
    <row r="28" spans="1:42" s="30" customFormat="1" x14ac:dyDescent="0.3">
      <c r="A28" s="26" t="s">
        <v>499</v>
      </c>
      <c r="B28" s="26" t="s">
        <v>322</v>
      </c>
      <c r="C28" s="27">
        <v>19</v>
      </c>
      <c r="D28" s="41" t="s">
        <v>539</v>
      </c>
      <c r="E28" s="28" t="s">
        <v>334</v>
      </c>
      <c r="F28" s="26" t="s">
        <v>330</v>
      </c>
      <c r="G28" s="28" t="s">
        <v>323</v>
      </c>
      <c r="H28" s="29">
        <v>387260.41</v>
      </c>
      <c r="I28" s="26" t="s">
        <v>386</v>
      </c>
      <c r="J28" s="26">
        <v>18211171850</v>
      </c>
      <c r="K28" s="26" t="s">
        <v>345</v>
      </c>
      <c r="L28" s="26" t="s">
        <v>346</v>
      </c>
      <c r="M28" s="26" t="s">
        <v>384</v>
      </c>
      <c r="N28" s="26" t="s">
        <v>387</v>
      </c>
      <c r="O28" s="26"/>
      <c r="P28" s="26" t="s">
        <v>78</v>
      </c>
      <c r="Q28" s="26" t="s">
        <v>78</v>
      </c>
      <c r="R28" s="26" t="s">
        <v>48</v>
      </c>
      <c r="S28" s="26" t="s">
        <v>501</v>
      </c>
      <c r="T28" s="20" t="s">
        <v>502</v>
      </c>
      <c r="U28" s="20" t="s">
        <v>502</v>
      </c>
      <c r="V28" s="20" t="s">
        <v>502</v>
      </c>
      <c r="W28" s="20" t="s">
        <v>220</v>
      </c>
      <c r="X28" s="20" t="s">
        <v>142</v>
      </c>
      <c r="Y28" s="20" t="s">
        <v>60</v>
      </c>
      <c r="Z28" s="20" t="s">
        <v>324</v>
      </c>
      <c r="AA28" s="20" t="str">
        <f>VLOOKUP(B28,Sheet3!G:N,8,0)</f>
        <v>已签收</v>
      </c>
      <c r="AB28" s="20" t="str">
        <f>VLOOKUP(B28,Sheet3!G:R,12,0)</f>
        <v>否</v>
      </c>
      <c r="AC28" s="20" t="str">
        <f>VLOOKUP(B28,Sheet3!G:S,13,0)</f>
        <v/>
      </c>
      <c r="AD28" s="20" t="str">
        <f>VLOOKUP(B28,Sheet3!G:T,14,0)</f>
        <v/>
      </c>
      <c r="AE28" s="20" t="str">
        <f>VLOOKUP(B28,Sheet3!G:U,15,0)</f>
        <v/>
      </c>
      <c r="AF28" s="20" t="str">
        <f>VLOOKUP(B28,Sheet3!G:W,17,0)</f>
        <v/>
      </c>
      <c r="AG28" s="26"/>
      <c r="AH28" s="20" t="str">
        <f>VLOOKUP(B28,Sheet3!G:Y,19,0)</f>
        <v/>
      </c>
      <c r="AI28" s="18"/>
      <c r="AJ28" s="18">
        <f t="shared" si="2"/>
        <v>387260.41</v>
      </c>
      <c r="AK28" s="26"/>
      <c r="AL28" s="26"/>
      <c r="AM28" s="26"/>
      <c r="AN28" s="26"/>
      <c r="AO28" s="26"/>
    </row>
    <row r="29" spans="1:42" s="30" customFormat="1" x14ac:dyDescent="0.3">
      <c r="A29" s="26" t="s">
        <v>499</v>
      </c>
      <c r="B29" s="26" t="s">
        <v>190</v>
      </c>
      <c r="C29" s="27">
        <v>20</v>
      </c>
      <c r="D29" s="41" t="s">
        <v>539</v>
      </c>
      <c r="E29" s="28" t="s">
        <v>334</v>
      </c>
      <c r="F29" s="26" t="s">
        <v>330</v>
      </c>
      <c r="G29" s="28" t="s">
        <v>191</v>
      </c>
      <c r="H29" s="29">
        <v>231278.07999999999</v>
      </c>
      <c r="I29" s="26" t="s">
        <v>388</v>
      </c>
      <c r="J29" s="26">
        <v>13121410509</v>
      </c>
      <c r="K29" s="26" t="s">
        <v>345</v>
      </c>
      <c r="L29" s="26" t="s">
        <v>346</v>
      </c>
      <c r="M29" s="26" t="s">
        <v>352</v>
      </c>
      <c r="N29" s="26" t="s">
        <v>389</v>
      </c>
      <c r="O29" s="26"/>
      <c r="P29" s="26" t="s">
        <v>78</v>
      </c>
      <c r="Q29" s="26" t="s">
        <v>78</v>
      </c>
      <c r="R29" s="26" t="s">
        <v>48</v>
      </c>
      <c r="S29" s="26" t="s">
        <v>501</v>
      </c>
      <c r="T29" s="20" t="s">
        <v>502</v>
      </c>
      <c r="U29" s="20" t="s">
        <v>502</v>
      </c>
      <c r="V29" s="20" t="s">
        <v>502</v>
      </c>
      <c r="W29" s="20" t="s">
        <v>134</v>
      </c>
      <c r="X29" s="20" t="s">
        <v>142</v>
      </c>
      <c r="Y29" s="20" t="s">
        <v>60</v>
      </c>
      <c r="Z29" s="20" t="s">
        <v>192</v>
      </c>
      <c r="AA29" s="20" t="s">
        <v>63</v>
      </c>
      <c r="AB29" s="20" t="s">
        <v>57</v>
      </c>
      <c r="AC29" s="20" t="s">
        <v>193</v>
      </c>
      <c r="AD29" s="20" t="s">
        <v>60</v>
      </c>
      <c r="AE29" s="20" t="s">
        <v>194</v>
      </c>
      <c r="AF29" s="20" t="s">
        <v>57</v>
      </c>
      <c r="AG29" s="26"/>
      <c r="AH29" s="20" t="s">
        <v>57</v>
      </c>
      <c r="AI29" s="18">
        <v>231278.07999999999</v>
      </c>
      <c r="AJ29" s="18">
        <f t="shared" si="2"/>
        <v>0</v>
      </c>
      <c r="AK29" s="26"/>
      <c r="AL29" s="26"/>
      <c r="AM29" s="26"/>
      <c r="AN29" s="26"/>
      <c r="AO29" s="26"/>
    </row>
    <row r="30" spans="1:42" s="30" customFormat="1" x14ac:dyDescent="0.3">
      <c r="A30" s="26" t="s">
        <v>499</v>
      </c>
      <c r="B30" s="26" t="s">
        <v>290</v>
      </c>
      <c r="C30" s="27">
        <v>21</v>
      </c>
      <c r="D30" s="41" t="s">
        <v>539</v>
      </c>
      <c r="E30" s="28" t="s">
        <v>334</v>
      </c>
      <c r="F30" s="26" t="s">
        <v>330</v>
      </c>
      <c r="G30" s="28" t="s">
        <v>291</v>
      </c>
      <c r="H30" s="29">
        <v>169851.37</v>
      </c>
      <c r="I30" s="26" t="s">
        <v>390</v>
      </c>
      <c r="J30" s="26">
        <v>13581525320</v>
      </c>
      <c r="K30" s="26" t="s">
        <v>345</v>
      </c>
      <c r="L30" s="26" t="s">
        <v>346</v>
      </c>
      <c r="M30" s="26" t="s">
        <v>391</v>
      </c>
      <c r="N30" s="26" t="s">
        <v>392</v>
      </c>
      <c r="O30" s="26"/>
      <c r="P30" s="26" t="s">
        <v>78</v>
      </c>
      <c r="Q30" s="26" t="s">
        <v>78</v>
      </c>
      <c r="R30" s="26" t="s">
        <v>48</v>
      </c>
      <c r="S30" s="26" t="s">
        <v>501</v>
      </c>
      <c r="T30" s="20" t="s">
        <v>502</v>
      </c>
      <c r="U30" s="20" t="s">
        <v>502</v>
      </c>
      <c r="V30" s="20" t="s">
        <v>502</v>
      </c>
      <c r="W30" s="20" t="s">
        <v>220</v>
      </c>
      <c r="X30" s="20" t="s">
        <v>142</v>
      </c>
      <c r="Y30" s="20" t="s">
        <v>60</v>
      </c>
      <c r="Z30" s="20" t="s">
        <v>292</v>
      </c>
      <c r="AA30" s="20" t="str">
        <f>VLOOKUP(B30,Sheet3!G:N,8,0)</f>
        <v>已签收</v>
      </c>
      <c r="AB30" s="20" t="str">
        <f>VLOOKUP(B30,Sheet3!G:R,12,0)</f>
        <v>否</v>
      </c>
      <c r="AC30" s="20" t="str">
        <f>VLOOKUP(B30,Sheet3!G:S,13,0)</f>
        <v/>
      </c>
      <c r="AD30" s="20" t="str">
        <f>VLOOKUP(B30,Sheet3!G:T,14,0)</f>
        <v/>
      </c>
      <c r="AE30" s="20" t="str">
        <f>VLOOKUP(B30,Sheet3!G:U,15,0)</f>
        <v/>
      </c>
      <c r="AF30" s="20" t="str">
        <f>VLOOKUP(B30,Sheet3!G:W,17,0)</f>
        <v/>
      </c>
      <c r="AG30" s="26"/>
      <c r="AH30" s="20" t="str">
        <f>VLOOKUP(B30,Sheet3!G:Y,19,0)</f>
        <v/>
      </c>
      <c r="AI30" s="18"/>
      <c r="AJ30" s="18">
        <f t="shared" si="2"/>
        <v>169851.37</v>
      </c>
      <c r="AK30" s="26"/>
      <c r="AL30" s="26"/>
      <c r="AM30" s="26"/>
      <c r="AN30" s="26"/>
      <c r="AO30" s="26"/>
    </row>
    <row r="31" spans="1:42" s="30" customFormat="1" x14ac:dyDescent="0.3">
      <c r="A31" s="26" t="s">
        <v>499</v>
      </c>
      <c r="B31" s="26" t="s">
        <v>159</v>
      </c>
      <c r="C31" s="27">
        <v>22</v>
      </c>
      <c r="D31" s="41" t="s">
        <v>539</v>
      </c>
      <c r="E31" s="28" t="s">
        <v>334</v>
      </c>
      <c r="F31" s="26" t="s">
        <v>330</v>
      </c>
      <c r="G31" s="28" t="s">
        <v>160</v>
      </c>
      <c r="H31" s="29">
        <v>164401.64000000001</v>
      </c>
      <c r="I31" s="26" t="s">
        <v>379</v>
      </c>
      <c r="J31" s="26">
        <v>13121608775</v>
      </c>
      <c r="K31" s="26" t="s">
        <v>345</v>
      </c>
      <c r="L31" s="26" t="s">
        <v>346</v>
      </c>
      <c r="M31" s="26" t="s">
        <v>352</v>
      </c>
      <c r="N31" s="26" t="s">
        <v>380</v>
      </c>
      <c r="O31" s="26"/>
      <c r="P31" s="26" t="s">
        <v>78</v>
      </c>
      <c r="Q31" s="26" t="s">
        <v>78</v>
      </c>
      <c r="R31" s="26" t="s">
        <v>48</v>
      </c>
      <c r="S31" s="26" t="s">
        <v>501</v>
      </c>
      <c r="T31" s="20" t="s">
        <v>502</v>
      </c>
      <c r="U31" s="20" t="s">
        <v>502</v>
      </c>
      <c r="V31" s="20" t="s">
        <v>502</v>
      </c>
      <c r="W31" s="20" t="s">
        <v>134</v>
      </c>
      <c r="X31" s="20" t="s">
        <v>142</v>
      </c>
      <c r="Y31" s="20" t="s">
        <v>60</v>
      </c>
      <c r="Z31" s="20" t="s">
        <v>161</v>
      </c>
      <c r="AA31" s="20" t="s">
        <v>63</v>
      </c>
      <c r="AB31" s="20" t="s">
        <v>57</v>
      </c>
      <c r="AC31" s="20" t="s">
        <v>136</v>
      </c>
      <c r="AD31" s="20" t="s">
        <v>60</v>
      </c>
      <c r="AE31" s="20" t="s">
        <v>162</v>
      </c>
      <c r="AF31" s="20" t="s">
        <v>57</v>
      </c>
      <c r="AG31" s="26"/>
      <c r="AH31" s="20" t="s">
        <v>57</v>
      </c>
      <c r="AI31" s="18">
        <v>164401.64000000001</v>
      </c>
      <c r="AJ31" s="18">
        <f t="shared" si="2"/>
        <v>0</v>
      </c>
      <c r="AK31" s="26"/>
      <c r="AL31" s="26"/>
      <c r="AM31" s="26"/>
      <c r="AN31" s="26"/>
      <c r="AO31" s="26"/>
    </row>
    <row r="32" spans="1:42" s="30" customFormat="1" x14ac:dyDescent="0.3">
      <c r="A32" s="26" t="s">
        <v>499</v>
      </c>
      <c r="B32" s="26" t="s">
        <v>176</v>
      </c>
      <c r="C32" s="27">
        <v>23</v>
      </c>
      <c r="D32" s="41" t="s">
        <v>539</v>
      </c>
      <c r="E32" s="28" t="s">
        <v>334</v>
      </c>
      <c r="F32" s="26" t="s">
        <v>330</v>
      </c>
      <c r="G32" s="28" t="s">
        <v>177</v>
      </c>
      <c r="H32" s="29">
        <v>309975.55</v>
      </c>
      <c r="I32" s="26" t="s">
        <v>379</v>
      </c>
      <c r="J32" s="26">
        <v>13121608775</v>
      </c>
      <c r="K32" s="26" t="s">
        <v>345</v>
      </c>
      <c r="L32" s="26" t="s">
        <v>346</v>
      </c>
      <c r="M32" s="26" t="s">
        <v>352</v>
      </c>
      <c r="N32" s="26" t="s">
        <v>380</v>
      </c>
      <c r="O32" s="26"/>
      <c r="P32" s="26" t="s">
        <v>78</v>
      </c>
      <c r="Q32" s="26" t="s">
        <v>78</v>
      </c>
      <c r="R32" s="26" t="s">
        <v>48</v>
      </c>
      <c r="S32" s="26" t="s">
        <v>501</v>
      </c>
      <c r="T32" s="20" t="s">
        <v>502</v>
      </c>
      <c r="U32" s="20" t="s">
        <v>502</v>
      </c>
      <c r="V32" s="20" t="s">
        <v>502</v>
      </c>
      <c r="W32" s="20" t="s">
        <v>134</v>
      </c>
      <c r="X32" s="20" t="s">
        <v>142</v>
      </c>
      <c r="Y32" s="20" t="s">
        <v>60</v>
      </c>
      <c r="Z32" s="20" t="s">
        <v>178</v>
      </c>
      <c r="AA32" s="20" t="s">
        <v>63</v>
      </c>
      <c r="AB32" s="20" t="s">
        <v>57</v>
      </c>
      <c r="AC32" s="20" t="s">
        <v>136</v>
      </c>
      <c r="AD32" s="20" t="s">
        <v>60</v>
      </c>
      <c r="AE32" s="20" t="s">
        <v>162</v>
      </c>
      <c r="AF32" s="20" t="s">
        <v>57</v>
      </c>
      <c r="AG32" s="26"/>
      <c r="AH32" s="20" t="s">
        <v>57</v>
      </c>
      <c r="AI32" s="18">
        <v>309975.55</v>
      </c>
      <c r="AJ32" s="18">
        <f t="shared" si="2"/>
        <v>0</v>
      </c>
      <c r="AK32" s="26"/>
      <c r="AL32" s="26"/>
      <c r="AM32" s="26"/>
      <c r="AN32" s="26"/>
      <c r="AO32" s="26"/>
    </row>
    <row r="33" spans="1:42" s="30" customFormat="1" x14ac:dyDescent="0.3">
      <c r="A33" s="26" t="s">
        <v>499</v>
      </c>
      <c r="B33" s="26" t="s">
        <v>273</v>
      </c>
      <c r="C33" s="27">
        <v>24</v>
      </c>
      <c r="D33" s="41" t="s">
        <v>539</v>
      </c>
      <c r="E33" s="28" t="s">
        <v>334</v>
      </c>
      <c r="F33" s="26" t="s">
        <v>330</v>
      </c>
      <c r="G33" s="28" t="s">
        <v>267</v>
      </c>
      <c r="H33" s="29">
        <v>110646.82</v>
      </c>
      <c r="I33" s="26" t="s">
        <v>393</v>
      </c>
      <c r="J33" s="26">
        <v>13426384315</v>
      </c>
      <c r="K33" s="26" t="s">
        <v>345</v>
      </c>
      <c r="L33" s="26" t="s">
        <v>346</v>
      </c>
      <c r="M33" s="26" t="s">
        <v>394</v>
      </c>
      <c r="N33" s="26" t="s">
        <v>395</v>
      </c>
      <c r="O33" s="26"/>
      <c r="P33" s="26" t="s">
        <v>78</v>
      </c>
      <c r="Q33" s="26" t="s">
        <v>78</v>
      </c>
      <c r="R33" s="26" t="s">
        <v>48</v>
      </c>
      <c r="S33" s="26" t="s">
        <v>501</v>
      </c>
      <c r="T33" s="20" t="s">
        <v>502</v>
      </c>
      <c r="U33" s="20" t="s">
        <v>502</v>
      </c>
      <c r="V33" s="20" t="s">
        <v>502</v>
      </c>
      <c r="W33" s="20" t="s">
        <v>220</v>
      </c>
      <c r="X33" s="20" t="s">
        <v>142</v>
      </c>
      <c r="Y33" s="20" t="s">
        <v>60</v>
      </c>
      <c r="Z33" s="20" t="s">
        <v>274</v>
      </c>
      <c r="AA33" s="20" t="str">
        <f>VLOOKUP(B33,Sheet3!G:N,8,0)</f>
        <v>已签收</v>
      </c>
      <c r="AB33" s="20" t="str">
        <f>VLOOKUP(B33,Sheet3!G:R,12,0)</f>
        <v>否</v>
      </c>
      <c r="AC33" s="20" t="str">
        <f>VLOOKUP(B33,Sheet3!G:S,13,0)</f>
        <v/>
      </c>
      <c r="AD33" s="20" t="str">
        <f>VLOOKUP(B33,Sheet3!G:T,14,0)</f>
        <v/>
      </c>
      <c r="AE33" s="20" t="str">
        <f>VLOOKUP(B33,Sheet3!G:U,15,0)</f>
        <v/>
      </c>
      <c r="AF33" s="20" t="str">
        <f>VLOOKUP(B33,Sheet3!G:W,17,0)</f>
        <v/>
      </c>
      <c r="AG33" s="26"/>
      <c r="AH33" s="20" t="str">
        <f>VLOOKUP(B33,Sheet3!G:Y,19,0)</f>
        <v/>
      </c>
      <c r="AI33" s="18"/>
      <c r="AJ33" s="18">
        <f t="shared" si="2"/>
        <v>110646.82</v>
      </c>
      <c r="AK33" s="26"/>
      <c r="AL33" s="26"/>
      <c r="AM33" s="26"/>
      <c r="AN33" s="26"/>
      <c r="AO33" s="26"/>
    </row>
    <row r="34" spans="1:42" s="30" customFormat="1" x14ac:dyDescent="0.3">
      <c r="A34" s="26" t="s">
        <v>499</v>
      </c>
      <c r="B34" s="26" t="s">
        <v>508</v>
      </c>
      <c r="C34" s="27">
        <v>25</v>
      </c>
      <c r="D34" s="41" t="s">
        <v>539</v>
      </c>
      <c r="E34" s="28" t="s">
        <v>335</v>
      </c>
      <c r="F34" s="26" t="s">
        <v>326</v>
      </c>
      <c r="G34" s="28" t="s">
        <v>296</v>
      </c>
      <c r="H34" s="29">
        <v>100000</v>
      </c>
      <c r="I34" s="26" t="s">
        <v>396</v>
      </c>
      <c r="J34" s="26">
        <v>13810959300</v>
      </c>
      <c r="K34" s="26" t="s">
        <v>345</v>
      </c>
      <c r="L34" s="26" t="s">
        <v>346</v>
      </c>
      <c r="M34" s="26" t="s">
        <v>352</v>
      </c>
      <c r="N34" s="26" t="s">
        <v>397</v>
      </c>
      <c r="O34" s="26"/>
      <c r="P34" s="26" t="s">
        <v>78</v>
      </c>
      <c r="Q34" s="26" t="s">
        <v>78</v>
      </c>
      <c r="R34" s="26" t="s">
        <v>48</v>
      </c>
      <c r="S34" s="26" t="s">
        <v>501</v>
      </c>
      <c r="T34" s="20" t="s">
        <v>502</v>
      </c>
      <c r="U34" s="20" t="s">
        <v>502</v>
      </c>
      <c r="V34" s="20" t="s">
        <v>502</v>
      </c>
      <c r="W34" s="20" t="s">
        <v>220</v>
      </c>
      <c r="X34" s="20" t="s">
        <v>142</v>
      </c>
      <c r="Y34" s="20" t="s">
        <v>60</v>
      </c>
      <c r="Z34" s="20" t="s">
        <v>305</v>
      </c>
      <c r="AA34" s="20" t="str">
        <f>VLOOKUP(B34,Sheet3!G:N,8,0)</f>
        <v>已签收</v>
      </c>
      <c r="AB34" s="20" t="str">
        <f>VLOOKUP(B34,Sheet3!G:R,12,0)</f>
        <v>否</v>
      </c>
      <c r="AC34" s="20" t="str">
        <f>VLOOKUP(B34,Sheet3!G:S,13,0)</f>
        <v/>
      </c>
      <c r="AD34" s="20" t="str">
        <f>VLOOKUP(B34,Sheet3!G:T,14,0)</f>
        <v/>
      </c>
      <c r="AE34" s="20" t="str">
        <f>VLOOKUP(B34,Sheet3!G:U,15,0)</f>
        <v/>
      </c>
      <c r="AF34" s="20" t="str">
        <f>VLOOKUP(B34,Sheet3!G:W,17,0)</f>
        <v/>
      </c>
      <c r="AG34" s="26"/>
      <c r="AH34" s="20" t="str">
        <f>VLOOKUP(B34,Sheet3!G:Y,19,0)</f>
        <v/>
      </c>
      <c r="AI34" s="18"/>
      <c r="AJ34" s="18">
        <f t="shared" si="2"/>
        <v>100000</v>
      </c>
      <c r="AK34" s="26"/>
      <c r="AL34" s="26"/>
      <c r="AM34" s="26"/>
      <c r="AN34" s="26"/>
      <c r="AO34" s="26"/>
    </row>
    <row r="35" spans="1:42" s="30" customFormat="1" x14ac:dyDescent="0.3">
      <c r="A35" s="26" t="s">
        <v>499</v>
      </c>
      <c r="B35" s="26" t="s">
        <v>234</v>
      </c>
      <c r="C35" s="27">
        <v>26</v>
      </c>
      <c r="D35" s="41" t="s">
        <v>539</v>
      </c>
      <c r="E35" s="28" t="s">
        <v>336</v>
      </c>
      <c r="F35" s="26" t="s">
        <v>330</v>
      </c>
      <c r="G35" s="28" t="s">
        <v>235</v>
      </c>
      <c r="H35" s="29">
        <v>105743.09</v>
      </c>
      <c r="I35" s="26" t="s">
        <v>398</v>
      </c>
      <c r="J35" s="26">
        <v>18310515206</v>
      </c>
      <c r="K35" s="26" t="s">
        <v>345</v>
      </c>
      <c r="L35" s="26" t="s">
        <v>346</v>
      </c>
      <c r="M35" s="26" t="s">
        <v>347</v>
      </c>
      <c r="N35" s="26" t="s">
        <v>399</v>
      </c>
      <c r="O35" s="26"/>
      <c r="P35" s="26" t="s">
        <v>78</v>
      </c>
      <c r="Q35" s="26" t="s">
        <v>78</v>
      </c>
      <c r="R35" s="26" t="s">
        <v>48</v>
      </c>
      <c r="S35" s="26" t="s">
        <v>501</v>
      </c>
      <c r="T35" s="20" t="s">
        <v>502</v>
      </c>
      <c r="U35" s="20" t="s">
        <v>502</v>
      </c>
      <c r="V35" s="20" t="s">
        <v>502</v>
      </c>
      <c r="W35" s="20" t="s">
        <v>220</v>
      </c>
      <c r="X35" s="20" t="s">
        <v>142</v>
      </c>
      <c r="Y35" s="20" t="s">
        <v>60</v>
      </c>
      <c r="Z35" s="20" t="s">
        <v>236</v>
      </c>
      <c r="AA35" s="20" t="str">
        <f>VLOOKUP(B35,Sheet3!G:N,8,0)</f>
        <v>已签收</v>
      </c>
      <c r="AB35" s="20" t="str">
        <f>VLOOKUP(B35,Sheet3!G:R,12,0)</f>
        <v>否</v>
      </c>
      <c r="AC35" s="20" t="str">
        <f>VLOOKUP(B35,Sheet3!G:S,13,0)</f>
        <v/>
      </c>
      <c r="AD35" s="20" t="str">
        <f>VLOOKUP(B35,Sheet3!G:T,14,0)</f>
        <v/>
      </c>
      <c r="AE35" s="20" t="str">
        <f>VLOOKUP(B35,Sheet3!G:U,15,0)</f>
        <v/>
      </c>
      <c r="AF35" s="20" t="str">
        <f>VLOOKUP(B35,Sheet3!G:W,17,0)</f>
        <v/>
      </c>
      <c r="AG35" s="26"/>
      <c r="AH35" s="20" t="str">
        <f>VLOOKUP(B35,Sheet3!G:Y,19,0)</f>
        <v/>
      </c>
      <c r="AI35" s="18"/>
      <c r="AJ35" s="18">
        <f t="shared" si="2"/>
        <v>105743.09</v>
      </c>
      <c r="AK35" s="26"/>
      <c r="AL35" s="26"/>
      <c r="AM35" s="26"/>
      <c r="AN35" s="26"/>
      <c r="AO35" s="26"/>
      <c r="AP35" s="30" t="s">
        <v>545</v>
      </c>
    </row>
    <row r="36" spans="1:42" s="30" customFormat="1" x14ac:dyDescent="0.3">
      <c r="A36" s="26" t="s">
        <v>499</v>
      </c>
      <c r="B36" s="26" t="s">
        <v>311</v>
      </c>
      <c r="C36" s="27">
        <v>27</v>
      </c>
      <c r="D36" s="41" t="s">
        <v>539</v>
      </c>
      <c r="E36" s="28" t="s">
        <v>337</v>
      </c>
      <c r="F36" s="26" t="s">
        <v>330</v>
      </c>
      <c r="G36" s="28" t="s">
        <v>312</v>
      </c>
      <c r="H36" s="29">
        <v>106150.23</v>
      </c>
      <c r="I36" s="26" t="s">
        <v>400</v>
      </c>
      <c r="J36" s="26">
        <v>13123279898</v>
      </c>
      <c r="K36" s="26" t="s">
        <v>345</v>
      </c>
      <c r="L36" s="26" t="s">
        <v>346</v>
      </c>
      <c r="M36" s="26" t="s">
        <v>391</v>
      </c>
      <c r="N36" s="26" t="s">
        <v>401</v>
      </c>
      <c r="O36" s="26"/>
      <c r="P36" s="26" t="s">
        <v>78</v>
      </c>
      <c r="Q36" s="26" t="s">
        <v>78</v>
      </c>
      <c r="R36" s="26" t="s">
        <v>48</v>
      </c>
      <c r="S36" s="26" t="s">
        <v>501</v>
      </c>
      <c r="T36" s="20" t="s">
        <v>502</v>
      </c>
      <c r="U36" s="20" t="s">
        <v>502</v>
      </c>
      <c r="V36" s="20" t="s">
        <v>502</v>
      </c>
      <c r="W36" s="20" t="s">
        <v>220</v>
      </c>
      <c r="X36" s="20" t="s">
        <v>142</v>
      </c>
      <c r="Y36" s="20" t="s">
        <v>60</v>
      </c>
      <c r="Z36" s="20" t="s">
        <v>313</v>
      </c>
      <c r="AA36" s="20" t="str">
        <f>VLOOKUP(B36,Sheet3!G:N,8,0)</f>
        <v>已签收</v>
      </c>
      <c r="AB36" s="20" t="str">
        <f>VLOOKUP(B36,Sheet3!G:R,12,0)</f>
        <v>否</v>
      </c>
      <c r="AC36" s="20" t="str">
        <f>VLOOKUP(B36,Sheet3!G:S,13,0)</f>
        <v/>
      </c>
      <c r="AD36" s="20" t="str">
        <f>VLOOKUP(B36,Sheet3!G:T,14,0)</f>
        <v/>
      </c>
      <c r="AE36" s="20" t="str">
        <f>VLOOKUP(B36,Sheet3!G:U,15,0)</f>
        <v/>
      </c>
      <c r="AF36" s="20" t="str">
        <f>VLOOKUP(B36,Sheet3!G:W,17,0)</f>
        <v/>
      </c>
      <c r="AG36" s="26"/>
      <c r="AH36" s="20" t="str">
        <f>VLOOKUP(B36,Sheet3!G:Y,19,0)</f>
        <v/>
      </c>
      <c r="AI36" s="18"/>
      <c r="AJ36" s="18">
        <f t="shared" si="2"/>
        <v>106150.23</v>
      </c>
      <c r="AK36" s="26"/>
      <c r="AL36" s="26"/>
      <c r="AM36" s="26"/>
      <c r="AN36" s="26"/>
      <c r="AO36" s="26"/>
    </row>
    <row r="37" spans="1:42" s="30" customFormat="1" x14ac:dyDescent="0.3">
      <c r="A37" s="26" t="s">
        <v>499</v>
      </c>
      <c r="B37" s="26" t="s">
        <v>257</v>
      </c>
      <c r="C37" s="27">
        <v>28</v>
      </c>
      <c r="D37" s="41" t="s">
        <v>539</v>
      </c>
      <c r="E37" s="28" t="s">
        <v>337</v>
      </c>
      <c r="F37" s="26" t="s">
        <v>330</v>
      </c>
      <c r="G37" s="28" t="s">
        <v>258</v>
      </c>
      <c r="H37" s="29">
        <v>593775.94999999995</v>
      </c>
      <c r="I37" s="26" t="s">
        <v>402</v>
      </c>
      <c r="J37" s="26">
        <v>13691594387</v>
      </c>
      <c r="K37" s="26" t="s">
        <v>345</v>
      </c>
      <c r="L37" s="26" t="s">
        <v>346</v>
      </c>
      <c r="M37" s="26" t="s">
        <v>352</v>
      </c>
      <c r="N37" s="26" t="s">
        <v>403</v>
      </c>
      <c r="O37" s="26"/>
      <c r="P37" s="26" t="s">
        <v>78</v>
      </c>
      <c r="Q37" s="26" t="s">
        <v>78</v>
      </c>
      <c r="R37" s="26" t="s">
        <v>48</v>
      </c>
      <c r="S37" s="26" t="s">
        <v>501</v>
      </c>
      <c r="T37" s="20" t="s">
        <v>502</v>
      </c>
      <c r="U37" s="20" t="s">
        <v>502</v>
      </c>
      <c r="V37" s="20" t="s">
        <v>502</v>
      </c>
      <c r="W37" s="20" t="s">
        <v>220</v>
      </c>
      <c r="X37" s="20" t="s">
        <v>142</v>
      </c>
      <c r="Y37" s="20" t="s">
        <v>60</v>
      </c>
      <c r="Z37" s="20" t="s">
        <v>259</v>
      </c>
      <c r="AA37" s="20" t="str">
        <f>VLOOKUP(B37,Sheet3!G:N,8,0)</f>
        <v>已签收</v>
      </c>
      <c r="AB37" s="20" t="str">
        <f>VLOOKUP(B37,Sheet3!G:R,12,0)</f>
        <v>是</v>
      </c>
      <c r="AC37" s="20" t="str">
        <f>VLOOKUP(B37,Sheet3!G:S,13,0)</f>
        <v>2021-04-09</v>
      </c>
      <c r="AD37" s="20" t="str">
        <f>VLOOKUP(B37,Sheet3!G:T,14,0)</f>
        <v>ST</v>
      </c>
      <c r="AE37" s="20" t="str">
        <f>VLOOKUP(B37,Sheet3!G:U,15,0)</f>
        <v>772012990837066</v>
      </c>
      <c r="AF37" s="20" t="str">
        <f>VLOOKUP(B37,Sheet3!G:W,17,0)</f>
        <v>是</v>
      </c>
      <c r="AG37" s="26"/>
      <c r="AH37" s="20" t="str">
        <f>VLOOKUP(B37,Sheet3!G:Y,19,0)</f>
        <v>是</v>
      </c>
      <c r="AI37" s="18"/>
      <c r="AJ37" s="18">
        <f t="shared" si="2"/>
        <v>593775.94999999995</v>
      </c>
      <c r="AK37" s="26"/>
      <c r="AL37" s="26"/>
      <c r="AM37" s="26"/>
      <c r="AN37" s="26"/>
      <c r="AO37" s="26"/>
    </row>
    <row r="38" spans="1:42" s="30" customFormat="1" x14ac:dyDescent="0.3">
      <c r="A38" s="26" t="s">
        <v>509</v>
      </c>
      <c r="B38" s="26" t="s">
        <v>510</v>
      </c>
      <c r="C38" s="27">
        <v>29</v>
      </c>
      <c r="D38" s="41" t="s">
        <v>539</v>
      </c>
      <c r="E38" s="28" t="s">
        <v>338</v>
      </c>
      <c r="F38" s="26" t="s">
        <v>330</v>
      </c>
      <c r="G38" s="28" t="s">
        <v>271</v>
      </c>
      <c r="H38" s="29">
        <v>80898.87</v>
      </c>
      <c r="I38" s="26" t="s">
        <v>404</v>
      </c>
      <c r="J38" s="26">
        <v>15101014583</v>
      </c>
      <c r="K38" s="26" t="s">
        <v>346</v>
      </c>
      <c r="L38" s="26" t="s">
        <v>405</v>
      </c>
      <c r="M38" s="26" t="s">
        <v>405</v>
      </c>
      <c r="N38" s="26" t="s">
        <v>406</v>
      </c>
      <c r="O38" s="26"/>
      <c r="P38" s="26" t="s">
        <v>78</v>
      </c>
      <c r="Q38" s="26" t="s">
        <v>78</v>
      </c>
      <c r="R38" s="26" t="s">
        <v>48</v>
      </c>
      <c r="S38" s="26" t="s">
        <v>501</v>
      </c>
      <c r="T38" s="20" t="s">
        <v>502</v>
      </c>
      <c r="U38" s="20" t="s">
        <v>502</v>
      </c>
      <c r="V38" s="20" t="s">
        <v>502</v>
      </c>
      <c r="W38" s="20" t="s">
        <v>220</v>
      </c>
      <c r="X38" s="20" t="s">
        <v>196</v>
      </c>
      <c r="Y38" s="20" t="s">
        <v>60</v>
      </c>
      <c r="Z38" s="20" t="s">
        <v>272</v>
      </c>
      <c r="AA38" s="20" t="str">
        <f>VLOOKUP(B38,Sheet3!G:N,8,0)</f>
        <v>已签收</v>
      </c>
      <c r="AB38" s="20" t="str">
        <f>VLOOKUP(B38,Sheet3!G:R,12,0)</f>
        <v>否</v>
      </c>
      <c r="AC38" s="20" t="str">
        <f>VLOOKUP(B38,Sheet3!G:S,13,0)</f>
        <v/>
      </c>
      <c r="AD38" s="20" t="str">
        <f>VLOOKUP(B38,Sheet3!G:T,14,0)</f>
        <v/>
      </c>
      <c r="AE38" s="20" t="str">
        <f>VLOOKUP(B38,Sheet3!G:U,15,0)</f>
        <v/>
      </c>
      <c r="AF38" s="20" t="str">
        <f>VLOOKUP(B38,Sheet3!G:W,17,0)</f>
        <v/>
      </c>
      <c r="AG38" s="26"/>
      <c r="AH38" s="20" t="str">
        <f>VLOOKUP(B38,Sheet3!G:Y,19,0)</f>
        <v/>
      </c>
      <c r="AI38" s="18"/>
      <c r="AJ38" s="18">
        <f t="shared" si="2"/>
        <v>80898.87</v>
      </c>
      <c r="AK38" s="26"/>
      <c r="AL38" s="26"/>
      <c r="AM38" s="26"/>
      <c r="AN38" s="26"/>
      <c r="AO38" s="26"/>
      <c r="AP38" s="30" t="s">
        <v>542</v>
      </c>
    </row>
    <row r="39" spans="1:42" s="30" customFormat="1" x14ac:dyDescent="0.3">
      <c r="A39" s="26" t="s">
        <v>509</v>
      </c>
      <c r="B39" s="26" t="s">
        <v>511</v>
      </c>
      <c r="C39" s="27">
        <v>30</v>
      </c>
      <c r="D39" s="41" t="s">
        <v>539</v>
      </c>
      <c r="E39" s="28" t="s">
        <v>338</v>
      </c>
      <c r="F39" s="26" t="s">
        <v>330</v>
      </c>
      <c r="G39" s="28" t="s">
        <v>298</v>
      </c>
      <c r="H39" s="29">
        <v>84523.22</v>
      </c>
      <c r="I39" s="26" t="s">
        <v>407</v>
      </c>
      <c r="J39" s="26">
        <v>18500810725</v>
      </c>
      <c r="K39" s="26" t="s">
        <v>346</v>
      </c>
      <c r="L39" s="26" t="s">
        <v>347</v>
      </c>
      <c r="M39" s="26" t="s">
        <v>408</v>
      </c>
      <c r="N39" s="26" t="s">
        <v>409</v>
      </c>
      <c r="O39" s="26"/>
      <c r="P39" s="26" t="s">
        <v>78</v>
      </c>
      <c r="Q39" s="26" t="s">
        <v>78</v>
      </c>
      <c r="R39" s="26" t="s">
        <v>48</v>
      </c>
      <c r="S39" s="26" t="s">
        <v>501</v>
      </c>
      <c r="T39" s="20" t="s">
        <v>502</v>
      </c>
      <c r="U39" s="20" t="s">
        <v>502</v>
      </c>
      <c r="V39" s="20" t="s">
        <v>502</v>
      </c>
      <c r="W39" s="20" t="s">
        <v>220</v>
      </c>
      <c r="X39" s="20" t="s">
        <v>196</v>
      </c>
      <c r="Y39" s="20" t="s">
        <v>60</v>
      </c>
      <c r="Z39" s="20" t="s">
        <v>299</v>
      </c>
      <c r="AA39" s="20" t="str">
        <f>VLOOKUP(B39,Sheet3!G:N,8,0)</f>
        <v>已签收</v>
      </c>
      <c r="AB39" s="20" t="str">
        <f>VLOOKUP(B39,Sheet3!G:R,12,0)</f>
        <v>否</v>
      </c>
      <c r="AC39" s="20" t="str">
        <f>VLOOKUP(B39,Sheet3!G:S,13,0)</f>
        <v/>
      </c>
      <c r="AD39" s="20" t="str">
        <f>VLOOKUP(B39,Sheet3!G:T,14,0)</f>
        <v/>
      </c>
      <c r="AE39" s="20" t="str">
        <f>VLOOKUP(B39,Sheet3!G:U,15,0)</f>
        <v/>
      </c>
      <c r="AF39" s="20" t="str">
        <f>VLOOKUP(B39,Sheet3!G:W,17,0)</f>
        <v/>
      </c>
      <c r="AG39" s="26"/>
      <c r="AH39" s="20" t="str">
        <f>VLOOKUP(B39,Sheet3!G:Y,19,0)</f>
        <v/>
      </c>
      <c r="AI39" s="18"/>
      <c r="AJ39" s="18">
        <f t="shared" si="2"/>
        <v>84523.22</v>
      </c>
      <c r="AK39" s="26"/>
      <c r="AL39" s="26"/>
      <c r="AM39" s="26"/>
      <c r="AN39" s="26"/>
      <c r="AO39" s="26"/>
    </row>
    <row r="40" spans="1:42" s="30" customFormat="1" x14ac:dyDescent="0.3">
      <c r="A40" s="26" t="s">
        <v>509</v>
      </c>
      <c r="B40" s="26" t="s">
        <v>512</v>
      </c>
      <c r="C40" s="27">
        <v>31</v>
      </c>
      <c r="D40" s="41" t="s">
        <v>539</v>
      </c>
      <c r="E40" s="28" t="s">
        <v>338</v>
      </c>
      <c r="F40" s="26" t="s">
        <v>330</v>
      </c>
      <c r="G40" s="28" t="s">
        <v>200</v>
      </c>
      <c r="H40" s="29">
        <v>62735.42</v>
      </c>
      <c r="I40" s="26" t="s">
        <v>410</v>
      </c>
      <c r="J40" s="26">
        <v>13717919880</v>
      </c>
      <c r="K40" s="26" t="s">
        <v>345</v>
      </c>
      <c r="L40" s="26" t="s">
        <v>345</v>
      </c>
      <c r="M40" s="26" t="s">
        <v>347</v>
      </c>
      <c r="N40" s="26" t="s">
        <v>411</v>
      </c>
      <c r="O40" s="26"/>
      <c r="P40" s="26" t="s">
        <v>78</v>
      </c>
      <c r="Q40" s="26" t="s">
        <v>78</v>
      </c>
      <c r="R40" s="26" t="s">
        <v>48</v>
      </c>
      <c r="S40" s="26" t="s">
        <v>501</v>
      </c>
      <c r="T40" s="20" t="s">
        <v>502</v>
      </c>
      <c r="U40" s="20" t="s">
        <v>502</v>
      </c>
      <c r="V40" s="20" t="s">
        <v>502</v>
      </c>
      <c r="W40" s="20" t="s">
        <v>134</v>
      </c>
      <c r="X40" s="20" t="s">
        <v>196</v>
      </c>
      <c r="Y40" s="20" t="s">
        <v>60</v>
      </c>
      <c r="Z40" s="20" t="s">
        <v>201</v>
      </c>
      <c r="AA40" s="20" t="s">
        <v>63</v>
      </c>
      <c r="AB40" s="20" t="s">
        <v>57</v>
      </c>
      <c r="AC40" s="20" t="s">
        <v>202</v>
      </c>
      <c r="AD40" s="20" t="s">
        <v>60</v>
      </c>
      <c r="AE40" s="20" t="s">
        <v>203</v>
      </c>
      <c r="AF40" s="20" t="s">
        <v>57</v>
      </c>
      <c r="AG40" s="26"/>
      <c r="AH40" s="20" t="s">
        <v>57</v>
      </c>
      <c r="AI40" s="18">
        <v>62735.42</v>
      </c>
      <c r="AJ40" s="18">
        <f t="shared" si="2"/>
        <v>0</v>
      </c>
      <c r="AK40" s="26"/>
      <c r="AL40" s="26"/>
      <c r="AM40" s="26"/>
      <c r="AN40" s="26"/>
      <c r="AO40" s="26"/>
    </row>
    <row r="41" spans="1:42" s="30" customFormat="1" x14ac:dyDescent="0.3">
      <c r="A41" s="26" t="s">
        <v>505</v>
      </c>
      <c r="B41" s="26" t="s">
        <v>513</v>
      </c>
      <c r="C41" s="27">
        <v>32</v>
      </c>
      <c r="D41" s="41" t="s">
        <v>539</v>
      </c>
      <c r="E41" s="28" t="s">
        <v>339</v>
      </c>
      <c r="F41" s="26" t="s">
        <v>330</v>
      </c>
      <c r="G41" s="28" t="s">
        <v>252</v>
      </c>
      <c r="H41" s="29">
        <v>86199.08</v>
      </c>
      <c r="I41" s="26" t="s">
        <v>412</v>
      </c>
      <c r="J41" s="26">
        <v>18810776323</v>
      </c>
      <c r="K41" s="26" t="s">
        <v>345</v>
      </c>
      <c r="L41" s="26" t="s">
        <v>346</v>
      </c>
      <c r="M41" s="26" t="s">
        <v>413</v>
      </c>
      <c r="N41" s="26" t="s">
        <v>414</v>
      </c>
      <c r="O41" s="26"/>
      <c r="P41" s="26" t="s">
        <v>78</v>
      </c>
      <c r="Q41" s="26" t="s">
        <v>78</v>
      </c>
      <c r="R41" s="26" t="s">
        <v>48</v>
      </c>
      <c r="S41" s="26" t="s">
        <v>501</v>
      </c>
      <c r="T41" s="20" t="s">
        <v>502</v>
      </c>
      <c r="U41" s="20" t="s">
        <v>502</v>
      </c>
      <c r="V41" s="20" t="s">
        <v>502</v>
      </c>
      <c r="W41" s="20" t="s">
        <v>220</v>
      </c>
      <c r="X41" s="20" t="s">
        <v>142</v>
      </c>
      <c r="Y41" s="20" t="s">
        <v>60</v>
      </c>
      <c r="Z41" s="20" t="s">
        <v>253</v>
      </c>
      <c r="AA41" s="20" t="str">
        <f>VLOOKUP(B41,Sheet3!G:N,8,0)</f>
        <v>已签收</v>
      </c>
      <c r="AB41" s="20" t="str">
        <f>VLOOKUP(B41,Sheet3!G:R,12,0)</f>
        <v>否</v>
      </c>
      <c r="AC41" s="20" t="str">
        <f>VLOOKUP(B41,Sheet3!G:S,13,0)</f>
        <v/>
      </c>
      <c r="AD41" s="20" t="str">
        <f>VLOOKUP(B41,Sheet3!G:T,14,0)</f>
        <v/>
      </c>
      <c r="AE41" s="20" t="str">
        <f>VLOOKUP(B41,Sheet3!G:U,15,0)</f>
        <v/>
      </c>
      <c r="AF41" s="20" t="str">
        <f>VLOOKUP(B41,Sheet3!G:W,17,0)</f>
        <v/>
      </c>
      <c r="AG41" s="26"/>
      <c r="AH41" s="20" t="str">
        <f>VLOOKUP(B41,Sheet3!G:Y,19,0)</f>
        <v/>
      </c>
      <c r="AI41" s="18"/>
      <c r="AJ41" s="18">
        <f t="shared" si="2"/>
        <v>86199.08</v>
      </c>
      <c r="AK41" s="26"/>
      <c r="AL41" s="26"/>
      <c r="AM41" s="26"/>
      <c r="AN41" s="26"/>
      <c r="AO41" s="26"/>
    </row>
    <row r="42" spans="1:42" s="30" customFormat="1" x14ac:dyDescent="0.3">
      <c r="A42" s="26" t="s">
        <v>499</v>
      </c>
      <c r="B42" s="26" t="s">
        <v>179</v>
      </c>
      <c r="C42" s="27">
        <v>33</v>
      </c>
      <c r="D42" s="41" t="s">
        <v>539</v>
      </c>
      <c r="E42" s="28" t="s">
        <v>337</v>
      </c>
      <c r="F42" s="26" t="s">
        <v>330</v>
      </c>
      <c r="G42" s="28" t="s">
        <v>180</v>
      </c>
      <c r="H42" s="29">
        <v>140625.04</v>
      </c>
      <c r="I42" s="26" t="s">
        <v>415</v>
      </c>
      <c r="J42" s="26">
        <v>18710077561</v>
      </c>
      <c r="K42" s="26" t="s">
        <v>345</v>
      </c>
      <c r="L42" s="26" t="s">
        <v>346</v>
      </c>
      <c r="M42" s="26" t="s">
        <v>347</v>
      </c>
      <c r="N42" s="26" t="s">
        <v>416</v>
      </c>
      <c r="O42" s="26"/>
      <c r="P42" s="26" t="s">
        <v>78</v>
      </c>
      <c r="Q42" s="26" t="s">
        <v>78</v>
      </c>
      <c r="R42" s="26" t="s">
        <v>48</v>
      </c>
      <c r="S42" s="26" t="s">
        <v>501</v>
      </c>
      <c r="T42" s="20" t="s">
        <v>502</v>
      </c>
      <c r="U42" s="20" t="s">
        <v>502</v>
      </c>
      <c r="V42" s="20" t="s">
        <v>502</v>
      </c>
      <c r="W42" s="20" t="s">
        <v>134</v>
      </c>
      <c r="X42" s="20" t="s">
        <v>142</v>
      </c>
      <c r="Y42" s="20" t="s">
        <v>60</v>
      </c>
      <c r="Z42" s="20" t="s">
        <v>181</v>
      </c>
      <c r="AA42" s="20" t="s">
        <v>63</v>
      </c>
      <c r="AB42" s="20" t="s">
        <v>57</v>
      </c>
      <c r="AC42" s="20" t="s">
        <v>144</v>
      </c>
      <c r="AD42" s="20" t="s">
        <v>60</v>
      </c>
      <c r="AE42" s="20" t="s">
        <v>182</v>
      </c>
      <c r="AF42" s="20" t="s">
        <v>57</v>
      </c>
      <c r="AG42" s="26"/>
      <c r="AH42" s="20" t="s">
        <v>57</v>
      </c>
      <c r="AI42" s="18">
        <v>140625.04</v>
      </c>
      <c r="AJ42" s="18">
        <f t="shared" si="2"/>
        <v>0</v>
      </c>
      <c r="AK42" s="26"/>
      <c r="AL42" s="26"/>
      <c r="AM42" s="26"/>
      <c r="AN42" s="26"/>
      <c r="AO42" s="26"/>
    </row>
    <row r="43" spans="1:42" s="30" customFormat="1" x14ac:dyDescent="0.3">
      <c r="A43" s="26" t="s">
        <v>509</v>
      </c>
      <c r="B43" s="26" t="s">
        <v>514</v>
      </c>
      <c r="C43" s="27">
        <v>34</v>
      </c>
      <c r="D43" s="41" t="s">
        <v>539</v>
      </c>
      <c r="E43" s="28" t="s">
        <v>338</v>
      </c>
      <c r="F43" s="26" t="s">
        <v>330</v>
      </c>
      <c r="G43" s="28" t="s">
        <v>269</v>
      </c>
      <c r="H43" s="29">
        <v>58658.35</v>
      </c>
      <c r="I43" s="26" t="s">
        <v>417</v>
      </c>
      <c r="J43" s="26">
        <v>15256051543</v>
      </c>
      <c r="K43" s="26" t="s">
        <v>346</v>
      </c>
      <c r="L43" s="26" t="s">
        <v>418</v>
      </c>
      <c r="M43" s="26" t="s">
        <v>419</v>
      </c>
      <c r="N43" s="26" t="s">
        <v>420</v>
      </c>
      <c r="O43" s="26"/>
      <c r="P43" s="26" t="s">
        <v>78</v>
      </c>
      <c r="Q43" s="26" t="s">
        <v>78</v>
      </c>
      <c r="R43" s="26" t="s">
        <v>48</v>
      </c>
      <c r="S43" s="26" t="s">
        <v>501</v>
      </c>
      <c r="T43" s="20" t="s">
        <v>502</v>
      </c>
      <c r="U43" s="20" t="s">
        <v>502</v>
      </c>
      <c r="V43" s="20" t="s">
        <v>502</v>
      </c>
      <c r="W43" s="20" t="s">
        <v>220</v>
      </c>
      <c r="X43" s="20" t="s">
        <v>196</v>
      </c>
      <c r="Y43" s="20" t="s">
        <v>60</v>
      </c>
      <c r="Z43" s="20" t="s">
        <v>270</v>
      </c>
      <c r="AA43" s="20" t="str">
        <f>VLOOKUP(B43,Sheet3!G:N,8,0)</f>
        <v>已签收</v>
      </c>
      <c r="AB43" s="20" t="str">
        <f>VLOOKUP(B43,Sheet3!G:R,12,0)</f>
        <v>否</v>
      </c>
      <c r="AC43" s="20" t="str">
        <f>VLOOKUP(B43,Sheet3!G:S,13,0)</f>
        <v/>
      </c>
      <c r="AD43" s="20" t="str">
        <f>VLOOKUP(B43,Sheet3!G:T,14,0)</f>
        <v/>
      </c>
      <c r="AE43" s="20" t="str">
        <f>VLOOKUP(B43,Sheet3!G:U,15,0)</f>
        <v/>
      </c>
      <c r="AF43" s="20" t="str">
        <f>VLOOKUP(B43,Sheet3!G:W,17,0)</f>
        <v/>
      </c>
      <c r="AG43" s="26"/>
      <c r="AH43" s="20" t="str">
        <f>VLOOKUP(B43,Sheet3!G:Y,19,0)</f>
        <v/>
      </c>
      <c r="AI43" s="18"/>
      <c r="AJ43" s="18">
        <f t="shared" si="2"/>
        <v>58658.35</v>
      </c>
      <c r="AK43" s="26"/>
      <c r="AL43" s="26"/>
      <c r="AM43" s="26"/>
      <c r="AN43" s="26"/>
      <c r="AO43" s="26"/>
    </row>
    <row r="44" spans="1:42" s="30" customFormat="1" x14ac:dyDescent="0.3">
      <c r="A44" s="26" t="s">
        <v>509</v>
      </c>
      <c r="B44" s="26" t="s">
        <v>515</v>
      </c>
      <c r="C44" s="27">
        <v>35</v>
      </c>
      <c r="D44" s="41" t="s">
        <v>539</v>
      </c>
      <c r="E44" s="28" t="s">
        <v>338</v>
      </c>
      <c r="F44" s="26" t="s">
        <v>330</v>
      </c>
      <c r="G44" s="28" t="s">
        <v>280</v>
      </c>
      <c r="H44" s="29">
        <v>54948.58</v>
      </c>
      <c r="I44" s="26" t="s">
        <v>421</v>
      </c>
      <c r="J44" s="26">
        <v>15810664189</v>
      </c>
      <c r="K44" s="26" t="s">
        <v>346</v>
      </c>
      <c r="L44" s="26" t="s">
        <v>346</v>
      </c>
      <c r="M44" s="26" t="s">
        <v>347</v>
      </c>
      <c r="N44" s="26" t="s">
        <v>422</v>
      </c>
      <c r="O44" s="26"/>
      <c r="P44" s="26" t="s">
        <v>78</v>
      </c>
      <c r="Q44" s="26" t="s">
        <v>78</v>
      </c>
      <c r="R44" s="26" t="s">
        <v>48</v>
      </c>
      <c r="S44" s="26" t="s">
        <v>501</v>
      </c>
      <c r="T44" s="20" t="s">
        <v>502</v>
      </c>
      <c r="U44" s="20" t="s">
        <v>502</v>
      </c>
      <c r="V44" s="20" t="s">
        <v>502</v>
      </c>
      <c r="W44" s="20" t="s">
        <v>220</v>
      </c>
      <c r="X44" s="20" t="s">
        <v>196</v>
      </c>
      <c r="Y44" s="20" t="s">
        <v>60</v>
      </c>
      <c r="Z44" s="20" t="s">
        <v>281</v>
      </c>
      <c r="AA44" s="20" t="str">
        <f>VLOOKUP(B44,Sheet3!G:N,8,0)</f>
        <v>已签收</v>
      </c>
      <c r="AB44" s="20" t="str">
        <f>VLOOKUP(B44,Sheet3!G:R,12,0)</f>
        <v>否</v>
      </c>
      <c r="AC44" s="20" t="str">
        <f>VLOOKUP(B44,Sheet3!G:S,13,0)</f>
        <v/>
      </c>
      <c r="AD44" s="20" t="str">
        <f>VLOOKUP(B44,Sheet3!G:T,14,0)</f>
        <v/>
      </c>
      <c r="AE44" s="20" t="str">
        <f>VLOOKUP(B44,Sheet3!G:U,15,0)</f>
        <v/>
      </c>
      <c r="AF44" s="20" t="str">
        <f>VLOOKUP(B44,Sheet3!G:W,17,0)</f>
        <v/>
      </c>
      <c r="AG44" s="26"/>
      <c r="AH44" s="20" t="str">
        <f>VLOOKUP(B44,Sheet3!G:Y,19,0)</f>
        <v/>
      </c>
      <c r="AI44" s="18"/>
      <c r="AJ44" s="18">
        <f t="shared" si="2"/>
        <v>54948.58</v>
      </c>
      <c r="AK44" s="26"/>
      <c r="AL44" s="26"/>
      <c r="AM44" s="26"/>
      <c r="AN44" s="26"/>
      <c r="AO44" s="26"/>
    </row>
    <row r="45" spans="1:42" s="30" customFormat="1" x14ac:dyDescent="0.3">
      <c r="A45" s="26" t="s">
        <v>505</v>
      </c>
      <c r="B45" s="26" t="s">
        <v>516</v>
      </c>
      <c r="C45" s="27">
        <v>36</v>
      </c>
      <c r="D45" s="41" t="s">
        <v>539</v>
      </c>
      <c r="E45" s="28" t="s">
        <v>339</v>
      </c>
      <c r="F45" s="26" t="s">
        <v>330</v>
      </c>
      <c r="G45" s="28" t="s">
        <v>226</v>
      </c>
      <c r="H45" s="29">
        <v>56646.28</v>
      </c>
      <c r="I45" s="26" t="s">
        <v>423</v>
      </c>
      <c r="J45" s="26">
        <v>15910999002</v>
      </c>
      <c r="K45" s="26" t="s">
        <v>345</v>
      </c>
      <c r="L45" s="26" t="s">
        <v>346</v>
      </c>
      <c r="M45" s="26" t="s">
        <v>352</v>
      </c>
      <c r="N45" s="26" t="s">
        <v>424</v>
      </c>
      <c r="O45" s="26"/>
      <c r="P45" s="26" t="s">
        <v>78</v>
      </c>
      <c r="Q45" s="26" t="s">
        <v>78</v>
      </c>
      <c r="R45" s="26" t="s">
        <v>48</v>
      </c>
      <c r="S45" s="26" t="s">
        <v>501</v>
      </c>
      <c r="T45" s="20" t="s">
        <v>502</v>
      </c>
      <c r="U45" s="20" t="s">
        <v>502</v>
      </c>
      <c r="V45" s="20" t="s">
        <v>502</v>
      </c>
      <c r="W45" s="20" t="s">
        <v>220</v>
      </c>
      <c r="X45" s="20" t="s">
        <v>142</v>
      </c>
      <c r="Y45" s="20" t="s">
        <v>60</v>
      </c>
      <c r="Z45" s="20" t="s">
        <v>227</v>
      </c>
      <c r="AA45" s="20" t="str">
        <f>VLOOKUP(B45,Sheet3!G:N,8,0)</f>
        <v>已签收</v>
      </c>
      <c r="AB45" s="20" t="str">
        <f>VLOOKUP(B45,Sheet3!G:R,12,0)</f>
        <v>是</v>
      </c>
      <c r="AC45" s="20" t="str">
        <f>VLOOKUP(B45,Sheet3!G:S,13,0)</f>
        <v>2021-04-15</v>
      </c>
      <c r="AD45" s="20" t="str">
        <f>VLOOKUP(B45,Sheet3!G:T,14,0)</f>
        <v>顺丰速运</v>
      </c>
      <c r="AE45" s="20" t="str">
        <f>VLOOKUP(B45,Sheet3!G:U,15,0)</f>
        <v>SF1432615416296</v>
      </c>
      <c r="AF45" s="20" t="str">
        <f>VLOOKUP(B45,Sheet3!G:W,17,0)</f>
        <v>是</v>
      </c>
      <c r="AG45" s="26"/>
      <c r="AH45" s="20" t="str">
        <f>VLOOKUP(B45,Sheet3!G:Y,19,0)</f>
        <v>是</v>
      </c>
      <c r="AI45" s="18"/>
      <c r="AJ45" s="18">
        <f t="shared" si="2"/>
        <v>56646.28</v>
      </c>
      <c r="AK45" s="26"/>
      <c r="AL45" s="26"/>
      <c r="AM45" s="26"/>
      <c r="AN45" s="26"/>
      <c r="AO45" s="26"/>
      <c r="AP45" s="30" t="s">
        <v>543</v>
      </c>
    </row>
    <row r="46" spans="1:42" s="30" customFormat="1" x14ac:dyDescent="0.3">
      <c r="A46" s="26" t="s">
        <v>499</v>
      </c>
      <c r="B46" s="26" t="s">
        <v>231</v>
      </c>
      <c r="C46" s="27">
        <v>37</v>
      </c>
      <c r="D46" s="41" t="s">
        <v>539</v>
      </c>
      <c r="E46" s="28" t="s">
        <v>337</v>
      </c>
      <c r="F46" s="26" t="s">
        <v>330</v>
      </c>
      <c r="G46" s="28" t="s">
        <v>232</v>
      </c>
      <c r="H46" s="29">
        <v>149989.31</v>
      </c>
      <c r="I46" s="26" t="s">
        <v>425</v>
      </c>
      <c r="J46" s="26">
        <v>15011530642</v>
      </c>
      <c r="K46" s="26" t="s">
        <v>345</v>
      </c>
      <c r="L46" s="26" t="s">
        <v>346</v>
      </c>
      <c r="M46" s="26" t="s">
        <v>352</v>
      </c>
      <c r="N46" s="26" t="s">
        <v>426</v>
      </c>
      <c r="O46" s="26"/>
      <c r="P46" s="26" t="s">
        <v>78</v>
      </c>
      <c r="Q46" s="26" t="s">
        <v>78</v>
      </c>
      <c r="R46" s="26" t="s">
        <v>48</v>
      </c>
      <c r="S46" s="26" t="s">
        <v>501</v>
      </c>
      <c r="T46" s="20" t="s">
        <v>502</v>
      </c>
      <c r="U46" s="20" t="s">
        <v>502</v>
      </c>
      <c r="V46" s="20" t="s">
        <v>502</v>
      </c>
      <c r="W46" s="20" t="s">
        <v>220</v>
      </c>
      <c r="X46" s="20" t="s">
        <v>142</v>
      </c>
      <c r="Y46" s="20" t="s">
        <v>60</v>
      </c>
      <c r="Z46" s="20" t="s">
        <v>233</v>
      </c>
      <c r="AA46" s="20" t="str">
        <f>VLOOKUP(B46,Sheet3!G:N,8,0)</f>
        <v>已签收</v>
      </c>
      <c r="AB46" s="20" t="str">
        <f>VLOOKUP(B46,Sheet3!G:R,12,0)</f>
        <v>否</v>
      </c>
      <c r="AC46" s="20" t="str">
        <f>VLOOKUP(B46,Sheet3!G:S,13,0)</f>
        <v/>
      </c>
      <c r="AD46" s="20" t="str">
        <f>VLOOKUP(B46,Sheet3!G:T,14,0)</f>
        <v/>
      </c>
      <c r="AE46" s="20" t="str">
        <f>VLOOKUP(B46,Sheet3!G:U,15,0)</f>
        <v/>
      </c>
      <c r="AF46" s="20" t="str">
        <f>VLOOKUP(B46,Sheet3!G:W,17,0)</f>
        <v/>
      </c>
      <c r="AG46" s="26"/>
      <c r="AH46" s="20" t="str">
        <f>VLOOKUP(B46,Sheet3!G:Y,19,0)</f>
        <v/>
      </c>
      <c r="AI46" s="18"/>
      <c r="AJ46" s="18">
        <f t="shared" si="2"/>
        <v>149989.31</v>
      </c>
      <c r="AK46" s="26"/>
      <c r="AL46" s="26"/>
      <c r="AM46" s="26"/>
      <c r="AN46" s="26"/>
      <c r="AO46" s="26"/>
    </row>
    <row r="47" spans="1:42" s="30" customFormat="1" x14ac:dyDescent="0.3">
      <c r="A47" s="26" t="s">
        <v>499</v>
      </c>
      <c r="B47" s="26" t="s">
        <v>260</v>
      </c>
      <c r="C47" s="27">
        <v>38</v>
      </c>
      <c r="D47" s="41" t="s">
        <v>539</v>
      </c>
      <c r="E47" s="28" t="s">
        <v>337</v>
      </c>
      <c r="F47" s="26" t="s">
        <v>330</v>
      </c>
      <c r="G47" s="28" t="s">
        <v>261</v>
      </c>
      <c r="H47" s="29">
        <v>2056566.66</v>
      </c>
      <c r="I47" s="26" t="s">
        <v>427</v>
      </c>
      <c r="J47" s="26">
        <v>18001077039</v>
      </c>
      <c r="K47" s="26" t="s">
        <v>345</v>
      </c>
      <c r="L47" s="26" t="s">
        <v>346</v>
      </c>
      <c r="M47" s="26" t="s">
        <v>347</v>
      </c>
      <c r="N47" s="26" t="s">
        <v>428</v>
      </c>
      <c r="O47" s="26"/>
      <c r="P47" s="26" t="s">
        <v>78</v>
      </c>
      <c r="Q47" s="26" t="s">
        <v>78</v>
      </c>
      <c r="R47" s="26" t="s">
        <v>48</v>
      </c>
      <c r="S47" s="26" t="s">
        <v>501</v>
      </c>
      <c r="T47" s="20" t="s">
        <v>502</v>
      </c>
      <c r="U47" s="20" t="s">
        <v>502</v>
      </c>
      <c r="V47" s="20" t="s">
        <v>502</v>
      </c>
      <c r="W47" s="20" t="s">
        <v>220</v>
      </c>
      <c r="X47" s="20" t="s">
        <v>142</v>
      </c>
      <c r="Y47" s="20" t="s">
        <v>60</v>
      </c>
      <c r="Z47" s="20" t="s">
        <v>262</v>
      </c>
      <c r="AA47" s="20" t="str">
        <f>VLOOKUP(B47,Sheet3!G:N,8,0)</f>
        <v>已签收</v>
      </c>
      <c r="AB47" s="20" t="str">
        <f>VLOOKUP(B47,Sheet3!G:R,12,0)</f>
        <v>否</v>
      </c>
      <c r="AC47" s="20" t="str">
        <f>VLOOKUP(B47,Sheet3!G:S,13,0)</f>
        <v/>
      </c>
      <c r="AD47" s="20" t="str">
        <f>VLOOKUP(B47,Sheet3!G:T,14,0)</f>
        <v/>
      </c>
      <c r="AE47" s="20" t="str">
        <f>VLOOKUP(B47,Sheet3!G:U,15,0)</f>
        <v/>
      </c>
      <c r="AF47" s="20" t="str">
        <f>VLOOKUP(B47,Sheet3!G:W,17,0)</f>
        <v/>
      </c>
      <c r="AG47" s="26"/>
      <c r="AH47" s="20" t="str">
        <f>VLOOKUP(B47,Sheet3!G:Y,19,0)</f>
        <v/>
      </c>
      <c r="AI47" s="18"/>
      <c r="AJ47" s="18">
        <f t="shared" si="2"/>
        <v>2056566.66</v>
      </c>
      <c r="AK47" s="26"/>
      <c r="AL47" s="26"/>
      <c r="AM47" s="26"/>
      <c r="AN47" s="26"/>
      <c r="AO47" s="26"/>
    </row>
    <row r="48" spans="1:42" s="30" customFormat="1" x14ac:dyDescent="0.3">
      <c r="A48" s="26" t="s">
        <v>509</v>
      </c>
      <c r="B48" s="26" t="s">
        <v>517</v>
      </c>
      <c r="C48" s="27">
        <v>39</v>
      </c>
      <c r="D48" s="41" t="s">
        <v>539</v>
      </c>
      <c r="E48" s="28" t="s">
        <v>338</v>
      </c>
      <c r="F48" s="26" t="s">
        <v>330</v>
      </c>
      <c r="G48" s="28" t="s">
        <v>306</v>
      </c>
      <c r="H48" s="29">
        <v>50492.35</v>
      </c>
      <c r="I48" s="26" t="s">
        <v>429</v>
      </c>
      <c r="J48" s="26">
        <v>18310303374</v>
      </c>
      <c r="K48" s="26" t="s">
        <v>346</v>
      </c>
      <c r="L48" s="26" t="s">
        <v>346</v>
      </c>
      <c r="M48" s="26" t="s">
        <v>347</v>
      </c>
      <c r="N48" s="26" t="s">
        <v>430</v>
      </c>
      <c r="O48" s="26"/>
      <c r="P48" s="26" t="s">
        <v>78</v>
      </c>
      <c r="Q48" s="26" t="s">
        <v>78</v>
      </c>
      <c r="R48" s="26" t="s">
        <v>48</v>
      </c>
      <c r="S48" s="26" t="s">
        <v>501</v>
      </c>
      <c r="T48" s="20" t="s">
        <v>502</v>
      </c>
      <c r="U48" s="20" t="s">
        <v>502</v>
      </c>
      <c r="V48" s="20" t="s">
        <v>502</v>
      </c>
      <c r="W48" s="20" t="s">
        <v>220</v>
      </c>
      <c r="X48" s="20" t="s">
        <v>196</v>
      </c>
      <c r="Y48" s="20" t="s">
        <v>60</v>
      </c>
      <c r="Z48" s="20" t="s">
        <v>307</v>
      </c>
      <c r="AA48" s="20" t="str">
        <f>VLOOKUP(B48,Sheet3!G:N,8,0)</f>
        <v>已签收</v>
      </c>
      <c r="AB48" s="20" t="str">
        <f>VLOOKUP(B48,Sheet3!G:R,12,0)</f>
        <v>是</v>
      </c>
      <c r="AC48" s="20" t="str">
        <f>VLOOKUP(B48,Sheet3!G:S,13,0)</f>
        <v>2021-04-15</v>
      </c>
      <c r="AD48" s="20" t="str">
        <f>VLOOKUP(B48,Sheet3!G:T,14,0)</f>
        <v>顺丰速运</v>
      </c>
      <c r="AE48" s="20" t="str">
        <f>VLOOKUP(B48,Sheet3!G:U,15,0)</f>
        <v>SF1410976328418</v>
      </c>
      <c r="AF48" s="20" t="str">
        <f>VLOOKUP(B48,Sheet3!G:W,17,0)</f>
        <v/>
      </c>
      <c r="AG48" s="26"/>
      <c r="AH48" s="20" t="str">
        <f>VLOOKUP(B48,Sheet3!G:Y,19,0)</f>
        <v/>
      </c>
      <c r="AI48" s="18"/>
      <c r="AJ48" s="18">
        <f t="shared" si="2"/>
        <v>50492.35</v>
      </c>
      <c r="AK48" s="26"/>
      <c r="AL48" s="26"/>
      <c r="AM48" s="26"/>
      <c r="AN48" s="26"/>
      <c r="AO48" s="26"/>
    </row>
    <row r="49" spans="1:42" s="30" customFormat="1" x14ac:dyDescent="0.3">
      <c r="A49" s="26" t="s">
        <v>499</v>
      </c>
      <c r="B49" s="26" t="s">
        <v>282</v>
      </c>
      <c r="C49" s="27">
        <v>40</v>
      </c>
      <c r="D49" s="41" t="s">
        <v>539</v>
      </c>
      <c r="E49" s="28" t="s">
        <v>337</v>
      </c>
      <c r="F49" s="26" t="s">
        <v>330</v>
      </c>
      <c r="G49" s="28" t="s">
        <v>283</v>
      </c>
      <c r="H49" s="29">
        <v>135338.62</v>
      </c>
      <c r="I49" s="26" t="s">
        <v>431</v>
      </c>
      <c r="J49" s="26">
        <v>18601338812</v>
      </c>
      <c r="K49" s="26" t="s">
        <v>345</v>
      </c>
      <c r="L49" s="26" t="s">
        <v>345</v>
      </c>
      <c r="M49" s="26" t="s">
        <v>347</v>
      </c>
      <c r="N49" s="26" t="s">
        <v>432</v>
      </c>
      <c r="O49" s="26"/>
      <c r="P49" s="26" t="s">
        <v>78</v>
      </c>
      <c r="Q49" s="26" t="s">
        <v>78</v>
      </c>
      <c r="R49" s="26" t="s">
        <v>48</v>
      </c>
      <c r="S49" s="26" t="s">
        <v>501</v>
      </c>
      <c r="T49" s="20" t="s">
        <v>502</v>
      </c>
      <c r="U49" s="20" t="s">
        <v>502</v>
      </c>
      <c r="V49" s="20" t="s">
        <v>502</v>
      </c>
      <c r="W49" s="20" t="s">
        <v>220</v>
      </c>
      <c r="X49" s="20" t="s">
        <v>142</v>
      </c>
      <c r="Y49" s="20" t="s">
        <v>60</v>
      </c>
      <c r="Z49" s="20" t="s">
        <v>284</v>
      </c>
      <c r="AA49" s="20" t="str">
        <f>VLOOKUP(B49,Sheet3!G:N,8,0)</f>
        <v>已签收</v>
      </c>
      <c r="AB49" s="20" t="str">
        <f>VLOOKUP(B49,Sheet3!G:R,12,0)</f>
        <v>否</v>
      </c>
      <c r="AC49" s="20" t="str">
        <f>VLOOKUP(B49,Sheet3!G:S,13,0)</f>
        <v/>
      </c>
      <c r="AD49" s="20" t="str">
        <f>VLOOKUP(B49,Sheet3!G:T,14,0)</f>
        <v/>
      </c>
      <c r="AE49" s="20" t="str">
        <f>VLOOKUP(B49,Sheet3!G:U,15,0)</f>
        <v/>
      </c>
      <c r="AF49" s="20" t="str">
        <f>VLOOKUP(B49,Sheet3!G:W,17,0)</f>
        <v/>
      </c>
      <c r="AG49" s="26"/>
      <c r="AH49" s="20" t="str">
        <f>VLOOKUP(B49,Sheet3!G:Y,19,0)</f>
        <v/>
      </c>
      <c r="AI49" s="18"/>
      <c r="AJ49" s="18">
        <f t="shared" si="2"/>
        <v>135338.62</v>
      </c>
      <c r="AK49" s="26"/>
      <c r="AL49" s="26"/>
      <c r="AM49" s="26"/>
      <c r="AN49" s="26"/>
      <c r="AO49" s="26"/>
    </row>
    <row r="50" spans="1:42" s="30" customFormat="1" x14ac:dyDescent="0.3">
      <c r="A50" s="26" t="s">
        <v>509</v>
      </c>
      <c r="B50" s="26" t="s">
        <v>518</v>
      </c>
      <c r="C50" s="27">
        <v>41</v>
      </c>
      <c r="D50" s="41" t="s">
        <v>539</v>
      </c>
      <c r="E50" s="28" t="s">
        <v>338</v>
      </c>
      <c r="F50" s="26" t="s">
        <v>330</v>
      </c>
      <c r="G50" s="28" t="s">
        <v>195</v>
      </c>
      <c r="H50" s="29">
        <v>53921.8</v>
      </c>
      <c r="I50" s="26" t="s">
        <v>433</v>
      </c>
      <c r="J50" s="26">
        <v>15828155331</v>
      </c>
      <c r="K50" s="26" t="s">
        <v>434</v>
      </c>
      <c r="L50" s="26" t="s">
        <v>435</v>
      </c>
      <c r="M50" s="26" t="s">
        <v>435</v>
      </c>
      <c r="N50" s="26" t="s">
        <v>436</v>
      </c>
      <c r="O50" s="26"/>
      <c r="P50" s="26" t="s">
        <v>78</v>
      </c>
      <c r="Q50" s="26" t="s">
        <v>78</v>
      </c>
      <c r="R50" s="26" t="s">
        <v>48</v>
      </c>
      <c r="S50" s="26" t="s">
        <v>501</v>
      </c>
      <c r="T50" s="20" t="s">
        <v>502</v>
      </c>
      <c r="U50" s="20" t="s">
        <v>502</v>
      </c>
      <c r="V50" s="20" t="s">
        <v>502</v>
      </c>
      <c r="W50" s="20" t="s">
        <v>134</v>
      </c>
      <c r="X50" s="20" t="s">
        <v>196</v>
      </c>
      <c r="Y50" s="20" t="s">
        <v>60</v>
      </c>
      <c r="Z50" s="20" t="s">
        <v>197</v>
      </c>
      <c r="AA50" s="20" t="s">
        <v>63</v>
      </c>
      <c r="AB50" s="20" t="s">
        <v>57</v>
      </c>
      <c r="AC50" s="20" t="s">
        <v>198</v>
      </c>
      <c r="AD50" s="20" t="s">
        <v>60</v>
      </c>
      <c r="AE50" s="20" t="s">
        <v>199</v>
      </c>
      <c r="AF50" s="20" t="s">
        <v>57</v>
      </c>
      <c r="AG50" s="26"/>
      <c r="AH50" s="20" t="s">
        <v>124</v>
      </c>
      <c r="AI50" s="18">
        <v>52885</v>
      </c>
      <c r="AJ50" s="18">
        <f t="shared" si="2"/>
        <v>1036.8000000000029</v>
      </c>
      <c r="AK50" s="26"/>
      <c r="AL50" s="26"/>
      <c r="AM50" s="26"/>
      <c r="AN50" s="26"/>
      <c r="AO50" s="26"/>
    </row>
    <row r="51" spans="1:42" s="30" customFormat="1" x14ac:dyDescent="0.3">
      <c r="A51" s="26" t="s">
        <v>499</v>
      </c>
      <c r="B51" s="26" t="s">
        <v>287</v>
      </c>
      <c r="C51" s="27">
        <v>42</v>
      </c>
      <c r="D51" s="41" t="s">
        <v>539</v>
      </c>
      <c r="E51" s="28" t="s">
        <v>337</v>
      </c>
      <c r="F51" s="26" t="s">
        <v>330</v>
      </c>
      <c r="G51" s="28" t="s">
        <v>288</v>
      </c>
      <c r="H51" s="29">
        <v>286029.27</v>
      </c>
      <c r="I51" s="26" t="s">
        <v>437</v>
      </c>
      <c r="J51" s="26">
        <v>18510008209</v>
      </c>
      <c r="K51" s="26" t="s">
        <v>345</v>
      </c>
      <c r="L51" s="26" t="s">
        <v>346</v>
      </c>
      <c r="M51" s="26" t="s">
        <v>377</v>
      </c>
      <c r="N51" s="26" t="s">
        <v>438</v>
      </c>
      <c r="O51" s="26"/>
      <c r="P51" s="26" t="s">
        <v>78</v>
      </c>
      <c r="Q51" s="26" t="s">
        <v>78</v>
      </c>
      <c r="R51" s="26" t="s">
        <v>48</v>
      </c>
      <c r="S51" s="26" t="s">
        <v>501</v>
      </c>
      <c r="T51" s="20" t="s">
        <v>502</v>
      </c>
      <c r="U51" s="20" t="s">
        <v>502</v>
      </c>
      <c r="V51" s="20" t="s">
        <v>502</v>
      </c>
      <c r="W51" s="20" t="s">
        <v>220</v>
      </c>
      <c r="X51" s="20" t="s">
        <v>142</v>
      </c>
      <c r="Y51" s="20" t="s">
        <v>60</v>
      </c>
      <c r="Z51" s="20" t="s">
        <v>289</v>
      </c>
      <c r="AA51" s="20" t="str">
        <f>VLOOKUP(B51,Sheet3!G:N,8,0)</f>
        <v>已签收</v>
      </c>
      <c r="AB51" s="20" t="str">
        <f>VLOOKUP(B51,Sheet3!G:R,12,0)</f>
        <v>否</v>
      </c>
      <c r="AC51" s="20" t="str">
        <f>VLOOKUP(B51,Sheet3!G:S,13,0)</f>
        <v/>
      </c>
      <c r="AD51" s="20" t="str">
        <f>VLOOKUP(B51,Sheet3!G:T,14,0)</f>
        <v/>
      </c>
      <c r="AE51" s="20" t="str">
        <f>VLOOKUP(B51,Sheet3!G:U,15,0)</f>
        <v/>
      </c>
      <c r="AF51" s="20" t="str">
        <f>VLOOKUP(B51,Sheet3!G:W,17,0)</f>
        <v/>
      </c>
      <c r="AG51" s="26"/>
      <c r="AH51" s="20" t="str">
        <f>VLOOKUP(B51,Sheet3!G:Y,19,0)</f>
        <v/>
      </c>
      <c r="AI51" s="18"/>
      <c r="AJ51" s="18">
        <f t="shared" si="2"/>
        <v>286029.27</v>
      </c>
      <c r="AK51" s="26"/>
      <c r="AL51" s="26"/>
      <c r="AM51" s="26"/>
      <c r="AN51" s="26"/>
      <c r="AO51" s="26"/>
    </row>
    <row r="52" spans="1:42" s="30" customFormat="1" x14ac:dyDescent="0.3">
      <c r="A52" s="26" t="s">
        <v>499</v>
      </c>
      <c r="B52" s="26" t="s">
        <v>519</v>
      </c>
      <c r="C52" s="27">
        <v>43</v>
      </c>
      <c r="D52" s="41" t="s">
        <v>539</v>
      </c>
      <c r="E52" s="28" t="s">
        <v>337</v>
      </c>
      <c r="F52" s="26" t="s">
        <v>330</v>
      </c>
      <c r="G52" s="28" t="s">
        <v>133</v>
      </c>
      <c r="H52" s="29">
        <v>201395.06</v>
      </c>
      <c r="I52" s="26" t="s">
        <v>439</v>
      </c>
      <c r="J52" s="26">
        <v>17640396662</v>
      </c>
      <c r="K52" s="26" t="s">
        <v>345</v>
      </c>
      <c r="L52" s="26" t="s">
        <v>346</v>
      </c>
      <c r="M52" s="26" t="s">
        <v>347</v>
      </c>
      <c r="N52" s="26" t="s">
        <v>440</v>
      </c>
      <c r="O52" s="26"/>
      <c r="P52" s="26" t="s">
        <v>78</v>
      </c>
      <c r="Q52" s="26" t="s">
        <v>78</v>
      </c>
      <c r="R52" s="26" t="s">
        <v>48</v>
      </c>
      <c r="S52" s="26" t="s">
        <v>501</v>
      </c>
      <c r="T52" s="20" t="s">
        <v>502</v>
      </c>
      <c r="U52" s="20" t="s">
        <v>502</v>
      </c>
      <c r="V52" s="20" t="s">
        <v>502</v>
      </c>
      <c r="W52" s="20" t="s">
        <v>134</v>
      </c>
      <c r="X52" s="20" t="s">
        <v>142</v>
      </c>
      <c r="Y52" s="20" t="s">
        <v>60</v>
      </c>
      <c r="Z52" s="20" t="s">
        <v>174</v>
      </c>
      <c r="AA52" s="20" t="s">
        <v>63</v>
      </c>
      <c r="AB52" s="20" t="s">
        <v>57</v>
      </c>
      <c r="AC52" s="20" t="s">
        <v>136</v>
      </c>
      <c r="AD52" s="20" t="s">
        <v>60</v>
      </c>
      <c r="AE52" s="20" t="s">
        <v>175</v>
      </c>
      <c r="AF52" s="20" t="s">
        <v>57</v>
      </c>
      <c r="AG52" s="26"/>
      <c r="AH52" s="20" t="s">
        <v>57</v>
      </c>
      <c r="AI52" s="18">
        <v>201395.06</v>
      </c>
      <c r="AJ52" s="18">
        <f t="shared" si="2"/>
        <v>0</v>
      </c>
      <c r="AK52" s="26"/>
      <c r="AL52" s="26"/>
      <c r="AM52" s="26"/>
      <c r="AN52" s="26"/>
      <c r="AO52" s="26"/>
    </row>
    <row r="53" spans="1:42" s="30" customFormat="1" x14ac:dyDescent="0.3">
      <c r="A53" s="26" t="s">
        <v>499</v>
      </c>
      <c r="B53" s="26" t="s">
        <v>228</v>
      </c>
      <c r="C53" s="27">
        <v>44</v>
      </c>
      <c r="D53" s="41" t="s">
        <v>539</v>
      </c>
      <c r="E53" s="28" t="s">
        <v>337</v>
      </c>
      <c r="F53" s="26" t="s">
        <v>330</v>
      </c>
      <c r="G53" s="28" t="s">
        <v>229</v>
      </c>
      <c r="H53" s="29">
        <v>145376.5</v>
      </c>
      <c r="I53" s="26" t="s">
        <v>441</v>
      </c>
      <c r="J53" s="26">
        <v>18968151556</v>
      </c>
      <c r="K53" s="26" t="s">
        <v>442</v>
      </c>
      <c r="L53" s="26" t="s">
        <v>443</v>
      </c>
      <c r="M53" s="26" t="s">
        <v>444</v>
      </c>
      <c r="N53" s="26" t="s">
        <v>445</v>
      </c>
      <c r="O53" s="26"/>
      <c r="P53" s="26" t="s">
        <v>78</v>
      </c>
      <c r="Q53" s="26" t="s">
        <v>78</v>
      </c>
      <c r="R53" s="26" t="s">
        <v>48</v>
      </c>
      <c r="S53" s="26" t="s">
        <v>501</v>
      </c>
      <c r="T53" s="20" t="s">
        <v>502</v>
      </c>
      <c r="U53" s="20" t="s">
        <v>502</v>
      </c>
      <c r="V53" s="20" t="s">
        <v>502</v>
      </c>
      <c r="W53" s="20" t="s">
        <v>220</v>
      </c>
      <c r="X53" s="20" t="s">
        <v>142</v>
      </c>
      <c r="Y53" s="20" t="s">
        <v>60</v>
      </c>
      <c r="Z53" s="20" t="s">
        <v>230</v>
      </c>
      <c r="AA53" s="20" t="str">
        <f>VLOOKUP(B53,Sheet3!G:N,8,0)</f>
        <v>已签收</v>
      </c>
      <c r="AB53" s="20" t="str">
        <f>VLOOKUP(B53,Sheet3!G:R,12,0)</f>
        <v>否</v>
      </c>
      <c r="AC53" s="20" t="str">
        <f>VLOOKUP(B53,Sheet3!G:S,13,0)</f>
        <v/>
      </c>
      <c r="AD53" s="20" t="str">
        <f>VLOOKUP(B53,Sheet3!G:T,14,0)</f>
        <v/>
      </c>
      <c r="AE53" s="20" t="str">
        <f>VLOOKUP(B53,Sheet3!G:U,15,0)</f>
        <v/>
      </c>
      <c r="AF53" s="20" t="str">
        <f>VLOOKUP(B53,Sheet3!G:W,17,0)</f>
        <v/>
      </c>
      <c r="AG53" s="26"/>
      <c r="AH53" s="20" t="str">
        <f>VLOOKUP(B53,Sheet3!G:Y,19,0)</f>
        <v/>
      </c>
      <c r="AI53" s="18"/>
      <c r="AJ53" s="18">
        <f t="shared" si="2"/>
        <v>145376.5</v>
      </c>
      <c r="AK53" s="26"/>
      <c r="AL53" s="26"/>
      <c r="AM53" s="26"/>
      <c r="AN53" s="26"/>
      <c r="AO53" s="26"/>
    </row>
    <row r="54" spans="1:42" s="30" customFormat="1" x14ac:dyDescent="0.3">
      <c r="A54" s="26" t="s">
        <v>505</v>
      </c>
      <c r="B54" s="26" t="s">
        <v>520</v>
      </c>
      <c r="C54" s="27">
        <v>45</v>
      </c>
      <c r="D54" s="41" t="s">
        <v>539</v>
      </c>
      <c r="E54" s="28" t="s">
        <v>339</v>
      </c>
      <c r="F54" s="26" t="s">
        <v>330</v>
      </c>
      <c r="G54" s="28" t="s">
        <v>141</v>
      </c>
      <c r="H54" s="29">
        <v>88990.419999999896</v>
      </c>
      <c r="I54" s="26" t="s">
        <v>446</v>
      </c>
      <c r="J54" s="26">
        <v>18734152525</v>
      </c>
      <c r="K54" s="26" t="s">
        <v>345</v>
      </c>
      <c r="L54" s="26" t="s">
        <v>346</v>
      </c>
      <c r="M54" s="26" t="s">
        <v>413</v>
      </c>
      <c r="N54" s="26" t="s">
        <v>447</v>
      </c>
      <c r="O54" s="26"/>
      <c r="P54" s="26" t="s">
        <v>78</v>
      </c>
      <c r="Q54" s="26" t="s">
        <v>78</v>
      </c>
      <c r="R54" s="26" t="s">
        <v>48</v>
      </c>
      <c r="S54" s="26" t="s">
        <v>501</v>
      </c>
      <c r="T54" s="20" t="s">
        <v>502</v>
      </c>
      <c r="U54" s="20" t="s">
        <v>502</v>
      </c>
      <c r="V54" s="20" t="s">
        <v>502</v>
      </c>
      <c r="W54" s="20" t="s">
        <v>134</v>
      </c>
      <c r="X54" s="20" t="s">
        <v>142</v>
      </c>
      <c r="Y54" s="20" t="s">
        <v>60</v>
      </c>
      <c r="Z54" s="20" t="s">
        <v>143</v>
      </c>
      <c r="AA54" s="20" t="s">
        <v>63</v>
      </c>
      <c r="AB54" s="20" t="s">
        <v>57</v>
      </c>
      <c r="AC54" s="20" t="s">
        <v>144</v>
      </c>
      <c r="AD54" s="20" t="s">
        <v>60</v>
      </c>
      <c r="AE54" s="20" t="s">
        <v>145</v>
      </c>
      <c r="AF54" s="20" t="s">
        <v>57</v>
      </c>
      <c r="AG54" s="26"/>
      <c r="AH54" s="20" t="s">
        <v>57</v>
      </c>
      <c r="AI54" s="18">
        <v>88990.419999999896</v>
      </c>
      <c r="AJ54" s="18">
        <f t="shared" si="2"/>
        <v>0</v>
      </c>
      <c r="AK54" s="26"/>
      <c r="AL54" s="26"/>
      <c r="AM54" s="26"/>
      <c r="AN54" s="26"/>
      <c r="AO54" s="26"/>
    </row>
    <row r="55" spans="1:42" s="30" customFormat="1" x14ac:dyDescent="0.3">
      <c r="A55" s="26" t="s">
        <v>505</v>
      </c>
      <c r="B55" s="26" t="s">
        <v>521</v>
      </c>
      <c r="C55" s="27">
        <v>46</v>
      </c>
      <c r="D55" s="41" t="s">
        <v>539</v>
      </c>
      <c r="E55" s="28" t="s">
        <v>339</v>
      </c>
      <c r="F55" s="26" t="s">
        <v>330</v>
      </c>
      <c r="G55" s="28" t="s">
        <v>267</v>
      </c>
      <c r="H55" s="29">
        <v>80000</v>
      </c>
      <c r="I55" s="26" t="s">
        <v>393</v>
      </c>
      <c r="J55" s="26">
        <v>13426384315</v>
      </c>
      <c r="K55" s="26" t="s">
        <v>345</v>
      </c>
      <c r="L55" s="26" t="s">
        <v>346</v>
      </c>
      <c r="M55" s="26" t="s">
        <v>394</v>
      </c>
      <c r="N55" s="26" t="s">
        <v>395</v>
      </c>
      <c r="O55" s="26"/>
      <c r="P55" s="26" t="s">
        <v>78</v>
      </c>
      <c r="Q55" s="26" t="s">
        <v>78</v>
      </c>
      <c r="R55" s="26" t="s">
        <v>48</v>
      </c>
      <c r="S55" s="26" t="s">
        <v>501</v>
      </c>
      <c r="T55" s="20" t="s">
        <v>502</v>
      </c>
      <c r="U55" s="20" t="s">
        <v>502</v>
      </c>
      <c r="V55" s="20" t="s">
        <v>502</v>
      </c>
      <c r="W55" s="20" t="s">
        <v>220</v>
      </c>
      <c r="X55" s="20" t="s">
        <v>142</v>
      </c>
      <c r="Y55" s="20" t="s">
        <v>60</v>
      </c>
      <c r="Z55" s="20" t="s">
        <v>268</v>
      </c>
      <c r="AA55" s="20" t="str">
        <f>VLOOKUP(B55,Sheet3!G:N,8,0)</f>
        <v>已签收</v>
      </c>
      <c r="AB55" s="20" t="str">
        <f>VLOOKUP(B55,Sheet3!G:R,12,0)</f>
        <v>否</v>
      </c>
      <c r="AC55" s="20" t="str">
        <f>VLOOKUP(B55,Sheet3!G:S,13,0)</f>
        <v/>
      </c>
      <c r="AD55" s="20" t="str">
        <f>VLOOKUP(B55,Sheet3!G:T,14,0)</f>
        <v/>
      </c>
      <c r="AE55" s="20" t="str">
        <f>VLOOKUP(B55,Sheet3!G:U,15,0)</f>
        <v/>
      </c>
      <c r="AF55" s="20" t="str">
        <f>VLOOKUP(B55,Sheet3!G:W,17,0)</f>
        <v/>
      </c>
      <c r="AG55" s="26"/>
      <c r="AH55" s="20" t="str">
        <f>VLOOKUP(B55,Sheet3!G:Y,19,0)</f>
        <v/>
      </c>
      <c r="AI55" s="18"/>
      <c r="AJ55" s="18">
        <f t="shared" si="2"/>
        <v>80000</v>
      </c>
      <c r="AK55" s="26"/>
      <c r="AL55" s="26"/>
      <c r="AM55" s="26"/>
      <c r="AN55" s="26"/>
      <c r="AO55" s="26"/>
    </row>
    <row r="56" spans="1:42" s="30" customFormat="1" x14ac:dyDescent="0.3">
      <c r="A56" s="26" t="s">
        <v>522</v>
      </c>
      <c r="B56" s="26" t="s">
        <v>523</v>
      </c>
      <c r="C56" s="27">
        <v>47</v>
      </c>
      <c r="D56" s="41" t="s">
        <v>539</v>
      </c>
      <c r="E56" s="28" t="s">
        <v>337</v>
      </c>
      <c r="F56" s="26" t="s">
        <v>328</v>
      </c>
      <c r="G56" s="28" t="s">
        <v>314</v>
      </c>
      <c r="H56" s="29">
        <v>483484</v>
      </c>
      <c r="I56" s="26" t="s">
        <v>448</v>
      </c>
      <c r="J56" s="26">
        <v>15920153719</v>
      </c>
      <c r="K56" s="26" t="s">
        <v>449</v>
      </c>
      <c r="L56" s="26" t="s">
        <v>450</v>
      </c>
      <c r="M56" s="26" t="s">
        <v>451</v>
      </c>
      <c r="N56" s="26" t="s">
        <v>452</v>
      </c>
      <c r="O56" s="26"/>
      <c r="P56" s="26" t="s">
        <v>78</v>
      </c>
      <c r="Q56" s="26" t="s">
        <v>78</v>
      </c>
      <c r="R56" s="26" t="s">
        <v>48</v>
      </c>
      <c r="S56" s="26" t="s">
        <v>501</v>
      </c>
      <c r="T56" s="20" t="s">
        <v>502</v>
      </c>
      <c r="U56" s="20" t="s">
        <v>502</v>
      </c>
      <c r="V56" s="20" t="s">
        <v>502</v>
      </c>
      <c r="W56" s="20" t="s">
        <v>220</v>
      </c>
      <c r="X56" s="20" t="s">
        <v>142</v>
      </c>
      <c r="Y56" s="20" t="s">
        <v>60</v>
      </c>
      <c r="Z56" s="20" t="s">
        <v>315</v>
      </c>
      <c r="AA56" s="20" t="str">
        <f>VLOOKUP(B56,Sheet3!G:N,8,0)</f>
        <v>已签收</v>
      </c>
      <c r="AB56" s="20" t="str">
        <f>VLOOKUP(B56,Sheet3!G:R,12,0)</f>
        <v>否</v>
      </c>
      <c r="AC56" s="20" t="str">
        <f>VLOOKUP(B56,Sheet3!G:S,13,0)</f>
        <v/>
      </c>
      <c r="AD56" s="20" t="str">
        <f>VLOOKUP(B56,Sheet3!G:T,14,0)</f>
        <v/>
      </c>
      <c r="AE56" s="20" t="str">
        <f>VLOOKUP(B56,Sheet3!G:U,15,0)</f>
        <v/>
      </c>
      <c r="AF56" s="20" t="str">
        <f>VLOOKUP(B56,Sheet3!G:W,17,0)</f>
        <v/>
      </c>
      <c r="AG56" s="26"/>
      <c r="AH56" s="20" t="str">
        <f>VLOOKUP(B56,Sheet3!G:Y,19,0)</f>
        <v/>
      </c>
      <c r="AI56" s="18"/>
      <c r="AJ56" s="18">
        <f t="shared" si="2"/>
        <v>483484</v>
      </c>
      <c r="AK56" s="26"/>
      <c r="AL56" s="26"/>
      <c r="AM56" s="26"/>
      <c r="AN56" s="26"/>
      <c r="AO56" s="26"/>
      <c r="AP56" s="30" t="s">
        <v>544</v>
      </c>
    </row>
    <row r="57" spans="1:42" s="30" customFormat="1" x14ac:dyDescent="0.3">
      <c r="A57" s="26" t="s">
        <v>499</v>
      </c>
      <c r="B57" s="26" t="s">
        <v>170</v>
      </c>
      <c r="C57" s="27">
        <v>48</v>
      </c>
      <c r="D57" s="41" t="s">
        <v>539</v>
      </c>
      <c r="E57" s="28" t="s">
        <v>337</v>
      </c>
      <c r="F57" s="26" t="s">
        <v>328</v>
      </c>
      <c r="G57" s="28" t="s">
        <v>171</v>
      </c>
      <c r="H57" s="29">
        <v>281806.78999999899</v>
      </c>
      <c r="I57" s="26" t="s">
        <v>349</v>
      </c>
      <c r="J57" s="26">
        <v>13439000336</v>
      </c>
      <c r="K57" s="26" t="s">
        <v>345</v>
      </c>
      <c r="L57" s="26" t="s">
        <v>346</v>
      </c>
      <c r="M57" s="26" t="s">
        <v>347</v>
      </c>
      <c r="N57" s="26" t="s">
        <v>453</v>
      </c>
      <c r="O57" s="26"/>
      <c r="P57" s="26" t="s">
        <v>78</v>
      </c>
      <c r="Q57" s="26" t="s">
        <v>78</v>
      </c>
      <c r="R57" s="26" t="s">
        <v>48</v>
      </c>
      <c r="S57" s="26" t="s">
        <v>501</v>
      </c>
      <c r="T57" s="20" t="s">
        <v>502</v>
      </c>
      <c r="U57" s="20" t="s">
        <v>502</v>
      </c>
      <c r="V57" s="20" t="s">
        <v>502</v>
      </c>
      <c r="W57" s="20" t="s">
        <v>134</v>
      </c>
      <c r="X57" s="20" t="s">
        <v>142</v>
      </c>
      <c r="Y57" s="20" t="s">
        <v>60</v>
      </c>
      <c r="Z57" s="20" t="s">
        <v>172</v>
      </c>
      <c r="AA57" s="20" t="s">
        <v>63</v>
      </c>
      <c r="AB57" s="20" t="s">
        <v>57</v>
      </c>
      <c r="AC57" s="20" t="s">
        <v>136</v>
      </c>
      <c r="AD57" s="20" t="s">
        <v>60</v>
      </c>
      <c r="AE57" s="20" t="s">
        <v>173</v>
      </c>
      <c r="AF57" s="20" t="s">
        <v>57</v>
      </c>
      <c r="AG57" s="26"/>
      <c r="AH57" s="20" t="s">
        <v>57</v>
      </c>
      <c r="AI57" s="18">
        <v>281806.78999999899</v>
      </c>
      <c r="AJ57" s="18">
        <f t="shared" si="2"/>
        <v>0</v>
      </c>
      <c r="AK57" s="26"/>
      <c r="AL57" s="26"/>
      <c r="AM57" s="26"/>
      <c r="AN57" s="26"/>
      <c r="AO57" s="26"/>
    </row>
    <row r="58" spans="1:42" s="30" customFormat="1" x14ac:dyDescent="0.3">
      <c r="A58" s="26" t="s">
        <v>499</v>
      </c>
      <c r="B58" s="26" t="s">
        <v>245</v>
      </c>
      <c r="C58" s="27">
        <v>49</v>
      </c>
      <c r="D58" s="41" t="s">
        <v>539</v>
      </c>
      <c r="E58" s="28" t="s">
        <v>337</v>
      </c>
      <c r="F58" s="26" t="s">
        <v>326</v>
      </c>
      <c r="G58" s="28" t="s">
        <v>246</v>
      </c>
      <c r="H58" s="29">
        <v>100000</v>
      </c>
      <c r="I58" s="26" t="s">
        <v>246</v>
      </c>
      <c r="J58" s="26">
        <v>13522650736</v>
      </c>
      <c r="K58" s="26" t="s">
        <v>345</v>
      </c>
      <c r="L58" s="26" t="s">
        <v>346</v>
      </c>
      <c r="M58" s="26" t="s">
        <v>347</v>
      </c>
      <c r="N58" s="26" t="s">
        <v>454</v>
      </c>
      <c r="O58" s="26"/>
      <c r="P58" s="26" t="s">
        <v>78</v>
      </c>
      <c r="Q58" s="26" t="s">
        <v>78</v>
      </c>
      <c r="R58" s="26" t="s">
        <v>48</v>
      </c>
      <c r="S58" s="26" t="s">
        <v>501</v>
      </c>
      <c r="T58" s="20" t="s">
        <v>502</v>
      </c>
      <c r="U58" s="20" t="s">
        <v>502</v>
      </c>
      <c r="V58" s="20" t="s">
        <v>502</v>
      </c>
      <c r="W58" s="20" t="s">
        <v>247</v>
      </c>
      <c r="X58" s="20" t="s">
        <v>142</v>
      </c>
      <c r="Y58" s="20" t="s">
        <v>60</v>
      </c>
      <c r="Z58" s="20" t="s">
        <v>248</v>
      </c>
      <c r="AA58" s="20" t="str">
        <f>VLOOKUP(B58,Sheet3!G:N,8,0)</f>
        <v>已签收</v>
      </c>
      <c r="AB58" s="20" t="str">
        <f>VLOOKUP(B58,Sheet3!G:R,12,0)</f>
        <v>是</v>
      </c>
      <c r="AC58" s="20" t="str">
        <f>VLOOKUP(B58,Sheet3!G:S,13,0)</f>
        <v>2021-03-24</v>
      </c>
      <c r="AD58" s="20" t="str">
        <f>VLOOKUP(B58,Sheet3!G:T,14,0)</f>
        <v>顺丰速运</v>
      </c>
      <c r="AE58" s="20" t="str">
        <f>VLOOKUP(B58,Sheet3!G:U,15,0)</f>
        <v>SF1084682106140</v>
      </c>
      <c r="AF58" s="20" t="str">
        <f>VLOOKUP(B58,Sheet3!G:W,17,0)</f>
        <v>是</v>
      </c>
      <c r="AG58" s="26"/>
      <c r="AH58" s="20" t="str">
        <f>VLOOKUP(B58,Sheet3!G:Y,19,0)</f>
        <v>是</v>
      </c>
      <c r="AI58" s="18">
        <v>100000</v>
      </c>
      <c r="AJ58" s="18">
        <f t="shared" si="2"/>
        <v>0</v>
      </c>
      <c r="AK58" s="26"/>
      <c r="AL58" s="26"/>
      <c r="AM58" s="26"/>
      <c r="AN58" s="26"/>
      <c r="AO58" s="26"/>
      <c r="AP58" s="44"/>
    </row>
    <row r="59" spans="1:42" s="30" customFormat="1" x14ac:dyDescent="0.3">
      <c r="A59" s="26" t="s">
        <v>499</v>
      </c>
      <c r="B59" s="26" t="s">
        <v>223</v>
      </c>
      <c r="C59" s="27">
        <v>50</v>
      </c>
      <c r="D59" s="41" t="s">
        <v>539</v>
      </c>
      <c r="E59" s="28" t="s">
        <v>337</v>
      </c>
      <c r="F59" s="26" t="s">
        <v>326</v>
      </c>
      <c r="G59" s="28" t="s">
        <v>224</v>
      </c>
      <c r="H59" s="29">
        <v>1034106.57</v>
      </c>
      <c r="I59" s="26" t="s">
        <v>455</v>
      </c>
      <c r="J59" s="26">
        <v>15307135678</v>
      </c>
      <c r="K59" s="26" t="s">
        <v>345</v>
      </c>
      <c r="L59" s="26" t="s">
        <v>346</v>
      </c>
      <c r="M59" s="26" t="s">
        <v>347</v>
      </c>
      <c r="N59" s="26" t="s">
        <v>456</v>
      </c>
      <c r="O59" s="26"/>
      <c r="P59" s="26" t="s">
        <v>78</v>
      </c>
      <c r="Q59" s="26" t="s">
        <v>78</v>
      </c>
      <c r="R59" s="26" t="s">
        <v>48</v>
      </c>
      <c r="S59" s="26" t="s">
        <v>501</v>
      </c>
      <c r="T59" s="20" t="s">
        <v>502</v>
      </c>
      <c r="U59" s="20" t="s">
        <v>502</v>
      </c>
      <c r="V59" s="20" t="s">
        <v>502</v>
      </c>
      <c r="W59" s="20" t="s">
        <v>220</v>
      </c>
      <c r="X59" s="20" t="s">
        <v>142</v>
      </c>
      <c r="Y59" s="20" t="s">
        <v>60</v>
      </c>
      <c r="Z59" s="20" t="s">
        <v>225</v>
      </c>
      <c r="AA59" s="20" t="str">
        <f>VLOOKUP(B59,Sheet3!G:N,8,0)</f>
        <v>已签收</v>
      </c>
      <c r="AB59" s="20" t="str">
        <f>VLOOKUP(B59,Sheet3!G:R,12,0)</f>
        <v>否</v>
      </c>
      <c r="AC59" s="20" t="str">
        <f>VLOOKUP(B59,Sheet3!G:S,13,0)</f>
        <v/>
      </c>
      <c r="AD59" s="20" t="str">
        <f>VLOOKUP(B59,Sheet3!G:T,14,0)</f>
        <v/>
      </c>
      <c r="AE59" s="20" t="str">
        <f>VLOOKUP(B59,Sheet3!G:U,15,0)</f>
        <v/>
      </c>
      <c r="AF59" s="20" t="str">
        <f>VLOOKUP(B59,Sheet3!G:W,17,0)</f>
        <v/>
      </c>
      <c r="AG59" s="26"/>
      <c r="AH59" s="20" t="str">
        <f>VLOOKUP(B59,Sheet3!G:Y,19,0)</f>
        <v/>
      </c>
      <c r="AI59" s="18"/>
      <c r="AJ59" s="18">
        <f t="shared" si="2"/>
        <v>1034106.57</v>
      </c>
      <c r="AK59" s="26"/>
      <c r="AL59" s="26"/>
      <c r="AM59" s="26"/>
      <c r="AN59" s="26"/>
      <c r="AO59" s="26"/>
    </row>
    <row r="60" spans="1:42" s="30" customFormat="1" x14ac:dyDescent="0.3">
      <c r="A60" s="26" t="s">
        <v>499</v>
      </c>
      <c r="B60" s="26" t="s">
        <v>150</v>
      </c>
      <c r="C60" s="27">
        <v>51</v>
      </c>
      <c r="D60" s="41" t="s">
        <v>539</v>
      </c>
      <c r="E60" s="28" t="s">
        <v>337</v>
      </c>
      <c r="F60" s="26" t="s">
        <v>331</v>
      </c>
      <c r="G60" s="28" t="s">
        <v>151</v>
      </c>
      <c r="H60" s="29">
        <v>100000</v>
      </c>
      <c r="I60" s="26" t="s">
        <v>457</v>
      </c>
      <c r="J60" s="26">
        <v>15803932575</v>
      </c>
      <c r="K60" s="26" t="s">
        <v>345</v>
      </c>
      <c r="L60" s="26" t="s">
        <v>346</v>
      </c>
      <c r="M60" s="26" t="s">
        <v>418</v>
      </c>
      <c r="N60" s="26" t="s">
        <v>458</v>
      </c>
      <c r="O60" s="26"/>
      <c r="P60" s="26" t="s">
        <v>78</v>
      </c>
      <c r="Q60" s="26" t="s">
        <v>78</v>
      </c>
      <c r="R60" s="26" t="s">
        <v>48</v>
      </c>
      <c r="S60" s="26" t="s">
        <v>501</v>
      </c>
      <c r="T60" s="20" t="s">
        <v>502</v>
      </c>
      <c r="U60" s="20" t="s">
        <v>502</v>
      </c>
      <c r="V60" s="20" t="s">
        <v>502</v>
      </c>
      <c r="W60" s="20" t="s">
        <v>134</v>
      </c>
      <c r="X60" s="20" t="s">
        <v>142</v>
      </c>
      <c r="Y60" s="20" t="s">
        <v>60</v>
      </c>
      <c r="Z60" s="20" t="s">
        <v>152</v>
      </c>
      <c r="AA60" s="20" t="s">
        <v>63</v>
      </c>
      <c r="AB60" s="20" t="s">
        <v>57</v>
      </c>
      <c r="AC60" s="20" t="s">
        <v>136</v>
      </c>
      <c r="AD60" s="20" t="s">
        <v>60</v>
      </c>
      <c r="AE60" s="20" t="s">
        <v>153</v>
      </c>
      <c r="AF60" s="20" t="s">
        <v>57</v>
      </c>
      <c r="AG60" s="26"/>
      <c r="AH60" s="20" t="s">
        <v>57</v>
      </c>
      <c r="AI60" s="18">
        <v>100000</v>
      </c>
      <c r="AJ60" s="18">
        <f t="shared" si="2"/>
        <v>0</v>
      </c>
      <c r="AK60" s="26"/>
      <c r="AL60" s="26"/>
      <c r="AM60" s="26"/>
      <c r="AN60" s="26"/>
      <c r="AO60" s="26"/>
    </row>
    <row r="61" spans="1:42" s="30" customFormat="1" x14ac:dyDescent="0.3">
      <c r="A61" s="26" t="s">
        <v>522</v>
      </c>
      <c r="B61" s="26" t="s">
        <v>523</v>
      </c>
      <c r="C61" s="27">
        <v>52</v>
      </c>
      <c r="D61" s="41" t="s">
        <v>539</v>
      </c>
      <c r="E61" s="28" t="s">
        <v>337</v>
      </c>
      <c r="F61" s="26" t="s">
        <v>329</v>
      </c>
      <c r="G61" s="28" t="s">
        <v>314</v>
      </c>
      <c r="H61" s="29">
        <v>15008875.26</v>
      </c>
      <c r="I61" s="26" t="s">
        <v>448</v>
      </c>
      <c r="J61" s="26">
        <v>15920153719</v>
      </c>
      <c r="K61" s="26" t="s">
        <v>449</v>
      </c>
      <c r="L61" s="26" t="s">
        <v>450</v>
      </c>
      <c r="M61" s="26" t="s">
        <v>451</v>
      </c>
      <c r="N61" s="26" t="s">
        <v>452</v>
      </c>
      <c r="O61" s="26"/>
      <c r="P61" s="26" t="s">
        <v>78</v>
      </c>
      <c r="Q61" s="26" t="s">
        <v>78</v>
      </c>
      <c r="R61" s="26" t="s">
        <v>48</v>
      </c>
      <c r="S61" s="26" t="s">
        <v>501</v>
      </c>
      <c r="T61" s="20" t="s">
        <v>502</v>
      </c>
      <c r="U61" s="20" t="s">
        <v>502</v>
      </c>
      <c r="V61" s="20" t="s">
        <v>502</v>
      </c>
      <c r="W61" s="20" t="s">
        <v>220</v>
      </c>
      <c r="X61" s="20" t="s">
        <v>142</v>
      </c>
      <c r="Y61" s="20" t="s">
        <v>60</v>
      </c>
      <c r="Z61" s="20" t="s">
        <v>315</v>
      </c>
      <c r="AA61" s="20" t="str">
        <f>VLOOKUP(B61,Sheet3!G:N,8,0)</f>
        <v>已签收</v>
      </c>
      <c r="AB61" s="20" t="str">
        <f>VLOOKUP(B61,Sheet3!G:R,12,0)</f>
        <v>否</v>
      </c>
      <c r="AC61" s="20" t="str">
        <f>VLOOKUP(B61,Sheet3!G:S,13,0)</f>
        <v/>
      </c>
      <c r="AD61" s="20" t="str">
        <f>VLOOKUP(B61,Sheet3!G:T,14,0)</f>
        <v/>
      </c>
      <c r="AE61" s="20" t="str">
        <f>VLOOKUP(B61,Sheet3!G:U,15,0)</f>
        <v/>
      </c>
      <c r="AF61" s="20" t="str">
        <f>VLOOKUP(B61,Sheet3!G:W,17,0)</f>
        <v/>
      </c>
      <c r="AG61" s="26"/>
      <c r="AH61" s="20" t="str">
        <f>VLOOKUP(B61,Sheet3!G:Y,19,0)</f>
        <v/>
      </c>
      <c r="AI61" s="18"/>
      <c r="AJ61" s="18">
        <f t="shared" si="2"/>
        <v>15008875.26</v>
      </c>
      <c r="AK61" s="26"/>
      <c r="AL61" s="26"/>
      <c r="AM61" s="26"/>
      <c r="AN61" s="26"/>
      <c r="AO61" s="26"/>
      <c r="AP61" s="30" t="s">
        <v>544</v>
      </c>
    </row>
    <row r="62" spans="1:42" s="30" customFormat="1" x14ac:dyDescent="0.3">
      <c r="A62" s="26" t="s">
        <v>524</v>
      </c>
      <c r="B62" s="26" t="s">
        <v>525</v>
      </c>
      <c r="C62" s="27">
        <v>53</v>
      </c>
      <c r="D62" s="41" t="s">
        <v>539</v>
      </c>
      <c r="E62" s="28" t="s">
        <v>337</v>
      </c>
      <c r="F62" s="26" t="s">
        <v>329</v>
      </c>
      <c r="G62" s="28" t="s">
        <v>219</v>
      </c>
      <c r="H62" s="29">
        <v>4849813.3899999997</v>
      </c>
      <c r="I62" s="26" t="s">
        <v>459</v>
      </c>
      <c r="J62" s="26">
        <v>18910965262</v>
      </c>
      <c r="K62" s="26" t="s">
        <v>345</v>
      </c>
      <c r="L62" s="26" t="s">
        <v>346</v>
      </c>
      <c r="M62" s="26" t="s">
        <v>352</v>
      </c>
      <c r="N62" s="26" t="s">
        <v>460</v>
      </c>
      <c r="O62" s="26"/>
      <c r="P62" s="26" t="s">
        <v>78</v>
      </c>
      <c r="Q62" s="26" t="s">
        <v>78</v>
      </c>
      <c r="R62" s="26" t="s">
        <v>48</v>
      </c>
      <c r="S62" s="26" t="s">
        <v>501</v>
      </c>
      <c r="T62" s="20" t="s">
        <v>502</v>
      </c>
      <c r="U62" s="20" t="s">
        <v>502</v>
      </c>
      <c r="V62" s="20" t="s">
        <v>502</v>
      </c>
      <c r="W62" s="20" t="s">
        <v>220</v>
      </c>
      <c r="X62" s="20" t="s">
        <v>198</v>
      </c>
      <c r="Y62" s="20" t="s">
        <v>60</v>
      </c>
      <c r="Z62" s="20" t="s">
        <v>221</v>
      </c>
      <c r="AA62" s="20" t="str">
        <f>VLOOKUP(B62,Sheet3!G:N,8,0)</f>
        <v>已签收</v>
      </c>
      <c r="AB62" s="20" t="str">
        <f>VLOOKUP(B62,Sheet3!G:R,12,0)</f>
        <v>是</v>
      </c>
      <c r="AC62" s="20" t="str">
        <f>VLOOKUP(B62,Sheet3!G:S,13,0)</f>
        <v>2021-04-13</v>
      </c>
      <c r="AD62" s="20" t="str">
        <f>VLOOKUP(B62,Sheet3!G:T,14,0)</f>
        <v>顺丰速运</v>
      </c>
      <c r="AE62" s="20" t="str">
        <f>VLOOKUP(B62,Sheet3!G:U,15,0)</f>
        <v>SF1312544997683</v>
      </c>
      <c r="AF62" s="20" t="str">
        <f>VLOOKUP(B62,Sheet3!G:W,17,0)</f>
        <v>是</v>
      </c>
      <c r="AG62" s="26"/>
      <c r="AH62" s="20" t="str">
        <f>VLOOKUP(B62,Sheet3!G:Y,19,0)</f>
        <v>是</v>
      </c>
      <c r="AI62" s="18"/>
      <c r="AJ62" s="18">
        <f t="shared" si="2"/>
        <v>4849813.3899999997</v>
      </c>
      <c r="AK62" s="26"/>
      <c r="AL62" s="26"/>
      <c r="AM62" s="26"/>
      <c r="AN62" s="26"/>
      <c r="AO62" s="26"/>
    </row>
    <row r="63" spans="1:42" s="30" customFormat="1" x14ac:dyDescent="0.3">
      <c r="A63" s="26" t="s">
        <v>505</v>
      </c>
      <c r="B63" s="26" t="s">
        <v>526</v>
      </c>
      <c r="C63" s="27">
        <v>54</v>
      </c>
      <c r="D63" s="41" t="s">
        <v>539</v>
      </c>
      <c r="E63" s="28" t="s">
        <v>340</v>
      </c>
      <c r="F63" s="26" t="s">
        <v>331</v>
      </c>
      <c r="G63" s="28" t="s">
        <v>265</v>
      </c>
      <c r="H63" s="29">
        <v>104700</v>
      </c>
      <c r="I63" s="26" t="s">
        <v>461</v>
      </c>
      <c r="J63" s="26">
        <v>13714806367</v>
      </c>
      <c r="K63" s="26" t="s">
        <v>449</v>
      </c>
      <c r="L63" s="26" t="s">
        <v>462</v>
      </c>
      <c r="M63" s="26" t="s">
        <v>463</v>
      </c>
      <c r="N63" s="26" t="s">
        <v>464</v>
      </c>
      <c r="O63" s="26"/>
      <c r="P63" s="26" t="s">
        <v>78</v>
      </c>
      <c r="Q63" s="26" t="s">
        <v>78</v>
      </c>
      <c r="R63" s="26" t="s">
        <v>48</v>
      </c>
      <c r="S63" s="26" t="s">
        <v>501</v>
      </c>
      <c r="T63" s="20" t="s">
        <v>502</v>
      </c>
      <c r="U63" s="20" t="s">
        <v>502</v>
      </c>
      <c r="V63" s="20" t="s">
        <v>502</v>
      </c>
      <c r="W63" s="20" t="s">
        <v>220</v>
      </c>
      <c r="X63" s="20" t="s">
        <v>58</v>
      </c>
      <c r="Y63" s="20" t="s">
        <v>60</v>
      </c>
      <c r="Z63" s="20" t="s">
        <v>266</v>
      </c>
      <c r="AA63" s="20" t="str">
        <f>VLOOKUP(B63,Sheet3!G:N,8,0)</f>
        <v>已签收</v>
      </c>
      <c r="AB63" s="20" t="str">
        <f>VLOOKUP(B63,Sheet3!G:R,12,0)</f>
        <v>否</v>
      </c>
      <c r="AC63" s="20" t="str">
        <f>VLOOKUP(B63,Sheet3!G:S,13,0)</f>
        <v/>
      </c>
      <c r="AD63" s="20" t="str">
        <f>VLOOKUP(B63,Sheet3!G:T,14,0)</f>
        <v/>
      </c>
      <c r="AE63" s="20" t="str">
        <f>VLOOKUP(B63,Sheet3!G:U,15,0)</f>
        <v/>
      </c>
      <c r="AF63" s="20" t="str">
        <f>VLOOKUP(B63,Sheet3!G:W,17,0)</f>
        <v/>
      </c>
      <c r="AG63" s="26"/>
      <c r="AH63" s="20" t="str">
        <f>VLOOKUP(B63,Sheet3!G:Y,19,0)</f>
        <v/>
      </c>
      <c r="AI63" s="18"/>
      <c r="AJ63" s="18">
        <f t="shared" si="2"/>
        <v>104700</v>
      </c>
      <c r="AK63" s="26"/>
      <c r="AL63" s="26"/>
      <c r="AM63" s="26"/>
      <c r="AN63" s="26"/>
      <c r="AO63" s="26"/>
    </row>
    <row r="64" spans="1:42" s="30" customFormat="1" x14ac:dyDescent="0.3">
      <c r="A64" s="26" t="s">
        <v>499</v>
      </c>
      <c r="B64" s="26" t="s">
        <v>215</v>
      </c>
      <c r="C64" s="27">
        <v>55</v>
      </c>
      <c r="D64" s="41" t="s">
        <v>539</v>
      </c>
      <c r="E64" s="28" t="s">
        <v>340</v>
      </c>
      <c r="F64" s="26" t="s">
        <v>331</v>
      </c>
      <c r="G64" s="28" t="s">
        <v>216</v>
      </c>
      <c r="H64" s="29">
        <v>100000</v>
      </c>
      <c r="I64" s="26" t="s">
        <v>465</v>
      </c>
      <c r="J64" s="26">
        <v>13679277911</v>
      </c>
      <c r="K64" s="26" t="s">
        <v>466</v>
      </c>
      <c r="L64" s="26" t="s">
        <v>467</v>
      </c>
      <c r="M64" s="26" t="s">
        <v>468</v>
      </c>
      <c r="N64" s="26" t="s">
        <v>469</v>
      </c>
      <c r="O64" s="26"/>
      <c r="P64" s="26" t="s">
        <v>78</v>
      </c>
      <c r="Q64" s="26" t="s">
        <v>78</v>
      </c>
      <c r="R64" s="26" t="s">
        <v>48</v>
      </c>
      <c r="S64" s="26" t="s">
        <v>501</v>
      </c>
      <c r="T64" s="20" t="s">
        <v>502</v>
      </c>
      <c r="U64" s="20" t="s">
        <v>502</v>
      </c>
      <c r="V64" s="20" t="s">
        <v>502</v>
      </c>
      <c r="W64" s="20" t="s">
        <v>134</v>
      </c>
      <c r="X64" s="20" t="s">
        <v>58</v>
      </c>
      <c r="Y64" s="20" t="s">
        <v>60</v>
      </c>
      <c r="Z64" s="20" t="s">
        <v>217</v>
      </c>
      <c r="AA64" s="20" t="s">
        <v>63</v>
      </c>
      <c r="AB64" s="20" t="s">
        <v>57</v>
      </c>
      <c r="AC64" s="20" t="s">
        <v>126</v>
      </c>
      <c r="AD64" s="20" t="s">
        <v>60</v>
      </c>
      <c r="AE64" s="20" t="s">
        <v>218</v>
      </c>
      <c r="AF64" s="20" t="s">
        <v>57</v>
      </c>
      <c r="AG64" s="26"/>
      <c r="AH64" s="20" t="s">
        <v>57</v>
      </c>
      <c r="AI64" s="18">
        <v>100000</v>
      </c>
      <c r="AJ64" s="18">
        <f t="shared" si="2"/>
        <v>0</v>
      </c>
      <c r="AK64" s="26"/>
      <c r="AL64" s="26"/>
      <c r="AM64" s="26"/>
      <c r="AN64" s="26"/>
      <c r="AO64" s="26"/>
    </row>
    <row r="65" spans="1:42" s="30" customFormat="1" x14ac:dyDescent="0.3">
      <c r="A65" s="26" t="s">
        <v>505</v>
      </c>
      <c r="B65" s="26" t="s">
        <v>527</v>
      </c>
      <c r="C65" s="27">
        <v>56</v>
      </c>
      <c r="D65" s="41" t="s">
        <v>539</v>
      </c>
      <c r="E65" s="28" t="s">
        <v>340</v>
      </c>
      <c r="F65" s="26" t="s">
        <v>326</v>
      </c>
      <c r="G65" s="28" t="s">
        <v>204</v>
      </c>
      <c r="H65" s="29">
        <v>1800000</v>
      </c>
      <c r="I65" s="26" t="s">
        <v>470</v>
      </c>
      <c r="J65" s="26">
        <v>18516666166</v>
      </c>
      <c r="K65" s="26" t="s">
        <v>355</v>
      </c>
      <c r="L65" s="26" t="s">
        <v>356</v>
      </c>
      <c r="M65" s="26" t="s">
        <v>471</v>
      </c>
      <c r="N65" s="26" t="s">
        <v>472</v>
      </c>
      <c r="O65" s="26"/>
      <c r="P65" s="26" t="s">
        <v>78</v>
      </c>
      <c r="Q65" s="26" t="s">
        <v>78</v>
      </c>
      <c r="R65" s="26" t="s">
        <v>48</v>
      </c>
      <c r="S65" s="26" t="s">
        <v>501</v>
      </c>
      <c r="T65" s="20" t="s">
        <v>502</v>
      </c>
      <c r="U65" s="20" t="s">
        <v>502</v>
      </c>
      <c r="V65" s="20" t="s">
        <v>502</v>
      </c>
      <c r="W65" s="20" t="s">
        <v>134</v>
      </c>
      <c r="X65" s="20" t="s">
        <v>58</v>
      </c>
      <c r="Y65" s="20" t="s">
        <v>60</v>
      </c>
      <c r="Z65" s="20" t="s">
        <v>207</v>
      </c>
      <c r="AA65" s="20" t="s">
        <v>63</v>
      </c>
      <c r="AB65" s="20" t="s">
        <v>57</v>
      </c>
      <c r="AC65" s="20" t="s">
        <v>198</v>
      </c>
      <c r="AD65" s="20" t="s">
        <v>60</v>
      </c>
      <c r="AE65" s="20" t="s">
        <v>206</v>
      </c>
      <c r="AF65" s="20" t="s">
        <v>124</v>
      </c>
      <c r="AG65" s="26"/>
      <c r="AH65" s="20" t="s">
        <v>57</v>
      </c>
      <c r="AI65" s="18">
        <v>1800000</v>
      </c>
      <c r="AJ65" s="18">
        <f t="shared" si="2"/>
        <v>0</v>
      </c>
      <c r="AK65" s="26"/>
      <c r="AL65" s="26"/>
      <c r="AM65" s="26"/>
      <c r="AN65" s="26"/>
      <c r="AO65" s="26"/>
    </row>
    <row r="66" spans="1:42" s="30" customFormat="1" x14ac:dyDescent="0.3">
      <c r="A66" s="26" t="s">
        <v>505</v>
      </c>
      <c r="B66" s="26" t="s">
        <v>528</v>
      </c>
      <c r="C66" s="27">
        <v>57</v>
      </c>
      <c r="D66" s="41" t="s">
        <v>539</v>
      </c>
      <c r="E66" s="28" t="s">
        <v>340</v>
      </c>
      <c r="F66" s="26" t="s">
        <v>326</v>
      </c>
      <c r="G66" s="28" t="s">
        <v>183</v>
      </c>
      <c r="H66" s="29">
        <v>2400000</v>
      </c>
      <c r="I66" s="26" t="s">
        <v>473</v>
      </c>
      <c r="J66" s="26" t="s">
        <v>474</v>
      </c>
      <c r="K66" s="26" t="s">
        <v>475</v>
      </c>
      <c r="L66" s="26" t="s">
        <v>476</v>
      </c>
      <c r="M66" s="26" t="s">
        <v>477</v>
      </c>
      <c r="N66" s="26" t="s">
        <v>478</v>
      </c>
      <c r="O66" s="26"/>
      <c r="P66" s="26" t="s">
        <v>78</v>
      </c>
      <c r="Q66" s="26" t="s">
        <v>78</v>
      </c>
      <c r="R66" s="26" t="s">
        <v>48</v>
      </c>
      <c r="S66" s="26" t="s">
        <v>501</v>
      </c>
      <c r="T66" s="20" t="s">
        <v>502</v>
      </c>
      <c r="U66" s="20" t="s">
        <v>502</v>
      </c>
      <c r="V66" s="20" t="s">
        <v>502</v>
      </c>
      <c r="W66" s="20" t="s">
        <v>134</v>
      </c>
      <c r="X66" s="20" t="s">
        <v>58</v>
      </c>
      <c r="Y66" s="20" t="s">
        <v>60</v>
      </c>
      <c r="Z66" s="20" t="s">
        <v>184</v>
      </c>
      <c r="AA66" s="20" t="s">
        <v>63</v>
      </c>
      <c r="AB66" s="20" t="s">
        <v>57</v>
      </c>
      <c r="AC66" s="20" t="s">
        <v>64</v>
      </c>
      <c r="AD66" s="20" t="s">
        <v>60</v>
      </c>
      <c r="AE66" s="20" t="s">
        <v>185</v>
      </c>
      <c r="AF66" s="20" t="s">
        <v>57</v>
      </c>
      <c r="AG66" s="26"/>
      <c r="AH66" s="20" t="s">
        <v>57</v>
      </c>
      <c r="AI66" s="18">
        <v>2400000</v>
      </c>
      <c r="AJ66" s="18">
        <f t="shared" si="2"/>
        <v>0</v>
      </c>
      <c r="AK66" s="26"/>
      <c r="AL66" s="26"/>
      <c r="AM66" s="26"/>
      <c r="AN66" s="26"/>
      <c r="AO66" s="26"/>
    </row>
    <row r="67" spans="1:42" s="30" customFormat="1" x14ac:dyDescent="0.3">
      <c r="A67" s="26" t="s">
        <v>505</v>
      </c>
      <c r="B67" s="26" t="s">
        <v>529</v>
      </c>
      <c r="C67" s="27">
        <v>58</v>
      </c>
      <c r="D67" s="41" t="s">
        <v>539</v>
      </c>
      <c r="E67" s="28" t="s">
        <v>340</v>
      </c>
      <c r="F67" s="26" t="s">
        <v>326</v>
      </c>
      <c r="G67" s="28" t="s">
        <v>275</v>
      </c>
      <c r="H67" s="29">
        <v>1200000</v>
      </c>
      <c r="I67" s="26" t="s">
        <v>479</v>
      </c>
      <c r="J67" s="26">
        <v>18930535433</v>
      </c>
      <c r="K67" s="26" t="s">
        <v>355</v>
      </c>
      <c r="L67" s="26" t="s">
        <v>356</v>
      </c>
      <c r="M67" s="26" t="s">
        <v>471</v>
      </c>
      <c r="N67" s="26" t="s">
        <v>480</v>
      </c>
      <c r="O67" s="26"/>
      <c r="P67" s="26" t="s">
        <v>78</v>
      </c>
      <c r="Q67" s="26" t="s">
        <v>78</v>
      </c>
      <c r="R67" s="26" t="s">
        <v>48</v>
      </c>
      <c r="S67" s="26" t="s">
        <v>501</v>
      </c>
      <c r="T67" s="20" t="s">
        <v>502</v>
      </c>
      <c r="U67" s="20" t="s">
        <v>502</v>
      </c>
      <c r="V67" s="20" t="s">
        <v>502</v>
      </c>
      <c r="W67" s="20" t="s">
        <v>220</v>
      </c>
      <c r="X67" s="20" t="s">
        <v>58</v>
      </c>
      <c r="Y67" s="20" t="s">
        <v>60</v>
      </c>
      <c r="Z67" s="20" t="s">
        <v>276</v>
      </c>
      <c r="AA67" s="20" t="str">
        <f>VLOOKUP(B67,Sheet3!G:N,8,0)</f>
        <v>已签收</v>
      </c>
      <c r="AB67" s="20" t="str">
        <f>VLOOKUP(B67,Sheet3!G:R,12,0)</f>
        <v>否</v>
      </c>
      <c r="AC67" s="20" t="str">
        <f>VLOOKUP(B67,Sheet3!G:S,13,0)</f>
        <v/>
      </c>
      <c r="AD67" s="20" t="str">
        <f>VLOOKUP(B67,Sheet3!G:T,14,0)</f>
        <v/>
      </c>
      <c r="AE67" s="20" t="str">
        <f>VLOOKUP(B67,Sheet3!G:U,15,0)</f>
        <v/>
      </c>
      <c r="AF67" s="20" t="str">
        <f>VLOOKUP(B67,Sheet3!G:W,17,0)</f>
        <v/>
      </c>
      <c r="AG67" s="26"/>
      <c r="AH67" s="20" t="str">
        <f>VLOOKUP(B67,Sheet3!G:Y,19,0)</f>
        <v/>
      </c>
      <c r="AI67" s="18"/>
      <c r="AJ67" s="18">
        <f t="shared" si="2"/>
        <v>1200000</v>
      </c>
      <c r="AK67" s="26"/>
      <c r="AL67" s="26"/>
      <c r="AM67" s="26"/>
      <c r="AN67" s="26"/>
      <c r="AO67" s="26"/>
    </row>
    <row r="68" spans="1:42" s="30" customFormat="1" x14ac:dyDescent="0.3">
      <c r="A68" s="26" t="s">
        <v>499</v>
      </c>
      <c r="B68" s="26" t="s">
        <v>186</v>
      </c>
      <c r="C68" s="27">
        <v>59</v>
      </c>
      <c r="D68" s="41" t="s">
        <v>539</v>
      </c>
      <c r="E68" s="28" t="s">
        <v>340</v>
      </c>
      <c r="F68" s="26" t="s">
        <v>326</v>
      </c>
      <c r="G68" s="28" t="s">
        <v>187</v>
      </c>
      <c r="H68" s="29">
        <v>202500</v>
      </c>
      <c r="I68" s="26" t="s">
        <v>481</v>
      </c>
      <c r="J68" s="26">
        <v>13716694173</v>
      </c>
      <c r="K68" s="26" t="s">
        <v>345</v>
      </c>
      <c r="L68" s="26" t="s">
        <v>346</v>
      </c>
      <c r="M68" s="26" t="s">
        <v>347</v>
      </c>
      <c r="N68" s="26" t="s">
        <v>482</v>
      </c>
      <c r="O68" s="26"/>
      <c r="P68" s="26" t="s">
        <v>78</v>
      </c>
      <c r="Q68" s="26" t="s">
        <v>78</v>
      </c>
      <c r="R68" s="26" t="s">
        <v>48</v>
      </c>
      <c r="S68" s="26" t="s">
        <v>501</v>
      </c>
      <c r="T68" s="20" t="s">
        <v>502</v>
      </c>
      <c r="U68" s="20" t="s">
        <v>502</v>
      </c>
      <c r="V68" s="20" t="s">
        <v>502</v>
      </c>
      <c r="W68" s="20" t="s">
        <v>134</v>
      </c>
      <c r="X68" s="20" t="s">
        <v>58</v>
      </c>
      <c r="Y68" s="20" t="s">
        <v>60</v>
      </c>
      <c r="Z68" s="20" t="s">
        <v>188</v>
      </c>
      <c r="AA68" s="20" t="s">
        <v>63</v>
      </c>
      <c r="AB68" s="20" t="s">
        <v>57</v>
      </c>
      <c r="AC68" s="20" t="s">
        <v>64</v>
      </c>
      <c r="AD68" s="20" t="s">
        <v>60</v>
      </c>
      <c r="AE68" s="20" t="s">
        <v>66</v>
      </c>
      <c r="AF68" s="20" t="s">
        <v>57</v>
      </c>
      <c r="AG68" s="26"/>
      <c r="AH68" s="20" t="s">
        <v>57</v>
      </c>
      <c r="AI68" s="18">
        <v>202500</v>
      </c>
      <c r="AJ68" s="18">
        <f t="shared" si="2"/>
        <v>0</v>
      </c>
      <c r="AK68" s="26"/>
      <c r="AL68" s="26"/>
      <c r="AM68" s="26"/>
      <c r="AN68" s="26"/>
      <c r="AO68" s="26"/>
    </row>
    <row r="69" spans="1:42" s="30" customFormat="1" x14ac:dyDescent="0.3">
      <c r="A69" s="26" t="s">
        <v>505</v>
      </c>
      <c r="B69" s="26" t="s">
        <v>530</v>
      </c>
      <c r="C69" s="27">
        <v>60</v>
      </c>
      <c r="D69" s="41" t="s">
        <v>539</v>
      </c>
      <c r="E69" s="28" t="s">
        <v>340</v>
      </c>
      <c r="F69" s="26" t="s">
        <v>328</v>
      </c>
      <c r="G69" s="28" t="s">
        <v>303</v>
      </c>
      <c r="H69" s="29">
        <v>390237.41</v>
      </c>
      <c r="I69" s="26" t="s">
        <v>483</v>
      </c>
      <c r="J69" s="26" t="s">
        <v>484</v>
      </c>
      <c r="K69" s="26" t="s">
        <v>345</v>
      </c>
      <c r="L69" s="26" t="s">
        <v>346</v>
      </c>
      <c r="M69" s="26" t="s">
        <v>352</v>
      </c>
      <c r="N69" s="26" t="s">
        <v>485</v>
      </c>
      <c r="O69" s="26"/>
      <c r="P69" s="26" t="s">
        <v>78</v>
      </c>
      <c r="Q69" s="26" t="s">
        <v>78</v>
      </c>
      <c r="R69" s="26" t="s">
        <v>48</v>
      </c>
      <c r="S69" s="26" t="s">
        <v>501</v>
      </c>
      <c r="T69" s="20" t="s">
        <v>502</v>
      </c>
      <c r="U69" s="20" t="s">
        <v>502</v>
      </c>
      <c r="V69" s="20" t="s">
        <v>502</v>
      </c>
      <c r="W69" s="20" t="s">
        <v>220</v>
      </c>
      <c r="X69" s="20" t="s">
        <v>58</v>
      </c>
      <c r="Y69" s="20" t="s">
        <v>60</v>
      </c>
      <c r="Z69" s="20" t="s">
        <v>304</v>
      </c>
      <c r="AA69" s="20" t="str">
        <f>VLOOKUP(B69,Sheet3!G:N,8,0)</f>
        <v>已签收</v>
      </c>
      <c r="AB69" s="20" t="str">
        <f>VLOOKUP(B69,Sheet3!G:R,12,0)</f>
        <v>否</v>
      </c>
      <c r="AC69" s="20" t="str">
        <f>VLOOKUP(B69,Sheet3!G:S,13,0)</f>
        <v/>
      </c>
      <c r="AD69" s="20" t="str">
        <f>VLOOKUP(B69,Sheet3!G:T,14,0)</f>
        <v/>
      </c>
      <c r="AE69" s="20" t="str">
        <f>VLOOKUP(B69,Sheet3!G:U,15,0)</f>
        <v/>
      </c>
      <c r="AF69" s="20" t="str">
        <f>VLOOKUP(B69,Sheet3!G:W,17,0)</f>
        <v/>
      </c>
      <c r="AG69" s="26"/>
      <c r="AH69" s="20" t="str">
        <f>VLOOKUP(B69,Sheet3!G:Y,19,0)</f>
        <v/>
      </c>
      <c r="AI69" s="18"/>
      <c r="AJ69" s="18">
        <f t="shared" si="2"/>
        <v>390237.41</v>
      </c>
      <c r="AK69" s="26"/>
      <c r="AL69" s="26"/>
      <c r="AM69" s="26"/>
      <c r="AN69" s="26"/>
      <c r="AO69" s="26"/>
    </row>
    <row r="70" spans="1:42" s="30" customFormat="1" x14ac:dyDescent="0.3">
      <c r="A70" s="32" t="s">
        <v>531</v>
      </c>
      <c r="B70" s="32" t="s">
        <v>532</v>
      </c>
      <c r="C70" s="33">
        <v>61</v>
      </c>
      <c r="D70" s="42" t="s">
        <v>539</v>
      </c>
      <c r="E70" s="34" t="s">
        <v>340</v>
      </c>
      <c r="F70" s="32" t="s">
        <v>328</v>
      </c>
      <c r="G70" s="34" t="s">
        <v>285</v>
      </c>
      <c r="H70" s="35">
        <v>1426784.16</v>
      </c>
      <c r="I70" s="32" t="s">
        <v>483</v>
      </c>
      <c r="J70" s="32" t="s">
        <v>486</v>
      </c>
      <c r="K70" s="32" t="s">
        <v>345</v>
      </c>
      <c r="L70" s="32" t="s">
        <v>346</v>
      </c>
      <c r="M70" s="32" t="s">
        <v>347</v>
      </c>
      <c r="N70" s="32" t="s">
        <v>487</v>
      </c>
      <c r="O70" s="32"/>
      <c r="P70" s="32" t="s">
        <v>78</v>
      </c>
      <c r="Q70" s="32" t="s">
        <v>78</v>
      </c>
      <c r="R70" s="32" t="s">
        <v>48</v>
      </c>
      <c r="S70" s="32" t="s">
        <v>501</v>
      </c>
      <c r="T70" s="32" t="s">
        <v>502</v>
      </c>
      <c r="U70" s="32" t="s">
        <v>502</v>
      </c>
      <c r="V70" s="32" t="s">
        <v>502</v>
      </c>
      <c r="W70" s="20" t="s">
        <v>63</v>
      </c>
      <c r="X70" s="32" t="s">
        <v>59</v>
      </c>
      <c r="Y70" s="32" t="s">
        <v>59</v>
      </c>
      <c r="Z70" s="32" t="s">
        <v>59</v>
      </c>
      <c r="AA70" s="20" t="str">
        <f>VLOOKUP(B70,Sheet3!G:N,8,0)</f>
        <v>已签收</v>
      </c>
      <c r="AB70" s="20" t="str">
        <f>VLOOKUP(B70,Sheet3!G:R,12,0)</f>
        <v>否</v>
      </c>
      <c r="AC70" s="20" t="str">
        <f>VLOOKUP(B70,Sheet3!G:S,13,0)</f>
        <v/>
      </c>
      <c r="AD70" s="20" t="str">
        <f>VLOOKUP(B70,Sheet3!G:T,14,0)</f>
        <v/>
      </c>
      <c r="AE70" s="20" t="str">
        <f>VLOOKUP(B70,Sheet3!G:U,15,0)</f>
        <v/>
      </c>
      <c r="AF70" s="20" t="str">
        <f>VLOOKUP(B70,Sheet3!G:W,17,0)</f>
        <v/>
      </c>
      <c r="AG70" s="32"/>
      <c r="AH70" s="20" t="str">
        <f>VLOOKUP(B70,Sheet3!G:Y,19,0)</f>
        <v/>
      </c>
      <c r="AI70" s="36"/>
      <c r="AJ70" s="18">
        <f t="shared" si="2"/>
        <v>1426784.16</v>
      </c>
      <c r="AK70" s="32"/>
      <c r="AL70" s="32"/>
      <c r="AM70" s="32"/>
      <c r="AN70" s="32"/>
      <c r="AO70" s="32"/>
      <c r="AP70" s="43" t="s">
        <v>540</v>
      </c>
    </row>
    <row r="71" spans="1:42" s="30" customFormat="1" x14ac:dyDescent="0.3">
      <c r="A71" s="26" t="s">
        <v>505</v>
      </c>
      <c r="B71" s="26" t="s">
        <v>533</v>
      </c>
      <c r="C71" s="27">
        <v>62</v>
      </c>
      <c r="D71" s="41" t="s">
        <v>539</v>
      </c>
      <c r="E71" s="28" t="s">
        <v>340</v>
      </c>
      <c r="F71" s="26" t="s">
        <v>327</v>
      </c>
      <c r="G71" s="28" t="s">
        <v>237</v>
      </c>
      <c r="H71" s="29">
        <v>305314.2</v>
      </c>
      <c r="I71" s="26" t="s">
        <v>488</v>
      </c>
      <c r="J71" s="26">
        <v>13683349111</v>
      </c>
      <c r="K71" s="26" t="s">
        <v>345</v>
      </c>
      <c r="L71" s="26" t="s">
        <v>346</v>
      </c>
      <c r="M71" s="26" t="s">
        <v>347</v>
      </c>
      <c r="N71" s="26" t="s">
        <v>489</v>
      </c>
      <c r="O71" s="26"/>
      <c r="P71" s="26" t="s">
        <v>78</v>
      </c>
      <c r="Q71" s="26" t="s">
        <v>78</v>
      </c>
      <c r="R71" s="26" t="s">
        <v>48</v>
      </c>
      <c r="S71" s="26" t="s">
        <v>501</v>
      </c>
      <c r="T71" s="20" t="s">
        <v>502</v>
      </c>
      <c r="U71" s="20" t="s">
        <v>502</v>
      </c>
      <c r="V71" s="20" t="s">
        <v>502</v>
      </c>
      <c r="W71" s="20" t="s">
        <v>220</v>
      </c>
      <c r="X71" s="20" t="s">
        <v>58</v>
      </c>
      <c r="Y71" s="20" t="s">
        <v>60</v>
      </c>
      <c r="Z71" s="20" t="s">
        <v>238</v>
      </c>
      <c r="AA71" s="20" t="str">
        <f>VLOOKUP(B71,Sheet3!G:N,8,0)</f>
        <v>已签收</v>
      </c>
      <c r="AB71" s="20" t="str">
        <f>VLOOKUP(B71,Sheet3!G:R,12,0)</f>
        <v>否</v>
      </c>
      <c r="AC71" s="20" t="str">
        <f>VLOOKUP(B71,Sheet3!G:S,13,0)</f>
        <v/>
      </c>
      <c r="AD71" s="20" t="str">
        <f>VLOOKUP(B71,Sheet3!G:T,14,0)</f>
        <v/>
      </c>
      <c r="AE71" s="20" t="str">
        <f>VLOOKUP(B71,Sheet3!G:U,15,0)</f>
        <v/>
      </c>
      <c r="AF71" s="20" t="str">
        <f>VLOOKUP(B71,Sheet3!G:W,17,0)</f>
        <v/>
      </c>
      <c r="AG71" s="26"/>
      <c r="AH71" s="20" t="str">
        <f>VLOOKUP(B71,Sheet3!G:Y,19,0)</f>
        <v/>
      </c>
      <c r="AI71" s="18"/>
      <c r="AJ71" s="18">
        <f t="shared" si="2"/>
        <v>305314.2</v>
      </c>
      <c r="AK71" s="26"/>
      <c r="AL71" s="26"/>
      <c r="AM71" s="26"/>
      <c r="AN71" s="26"/>
      <c r="AO71" s="26"/>
    </row>
    <row r="72" spans="1:42" s="30" customFormat="1" x14ac:dyDescent="0.3">
      <c r="A72" s="26" t="s">
        <v>505</v>
      </c>
      <c r="B72" s="26" t="s">
        <v>534</v>
      </c>
      <c r="C72" s="27">
        <v>63</v>
      </c>
      <c r="D72" s="41" t="s">
        <v>539</v>
      </c>
      <c r="E72" s="28" t="s">
        <v>340</v>
      </c>
      <c r="F72" s="26" t="s">
        <v>329</v>
      </c>
      <c r="G72" s="28" t="s">
        <v>204</v>
      </c>
      <c r="H72" s="29">
        <v>1926618.73</v>
      </c>
      <c r="I72" s="26" t="s">
        <v>470</v>
      </c>
      <c r="J72" s="26">
        <v>18516666166</v>
      </c>
      <c r="K72" s="26" t="s">
        <v>355</v>
      </c>
      <c r="L72" s="26" t="s">
        <v>356</v>
      </c>
      <c r="M72" s="26" t="s">
        <v>471</v>
      </c>
      <c r="N72" s="26" t="s">
        <v>472</v>
      </c>
      <c r="O72" s="26"/>
      <c r="P72" s="26" t="s">
        <v>78</v>
      </c>
      <c r="Q72" s="26" t="s">
        <v>78</v>
      </c>
      <c r="R72" s="26" t="s">
        <v>48</v>
      </c>
      <c r="S72" s="26" t="s">
        <v>501</v>
      </c>
      <c r="T72" s="20" t="s">
        <v>502</v>
      </c>
      <c r="U72" s="20" t="s">
        <v>502</v>
      </c>
      <c r="V72" s="20" t="s">
        <v>502</v>
      </c>
      <c r="W72" s="20" t="s">
        <v>134</v>
      </c>
      <c r="X72" s="20" t="s">
        <v>58</v>
      </c>
      <c r="Y72" s="20" t="s">
        <v>60</v>
      </c>
      <c r="Z72" s="20" t="s">
        <v>205</v>
      </c>
      <c r="AA72" s="20" t="s">
        <v>63</v>
      </c>
      <c r="AB72" s="20" t="s">
        <v>57</v>
      </c>
      <c r="AC72" s="20" t="s">
        <v>198</v>
      </c>
      <c r="AD72" s="20" t="s">
        <v>60</v>
      </c>
      <c r="AE72" s="20" t="s">
        <v>206</v>
      </c>
      <c r="AF72" s="20" t="s">
        <v>124</v>
      </c>
      <c r="AG72" s="26"/>
      <c r="AH72" s="20" t="s">
        <v>57</v>
      </c>
      <c r="AI72" s="18">
        <v>1926618.73</v>
      </c>
      <c r="AJ72" s="18">
        <f t="shared" si="2"/>
        <v>0</v>
      </c>
      <c r="AK72" s="26"/>
      <c r="AL72" s="26"/>
      <c r="AM72" s="26"/>
      <c r="AN72" s="26"/>
      <c r="AO72" s="26"/>
    </row>
    <row r="73" spans="1:42" s="30" customFormat="1" x14ac:dyDescent="0.3">
      <c r="A73" s="26" t="s">
        <v>499</v>
      </c>
      <c r="B73" s="26" t="s">
        <v>319</v>
      </c>
      <c r="C73" s="27">
        <v>64</v>
      </c>
      <c r="D73" s="41" t="s">
        <v>539</v>
      </c>
      <c r="E73" s="28" t="s">
        <v>340</v>
      </c>
      <c r="F73" s="26" t="s">
        <v>329</v>
      </c>
      <c r="G73" s="28" t="s">
        <v>320</v>
      </c>
      <c r="H73" s="29">
        <v>1540000</v>
      </c>
      <c r="I73" s="26" t="s">
        <v>490</v>
      </c>
      <c r="J73" s="26">
        <v>13601323725</v>
      </c>
      <c r="K73" s="26" t="s">
        <v>346</v>
      </c>
      <c r="L73" s="26" t="s">
        <v>346</v>
      </c>
      <c r="M73" s="26" t="s">
        <v>384</v>
      </c>
      <c r="N73" s="26" t="s">
        <v>491</v>
      </c>
      <c r="O73" s="26"/>
      <c r="P73" s="26" t="s">
        <v>78</v>
      </c>
      <c r="Q73" s="26" t="s">
        <v>78</v>
      </c>
      <c r="R73" s="26" t="s">
        <v>48</v>
      </c>
      <c r="S73" s="26" t="s">
        <v>501</v>
      </c>
      <c r="T73" s="20" t="s">
        <v>502</v>
      </c>
      <c r="U73" s="20" t="s">
        <v>502</v>
      </c>
      <c r="V73" s="20" t="s">
        <v>502</v>
      </c>
      <c r="W73" s="20" t="s">
        <v>220</v>
      </c>
      <c r="X73" s="20" t="s">
        <v>58</v>
      </c>
      <c r="Y73" s="20" t="s">
        <v>60</v>
      </c>
      <c r="Z73" s="20" t="s">
        <v>321</v>
      </c>
      <c r="AA73" s="20" t="str">
        <f>VLOOKUP(B73,Sheet3!G:N,8,0)</f>
        <v>已签收</v>
      </c>
      <c r="AB73" s="20" t="str">
        <f>VLOOKUP(B73,Sheet3!G:R,12,0)</f>
        <v>是</v>
      </c>
      <c r="AC73" s="20" t="str">
        <f>VLOOKUP(B73,Sheet3!G:S,13,0)</f>
        <v>2021-04-09</v>
      </c>
      <c r="AD73" s="20" t="str">
        <f>VLOOKUP(B73,Sheet3!G:T,14,0)</f>
        <v>顺丰速运</v>
      </c>
      <c r="AE73" s="20" t="str">
        <f>VLOOKUP(B73,Sheet3!G:U,15,0)</f>
        <v>SF1198609972587</v>
      </c>
      <c r="AF73" s="20" t="str">
        <f>VLOOKUP(B73,Sheet3!G:W,17,0)</f>
        <v>是</v>
      </c>
      <c r="AG73" s="26"/>
      <c r="AH73" s="20" t="str">
        <f>VLOOKUP(B73,Sheet3!G:Y,19,0)</f>
        <v>是</v>
      </c>
      <c r="AI73" s="18"/>
      <c r="AJ73" s="18">
        <f t="shared" si="2"/>
        <v>1540000</v>
      </c>
      <c r="AK73" s="26"/>
      <c r="AL73" s="26"/>
      <c r="AM73" s="26"/>
      <c r="AN73" s="26"/>
      <c r="AO73" s="26"/>
    </row>
    <row r="74" spans="1:42" s="30" customFormat="1" x14ac:dyDescent="0.3">
      <c r="A74" s="26" t="s">
        <v>505</v>
      </c>
      <c r="B74" s="26" t="s">
        <v>535</v>
      </c>
      <c r="C74" s="27">
        <v>65</v>
      </c>
      <c r="D74" s="41" t="s">
        <v>539</v>
      </c>
      <c r="E74" s="28" t="s">
        <v>341</v>
      </c>
      <c r="F74" s="26" t="s">
        <v>327</v>
      </c>
      <c r="G74" s="28" t="s">
        <v>263</v>
      </c>
      <c r="H74" s="29">
        <v>1043726.59</v>
      </c>
      <c r="I74" s="26" t="s">
        <v>492</v>
      </c>
      <c r="J74" s="26">
        <v>18601097539</v>
      </c>
      <c r="K74" s="26" t="s">
        <v>345</v>
      </c>
      <c r="L74" s="26" t="s">
        <v>346</v>
      </c>
      <c r="M74" s="26" t="s">
        <v>377</v>
      </c>
      <c r="N74" s="26" t="s">
        <v>493</v>
      </c>
      <c r="O74" s="26"/>
      <c r="P74" s="26" t="s">
        <v>78</v>
      </c>
      <c r="Q74" s="26" t="s">
        <v>78</v>
      </c>
      <c r="R74" s="26" t="s">
        <v>48</v>
      </c>
      <c r="S74" s="26" t="s">
        <v>501</v>
      </c>
      <c r="T74" s="20" t="s">
        <v>502</v>
      </c>
      <c r="U74" s="20" t="s">
        <v>502</v>
      </c>
      <c r="V74" s="20" t="s">
        <v>502</v>
      </c>
      <c r="W74" s="20" t="s">
        <v>220</v>
      </c>
      <c r="X74" s="20" t="s">
        <v>58</v>
      </c>
      <c r="Y74" s="20" t="s">
        <v>60</v>
      </c>
      <c r="Z74" s="20" t="s">
        <v>264</v>
      </c>
      <c r="AA74" s="20" t="str">
        <f>VLOOKUP(B74,Sheet3!G:N,8,0)</f>
        <v>已签收</v>
      </c>
      <c r="AB74" s="20" t="str">
        <f>VLOOKUP(B74,Sheet3!G:R,12,0)</f>
        <v>否</v>
      </c>
      <c r="AC74" s="20" t="str">
        <f>VLOOKUP(B74,Sheet3!G:S,13,0)</f>
        <v/>
      </c>
      <c r="AD74" s="20" t="str">
        <f>VLOOKUP(B74,Sheet3!G:T,14,0)</f>
        <v/>
      </c>
      <c r="AE74" s="20" t="str">
        <f>VLOOKUP(B74,Sheet3!G:U,15,0)</f>
        <v/>
      </c>
      <c r="AF74" s="20" t="str">
        <f>VLOOKUP(B74,Sheet3!G:W,17,0)</f>
        <v/>
      </c>
      <c r="AG74" s="26"/>
      <c r="AH74" s="20" t="str">
        <f>VLOOKUP(B74,Sheet3!G:Y,19,0)</f>
        <v/>
      </c>
      <c r="AI74" s="18"/>
      <c r="AJ74" s="18">
        <f t="shared" si="2"/>
        <v>1043726.59</v>
      </c>
      <c r="AK74" s="26"/>
      <c r="AL74" s="26"/>
      <c r="AM74" s="26"/>
      <c r="AN74" s="26"/>
      <c r="AO74" s="26"/>
    </row>
    <row r="75" spans="1:42" s="30" customFormat="1" x14ac:dyDescent="0.3">
      <c r="A75" s="26" t="s">
        <v>499</v>
      </c>
      <c r="B75" s="26" t="s">
        <v>163</v>
      </c>
      <c r="C75" s="27">
        <v>66</v>
      </c>
      <c r="D75" s="41" t="s">
        <v>539</v>
      </c>
      <c r="E75" s="28" t="s">
        <v>335</v>
      </c>
      <c r="F75" s="26" t="s">
        <v>330</v>
      </c>
      <c r="G75" s="28" t="s">
        <v>164</v>
      </c>
      <c r="H75" s="29">
        <v>221105.22999999998</v>
      </c>
      <c r="I75" s="26" t="s">
        <v>494</v>
      </c>
      <c r="J75" s="26">
        <v>15522497383</v>
      </c>
      <c r="K75" s="26" t="s">
        <v>345</v>
      </c>
      <c r="L75" s="26" t="s">
        <v>346</v>
      </c>
      <c r="M75" s="26" t="s">
        <v>384</v>
      </c>
      <c r="N75" s="26" t="s">
        <v>495</v>
      </c>
      <c r="O75" s="26"/>
      <c r="P75" s="26" t="s">
        <v>78</v>
      </c>
      <c r="Q75" s="26" t="s">
        <v>78</v>
      </c>
      <c r="R75" s="26" t="s">
        <v>48</v>
      </c>
      <c r="S75" s="26" t="s">
        <v>501</v>
      </c>
      <c r="T75" s="20" t="s">
        <v>502</v>
      </c>
      <c r="U75" s="20" t="s">
        <v>502</v>
      </c>
      <c r="V75" s="20" t="s">
        <v>502</v>
      </c>
      <c r="W75" s="20" t="s">
        <v>134</v>
      </c>
      <c r="X75" s="20" t="s">
        <v>142</v>
      </c>
      <c r="Y75" s="20" t="s">
        <v>60</v>
      </c>
      <c r="Z75" s="20" t="s">
        <v>165</v>
      </c>
      <c r="AA75" s="20" t="s">
        <v>63</v>
      </c>
      <c r="AB75" s="20" t="s">
        <v>57</v>
      </c>
      <c r="AC75" s="20" t="s">
        <v>127</v>
      </c>
      <c r="AD75" s="20" t="s">
        <v>60</v>
      </c>
      <c r="AE75" s="20" t="s">
        <v>166</v>
      </c>
      <c r="AF75" s="20" t="s">
        <v>57</v>
      </c>
      <c r="AG75" s="26"/>
      <c r="AH75" s="20" t="s">
        <v>57</v>
      </c>
      <c r="AI75" s="18">
        <v>221105.22999999998</v>
      </c>
      <c r="AJ75" s="18">
        <f t="shared" ref="AJ75:AJ82" si="3">H75-AI75</f>
        <v>0</v>
      </c>
      <c r="AK75" s="26"/>
      <c r="AL75" s="26"/>
      <c r="AM75" s="26"/>
      <c r="AN75" s="26"/>
      <c r="AO75" s="26"/>
    </row>
    <row r="76" spans="1:42" s="30" customFormat="1" x14ac:dyDescent="0.3">
      <c r="A76" s="26" t="s">
        <v>499</v>
      </c>
      <c r="B76" s="26" t="s">
        <v>167</v>
      </c>
      <c r="C76" s="27">
        <v>67</v>
      </c>
      <c r="D76" s="41" t="s">
        <v>539</v>
      </c>
      <c r="E76" s="28" t="s">
        <v>335</v>
      </c>
      <c r="F76" s="26" t="s">
        <v>330</v>
      </c>
      <c r="G76" s="28" t="s">
        <v>133</v>
      </c>
      <c r="H76" s="29">
        <v>500002.4700000002</v>
      </c>
      <c r="I76" s="26" t="s">
        <v>439</v>
      </c>
      <c r="J76" s="26">
        <v>17640396662</v>
      </c>
      <c r="K76" s="26" t="s">
        <v>345</v>
      </c>
      <c r="L76" s="26" t="s">
        <v>346</v>
      </c>
      <c r="M76" s="26" t="s">
        <v>347</v>
      </c>
      <c r="N76" s="26" t="s">
        <v>440</v>
      </c>
      <c r="O76" s="26"/>
      <c r="P76" s="26" t="s">
        <v>78</v>
      </c>
      <c r="Q76" s="26" t="s">
        <v>78</v>
      </c>
      <c r="R76" s="26" t="s">
        <v>48</v>
      </c>
      <c r="S76" s="26" t="s">
        <v>501</v>
      </c>
      <c r="T76" s="20" t="s">
        <v>502</v>
      </c>
      <c r="U76" s="20" t="s">
        <v>502</v>
      </c>
      <c r="V76" s="20" t="s">
        <v>502</v>
      </c>
      <c r="W76" s="20" t="s">
        <v>134</v>
      </c>
      <c r="X76" s="20" t="s">
        <v>142</v>
      </c>
      <c r="Y76" s="20" t="s">
        <v>60</v>
      </c>
      <c r="Z76" s="20" t="s">
        <v>168</v>
      </c>
      <c r="AA76" s="20" t="s">
        <v>63</v>
      </c>
      <c r="AB76" s="20" t="s">
        <v>57</v>
      </c>
      <c r="AC76" s="20" t="s">
        <v>136</v>
      </c>
      <c r="AD76" s="20" t="s">
        <v>60</v>
      </c>
      <c r="AE76" s="20" t="s">
        <v>169</v>
      </c>
      <c r="AF76" s="20" t="s">
        <v>57</v>
      </c>
      <c r="AG76" s="26"/>
      <c r="AH76" s="20" t="s">
        <v>57</v>
      </c>
      <c r="AI76" s="18">
        <v>500002.4700000002</v>
      </c>
      <c r="AJ76" s="18">
        <f t="shared" si="3"/>
        <v>0</v>
      </c>
      <c r="AK76" s="26"/>
      <c r="AL76" s="26"/>
      <c r="AM76" s="26"/>
      <c r="AN76" s="26"/>
      <c r="AO76" s="26"/>
    </row>
    <row r="77" spans="1:42" s="30" customFormat="1" x14ac:dyDescent="0.3">
      <c r="A77" s="26" t="s">
        <v>499</v>
      </c>
      <c r="B77" s="26" t="s">
        <v>508</v>
      </c>
      <c r="C77" s="27">
        <v>68</v>
      </c>
      <c r="D77" s="41" t="s">
        <v>539</v>
      </c>
      <c r="E77" s="28" t="s">
        <v>335</v>
      </c>
      <c r="F77" s="26" t="s">
        <v>329</v>
      </c>
      <c r="G77" s="28" t="s">
        <v>296</v>
      </c>
      <c r="H77" s="29">
        <v>1246691.72</v>
      </c>
      <c r="I77" s="26" t="s">
        <v>396</v>
      </c>
      <c r="J77" s="26">
        <v>13810959300</v>
      </c>
      <c r="K77" s="26" t="s">
        <v>345</v>
      </c>
      <c r="L77" s="26" t="s">
        <v>346</v>
      </c>
      <c r="M77" s="26" t="s">
        <v>352</v>
      </c>
      <c r="N77" s="26" t="s">
        <v>397</v>
      </c>
      <c r="O77" s="26"/>
      <c r="P77" s="26" t="s">
        <v>78</v>
      </c>
      <c r="Q77" s="26" t="s">
        <v>78</v>
      </c>
      <c r="R77" s="26" t="s">
        <v>48</v>
      </c>
      <c r="S77" s="26" t="s">
        <v>501</v>
      </c>
      <c r="T77" s="20" t="s">
        <v>502</v>
      </c>
      <c r="U77" s="20" t="s">
        <v>502</v>
      </c>
      <c r="V77" s="20" t="s">
        <v>502</v>
      </c>
      <c r="W77" s="20" t="s">
        <v>220</v>
      </c>
      <c r="X77" s="20" t="s">
        <v>142</v>
      </c>
      <c r="Y77" s="20" t="s">
        <v>60</v>
      </c>
      <c r="Z77" s="20" t="s">
        <v>305</v>
      </c>
      <c r="AA77" s="20" t="str">
        <f>VLOOKUP(B77,Sheet3!G:N,8,0)</f>
        <v>已签收</v>
      </c>
      <c r="AB77" s="20" t="str">
        <f>VLOOKUP(B77,Sheet3!G:R,12,0)</f>
        <v>否</v>
      </c>
      <c r="AC77" s="20" t="str">
        <f>VLOOKUP(B77,Sheet3!G:S,13,0)</f>
        <v/>
      </c>
      <c r="AD77" s="20" t="str">
        <f>VLOOKUP(B77,Sheet3!G:T,14,0)</f>
        <v/>
      </c>
      <c r="AE77" s="20" t="str">
        <f>VLOOKUP(B77,Sheet3!G:U,15,0)</f>
        <v/>
      </c>
      <c r="AF77" s="20" t="str">
        <f>VLOOKUP(B77,Sheet3!G:W,17,0)</f>
        <v/>
      </c>
      <c r="AG77" s="26"/>
      <c r="AH77" s="20" t="str">
        <f>VLOOKUP(B77,Sheet3!G:Y,19,0)</f>
        <v/>
      </c>
      <c r="AI77" s="18"/>
      <c r="AJ77" s="18">
        <f t="shared" si="3"/>
        <v>1246691.72</v>
      </c>
      <c r="AK77" s="26"/>
      <c r="AL77" s="26"/>
      <c r="AM77" s="26"/>
      <c r="AN77" s="26"/>
      <c r="AO77" s="26"/>
    </row>
    <row r="78" spans="1:42" s="30" customFormat="1" x14ac:dyDescent="0.3">
      <c r="A78" s="26" t="s">
        <v>522</v>
      </c>
      <c r="B78" s="26" t="s">
        <v>523</v>
      </c>
      <c r="C78" s="27">
        <v>69</v>
      </c>
      <c r="D78" s="41" t="s">
        <v>539</v>
      </c>
      <c r="E78" s="28" t="s">
        <v>337</v>
      </c>
      <c r="F78" s="26" t="s">
        <v>326</v>
      </c>
      <c r="G78" s="28" t="s">
        <v>314</v>
      </c>
      <c r="H78" s="29">
        <v>247560.08</v>
      </c>
      <c r="I78" s="26" t="s">
        <v>448</v>
      </c>
      <c r="J78" s="26">
        <v>15920153719</v>
      </c>
      <c r="K78" s="26" t="s">
        <v>449</v>
      </c>
      <c r="L78" s="26" t="s">
        <v>450</v>
      </c>
      <c r="M78" s="26" t="s">
        <v>451</v>
      </c>
      <c r="N78" s="26" t="s">
        <v>452</v>
      </c>
      <c r="O78" s="26"/>
      <c r="P78" s="26" t="s">
        <v>78</v>
      </c>
      <c r="Q78" s="26" t="s">
        <v>78</v>
      </c>
      <c r="R78" s="26" t="s">
        <v>48</v>
      </c>
      <c r="S78" s="26" t="s">
        <v>501</v>
      </c>
      <c r="T78" s="20" t="s">
        <v>502</v>
      </c>
      <c r="U78" s="20" t="s">
        <v>502</v>
      </c>
      <c r="V78" s="20" t="s">
        <v>502</v>
      </c>
      <c r="W78" s="20" t="s">
        <v>220</v>
      </c>
      <c r="X78" s="20" t="s">
        <v>142</v>
      </c>
      <c r="Y78" s="20" t="s">
        <v>60</v>
      </c>
      <c r="Z78" s="20" t="s">
        <v>315</v>
      </c>
      <c r="AA78" s="20" t="str">
        <f>VLOOKUP(B78,Sheet3!G:N,8,0)</f>
        <v>已签收</v>
      </c>
      <c r="AB78" s="20" t="str">
        <f>VLOOKUP(B78,Sheet3!G:R,12,0)</f>
        <v>否</v>
      </c>
      <c r="AC78" s="20" t="str">
        <f>VLOOKUP(B78,Sheet3!G:S,13,0)</f>
        <v/>
      </c>
      <c r="AD78" s="20" t="str">
        <f>VLOOKUP(B78,Sheet3!G:T,14,0)</f>
        <v/>
      </c>
      <c r="AE78" s="20" t="str">
        <f>VLOOKUP(B78,Sheet3!G:U,15,0)</f>
        <v/>
      </c>
      <c r="AF78" s="20" t="str">
        <f>VLOOKUP(B78,Sheet3!G:W,17,0)</f>
        <v/>
      </c>
      <c r="AG78" s="26"/>
      <c r="AH78" s="20" t="str">
        <f>VLOOKUP(B78,Sheet3!G:Y,19,0)</f>
        <v/>
      </c>
      <c r="AI78" s="18"/>
      <c r="AJ78" s="18">
        <f t="shared" si="3"/>
        <v>247560.08</v>
      </c>
      <c r="AK78" s="26"/>
      <c r="AL78" s="26"/>
      <c r="AM78" s="26"/>
      <c r="AN78" s="26"/>
      <c r="AO78" s="26"/>
      <c r="AP78" s="30" t="s">
        <v>544</v>
      </c>
    </row>
    <row r="79" spans="1:42" s="30" customFormat="1" x14ac:dyDescent="0.3">
      <c r="A79" s="26" t="s">
        <v>499</v>
      </c>
      <c r="B79" s="26" t="s">
        <v>223</v>
      </c>
      <c r="C79" s="27">
        <v>70</v>
      </c>
      <c r="D79" s="41" t="s">
        <v>539</v>
      </c>
      <c r="E79" s="28" t="s">
        <v>337</v>
      </c>
      <c r="F79" s="26" t="s">
        <v>331</v>
      </c>
      <c r="G79" s="28" t="s">
        <v>224</v>
      </c>
      <c r="H79" s="29">
        <v>387733.24</v>
      </c>
      <c r="I79" s="26" t="s">
        <v>455</v>
      </c>
      <c r="J79" s="26">
        <v>15307135678</v>
      </c>
      <c r="K79" s="26" t="s">
        <v>345</v>
      </c>
      <c r="L79" s="26" t="s">
        <v>346</v>
      </c>
      <c r="M79" s="26" t="s">
        <v>347</v>
      </c>
      <c r="N79" s="26" t="s">
        <v>456</v>
      </c>
      <c r="O79" s="26"/>
      <c r="P79" s="26" t="s">
        <v>78</v>
      </c>
      <c r="Q79" s="26" t="s">
        <v>78</v>
      </c>
      <c r="R79" s="26" t="s">
        <v>48</v>
      </c>
      <c r="S79" s="26" t="s">
        <v>501</v>
      </c>
      <c r="T79" s="20" t="s">
        <v>502</v>
      </c>
      <c r="U79" s="20" t="s">
        <v>502</v>
      </c>
      <c r="V79" s="20" t="s">
        <v>502</v>
      </c>
      <c r="W79" s="20" t="s">
        <v>220</v>
      </c>
      <c r="X79" s="20" t="s">
        <v>142</v>
      </c>
      <c r="Y79" s="20" t="s">
        <v>60</v>
      </c>
      <c r="Z79" s="20" t="s">
        <v>225</v>
      </c>
      <c r="AA79" s="20" t="str">
        <f>VLOOKUP(B79,Sheet3!G:N,8,0)</f>
        <v>已签收</v>
      </c>
      <c r="AB79" s="20" t="str">
        <f>VLOOKUP(B79,Sheet3!G:R,12,0)</f>
        <v>否</v>
      </c>
      <c r="AC79" s="20" t="str">
        <f>VLOOKUP(B79,Sheet3!G:S,13,0)</f>
        <v/>
      </c>
      <c r="AD79" s="20" t="str">
        <f>VLOOKUP(B79,Sheet3!G:T,14,0)</f>
        <v/>
      </c>
      <c r="AE79" s="20" t="str">
        <f>VLOOKUP(B79,Sheet3!G:U,15,0)</f>
        <v/>
      </c>
      <c r="AF79" s="20" t="str">
        <f>VLOOKUP(B79,Sheet3!G:W,17,0)</f>
        <v/>
      </c>
      <c r="AG79" s="26"/>
      <c r="AH79" s="20" t="str">
        <f>VLOOKUP(B79,Sheet3!G:Y,19,0)</f>
        <v/>
      </c>
      <c r="AI79" s="18"/>
      <c r="AJ79" s="18">
        <f t="shared" si="3"/>
        <v>387733.24</v>
      </c>
      <c r="AK79" s="26"/>
      <c r="AL79" s="26"/>
      <c r="AM79" s="26"/>
      <c r="AN79" s="26"/>
      <c r="AO79" s="26"/>
    </row>
    <row r="80" spans="1:42" s="30" customFormat="1" x14ac:dyDescent="0.3">
      <c r="A80" s="26" t="s">
        <v>509</v>
      </c>
      <c r="B80" s="26" t="s">
        <v>536</v>
      </c>
      <c r="C80" s="27">
        <v>71</v>
      </c>
      <c r="D80" s="41" t="s">
        <v>539</v>
      </c>
      <c r="E80" s="28" t="s">
        <v>342</v>
      </c>
      <c r="F80" s="26" t="s">
        <v>331</v>
      </c>
      <c r="G80" s="28" t="s">
        <v>278</v>
      </c>
      <c r="H80" s="29">
        <v>80000</v>
      </c>
      <c r="I80" s="26" t="s">
        <v>383</v>
      </c>
      <c r="J80" s="26">
        <v>18611172898</v>
      </c>
      <c r="K80" s="26" t="s">
        <v>346</v>
      </c>
      <c r="L80" s="26" t="s">
        <v>346</v>
      </c>
      <c r="M80" s="26" t="s">
        <v>384</v>
      </c>
      <c r="N80" s="26" t="s">
        <v>385</v>
      </c>
      <c r="O80" s="26"/>
      <c r="P80" s="26" t="s">
        <v>78</v>
      </c>
      <c r="Q80" s="26" t="s">
        <v>78</v>
      </c>
      <c r="R80" s="26" t="s">
        <v>48</v>
      </c>
      <c r="S80" s="26" t="s">
        <v>501</v>
      </c>
      <c r="T80" s="20" t="s">
        <v>502</v>
      </c>
      <c r="U80" s="20" t="s">
        <v>502</v>
      </c>
      <c r="V80" s="20" t="s">
        <v>502</v>
      </c>
      <c r="W80" s="20" t="s">
        <v>220</v>
      </c>
      <c r="X80" s="20" t="s">
        <v>196</v>
      </c>
      <c r="Y80" s="20" t="s">
        <v>60</v>
      </c>
      <c r="Z80" s="20" t="s">
        <v>293</v>
      </c>
      <c r="AA80" s="20" t="str">
        <f>VLOOKUP(B80,Sheet3!G:N,8,0)</f>
        <v>已签收</v>
      </c>
      <c r="AB80" s="20" t="str">
        <f>VLOOKUP(B80,Sheet3!G:R,12,0)</f>
        <v>否</v>
      </c>
      <c r="AC80" s="20" t="str">
        <f>VLOOKUP(B80,Sheet3!G:S,13,0)</f>
        <v/>
      </c>
      <c r="AD80" s="20" t="str">
        <f>VLOOKUP(B80,Sheet3!G:T,14,0)</f>
        <v/>
      </c>
      <c r="AE80" s="20" t="str">
        <f>VLOOKUP(B80,Sheet3!G:U,15,0)</f>
        <v/>
      </c>
      <c r="AF80" s="20" t="str">
        <f>VLOOKUP(B80,Sheet3!G:W,17,0)</f>
        <v/>
      </c>
      <c r="AG80" s="26"/>
      <c r="AH80" s="20" t="str">
        <f>VLOOKUP(B80,Sheet3!G:Y,19,0)</f>
        <v/>
      </c>
      <c r="AI80" s="18"/>
      <c r="AJ80" s="18">
        <f t="shared" si="3"/>
        <v>80000</v>
      </c>
      <c r="AK80" s="26"/>
      <c r="AL80" s="26"/>
      <c r="AM80" s="26"/>
      <c r="AN80" s="26"/>
      <c r="AO80" s="26"/>
    </row>
    <row r="81" spans="1:41" s="30" customFormat="1" x14ac:dyDescent="0.3">
      <c r="A81" s="26" t="s">
        <v>509</v>
      </c>
      <c r="B81" s="26" t="s">
        <v>537</v>
      </c>
      <c r="C81" s="27">
        <v>72</v>
      </c>
      <c r="D81" s="41" t="s">
        <v>539</v>
      </c>
      <c r="E81" s="28" t="s">
        <v>342</v>
      </c>
      <c r="F81" s="26" t="s">
        <v>331</v>
      </c>
      <c r="G81" s="28" t="s">
        <v>211</v>
      </c>
      <c r="H81" s="29">
        <v>90000</v>
      </c>
      <c r="I81" s="26" t="s">
        <v>496</v>
      </c>
      <c r="J81" s="26">
        <v>18861796850</v>
      </c>
      <c r="K81" s="26" t="s">
        <v>346</v>
      </c>
      <c r="L81" s="26" t="s">
        <v>346</v>
      </c>
      <c r="M81" s="26" t="s">
        <v>347</v>
      </c>
      <c r="N81" s="26" t="s">
        <v>497</v>
      </c>
      <c r="O81" s="26"/>
      <c r="P81" s="26" t="s">
        <v>78</v>
      </c>
      <c r="Q81" s="26" t="s">
        <v>78</v>
      </c>
      <c r="R81" s="26" t="s">
        <v>48</v>
      </c>
      <c r="S81" s="26" t="s">
        <v>501</v>
      </c>
      <c r="T81" s="20" t="s">
        <v>502</v>
      </c>
      <c r="U81" s="20" t="s">
        <v>502</v>
      </c>
      <c r="V81" s="20" t="s">
        <v>502</v>
      </c>
      <c r="W81" s="20" t="s">
        <v>134</v>
      </c>
      <c r="X81" s="20" t="s">
        <v>196</v>
      </c>
      <c r="Y81" s="20" t="s">
        <v>60</v>
      </c>
      <c r="Z81" s="20" t="s">
        <v>212</v>
      </c>
      <c r="AA81" s="20" t="s">
        <v>63</v>
      </c>
      <c r="AB81" s="20" t="s">
        <v>57</v>
      </c>
      <c r="AC81" s="20" t="s">
        <v>213</v>
      </c>
      <c r="AD81" s="20" t="s">
        <v>60</v>
      </c>
      <c r="AE81" s="20" t="s">
        <v>214</v>
      </c>
      <c r="AF81" s="20" t="s">
        <v>57</v>
      </c>
      <c r="AG81" s="26"/>
      <c r="AH81" s="20" t="s">
        <v>57</v>
      </c>
      <c r="AI81" s="18">
        <v>90000</v>
      </c>
      <c r="AJ81" s="18">
        <f t="shared" si="3"/>
        <v>0</v>
      </c>
      <c r="AK81" s="26"/>
      <c r="AL81" s="26"/>
      <c r="AM81" s="26"/>
      <c r="AN81" s="26"/>
      <c r="AO81" s="26"/>
    </row>
    <row r="82" spans="1:41" s="30" customFormat="1" x14ac:dyDescent="0.3">
      <c r="A82" s="26" t="s">
        <v>509</v>
      </c>
      <c r="B82" s="26" t="s">
        <v>538</v>
      </c>
      <c r="C82" s="27">
        <v>73</v>
      </c>
      <c r="D82" s="41" t="s">
        <v>539</v>
      </c>
      <c r="E82" s="28" t="s">
        <v>343</v>
      </c>
      <c r="F82" s="26" t="s">
        <v>331</v>
      </c>
      <c r="G82" s="28" t="s">
        <v>133</v>
      </c>
      <c r="H82" s="29">
        <v>100000</v>
      </c>
      <c r="I82" s="26" t="s">
        <v>439</v>
      </c>
      <c r="J82" s="26">
        <v>17640396662</v>
      </c>
      <c r="K82" s="26" t="s">
        <v>346</v>
      </c>
      <c r="L82" s="26" t="s">
        <v>346</v>
      </c>
      <c r="M82" s="26" t="s">
        <v>347</v>
      </c>
      <c r="N82" s="26" t="s">
        <v>498</v>
      </c>
      <c r="O82" s="26"/>
      <c r="P82" s="26" t="s">
        <v>78</v>
      </c>
      <c r="Q82" s="26" t="s">
        <v>78</v>
      </c>
      <c r="R82" s="26" t="s">
        <v>48</v>
      </c>
      <c r="S82" s="26" t="s">
        <v>501</v>
      </c>
      <c r="T82" s="20" t="s">
        <v>502</v>
      </c>
      <c r="U82" s="20" t="s">
        <v>502</v>
      </c>
      <c r="V82" s="20" t="s">
        <v>502</v>
      </c>
      <c r="W82" s="20" t="s">
        <v>134</v>
      </c>
      <c r="X82" s="20" t="s">
        <v>196</v>
      </c>
      <c r="Y82" s="20" t="s">
        <v>60</v>
      </c>
      <c r="Z82" s="20" t="s">
        <v>208</v>
      </c>
      <c r="AA82" s="20" t="s">
        <v>63</v>
      </c>
      <c r="AB82" s="20" t="s">
        <v>57</v>
      </c>
      <c r="AC82" s="20" t="s">
        <v>209</v>
      </c>
      <c r="AD82" s="20" t="s">
        <v>60</v>
      </c>
      <c r="AE82" s="20" t="s">
        <v>210</v>
      </c>
      <c r="AF82" s="20" t="s">
        <v>124</v>
      </c>
      <c r="AG82" s="26"/>
      <c r="AH82" s="20" t="s">
        <v>57</v>
      </c>
      <c r="AI82" s="18">
        <v>100000</v>
      </c>
      <c r="AJ82" s="18">
        <f t="shared" si="3"/>
        <v>0</v>
      </c>
      <c r="AK82" s="26"/>
      <c r="AL82" s="26"/>
      <c r="AM82" s="26"/>
      <c r="AN82" s="26"/>
      <c r="AO82" s="26"/>
    </row>
    <row r="83" spans="1:41" s="30" customFormat="1" x14ac:dyDescent="0.3">
      <c r="A83" s="26"/>
      <c r="B83" s="26"/>
      <c r="C83" s="27">
        <v>74</v>
      </c>
      <c r="D83" s="41"/>
      <c r="E83" s="28" t="s">
        <v>569</v>
      </c>
      <c r="F83" s="26" t="s">
        <v>328</v>
      </c>
      <c r="G83" s="28" t="s">
        <v>548</v>
      </c>
      <c r="H83" s="29">
        <v>60000</v>
      </c>
      <c r="I83" s="45" t="s">
        <v>570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6"/>
      <c r="AH83" s="20"/>
      <c r="AI83" s="18"/>
      <c r="AJ83" s="18"/>
      <c r="AK83" s="26"/>
      <c r="AL83" s="26"/>
      <c r="AM83" s="26"/>
      <c r="AN83" s="26"/>
      <c r="AO83" s="26"/>
    </row>
    <row r="84" spans="1:41" s="30" customFormat="1" x14ac:dyDescent="0.3">
      <c r="A84" s="26"/>
      <c r="B84" s="26"/>
      <c r="C84" s="27">
        <v>75</v>
      </c>
      <c r="D84" s="41"/>
      <c r="E84" s="28" t="s">
        <v>340</v>
      </c>
      <c r="F84" s="26" t="s">
        <v>328</v>
      </c>
      <c r="G84" s="28" t="s">
        <v>549</v>
      </c>
      <c r="H84" s="29">
        <v>173417</v>
      </c>
      <c r="I84" s="45" t="s">
        <v>570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6"/>
      <c r="AH84" s="20"/>
      <c r="AI84" s="18"/>
      <c r="AJ84" s="18"/>
      <c r="AK84" s="26"/>
      <c r="AL84" s="26"/>
      <c r="AM84" s="26"/>
      <c r="AN84" s="26"/>
      <c r="AO84" s="26"/>
    </row>
    <row r="85" spans="1:41" s="30" customFormat="1" x14ac:dyDescent="0.3">
      <c r="A85" s="26"/>
      <c r="B85" s="26"/>
      <c r="C85" s="27">
        <v>76</v>
      </c>
      <c r="D85" s="41"/>
      <c r="E85" s="28" t="s">
        <v>569</v>
      </c>
      <c r="F85" s="26" t="s">
        <v>328</v>
      </c>
      <c r="G85" s="28" t="s">
        <v>550</v>
      </c>
      <c r="H85" s="29">
        <v>60000</v>
      </c>
      <c r="I85" s="45" t="s">
        <v>570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6"/>
      <c r="AH85" s="20"/>
      <c r="AI85" s="18"/>
      <c r="AJ85" s="18"/>
      <c r="AK85" s="26"/>
      <c r="AL85" s="26"/>
      <c r="AM85" s="26"/>
      <c r="AN85" s="26"/>
      <c r="AO85" s="26"/>
    </row>
    <row r="86" spans="1:41" s="30" customFormat="1" x14ac:dyDescent="0.3">
      <c r="A86" s="26"/>
      <c r="B86" s="26"/>
      <c r="C86" s="27">
        <v>77</v>
      </c>
      <c r="D86" s="41"/>
      <c r="E86" s="28" t="s">
        <v>569</v>
      </c>
      <c r="F86" s="26" t="s">
        <v>328</v>
      </c>
      <c r="G86" s="28" t="s">
        <v>551</v>
      </c>
      <c r="H86" s="29">
        <v>51820</v>
      </c>
      <c r="I86" s="45" t="s">
        <v>570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6"/>
      <c r="AH86" s="20"/>
      <c r="AI86" s="18"/>
      <c r="AJ86" s="18"/>
      <c r="AK86" s="26"/>
      <c r="AL86" s="26"/>
      <c r="AM86" s="26"/>
      <c r="AN86" s="26"/>
      <c r="AO86" s="26"/>
    </row>
    <row r="87" spans="1:41" s="30" customFormat="1" x14ac:dyDescent="0.3">
      <c r="A87" s="26"/>
      <c r="B87" s="26"/>
      <c r="C87" s="27">
        <v>78</v>
      </c>
      <c r="D87" s="41"/>
      <c r="E87" s="28" t="s">
        <v>569</v>
      </c>
      <c r="F87" s="26" t="s">
        <v>328</v>
      </c>
      <c r="G87" s="28" t="s">
        <v>552</v>
      </c>
      <c r="H87" s="29">
        <v>57298.22</v>
      </c>
      <c r="I87" s="45" t="s">
        <v>570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6"/>
      <c r="AH87" s="20"/>
      <c r="AI87" s="18"/>
      <c r="AJ87" s="18"/>
      <c r="AK87" s="26"/>
      <c r="AL87" s="26"/>
      <c r="AM87" s="26"/>
      <c r="AN87" s="26"/>
      <c r="AO87" s="26"/>
    </row>
    <row r="88" spans="1:41" s="30" customFormat="1" x14ac:dyDescent="0.3">
      <c r="A88" s="26"/>
      <c r="B88" s="26"/>
      <c r="C88" s="27">
        <v>79</v>
      </c>
      <c r="D88" s="41"/>
      <c r="E88" s="28" t="s">
        <v>340</v>
      </c>
      <c r="F88" s="26" t="s">
        <v>328</v>
      </c>
      <c r="G88" s="28" t="s">
        <v>553</v>
      </c>
      <c r="H88" s="29">
        <v>605735</v>
      </c>
      <c r="I88" s="45" t="s">
        <v>570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6"/>
      <c r="AH88" s="20"/>
      <c r="AI88" s="18"/>
      <c r="AJ88" s="18"/>
      <c r="AK88" s="26"/>
      <c r="AL88" s="26"/>
      <c r="AM88" s="26"/>
      <c r="AN88" s="26"/>
      <c r="AO88" s="26"/>
    </row>
    <row r="89" spans="1:41" s="30" customFormat="1" x14ac:dyDescent="0.3">
      <c r="A89" s="26"/>
      <c r="B89" s="26"/>
      <c r="C89" s="27">
        <v>80</v>
      </c>
      <c r="D89" s="41"/>
      <c r="E89" s="28" t="s">
        <v>569</v>
      </c>
      <c r="F89" s="26" t="s">
        <v>328</v>
      </c>
      <c r="G89" s="28" t="s">
        <v>554</v>
      </c>
      <c r="H89" s="29">
        <v>80320</v>
      </c>
      <c r="I89" s="45" t="s">
        <v>570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6"/>
      <c r="AH89" s="20"/>
      <c r="AI89" s="18"/>
      <c r="AJ89" s="18"/>
      <c r="AK89" s="26"/>
      <c r="AL89" s="26"/>
      <c r="AM89" s="26"/>
      <c r="AN89" s="26"/>
      <c r="AO89" s="26"/>
    </row>
    <row r="90" spans="1:41" s="30" customFormat="1" x14ac:dyDescent="0.3">
      <c r="A90" s="26"/>
      <c r="B90" s="26"/>
      <c r="C90" s="27">
        <v>81</v>
      </c>
      <c r="D90" s="41"/>
      <c r="E90" s="28" t="s">
        <v>340</v>
      </c>
      <c r="F90" s="26" t="s">
        <v>328</v>
      </c>
      <c r="G90" s="28" t="s">
        <v>555</v>
      </c>
      <c r="H90" s="29">
        <v>475199.99</v>
      </c>
      <c r="I90" s="45" t="s">
        <v>570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6"/>
      <c r="AH90" s="20"/>
      <c r="AI90" s="18"/>
      <c r="AJ90" s="18"/>
      <c r="AK90" s="26"/>
      <c r="AL90" s="26"/>
      <c r="AM90" s="26"/>
      <c r="AN90" s="26"/>
      <c r="AO90" s="26"/>
    </row>
    <row r="91" spans="1:41" s="30" customFormat="1" x14ac:dyDescent="0.3">
      <c r="A91" s="26"/>
      <c r="B91" s="26"/>
      <c r="C91" s="27">
        <v>82</v>
      </c>
      <c r="D91" s="41"/>
      <c r="E91" s="28" t="s">
        <v>569</v>
      </c>
      <c r="F91" s="26" t="s">
        <v>328</v>
      </c>
      <c r="G91" s="28" t="s">
        <v>556</v>
      </c>
      <c r="H91" s="29">
        <v>78616.600000000006</v>
      </c>
      <c r="I91" s="45" t="s">
        <v>570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6"/>
      <c r="AH91" s="20"/>
      <c r="AI91" s="18"/>
      <c r="AJ91" s="18"/>
      <c r="AK91" s="26"/>
      <c r="AL91" s="26"/>
      <c r="AM91" s="26"/>
      <c r="AN91" s="26"/>
      <c r="AO91" s="26"/>
    </row>
    <row r="92" spans="1:41" s="30" customFormat="1" x14ac:dyDescent="0.3">
      <c r="A92" s="26"/>
      <c r="B92" s="26"/>
      <c r="C92" s="27">
        <v>83</v>
      </c>
      <c r="D92" s="41"/>
      <c r="E92" s="28" t="s">
        <v>340</v>
      </c>
      <c r="F92" s="26" t="s">
        <v>328</v>
      </c>
      <c r="G92" s="28" t="s">
        <v>557</v>
      </c>
      <c r="H92" s="29">
        <v>188490</v>
      </c>
      <c r="I92" s="45" t="s">
        <v>570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6"/>
      <c r="AH92" s="20"/>
      <c r="AI92" s="18"/>
      <c r="AJ92" s="18"/>
      <c r="AK92" s="26"/>
      <c r="AL92" s="26"/>
      <c r="AM92" s="26"/>
      <c r="AN92" s="26"/>
      <c r="AO92" s="26"/>
    </row>
    <row r="93" spans="1:41" s="30" customFormat="1" x14ac:dyDescent="0.3">
      <c r="A93" s="26"/>
      <c r="B93" s="26"/>
      <c r="C93" s="27">
        <v>84</v>
      </c>
      <c r="D93" s="41"/>
      <c r="E93" s="28" t="s">
        <v>340</v>
      </c>
      <c r="F93" s="26" t="s">
        <v>328</v>
      </c>
      <c r="G93" s="28" t="s">
        <v>558</v>
      </c>
      <c r="H93" s="29">
        <v>100000</v>
      </c>
      <c r="I93" s="45" t="s">
        <v>570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6"/>
      <c r="AH93" s="20"/>
      <c r="AI93" s="18"/>
      <c r="AJ93" s="18"/>
      <c r="AK93" s="26"/>
      <c r="AL93" s="26"/>
      <c r="AM93" s="26"/>
      <c r="AN93" s="26"/>
      <c r="AO93" s="26"/>
    </row>
    <row r="94" spans="1:41" s="30" customFormat="1" x14ac:dyDescent="0.3">
      <c r="A94" s="26"/>
      <c r="B94" s="26"/>
      <c r="C94" s="27">
        <v>85</v>
      </c>
      <c r="D94" s="41"/>
      <c r="E94" s="28" t="s">
        <v>340</v>
      </c>
      <c r="F94" s="26" t="s">
        <v>328</v>
      </c>
      <c r="G94" s="28" t="s">
        <v>559</v>
      </c>
      <c r="H94" s="29">
        <v>100000</v>
      </c>
      <c r="I94" s="45" t="s">
        <v>570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6"/>
      <c r="AH94" s="20"/>
      <c r="AI94" s="18"/>
      <c r="AJ94" s="18"/>
      <c r="AK94" s="26"/>
      <c r="AL94" s="26"/>
      <c r="AM94" s="26"/>
      <c r="AN94" s="26"/>
      <c r="AO94" s="26"/>
    </row>
    <row r="95" spans="1:41" s="30" customFormat="1" x14ac:dyDescent="0.3">
      <c r="A95" s="26"/>
      <c r="B95" s="26"/>
      <c r="C95" s="27">
        <v>86</v>
      </c>
      <c r="D95" s="41"/>
      <c r="E95" s="28" t="s">
        <v>569</v>
      </c>
      <c r="F95" s="26" t="s">
        <v>328</v>
      </c>
      <c r="G95" s="28" t="s">
        <v>560</v>
      </c>
      <c r="H95" s="29">
        <v>61501</v>
      </c>
      <c r="I95" s="45" t="s">
        <v>570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6"/>
      <c r="AH95" s="20"/>
      <c r="AI95" s="18"/>
      <c r="AJ95" s="18"/>
      <c r="AK95" s="26"/>
      <c r="AL95" s="26"/>
      <c r="AM95" s="26"/>
      <c r="AN95" s="26"/>
      <c r="AO95" s="26"/>
    </row>
    <row r="96" spans="1:41" s="30" customFormat="1" x14ac:dyDescent="0.3">
      <c r="A96" s="26"/>
      <c r="B96" s="26"/>
      <c r="C96" s="27">
        <v>87</v>
      </c>
      <c r="D96" s="41"/>
      <c r="E96" s="28" t="s">
        <v>569</v>
      </c>
      <c r="F96" s="26" t="s">
        <v>328</v>
      </c>
      <c r="G96" s="28" t="s">
        <v>561</v>
      </c>
      <c r="H96" s="29">
        <v>63106.85</v>
      </c>
      <c r="I96" s="45" t="s">
        <v>570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6"/>
      <c r="AH96" s="20"/>
      <c r="AI96" s="18"/>
      <c r="AJ96" s="18"/>
      <c r="AK96" s="26"/>
      <c r="AL96" s="26"/>
      <c r="AM96" s="26"/>
      <c r="AN96" s="26"/>
      <c r="AO96" s="26"/>
    </row>
    <row r="97" spans="1:41" s="30" customFormat="1" x14ac:dyDescent="0.3">
      <c r="A97" s="26"/>
      <c r="B97" s="26"/>
      <c r="C97" s="27">
        <v>88</v>
      </c>
      <c r="D97" s="41"/>
      <c r="E97" s="28" t="s">
        <v>340</v>
      </c>
      <c r="F97" s="26" t="s">
        <v>328</v>
      </c>
      <c r="G97" s="28" t="s">
        <v>562</v>
      </c>
      <c r="H97" s="29">
        <v>107323</v>
      </c>
      <c r="I97" s="45" t="s">
        <v>570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6"/>
      <c r="AH97" s="20"/>
      <c r="AI97" s="18"/>
      <c r="AJ97" s="18"/>
      <c r="AK97" s="26"/>
      <c r="AL97" s="26"/>
      <c r="AM97" s="26"/>
      <c r="AN97" s="26"/>
      <c r="AO97" s="26"/>
    </row>
    <row r="98" spans="1:41" s="30" customFormat="1" x14ac:dyDescent="0.3">
      <c r="A98" s="26"/>
      <c r="B98" s="26"/>
      <c r="C98" s="27">
        <v>89</v>
      </c>
      <c r="D98" s="41"/>
      <c r="E98" s="28" t="s">
        <v>569</v>
      </c>
      <c r="F98" s="26" t="s">
        <v>328</v>
      </c>
      <c r="G98" s="28" t="s">
        <v>563</v>
      </c>
      <c r="H98" s="29">
        <v>69800</v>
      </c>
      <c r="I98" s="45" t="s">
        <v>570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6"/>
      <c r="AH98" s="20"/>
      <c r="AI98" s="18"/>
      <c r="AJ98" s="18"/>
      <c r="AK98" s="26"/>
      <c r="AL98" s="26"/>
      <c r="AM98" s="26"/>
      <c r="AN98" s="26"/>
      <c r="AO98" s="26"/>
    </row>
    <row r="99" spans="1:41" s="30" customFormat="1" x14ac:dyDescent="0.3">
      <c r="A99" s="26"/>
      <c r="B99" s="26"/>
      <c r="C99" s="27">
        <v>90</v>
      </c>
      <c r="D99" s="41"/>
      <c r="E99" s="28" t="s">
        <v>340</v>
      </c>
      <c r="F99" s="26" t="s">
        <v>327</v>
      </c>
      <c r="G99" s="28" t="s">
        <v>564</v>
      </c>
      <c r="H99" s="29">
        <v>276249.90000000002</v>
      </c>
      <c r="I99" s="45" t="s">
        <v>570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6"/>
      <c r="AH99" s="20"/>
      <c r="AI99" s="18"/>
      <c r="AJ99" s="18"/>
      <c r="AK99" s="26"/>
      <c r="AL99" s="26"/>
      <c r="AM99" s="26"/>
      <c r="AN99" s="26"/>
      <c r="AO99" s="26"/>
    </row>
    <row r="100" spans="1:41" s="30" customFormat="1" x14ac:dyDescent="0.3">
      <c r="A100" s="26"/>
      <c r="B100" s="26"/>
      <c r="C100" s="27">
        <v>91</v>
      </c>
      <c r="D100" s="41"/>
      <c r="E100" s="28" t="s">
        <v>341</v>
      </c>
      <c r="F100" s="26" t="s">
        <v>327</v>
      </c>
      <c r="G100" s="28" t="s">
        <v>565</v>
      </c>
      <c r="H100" s="29">
        <v>314984.59999999998</v>
      </c>
      <c r="I100" s="45" t="s">
        <v>570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6"/>
      <c r="AH100" s="20"/>
      <c r="AI100" s="18"/>
      <c r="AJ100" s="18"/>
      <c r="AK100" s="26"/>
      <c r="AL100" s="26"/>
      <c r="AM100" s="26"/>
      <c r="AN100" s="26"/>
      <c r="AO100" s="26"/>
    </row>
    <row r="101" spans="1:41" s="30" customFormat="1" x14ac:dyDescent="0.3">
      <c r="A101" s="26"/>
      <c r="B101" s="26"/>
      <c r="C101" s="27">
        <v>92</v>
      </c>
      <c r="D101" s="41"/>
      <c r="E101" s="28" t="s">
        <v>341</v>
      </c>
      <c r="F101" s="26" t="s">
        <v>330</v>
      </c>
      <c r="G101" s="28" t="s">
        <v>566</v>
      </c>
      <c r="H101" s="29">
        <v>165600</v>
      </c>
      <c r="I101" s="45" t="s">
        <v>570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6"/>
      <c r="AH101" s="20"/>
      <c r="AI101" s="18"/>
      <c r="AJ101" s="18"/>
      <c r="AK101" s="26"/>
      <c r="AL101" s="26"/>
      <c r="AM101" s="26"/>
      <c r="AN101" s="26"/>
      <c r="AO101" s="26"/>
    </row>
    <row r="102" spans="1:41" s="30" customFormat="1" x14ac:dyDescent="0.3">
      <c r="A102" s="26"/>
      <c r="B102" s="26"/>
      <c r="C102" s="27">
        <v>93</v>
      </c>
      <c r="D102" s="41"/>
      <c r="E102" s="28" t="s">
        <v>341</v>
      </c>
      <c r="F102" s="26" t="s">
        <v>330</v>
      </c>
      <c r="G102" s="28" t="s">
        <v>567</v>
      </c>
      <c r="H102" s="29">
        <v>148162.20000000001</v>
      </c>
      <c r="I102" s="45" t="s">
        <v>570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6"/>
      <c r="AH102" s="20"/>
      <c r="AI102" s="18"/>
      <c r="AJ102" s="18"/>
      <c r="AK102" s="26"/>
      <c r="AL102" s="26"/>
      <c r="AM102" s="26"/>
      <c r="AN102" s="26"/>
      <c r="AO102" s="26"/>
    </row>
    <row r="103" spans="1:41" s="30" customFormat="1" x14ac:dyDescent="0.3">
      <c r="A103" s="26"/>
      <c r="B103" s="26"/>
      <c r="C103" s="27">
        <v>94</v>
      </c>
      <c r="D103" s="41"/>
      <c r="E103" s="28" t="s">
        <v>341</v>
      </c>
      <c r="F103" s="26" t="s">
        <v>330</v>
      </c>
      <c r="G103" s="28" t="s">
        <v>568</v>
      </c>
      <c r="H103" s="29">
        <v>151737.79999999999</v>
      </c>
      <c r="I103" s="45" t="s">
        <v>570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6"/>
      <c r="AH103" s="20"/>
      <c r="AI103" s="18"/>
      <c r="AJ103" s="18"/>
      <c r="AK103" s="26"/>
      <c r="AL103" s="26"/>
      <c r="AM103" s="26"/>
      <c r="AN103" s="26"/>
      <c r="AO103" s="26"/>
    </row>
  </sheetData>
  <autoFilter ref="A2:AP103" xr:uid="{9AE7080F-0209-4756-97D7-B1213A7548F9}"/>
  <mergeCells count="6">
    <mergeCell ref="A1:N1"/>
    <mergeCell ref="O1:S1"/>
    <mergeCell ref="T1:AA1"/>
    <mergeCell ref="AB1:AH1"/>
    <mergeCell ref="AI1:AL1"/>
    <mergeCell ref="AM1:AO1"/>
  </mergeCells>
  <phoneticPr fontId="3" type="noConversion"/>
  <conditionalFormatting sqref="G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FE8B-BDAA-429E-BDFD-7BB58AEF8FF6}">
  <dimension ref="A1:AC71"/>
  <sheetViews>
    <sheetView topLeftCell="A4" workbookViewId="0">
      <selection activeCell="E17" sqref="E17"/>
    </sheetView>
  </sheetViews>
  <sheetFormatPr defaultRowHeight="14" x14ac:dyDescent="0.3"/>
  <sheetData>
    <row r="1" spans="1:29" x14ac:dyDescent="0.3">
      <c r="A1" t="s">
        <v>571</v>
      </c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  <c r="H1" t="s">
        <v>578</v>
      </c>
      <c r="I1" t="s">
        <v>579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580</v>
      </c>
      <c r="P1" t="s">
        <v>581</v>
      </c>
      <c r="Q1" t="s">
        <v>582</v>
      </c>
      <c r="R1" t="s">
        <v>33</v>
      </c>
      <c r="S1" t="s">
        <v>34</v>
      </c>
      <c r="T1" t="s">
        <v>30</v>
      </c>
      <c r="U1" t="s">
        <v>35</v>
      </c>
      <c r="V1" t="s">
        <v>583</v>
      </c>
      <c r="W1" t="s">
        <v>36</v>
      </c>
      <c r="X1" t="s">
        <v>584</v>
      </c>
      <c r="Y1" t="s">
        <v>38</v>
      </c>
      <c r="Z1" t="s">
        <v>585</v>
      </c>
      <c r="AA1" t="s">
        <v>586</v>
      </c>
      <c r="AB1" t="s">
        <v>587</v>
      </c>
      <c r="AC1" t="s">
        <v>588</v>
      </c>
    </row>
    <row r="2" spans="1:29" x14ac:dyDescent="0.3">
      <c r="A2" t="s">
        <v>589</v>
      </c>
      <c r="B2" t="s">
        <v>590</v>
      </c>
      <c r="C2" t="s">
        <v>591</v>
      </c>
      <c r="D2" t="s">
        <v>592</v>
      </c>
      <c r="E2" t="s">
        <v>593</v>
      </c>
      <c r="F2" t="s">
        <v>594</v>
      </c>
      <c r="G2" t="s">
        <v>595</v>
      </c>
      <c r="H2" t="s">
        <v>596</v>
      </c>
      <c r="I2" t="s">
        <v>597</v>
      </c>
      <c r="J2" t="s">
        <v>598</v>
      </c>
      <c r="K2" t="s">
        <v>599</v>
      </c>
      <c r="L2" t="s">
        <v>600</v>
      </c>
      <c r="M2" t="s">
        <v>601</v>
      </c>
      <c r="N2" t="s">
        <v>602</v>
      </c>
      <c r="O2" t="s">
        <v>603</v>
      </c>
      <c r="P2" t="s">
        <v>604</v>
      </c>
      <c r="Q2" t="s">
        <v>605</v>
      </c>
      <c r="R2" t="s">
        <v>606</v>
      </c>
      <c r="S2" t="s">
        <v>607</v>
      </c>
      <c r="T2" t="s">
        <v>608</v>
      </c>
      <c r="U2" t="s">
        <v>609</v>
      </c>
      <c r="V2" t="s">
        <v>610</v>
      </c>
      <c r="W2" t="s">
        <v>611</v>
      </c>
      <c r="X2" t="s">
        <v>612</v>
      </c>
      <c r="Y2" t="s">
        <v>613</v>
      </c>
      <c r="Z2" t="s">
        <v>614</v>
      </c>
      <c r="AA2" t="s">
        <v>615</v>
      </c>
      <c r="AB2" t="s">
        <v>616</v>
      </c>
      <c r="AC2" t="s">
        <v>617</v>
      </c>
    </row>
    <row r="3" spans="1:29" x14ac:dyDescent="0.3">
      <c r="A3" t="s">
        <v>618</v>
      </c>
      <c r="B3" t="s">
        <v>619</v>
      </c>
      <c r="C3" t="s">
        <v>620</v>
      </c>
      <c r="D3" t="s">
        <v>621</v>
      </c>
      <c r="E3" t="s">
        <v>622</v>
      </c>
      <c r="F3" t="s">
        <v>623</v>
      </c>
      <c r="G3" t="s">
        <v>624</v>
      </c>
      <c r="H3" t="s">
        <v>133</v>
      </c>
      <c r="I3" t="s">
        <v>625</v>
      </c>
      <c r="J3" t="s">
        <v>626</v>
      </c>
      <c r="K3" t="s">
        <v>58</v>
      </c>
      <c r="L3" t="s">
        <v>60</v>
      </c>
      <c r="M3" t="s">
        <v>135</v>
      </c>
      <c r="N3" t="s">
        <v>63</v>
      </c>
      <c r="O3" t="s">
        <v>627</v>
      </c>
      <c r="P3" t="s">
        <v>59</v>
      </c>
      <c r="Q3" t="s">
        <v>59</v>
      </c>
      <c r="R3" t="s">
        <v>57</v>
      </c>
      <c r="S3" t="s">
        <v>136</v>
      </c>
      <c r="T3" t="s">
        <v>60</v>
      </c>
      <c r="U3" t="s">
        <v>137</v>
      </c>
      <c r="V3" t="s">
        <v>124</v>
      </c>
      <c r="W3" t="s">
        <v>57</v>
      </c>
      <c r="X3" t="s">
        <v>57</v>
      </c>
      <c r="Y3" t="s">
        <v>57</v>
      </c>
      <c r="Z3" t="s">
        <v>124</v>
      </c>
      <c r="AA3" t="s">
        <v>57</v>
      </c>
      <c r="AB3" t="s">
        <v>626</v>
      </c>
      <c r="AC3" t="s">
        <v>59</v>
      </c>
    </row>
    <row r="4" spans="1:29" x14ac:dyDescent="0.3">
      <c r="A4" t="s">
        <v>618</v>
      </c>
      <c r="B4" t="s">
        <v>619</v>
      </c>
      <c r="C4" t="s">
        <v>620</v>
      </c>
      <c r="D4" t="s">
        <v>628</v>
      </c>
      <c r="E4" t="s">
        <v>622</v>
      </c>
      <c r="F4" t="s">
        <v>623</v>
      </c>
      <c r="G4" t="s">
        <v>629</v>
      </c>
      <c r="H4" t="s">
        <v>138</v>
      </c>
      <c r="I4" t="s">
        <v>625</v>
      </c>
      <c r="J4" t="s">
        <v>626</v>
      </c>
      <c r="K4" t="s">
        <v>58</v>
      </c>
      <c r="L4" t="s">
        <v>60</v>
      </c>
      <c r="M4" t="s">
        <v>139</v>
      </c>
      <c r="N4" t="s">
        <v>63</v>
      </c>
      <c r="O4" t="s">
        <v>627</v>
      </c>
      <c r="P4" t="s">
        <v>59</v>
      </c>
      <c r="Q4" t="s">
        <v>59</v>
      </c>
      <c r="R4" t="s">
        <v>57</v>
      </c>
      <c r="S4" t="s">
        <v>65</v>
      </c>
      <c r="T4" t="s">
        <v>60</v>
      </c>
      <c r="U4" t="s">
        <v>140</v>
      </c>
      <c r="V4" t="s">
        <v>124</v>
      </c>
      <c r="W4" t="s">
        <v>57</v>
      </c>
      <c r="X4" t="s">
        <v>57</v>
      </c>
      <c r="Y4" t="s">
        <v>57</v>
      </c>
      <c r="Z4" t="s">
        <v>124</v>
      </c>
      <c r="AA4" t="s">
        <v>57</v>
      </c>
      <c r="AB4" t="s">
        <v>626</v>
      </c>
      <c r="AC4" t="s">
        <v>59</v>
      </c>
    </row>
    <row r="5" spans="1:29" x14ac:dyDescent="0.3">
      <c r="A5" t="s">
        <v>618</v>
      </c>
      <c r="B5" t="s">
        <v>619</v>
      </c>
      <c r="C5" t="s">
        <v>620</v>
      </c>
      <c r="D5" t="s">
        <v>630</v>
      </c>
      <c r="E5" t="s">
        <v>622</v>
      </c>
      <c r="F5" t="s">
        <v>623</v>
      </c>
      <c r="G5" t="s">
        <v>631</v>
      </c>
      <c r="H5" t="s">
        <v>141</v>
      </c>
      <c r="I5" t="s">
        <v>625</v>
      </c>
      <c r="J5" t="s">
        <v>626</v>
      </c>
      <c r="K5" t="s">
        <v>142</v>
      </c>
      <c r="L5" t="s">
        <v>60</v>
      </c>
      <c r="M5" t="s">
        <v>143</v>
      </c>
      <c r="N5" t="s">
        <v>63</v>
      </c>
      <c r="O5" t="s">
        <v>627</v>
      </c>
      <c r="P5" t="s">
        <v>59</v>
      </c>
      <c r="Q5" t="s">
        <v>59</v>
      </c>
      <c r="R5" t="s">
        <v>57</v>
      </c>
      <c r="S5" t="s">
        <v>144</v>
      </c>
      <c r="T5" t="s">
        <v>60</v>
      </c>
      <c r="U5" t="s">
        <v>145</v>
      </c>
      <c r="V5" t="s">
        <v>124</v>
      </c>
      <c r="W5" t="s">
        <v>57</v>
      </c>
      <c r="X5" t="s">
        <v>57</v>
      </c>
      <c r="Y5" t="s">
        <v>57</v>
      </c>
      <c r="Z5" t="s">
        <v>124</v>
      </c>
      <c r="AA5" t="s">
        <v>57</v>
      </c>
      <c r="AB5" t="s">
        <v>626</v>
      </c>
      <c r="AC5" t="s">
        <v>59</v>
      </c>
    </row>
    <row r="6" spans="1:29" x14ac:dyDescent="0.3">
      <c r="A6" t="s">
        <v>618</v>
      </c>
      <c r="B6" t="s">
        <v>619</v>
      </c>
      <c r="C6" t="s">
        <v>620</v>
      </c>
      <c r="D6" t="s">
        <v>628</v>
      </c>
      <c r="E6" t="s">
        <v>622</v>
      </c>
      <c r="F6" t="s">
        <v>623</v>
      </c>
      <c r="G6" t="s">
        <v>146</v>
      </c>
      <c r="H6" t="s">
        <v>147</v>
      </c>
      <c r="I6" t="s">
        <v>625</v>
      </c>
      <c r="J6" t="s">
        <v>626</v>
      </c>
      <c r="K6" t="s">
        <v>58</v>
      </c>
      <c r="L6" t="s">
        <v>60</v>
      </c>
      <c r="M6" t="s">
        <v>148</v>
      </c>
      <c r="N6" t="s">
        <v>63</v>
      </c>
      <c r="O6" t="s">
        <v>627</v>
      </c>
      <c r="P6" t="s">
        <v>59</v>
      </c>
      <c r="Q6" t="s">
        <v>59</v>
      </c>
      <c r="R6" t="s">
        <v>57</v>
      </c>
      <c r="S6" t="s">
        <v>136</v>
      </c>
      <c r="T6" t="s">
        <v>60</v>
      </c>
      <c r="U6" t="s">
        <v>149</v>
      </c>
      <c r="V6" t="s">
        <v>124</v>
      </c>
      <c r="W6" t="s">
        <v>57</v>
      </c>
      <c r="X6" t="s">
        <v>57</v>
      </c>
      <c r="Y6" t="s">
        <v>57</v>
      </c>
      <c r="Z6" t="s">
        <v>124</v>
      </c>
      <c r="AA6" t="s">
        <v>57</v>
      </c>
      <c r="AB6" t="s">
        <v>626</v>
      </c>
      <c r="AC6" t="s">
        <v>59</v>
      </c>
    </row>
    <row r="7" spans="1:29" x14ac:dyDescent="0.3">
      <c r="A7" t="s">
        <v>618</v>
      </c>
      <c r="B7" t="s">
        <v>619</v>
      </c>
      <c r="C7" t="s">
        <v>620</v>
      </c>
      <c r="D7" t="s">
        <v>630</v>
      </c>
      <c r="E7" t="s">
        <v>622</v>
      </c>
      <c r="F7" t="s">
        <v>623</v>
      </c>
      <c r="G7" t="s">
        <v>150</v>
      </c>
      <c r="H7" t="s">
        <v>151</v>
      </c>
      <c r="I7" t="s">
        <v>625</v>
      </c>
      <c r="J7" t="s">
        <v>626</v>
      </c>
      <c r="K7" t="s">
        <v>142</v>
      </c>
      <c r="L7" t="s">
        <v>60</v>
      </c>
      <c r="M7" t="s">
        <v>152</v>
      </c>
      <c r="N7" t="s">
        <v>63</v>
      </c>
      <c r="O7" t="s">
        <v>627</v>
      </c>
      <c r="P7" t="s">
        <v>59</v>
      </c>
      <c r="Q7" t="s">
        <v>59</v>
      </c>
      <c r="R7" t="s">
        <v>57</v>
      </c>
      <c r="S7" t="s">
        <v>136</v>
      </c>
      <c r="T7" t="s">
        <v>60</v>
      </c>
      <c r="U7" t="s">
        <v>153</v>
      </c>
      <c r="V7" t="s">
        <v>124</v>
      </c>
      <c r="W7" t="s">
        <v>57</v>
      </c>
      <c r="X7" t="s">
        <v>57</v>
      </c>
      <c r="Y7" t="s">
        <v>57</v>
      </c>
      <c r="Z7" t="s">
        <v>124</v>
      </c>
      <c r="AA7" t="s">
        <v>57</v>
      </c>
      <c r="AB7" t="s">
        <v>626</v>
      </c>
      <c r="AC7" t="s">
        <v>59</v>
      </c>
    </row>
    <row r="8" spans="1:29" x14ac:dyDescent="0.3">
      <c r="A8" t="s">
        <v>618</v>
      </c>
      <c r="B8" t="s">
        <v>619</v>
      </c>
      <c r="C8" t="s">
        <v>620</v>
      </c>
      <c r="D8" t="s">
        <v>632</v>
      </c>
      <c r="E8" t="s">
        <v>622</v>
      </c>
      <c r="F8" t="s">
        <v>623</v>
      </c>
      <c r="G8" t="s">
        <v>154</v>
      </c>
      <c r="H8" t="s">
        <v>155</v>
      </c>
      <c r="I8" t="s">
        <v>625</v>
      </c>
      <c r="J8" t="s">
        <v>626</v>
      </c>
      <c r="K8" t="s">
        <v>142</v>
      </c>
      <c r="L8" t="s">
        <v>60</v>
      </c>
      <c r="M8" t="s">
        <v>156</v>
      </c>
      <c r="N8" t="s">
        <v>63</v>
      </c>
      <c r="O8" t="s">
        <v>627</v>
      </c>
      <c r="P8" t="s">
        <v>59</v>
      </c>
      <c r="Q8" t="s">
        <v>59</v>
      </c>
      <c r="R8" t="s">
        <v>57</v>
      </c>
      <c r="S8" t="s">
        <v>127</v>
      </c>
      <c r="T8" t="s">
        <v>157</v>
      </c>
      <c r="U8" t="s">
        <v>158</v>
      </c>
      <c r="V8" t="s">
        <v>124</v>
      </c>
      <c r="W8" t="s">
        <v>57</v>
      </c>
      <c r="X8" t="s">
        <v>57</v>
      </c>
      <c r="Y8" t="s">
        <v>57</v>
      </c>
      <c r="Z8" t="s">
        <v>124</v>
      </c>
      <c r="AA8" t="s">
        <v>57</v>
      </c>
      <c r="AB8" t="s">
        <v>626</v>
      </c>
      <c r="AC8" t="s">
        <v>59</v>
      </c>
    </row>
    <row r="9" spans="1:29" x14ac:dyDescent="0.3">
      <c r="A9" t="s">
        <v>618</v>
      </c>
      <c r="B9" t="s">
        <v>619</v>
      </c>
      <c r="C9" t="s">
        <v>620</v>
      </c>
      <c r="D9" t="s">
        <v>632</v>
      </c>
      <c r="E9" t="s">
        <v>622</v>
      </c>
      <c r="F9" t="s">
        <v>623</v>
      </c>
      <c r="G9" t="s">
        <v>159</v>
      </c>
      <c r="H9" t="s">
        <v>160</v>
      </c>
      <c r="I9" t="s">
        <v>625</v>
      </c>
      <c r="J9" t="s">
        <v>626</v>
      </c>
      <c r="K9" t="s">
        <v>142</v>
      </c>
      <c r="L9" t="s">
        <v>60</v>
      </c>
      <c r="M9" t="s">
        <v>161</v>
      </c>
      <c r="N9" t="s">
        <v>63</v>
      </c>
      <c r="O9" t="s">
        <v>627</v>
      </c>
      <c r="P9" t="s">
        <v>59</v>
      </c>
      <c r="Q9" t="s">
        <v>59</v>
      </c>
      <c r="R9" t="s">
        <v>57</v>
      </c>
      <c r="S9" t="s">
        <v>136</v>
      </c>
      <c r="T9" t="s">
        <v>60</v>
      </c>
      <c r="U9" t="s">
        <v>162</v>
      </c>
      <c r="V9" t="s">
        <v>124</v>
      </c>
      <c r="W9" t="s">
        <v>57</v>
      </c>
      <c r="X9" t="s">
        <v>57</v>
      </c>
      <c r="Y9" t="s">
        <v>57</v>
      </c>
      <c r="Z9" t="s">
        <v>124</v>
      </c>
      <c r="AA9" t="s">
        <v>57</v>
      </c>
      <c r="AB9" t="s">
        <v>626</v>
      </c>
      <c r="AC9" t="s">
        <v>59</v>
      </c>
    </row>
    <row r="10" spans="1:29" x14ac:dyDescent="0.3">
      <c r="A10" t="s">
        <v>618</v>
      </c>
      <c r="B10" t="s">
        <v>619</v>
      </c>
      <c r="C10" t="s">
        <v>620</v>
      </c>
      <c r="D10" t="s">
        <v>633</v>
      </c>
      <c r="E10" t="s">
        <v>622</v>
      </c>
      <c r="F10" t="s">
        <v>623</v>
      </c>
      <c r="G10" t="s">
        <v>163</v>
      </c>
      <c r="H10" t="s">
        <v>164</v>
      </c>
      <c r="I10" t="s">
        <v>625</v>
      </c>
      <c r="J10" t="s">
        <v>626</v>
      </c>
      <c r="K10" t="s">
        <v>142</v>
      </c>
      <c r="L10" t="s">
        <v>60</v>
      </c>
      <c r="M10" t="s">
        <v>165</v>
      </c>
      <c r="N10" t="s">
        <v>63</v>
      </c>
      <c r="O10" t="s">
        <v>627</v>
      </c>
      <c r="P10" t="s">
        <v>59</v>
      </c>
      <c r="Q10" t="s">
        <v>59</v>
      </c>
      <c r="R10" t="s">
        <v>57</v>
      </c>
      <c r="S10" t="s">
        <v>127</v>
      </c>
      <c r="T10" t="s">
        <v>60</v>
      </c>
      <c r="U10" t="s">
        <v>166</v>
      </c>
      <c r="V10" t="s">
        <v>124</v>
      </c>
      <c r="W10" t="s">
        <v>57</v>
      </c>
      <c r="X10" t="s">
        <v>57</v>
      </c>
      <c r="Y10" t="s">
        <v>57</v>
      </c>
      <c r="Z10" t="s">
        <v>124</v>
      </c>
      <c r="AA10" t="s">
        <v>57</v>
      </c>
      <c r="AB10" t="s">
        <v>626</v>
      </c>
      <c r="AC10" t="s">
        <v>59</v>
      </c>
    </row>
    <row r="11" spans="1:29" x14ac:dyDescent="0.3">
      <c r="A11" t="s">
        <v>618</v>
      </c>
      <c r="B11" t="s">
        <v>619</v>
      </c>
      <c r="C11" t="s">
        <v>620</v>
      </c>
      <c r="D11" t="s">
        <v>633</v>
      </c>
      <c r="E11" t="s">
        <v>622</v>
      </c>
      <c r="F11" t="s">
        <v>623</v>
      </c>
      <c r="G11" t="s">
        <v>167</v>
      </c>
      <c r="H11" t="s">
        <v>133</v>
      </c>
      <c r="I11" t="s">
        <v>625</v>
      </c>
      <c r="J11" t="s">
        <v>626</v>
      </c>
      <c r="K11" t="s">
        <v>142</v>
      </c>
      <c r="L11" t="s">
        <v>60</v>
      </c>
      <c r="M11" t="s">
        <v>168</v>
      </c>
      <c r="N11" t="s">
        <v>63</v>
      </c>
      <c r="O11" t="s">
        <v>627</v>
      </c>
      <c r="P11" t="s">
        <v>59</v>
      </c>
      <c r="Q11" t="s">
        <v>59</v>
      </c>
      <c r="R11" t="s">
        <v>57</v>
      </c>
      <c r="S11" t="s">
        <v>136</v>
      </c>
      <c r="T11" t="s">
        <v>60</v>
      </c>
      <c r="U11" t="s">
        <v>169</v>
      </c>
      <c r="V11" t="s">
        <v>124</v>
      </c>
      <c r="W11" t="s">
        <v>57</v>
      </c>
      <c r="X11" t="s">
        <v>57</v>
      </c>
      <c r="Y11" t="s">
        <v>57</v>
      </c>
      <c r="Z11" t="s">
        <v>124</v>
      </c>
      <c r="AA11" t="s">
        <v>57</v>
      </c>
      <c r="AB11" t="s">
        <v>626</v>
      </c>
      <c r="AC11" t="s">
        <v>59</v>
      </c>
    </row>
    <row r="12" spans="1:29" x14ac:dyDescent="0.3">
      <c r="A12" t="s">
        <v>618</v>
      </c>
      <c r="B12" t="s">
        <v>619</v>
      </c>
      <c r="C12" t="s">
        <v>620</v>
      </c>
      <c r="D12" t="s">
        <v>630</v>
      </c>
      <c r="E12" t="s">
        <v>622</v>
      </c>
      <c r="F12" t="s">
        <v>623</v>
      </c>
      <c r="G12" t="s">
        <v>170</v>
      </c>
      <c r="H12" t="s">
        <v>171</v>
      </c>
      <c r="I12" t="s">
        <v>625</v>
      </c>
      <c r="J12" t="s">
        <v>626</v>
      </c>
      <c r="K12" t="s">
        <v>142</v>
      </c>
      <c r="L12" t="s">
        <v>60</v>
      </c>
      <c r="M12" t="s">
        <v>172</v>
      </c>
      <c r="N12" t="s">
        <v>63</v>
      </c>
      <c r="O12" t="s">
        <v>627</v>
      </c>
      <c r="P12" t="s">
        <v>59</v>
      </c>
      <c r="Q12" t="s">
        <v>59</v>
      </c>
      <c r="R12" t="s">
        <v>57</v>
      </c>
      <c r="S12" t="s">
        <v>136</v>
      </c>
      <c r="T12" t="s">
        <v>60</v>
      </c>
      <c r="U12" t="s">
        <v>173</v>
      </c>
      <c r="V12" t="s">
        <v>124</v>
      </c>
      <c r="W12" t="s">
        <v>57</v>
      </c>
      <c r="X12" t="s">
        <v>57</v>
      </c>
      <c r="Y12" t="s">
        <v>57</v>
      </c>
      <c r="Z12" t="s">
        <v>124</v>
      </c>
      <c r="AA12" t="s">
        <v>57</v>
      </c>
      <c r="AB12" t="s">
        <v>626</v>
      </c>
      <c r="AC12" t="s">
        <v>59</v>
      </c>
    </row>
    <row r="13" spans="1:29" x14ac:dyDescent="0.3">
      <c r="A13" t="s">
        <v>618</v>
      </c>
      <c r="B13" t="s">
        <v>619</v>
      </c>
      <c r="C13" t="s">
        <v>620</v>
      </c>
      <c r="D13" t="s">
        <v>630</v>
      </c>
      <c r="E13" t="s">
        <v>622</v>
      </c>
      <c r="F13" t="s">
        <v>623</v>
      </c>
      <c r="G13" t="s">
        <v>634</v>
      </c>
      <c r="H13" t="s">
        <v>133</v>
      </c>
      <c r="I13" t="s">
        <v>625</v>
      </c>
      <c r="J13" t="s">
        <v>626</v>
      </c>
      <c r="K13" t="s">
        <v>142</v>
      </c>
      <c r="L13" t="s">
        <v>60</v>
      </c>
      <c r="M13" t="s">
        <v>174</v>
      </c>
      <c r="N13" t="s">
        <v>63</v>
      </c>
      <c r="O13" t="s">
        <v>627</v>
      </c>
      <c r="P13" t="s">
        <v>59</v>
      </c>
      <c r="Q13" t="s">
        <v>59</v>
      </c>
      <c r="R13" t="s">
        <v>57</v>
      </c>
      <c r="S13" t="s">
        <v>136</v>
      </c>
      <c r="T13" t="s">
        <v>60</v>
      </c>
      <c r="U13" t="s">
        <v>175</v>
      </c>
      <c r="V13" t="s">
        <v>124</v>
      </c>
      <c r="W13" t="s">
        <v>57</v>
      </c>
      <c r="X13" t="s">
        <v>57</v>
      </c>
      <c r="Y13" t="s">
        <v>57</v>
      </c>
      <c r="Z13" t="s">
        <v>124</v>
      </c>
      <c r="AA13" t="s">
        <v>57</v>
      </c>
      <c r="AB13" t="s">
        <v>626</v>
      </c>
      <c r="AC13" t="s">
        <v>59</v>
      </c>
    </row>
    <row r="14" spans="1:29" x14ac:dyDescent="0.3">
      <c r="A14" t="s">
        <v>618</v>
      </c>
      <c r="B14" t="s">
        <v>619</v>
      </c>
      <c r="C14" t="s">
        <v>620</v>
      </c>
      <c r="D14" t="s">
        <v>632</v>
      </c>
      <c r="E14" t="s">
        <v>622</v>
      </c>
      <c r="F14" t="s">
        <v>623</v>
      </c>
      <c r="G14" t="s">
        <v>176</v>
      </c>
      <c r="H14" t="s">
        <v>177</v>
      </c>
      <c r="I14" t="s">
        <v>625</v>
      </c>
      <c r="J14" t="s">
        <v>626</v>
      </c>
      <c r="K14" t="s">
        <v>142</v>
      </c>
      <c r="L14" t="s">
        <v>60</v>
      </c>
      <c r="M14" t="s">
        <v>178</v>
      </c>
      <c r="N14" t="s">
        <v>63</v>
      </c>
      <c r="O14" t="s">
        <v>627</v>
      </c>
      <c r="P14" t="s">
        <v>59</v>
      </c>
      <c r="Q14" t="s">
        <v>59</v>
      </c>
      <c r="R14" t="s">
        <v>57</v>
      </c>
      <c r="S14" t="s">
        <v>136</v>
      </c>
      <c r="T14" t="s">
        <v>60</v>
      </c>
      <c r="U14" t="s">
        <v>162</v>
      </c>
      <c r="V14" t="s">
        <v>124</v>
      </c>
      <c r="W14" t="s">
        <v>57</v>
      </c>
      <c r="X14" t="s">
        <v>57</v>
      </c>
      <c r="Y14" t="s">
        <v>57</v>
      </c>
      <c r="Z14" t="s">
        <v>124</v>
      </c>
      <c r="AA14" t="s">
        <v>124</v>
      </c>
      <c r="AB14" t="s">
        <v>626</v>
      </c>
      <c r="AC14" t="s">
        <v>59</v>
      </c>
    </row>
    <row r="15" spans="1:29" x14ac:dyDescent="0.3">
      <c r="A15" t="s">
        <v>618</v>
      </c>
      <c r="B15" t="s">
        <v>619</v>
      </c>
      <c r="C15" t="s">
        <v>620</v>
      </c>
      <c r="D15" t="s">
        <v>630</v>
      </c>
      <c r="E15" t="s">
        <v>622</v>
      </c>
      <c r="F15" t="s">
        <v>623</v>
      </c>
      <c r="G15" t="s">
        <v>179</v>
      </c>
      <c r="H15" t="s">
        <v>180</v>
      </c>
      <c r="I15" t="s">
        <v>625</v>
      </c>
      <c r="J15" t="s">
        <v>626</v>
      </c>
      <c r="K15" t="s">
        <v>142</v>
      </c>
      <c r="L15" t="s">
        <v>60</v>
      </c>
      <c r="M15" t="s">
        <v>181</v>
      </c>
      <c r="N15" t="s">
        <v>63</v>
      </c>
      <c r="O15" t="s">
        <v>627</v>
      </c>
      <c r="P15" t="s">
        <v>59</v>
      </c>
      <c r="Q15" t="s">
        <v>59</v>
      </c>
      <c r="R15" t="s">
        <v>57</v>
      </c>
      <c r="S15" t="s">
        <v>144</v>
      </c>
      <c r="T15" t="s">
        <v>60</v>
      </c>
      <c r="U15" t="s">
        <v>182</v>
      </c>
      <c r="V15" t="s">
        <v>124</v>
      </c>
      <c r="W15" t="s">
        <v>57</v>
      </c>
      <c r="X15" t="s">
        <v>57</v>
      </c>
      <c r="Y15" t="s">
        <v>57</v>
      </c>
      <c r="Z15" t="s">
        <v>124</v>
      </c>
      <c r="AA15" t="s">
        <v>57</v>
      </c>
      <c r="AB15" t="s">
        <v>626</v>
      </c>
      <c r="AC15" t="s">
        <v>59</v>
      </c>
    </row>
    <row r="16" spans="1:29" x14ac:dyDescent="0.3">
      <c r="A16" t="s">
        <v>618</v>
      </c>
      <c r="B16" t="s">
        <v>619</v>
      </c>
      <c r="C16" t="s">
        <v>620</v>
      </c>
      <c r="D16" t="s">
        <v>620</v>
      </c>
      <c r="E16" t="s">
        <v>622</v>
      </c>
      <c r="F16" t="s">
        <v>623</v>
      </c>
      <c r="G16" t="s">
        <v>635</v>
      </c>
      <c r="H16" t="s">
        <v>183</v>
      </c>
      <c r="I16" t="s">
        <v>625</v>
      </c>
      <c r="J16" t="s">
        <v>626</v>
      </c>
      <c r="K16" t="s">
        <v>58</v>
      </c>
      <c r="L16" t="s">
        <v>60</v>
      </c>
      <c r="M16" t="s">
        <v>184</v>
      </c>
      <c r="N16" t="s">
        <v>63</v>
      </c>
      <c r="O16" t="s">
        <v>627</v>
      </c>
      <c r="P16" t="s">
        <v>59</v>
      </c>
      <c r="Q16" t="s">
        <v>59</v>
      </c>
      <c r="R16" t="s">
        <v>57</v>
      </c>
      <c r="S16" t="s">
        <v>64</v>
      </c>
      <c r="T16" t="s">
        <v>60</v>
      </c>
      <c r="U16" t="s">
        <v>185</v>
      </c>
      <c r="V16" t="s">
        <v>124</v>
      </c>
      <c r="W16" t="s">
        <v>57</v>
      </c>
      <c r="X16" t="s">
        <v>57</v>
      </c>
      <c r="Y16" t="s">
        <v>57</v>
      </c>
      <c r="Z16" t="s">
        <v>124</v>
      </c>
      <c r="AA16" t="s">
        <v>57</v>
      </c>
      <c r="AB16" t="s">
        <v>626</v>
      </c>
      <c r="AC16" t="s">
        <v>59</v>
      </c>
    </row>
    <row r="17" spans="1:29" x14ac:dyDescent="0.3">
      <c r="A17" t="s">
        <v>618</v>
      </c>
      <c r="B17" t="s">
        <v>619</v>
      </c>
      <c r="C17" t="s">
        <v>620</v>
      </c>
      <c r="D17" t="s">
        <v>620</v>
      </c>
      <c r="E17" t="s">
        <v>622</v>
      </c>
      <c r="F17" t="s">
        <v>623</v>
      </c>
      <c r="G17" t="s">
        <v>186</v>
      </c>
      <c r="H17" t="s">
        <v>187</v>
      </c>
      <c r="I17" t="s">
        <v>625</v>
      </c>
      <c r="J17" t="s">
        <v>626</v>
      </c>
      <c r="K17" t="s">
        <v>58</v>
      </c>
      <c r="L17" t="s">
        <v>60</v>
      </c>
      <c r="M17" t="s">
        <v>188</v>
      </c>
      <c r="N17" t="s">
        <v>63</v>
      </c>
      <c r="O17" t="s">
        <v>627</v>
      </c>
      <c r="P17" t="s">
        <v>59</v>
      </c>
      <c r="Q17" t="s">
        <v>59</v>
      </c>
      <c r="R17" t="s">
        <v>57</v>
      </c>
      <c r="S17" t="s">
        <v>64</v>
      </c>
      <c r="T17" t="s">
        <v>60</v>
      </c>
      <c r="U17" t="s">
        <v>66</v>
      </c>
      <c r="V17" t="s">
        <v>124</v>
      </c>
      <c r="W17" t="s">
        <v>57</v>
      </c>
      <c r="X17" t="s">
        <v>57</v>
      </c>
      <c r="Y17" t="s">
        <v>57</v>
      </c>
      <c r="Z17" t="s">
        <v>124</v>
      </c>
      <c r="AA17" t="s">
        <v>57</v>
      </c>
      <c r="AB17" t="s">
        <v>626</v>
      </c>
      <c r="AC17" t="s">
        <v>59</v>
      </c>
    </row>
    <row r="18" spans="1:29" x14ac:dyDescent="0.3">
      <c r="A18" t="s">
        <v>618</v>
      </c>
      <c r="B18" t="s">
        <v>619</v>
      </c>
      <c r="C18" t="s">
        <v>620</v>
      </c>
      <c r="D18" t="s">
        <v>621</v>
      </c>
      <c r="E18" t="s">
        <v>622</v>
      </c>
      <c r="F18" t="s">
        <v>623</v>
      </c>
      <c r="G18" t="s">
        <v>636</v>
      </c>
      <c r="H18" t="s">
        <v>637</v>
      </c>
      <c r="I18" t="s">
        <v>625</v>
      </c>
      <c r="J18" t="s">
        <v>626</v>
      </c>
      <c r="K18" t="s">
        <v>58</v>
      </c>
      <c r="L18" t="s">
        <v>60</v>
      </c>
      <c r="M18" t="s">
        <v>189</v>
      </c>
      <c r="N18" t="s">
        <v>63</v>
      </c>
      <c r="O18" t="s">
        <v>627</v>
      </c>
      <c r="P18" t="s">
        <v>59</v>
      </c>
      <c r="Q18" t="s">
        <v>59</v>
      </c>
      <c r="R18" t="s">
        <v>57</v>
      </c>
      <c r="S18" t="s">
        <v>65</v>
      </c>
      <c r="T18" t="s">
        <v>60</v>
      </c>
      <c r="U18" t="s">
        <v>67</v>
      </c>
      <c r="V18" t="s">
        <v>124</v>
      </c>
      <c r="W18" t="s">
        <v>57</v>
      </c>
      <c r="X18" t="s">
        <v>57</v>
      </c>
      <c r="Y18" t="s">
        <v>57</v>
      </c>
      <c r="Z18" t="s">
        <v>124</v>
      </c>
      <c r="AA18" t="s">
        <v>57</v>
      </c>
      <c r="AB18" t="s">
        <v>626</v>
      </c>
      <c r="AC18" t="s">
        <v>59</v>
      </c>
    </row>
    <row r="19" spans="1:29" x14ac:dyDescent="0.3">
      <c r="A19" t="s">
        <v>618</v>
      </c>
      <c r="B19" t="s">
        <v>619</v>
      </c>
      <c r="C19" t="s">
        <v>620</v>
      </c>
      <c r="D19" t="s">
        <v>632</v>
      </c>
      <c r="E19" t="s">
        <v>622</v>
      </c>
      <c r="F19" t="s">
        <v>623</v>
      </c>
      <c r="G19" t="s">
        <v>190</v>
      </c>
      <c r="H19" t="s">
        <v>191</v>
      </c>
      <c r="I19" t="s">
        <v>625</v>
      </c>
      <c r="J19" t="s">
        <v>626</v>
      </c>
      <c r="K19" t="s">
        <v>142</v>
      </c>
      <c r="L19" t="s">
        <v>60</v>
      </c>
      <c r="M19" t="s">
        <v>192</v>
      </c>
      <c r="N19" t="s">
        <v>63</v>
      </c>
      <c r="O19" t="s">
        <v>627</v>
      </c>
      <c r="P19" t="s">
        <v>59</v>
      </c>
      <c r="Q19" t="s">
        <v>59</v>
      </c>
      <c r="R19" t="s">
        <v>57</v>
      </c>
      <c r="S19" t="s">
        <v>193</v>
      </c>
      <c r="T19" t="s">
        <v>60</v>
      </c>
      <c r="U19" t="s">
        <v>194</v>
      </c>
      <c r="V19" t="s">
        <v>124</v>
      </c>
      <c r="W19" t="s">
        <v>57</v>
      </c>
      <c r="X19" t="s">
        <v>57</v>
      </c>
      <c r="Y19" t="s">
        <v>57</v>
      </c>
      <c r="Z19" t="s">
        <v>124</v>
      </c>
      <c r="AA19" t="s">
        <v>57</v>
      </c>
      <c r="AB19" t="s">
        <v>626</v>
      </c>
      <c r="AC19" t="s">
        <v>59</v>
      </c>
    </row>
    <row r="20" spans="1:29" x14ac:dyDescent="0.3">
      <c r="A20" t="s">
        <v>618</v>
      </c>
      <c r="B20" t="s">
        <v>619</v>
      </c>
      <c r="C20" t="s">
        <v>620</v>
      </c>
      <c r="D20" t="s">
        <v>630</v>
      </c>
      <c r="E20" t="s">
        <v>622</v>
      </c>
      <c r="F20" t="s">
        <v>623</v>
      </c>
      <c r="G20" t="s">
        <v>245</v>
      </c>
      <c r="H20" t="s">
        <v>246</v>
      </c>
      <c r="I20" t="s">
        <v>625</v>
      </c>
      <c r="J20" t="s">
        <v>134</v>
      </c>
      <c r="K20" t="s">
        <v>142</v>
      </c>
      <c r="L20" t="s">
        <v>60</v>
      </c>
      <c r="M20" t="s">
        <v>248</v>
      </c>
      <c r="N20" t="s">
        <v>63</v>
      </c>
      <c r="O20" t="s">
        <v>627</v>
      </c>
      <c r="P20" t="s">
        <v>59</v>
      </c>
      <c r="Q20" t="s">
        <v>59</v>
      </c>
      <c r="R20" t="s">
        <v>57</v>
      </c>
      <c r="S20" t="s">
        <v>136</v>
      </c>
      <c r="T20" t="s">
        <v>60</v>
      </c>
      <c r="U20" t="s">
        <v>638</v>
      </c>
      <c r="V20" t="s">
        <v>124</v>
      </c>
      <c r="W20" t="s">
        <v>57</v>
      </c>
      <c r="X20" t="s">
        <v>57</v>
      </c>
      <c r="Y20" t="s">
        <v>57</v>
      </c>
      <c r="Z20" t="s">
        <v>124</v>
      </c>
      <c r="AA20" t="s">
        <v>57</v>
      </c>
      <c r="AB20" t="s">
        <v>59</v>
      </c>
      <c r="AC20" t="s">
        <v>59</v>
      </c>
    </row>
    <row r="21" spans="1:29" x14ac:dyDescent="0.3">
      <c r="A21" t="s">
        <v>618</v>
      </c>
      <c r="B21" t="s">
        <v>619</v>
      </c>
      <c r="C21" t="s">
        <v>620</v>
      </c>
      <c r="D21" t="s">
        <v>630</v>
      </c>
      <c r="E21" t="s">
        <v>622</v>
      </c>
      <c r="F21" t="s">
        <v>623</v>
      </c>
      <c r="G21" t="s">
        <v>639</v>
      </c>
      <c r="H21" t="s">
        <v>226</v>
      </c>
      <c r="I21" t="s">
        <v>625</v>
      </c>
      <c r="J21" t="s">
        <v>134</v>
      </c>
      <c r="K21" t="s">
        <v>142</v>
      </c>
      <c r="L21" t="s">
        <v>60</v>
      </c>
      <c r="M21" t="s">
        <v>227</v>
      </c>
      <c r="N21" t="s">
        <v>63</v>
      </c>
      <c r="O21" t="s">
        <v>627</v>
      </c>
      <c r="P21" t="s">
        <v>59</v>
      </c>
      <c r="Q21" t="s">
        <v>59</v>
      </c>
      <c r="R21" t="s">
        <v>57</v>
      </c>
      <c r="S21" t="s">
        <v>640</v>
      </c>
      <c r="T21" t="s">
        <v>60</v>
      </c>
      <c r="U21" t="s">
        <v>641</v>
      </c>
      <c r="V21" t="s">
        <v>124</v>
      </c>
      <c r="W21" t="s">
        <v>57</v>
      </c>
      <c r="X21" t="s">
        <v>57</v>
      </c>
      <c r="Y21" t="s">
        <v>57</v>
      </c>
      <c r="Z21" t="s">
        <v>124</v>
      </c>
      <c r="AA21" t="s">
        <v>124</v>
      </c>
      <c r="AB21" t="s">
        <v>59</v>
      </c>
      <c r="AC21" t="s">
        <v>59</v>
      </c>
    </row>
    <row r="22" spans="1:29" x14ac:dyDescent="0.3">
      <c r="A22" t="s">
        <v>618</v>
      </c>
      <c r="B22" t="s">
        <v>619</v>
      </c>
      <c r="C22" t="s">
        <v>620</v>
      </c>
      <c r="D22" t="s">
        <v>632</v>
      </c>
      <c r="E22" t="s">
        <v>622</v>
      </c>
      <c r="F22" t="s">
        <v>623</v>
      </c>
      <c r="G22" t="s">
        <v>254</v>
      </c>
      <c r="H22" t="s">
        <v>255</v>
      </c>
      <c r="I22" t="s">
        <v>625</v>
      </c>
      <c r="J22" t="s">
        <v>134</v>
      </c>
      <c r="K22" t="s">
        <v>142</v>
      </c>
      <c r="L22" t="s">
        <v>60</v>
      </c>
      <c r="M22" t="s">
        <v>256</v>
      </c>
      <c r="N22" t="s">
        <v>63</v>
      </c>
      <c r="O22" t="s">
        <v>627</v>
      </c>
      <c r="P22" t="s">
        <v>59</v>
      </c>
      <c r="Q22" t="s">
        <v>59</v>
      </c>
      <c r="R22" t="s">
        <v>57</v>
      </c>
      <c r="S22" t="s">
        <v>642</v>
      </c>
      <c r="T22" t="s">
        <v>643</v>
      </c>
      <c r="U22" t="s">
        <v>644</v>
      </c>
      <c r="V22" t="s">
        <v>124</v>
      </c>
      <c r="W22" t="s">
        <v>57</v>
      </c>
      <c r="X22" t="s">
        <v>57</v>
      </c>
      <c r="Y22" t="s">
        <v>57</v>
      </c>
      <c r="Z22" t="s">
        <v>124</v>
      </c>
      <c r="AA22" t="s">
        <v>57</v>
      </c>
      <c r="AB22" t="s">
        <v>59</v>
      </c>
      <c r="AC22" t="s">
        <v>59</v>
      </c>
    </row>
    <row r="23" spans="1:29" x14ac:dyDescent="0.3">
      <c r="A23" t="s">
        <v>618</v>
      </c>
      <c r="B23" t="s">
        <v>619</v>
      </c>
      <c r="C23" t="s">
        <v>620</v>
      </c>
      <c r="D23" t="s">
        <v>630</v>
      </c>
      <c r="E23" t="s">
        <v>622</v>
      </c>
      <c r="F23" t="s">
        <v>623</v>
      </c>
      <c r="G23" t="s">
        <v>257</v>
      </c>
      <c r="H23" t="s">
        <v>258</v>
      </c>
      <c r="I23" t="s">
        <v>625</v>
      </c>
      <c r="J23" t="s">
        <v>134</v>
      </c>
      <c r="K23" t="s">
        <v>142</v>
      </c>
      <c r="L23" t="s">
        <v>60</v>
      </c>
      <c r="M23" t="s">
        <v>259</v>
      </c>
      <c r="N23" t="s">
        <v>63</v>
      </c>
      <c r="O23" t="s">
        <v>627</v>
      </c>
      <c r="P23" t="s">
        <v>59</v>
      </c>
      <c r="Q23" t="s">
        <v>59</v>
      </c>
      <c r="R23" t="s">
        <v>57</v>
      </c>
      <c r="S23" t="s">
        <v>645</v>
      </c>
      <c r="T23" t="s">
        <v>157</v>
      </c>
      <c r="U23" t="s">
        <v>646</v>
      </c>
      <c r="V23" t="s">
        <v>124</v>
      </c>
      <c r="W23" t="s">
        <v>57</v>
      </c>
      <c r="X23" t="s">
        <v>57</v>
      </c>
      <c r="Y23" t="s">
        <v>57</v>
      </c>
      <c r="Z23" t="s">
        <v>124</v>
      </c>
      <c r="AA23" t="s">
        <v>57</v>
      </c>
      <c r="AB23" t="s">
        <v>59</v>
      </c>
      <c r="AC23" t="s">
        <v>59</v>
      </c>
    </row>
    <row r="24" spans="1:29" x14ac:dyDescent="0.3">
      <c r="A24" t="s">
        <v>618</v>
      </c>
      <c r="B24" t="s">
        <v>619</v>
      </c>
      <c r="C24" t="s">
        <v>620</v>
      </c>
      <c r="D24" t="s">
        <v>630</v>
      </c>
      <c r="E24" t="s">
        <v>622</v>
      </c>
      <c r="F24" t="s">
        <v>623</v>
      </c>
      <c r="G24" t="s">
        <v>647</v>
      </c>
      <c r="H24" t="s">
        <v>195</v>
      </c>
      <c r="I24" t="s">
        <v>625</v>
      </c>
      <c r="J24" t="s">
        <v>134</v>
      </c>
      <c r="K24" t="s">
        <v>196</v>
      </c>
      <c r="L24" t="s">
        <v>60</v>
      </c>
      <c r="M24" t="s">
        <v>197</v>
      </c>
      <c r="N24" t="s">
        <v>63</v>
      </c>
      <c r="O24" t="s">
        <v>627</v>
      </c>
      <c r="P24" t="s">
        <v>59</v>
      </c>
      <c r="Q24" t="s">
        <v>59</v>
      </c>
      <c r="R24" t="s">
        <v>57</v>
      </c>
      <c r="S24" t="s">
        <v>198</v>
      </c>
      <c r="T24" t="s">
        <v>60</v>
      </c>
      <c r="U24" t="s">
        <v>199</v>
      </c>
      <c r="V24" t="s">
        <v>124</v>
      </c>
      <c r="W24" t="s">
        <v>57</v>
      </c>
      <c r="X24" t="s">
        <v>57</v>
      </c>
      <c r="Y24" t="s">
        <v>124</v>
      </c>
      <c r="Z24" t="s">
        <v>57</v>
      </c>
      <c r="AA24" t="s">
        <v>57</v>
      </c>
      <c r="AB24" t="s">
        <v>59</v>
      </c>
      <c r="AC24" t="s">
        <v>59</v>
      </c>
    </row>
    <row r="25" spans="1:29" x14ac:dyDescent="0.3">
      <c r="A25" t="s">
        <v>618</v>
      </c>
      <c r="B25" t="s">
        <v>619</v>
      </c>
      <c r="C25" t="s">
        <v>620</v>
      </c>
      <c r="D25" t="s">
        <v>630</v>
      </c>
      <c r="E25" t="s">
        <v>622</v>
      </c>
      <c r="F25" t="s">
        <v>623</v>
      </c>
      <c r="G25" t="s">
        <v>648</v>
      </c>
      <c r="H25" t="s">
        <v>219</v>
      </c>
      <c r="I25" t="s">
        <v>625</v>
      </c>
      <c r="J25" t="s">
        <v>134</v>
      </c>
      <c r="K25" t="s">
        <v>198</v>
      </c>
      <c r="L25" t="s">
        <v>60</v>
      </c>
      <c r="M25" t="s">
        <v>221</v>
      </c>
      <c r="N25" t="s">
        <v>63</v>
      </c>
      <c r="O25" t="s">
        <v>627</v>
      </c>
      <c r="P25" t="s">
        <v>59</v>
      </c>
      <c r="Q25" t="s">
        <v>59</v>
      </c>
      <c r="R25" t="s">
        <v>57</v>
      </c>
      <c r="S25" t="s">
        <v>649</v>
      </c>
      <c r="T25" t="s">
        <v>60</v>
      </c>
      <c r="U25" t="s">
        <v>650</v>
      </c>
      <c r="V25" t="s">
        <v>124</v>
      </c>
      <c r="W25" t="s">
        <v>57</v>
      </c>
      <c r="X25" t="s">
        <v>57</v>
      </c>
      <c r="Y25" t="s">
        <v>57</v>
      </c>
      <c r="Z25" t="s">
        <v>124</v>
      </c>
      <c r="AA25" t="s">
        <v>57</v>
      </c>
      <c r="AB25" t="s">
        <v>59</v>
      </c>
      <c r="AC25" t="s">
        <v>59</v>
      </c>
    </row>
    <row r="26" spans="1:29" x14ac:dyDescent="0.3">
      <c r="A26" t="s">
        <v>618</v>
      </c>
      <c r="B26" t="s">
        <v>619</v>
      </c>
      <c r="C26" t="s">
        <v>620</v>
      </c>
      <c r="D26" t="s">
        <v>620</v>
      </c>
      <c r="E26" t="s">
        <v>622</v>
      </c>
      <c r="F26" t="s">
        <v>623</v>
      </c>
      <c r="G26" t="s">
        <v>319</v>
      </c>
      <c r="H26" t="s">
        <v>320</v>
      </c>
      <c r="I26" t="s">
        <v>625</v>
      </c>
      <c r="J26" t="s">
        <v>134</v>
      </c>
      <c r="K26" t="s">
        <v>58</v>
      </c>
      <c r="L26" t="s">
        <v>60</v>
      </c>
      <c r="M26" t="s">
        <v>321</v>
      </c>
      <c r="N26" t="s">
        <v>63</v>
      </c>
      <c r="O26" t="s">
        <v>627</v>
      </c>
      <c r="P26" t="s">
        <v>59</v>
      </c>
      <c r="Q26" t="s">
        <v>59</v>
      </c>
      <c r="R26" t="s">
        <v>57</v>
      </c>
      <c r="S26" t="s">
        <v>645</v>
      </c>
      <c r="T26" t="s">
        <v>60</v>
      </c>
      <c r="U26" t="s">
        <v>651</v>
      </c>
      <c r="V26" t="s">
        <v>124</v>
      </c>
      <c r="W26" t="s">
        <v>57</v>
      </c>
      <c r="X26" t="s">
        <v>57</v>
      </c>
      <c r="Y26" t="s">
        <v>57</v>
      </c>
      <c r="Z26" t="s">
        <v>124</v>
      </c>
      <c r="AA26" t="s">
        <v>57</v>
      </c>
      <c r="AB26" t="s">
        <v>59</v>
      </c>
      <c r="AC26" t="s">
        <v>59</v>
      </c>
    </row>
    <row r="27" spans="1:29" x14ac:dyDescent="0.3">
      <c r="A27" t="s">
        <v>618</v>
      </c>
      <c r="B27" t="s">
        <v>619</v>
      </c>
      <c r="C27" t="s">
        <v>620</v>
      </c>
      <c r="D27" t="s">
        <v>630</v>
      </c>
      <c r="E27" t="s">
        <v>622</v>
      </c>
      <c r="F27" t="s">
        <v>623</v>
      </c>
      <c r="G27" t="s">
        <v>652</v>
      </c>
      <c r="H27" t="s">
        <v>200</v>
      </c>
      <c r="I27" t="s">
        <v>625</v>
      </c>
      <c r="J27" t="s">
        <v>134</v>
      </c>
      <c r="K27" t="s">
        <v>196</v>
      </c>
      <c r="L27" t="s">
        <v>60</v>
      </c>
      <c r="M27" t="s">
        <v>201</v>
      </c>
      <c r="N27" t="s">
        <v>63</v>
      </c>
      <c r="O27" t="s">
        <v>627</v>
      </c>
      <c r="P27" t="s">
        <v>59</v>
      </c>
      <c r="Q27" t="s">
        <v>59</v>
      </c>
      <c r="R27" t="s">
        <v>57</v>
      </c>
      <c r="S27" t="s">
        <v>202</v>
      </c>
      <c r="T27" t="s">
        <v>60</v>
      </c>
      <c r="U27" t="s">
        <v>203</v>
      </c>
      <c r="V27" t="s">
        <v>124</v>
      </c>
      <c r="W27" t="s">
        <v>57</v>
      </c>
      <c r="X27" t="s">
        <v>57</v>
      </c>
      <c r="Y27" t="s">
        <v>57</v>
      </c>
      <c r="Z27" t="s">
        <v>124</v>
      </c>
      <c r="AA27" t="s">
        <v>57</v>
      </c>
      <c r="AB27" t="s">
        <v>59</v>
      </c>
      <c r="AC27" t="s">
        <v>59</v>
      </c>
    </row>
    <row r="28" spans="1:29" x14ac:dyDescent="0.3">
      <c r="A28" t="s">
        <v>618</v>
      </c>
      <c r="B28" t="s">
        <v>619</v>
      </c>
      <c r="C28" t="s">
        <v>620</v>
      </c>
      <c r="D28" t="s">
        <v>620</v>
      </c>
      <c r="E28" t="s">
        <v>622</v>
      </c>
      <c r="F28" t="s">
        <v>623</v>
      </c>
      <c r="G28" t="s">
        <v>653</v>
      </c>
      <c r="H28" t="s">
        <v>204</v>
      </c>
      <c r="I28" t="s">
        <v>625</v>
      </c>
      <c r="J28" t="s">
        <v>134</v>
      </c>
      <c r="K28" t="s">
        <v>58</v>
      </c>
      <c r="L28" t="s">
        <v>60</v>
      </c>
      <c r="M28" t="s">
        <v>205</v>
      </c>
      <c r="N28" t="s">
        <v>63</v>
      </c>
      <c r="O28" t="s">
        <v>627</v>
      </c>
      <c r="P28" t="s">
        <v>59</v>
      </c>
      <c r="Q28" t="s">
        <v>59</v>
      </c>
      <c r="R28" t="s">
        <v>57</v>
      </c>
      <c r="S28" t="s">
        <v>198</v>
      </c>
      <c r="T28" t="s">
        <v>60</v>
      </c>
      <c r="U28" t="s">
        <v>206</v>
      </c>
      <c r="V28" t="s">
        <v>124</v>
      </c>
      <c r="W28" t="s">
        <v>124</v>
      </c>
      <c r="X28" t="s">
        <v>57</v>
      </c>
      <c r="Y28" t="s">
        <v>57</v>
      </c>
      <c r="Z28" t="s">
        <v>124</v>
      </c>
      <c r="AA28" t="s">
        <v>57</v>
      </c>
      <c r="AB28" t="s">
        <v>59</v>
      </c>
      <c r="AC28" t="s">
        <v>59</v>
      </c>
    </row>
    <row r="29" spans="1:29" x14ac:dyDescent="0.3">
      <c r="A29" t="s">
        <v>618</v>
      </c>
      <c r="B29" t="s">
        <v>619</v>
      </c>
      <c r="C29" t="s">
        <v>620</v>
      </c>
      <c r="D29" t="s">
        <v>620</v>
      </c>
      <c r="E29" t="s">
        <v>622</v>
      </c>
      <c r="F29" t="s">
        <v>623</v>
      </c>
      <c r="G29" t="s">
        <v>654</v>
      </c>
      <c r="H29" t="s">
        <v>204</v>
      </c>
      <c r="I29" t="s">
        <v>625</v>
      </c>
      <c r="J29" t="s">
        <v>134</v>
      </c>
      <c r="K29" t="s">
        <v>58</v>
      </c>
      <c r="L29" t="s">
        <v>60</v>
      </c>
      <c r="M29" t="s">
        <v>207</v>
      </c>
      <c r="N29" t="s">
        <v>63</v>
      </c>
      <c r="O29" t="s">
        <v>627</v>
      </c>
      <c r="P29" t="s">
        <v>59</v>
      </c>
      <c r="Q29" t="s">
        <v>59</v>
      </c>
      <c r="R29" t="s">
        <v>57</v>
      </c>
      <c r="S29" t="s">
        <v>198</v>
      </c>
      <c r="T29" t="s">
        <v>60</v>
      </c>
      <c r="U29" t="s">
        <v>206</v>
      </c>
      <c r="V29" t="s">
        <v>124</v>
      </c>
      <c r="W29" t="s">
        <v>124</v>
      </c>
      <c r="X29" t="s">
        <v>57</v>
      </c>
      <c r="Y29" t="s">
        <v>57</v>
      </c>
      <c r="Z29" t="s">
        <v>124</v>
      </c>
      <c r="AA29" t="s">
        <v>57</v>
      </c>
      <c r="AB29" t="s">
        <v>59</v>
      </c>
      <c r="AC29" t="s">
        <v>59</v>
      </c>
    </row>
    <row r="30" spans="1:29" x14ac:dyDescent="0.3">
      <c r="A30" t="s">
        <v>618</v>
      </c>
      <c r="B30" t="s">
        <v>619</v>
      </c>
      <c r="C30" t="s">
        <v>620</v>
      </c>
      <c r="D30" t="s">
        <v>633</v>
      </c>
      <c r="E30" t="s">
        <v>622</v>
      </c>
      <c r="F30" t="s">
        <v>623</v>
      </c>
      <c r="G30" t="s">
        <v>655</v>
      </c>
      <c r="H30" t="s">
        <v>133</v>
      </c>
      <c r="I30" t="s">
        <v>625</v>
      </c>
      <c r="J30" t="s">
        <v>134</v>
      </c>
      <c r="K30" t="s">
        <v>196</v>
      </c>
      <c r="L30" t="s">
        <v>60</v>
      </c>
      <c r="M30" t="s">
        <v>208</v>
      </c>
      <c r="N30" t="s">
        <v>63</v>
      </c>
      <c r="O30" t="s">
        <v>627</v>
      </c>
      <c r="P30" t="s">
        <v>59</v>
      </c>
      <c r="Q30" t="s">
        <v>59</v>
      </c>
      <c r="R30" t="s">
        <v>57</v>
      </c>
      <c r="S30" t="s">
        <v>209</v>
      </c>
      <c r="T30" t="s">
        <v>60</v>
      </c>
      <c r="U30" t="s">
        <v>210</v>
      </c>
      <c r="V30" t="s">
        <v>124</v>
      </c>
      <c r="W30" t="s">
        <v>124</v>
      </c>
      <c r="X30" t="s">
        <v>57</v>
      </c>
      <c r="Y30" t="s">
        <v>57</v>
      </c>
      <c r="Z30" t="s">
        <v>124</v>
      </c>
      <c r="AA30" t="s">
        <v>57</v>
      </c>
      <c r="AB30" t="s">
        <v>59</v>
      </c>
      <c r="AC30" t="s">
        <v>59</v>
      </c>
    </row>
    <row r="31" spans="1:29" x14ac:dyDescent="0.3">
      <c r="A31" t="s">
        <v>618</v>
      </c>
      <c r="B31" t="s">
        <v>619</v>
      </c>
      <c r="C31" t="s">
        <v>620</v>
      </c>
      <c r="D31" t="s">
        <v>632</v>
      </c>
      <c r="E31" t="s">
        <v>622</v>
      </c>
      <c r="F31" t="s">
        <v>623</v>
      </c>
      <c r="G31" t="s">
        <v>656</v>
      </c>
      <c r="H31" t="s">
        <v>211</v>
      </c>
      <c r="I31" t="s">
        <v>625</v>
      </c>
      <c r="J31" t="s">
        <v>134</v>
      </c>
      <c r="K31" t="s">
        <v>196</v>
      </c>
      <c r="L31" t="s">
        <v>60</v>
      </c>
      <c r="M31" t="s">
        <v>212</v>
      </c>
      <c r="N31" t="s">
        <v>63</v>
      </c>
      <c r="O31" t="s">
        <v>627</v>
      </c>
      <c r="P31" t="s">
        <v>59</v>
      </c>
      <c r="Q31" t="s">
        <v>59</v>
      </c>
      <c r="R31" t="s">
        <v>57</v>
      </c>
      <c r="S31" t="s">
        <v>213</v>
      </c>
      <c r="T31" t="s">
        <v>60</v>
      </c>
      <c r="U31" t="s">
        <v>214</v>
      </c>
      <c r="V31" t="s">
        <v>124</v>
      </c>
      <c r="W31" t="s">
        <v>57</v>
      </c>
      <c r="X31" t="s">
        <v>57</v>
      </c>
      <c r="Y31" t="s">
        <v>57</v>
      </c>
      <c r="Z31" t="s">
        <v>124</v>
      </c>
      <c r="AA31" t="s">
        <v>57</v>
      </c>
      <c r="AB31" t="s">
        <v>59</v>
      </c>
      <c r="AC31" t="s">
        <v>59</v>
      </c>
    </row>
    <row r="32" spans="1:29" x14ac:dyDescent="0.3">
      <c r="A32" t="s">
        <v>618</v>
      </c>
      <c r="B32" t="s">
        <v>619</v>
      </c>
      <c r="C32" t="s">
        <v>620</v>
      </c>
      <c r="D32" t="s">
        <v>620</v>
      </c>
      <c r="E32" t="s">
        <v>622</v>
      </c>
      <c r="F32" t="s">
        <v>623</v>
      </c>
      <c r="G32" t="s">
        <v>215</v>
      </c>
      <c r="H32" t="s">
        <v>216</v>
      </c>
      <c r="I32" t="s">
        <v>625</v>
      </c>
      <c r="J32" t="s">
        <v>626</v>
      </c>
      <c r="K32" t="s">
        <v>58</v>
      </c>
      <c r="L32" t="s">
        <v>60</v>
      </c>
      <c r="M32" t="s">
        <v>217</v>
      </c>
      <c r="N32" t="s">
        <v>63</v>
      </c>
      <c r="O32" t="s">
        <v>627</v>
      </c>
      <c r="P32" t="s">
        <v>59</v>
      </c>
      <c r="Q32" t="s">
        <v>59</v>
      </c>
      <c r="R32" t="s">
        <v>57</v>
      </c>
      <c r="S32" t="s">
        <v>126</v>
      </c>
      <c r="T32" t="s">
        <v>60</v>
      </c>
      <c r="U32" t="s">
        <v>218</v>
      </c>
      <c r="V32" t="s">
        <v>124</v>
      </c>
      <c r="W32" t="s">
        <v>57</v>
      </c>
      <c r="X32" t="s">
        <v>57</v>
      </c>
      <c r="Y32" t="s">
        <v>57</v>
      </c>
      <c r="Z32" t="s">
        <v>124</v>
      </c>
      <c r="AA32" t="s">
        <v>57</v>
      </c>
      <c r="AB32" t="s">
        <v>626</v>
      </c>
      <c r="AC32" t="s">
        <v>59</v>
      </c>
    </row>
    <row r="33" spans="1:29" x14ac:dyDescent="0.3">
      <c r="A33" t="s">
        <v>618</v>
      </c>
      <c r="B33" t="s">
        <v>619</v>
      </c>
      <c r="C33" t="s">
        <v>620</v>
      </c>
      <c r="D33" t="s">
        <v>632</v>
      </c>
      <c r="E33" t="s">
        <v>622</v>
      </c>
      <c r="F33" t="s">
        <v>623</v>
      </c>
      <c r="G33" t="s">
        <v>249</v>
      </c>
      <c r="H33" t="s">
        <v>250</v>
      </c>
      <c r="I33" t="s">
        <v>625</v>
      </c>
      <c r="J33" t="s">
        <v>134</v>
      </c>
      <c r="K33" t="s">
        <v>142</v>
      </c>
      <c r="L33" t="s">
        <v>60</v>
      </c>
      <c r="M33" t="s">
        <v>251</v>
      </c>
      <c r="N33" t="s">
        <v>63</v>
      </c>
      <c r="O33" t="s">
        <v>627</v>
      </c>
      <c r="P33" t="s">
        <v>59</v>
      </c>
      <c r="Q33" t="s">
        <v>59</v>
      </c>
      <c r="R33" t="s">
        <v>57</v>
      </c>
      <c r="S33" t="s">
        <v>645</v>
      </c>
      <c r="T33" t="s">
        <v>60</v>
      </c>
      <c r="U33" t="s">
        <v>657</v>
      </c>
      <c r="V33" t="s">
        <v>124</v>
      </c>
      <c r="W33" t="s">
        <v>57</v>
      </c>
      <c r="X33" t="s">
        <v>57</v>
      </c>
      <c r="Y33" t="s">
        <v>57</v>
      </c>
      <c r="Z33" t="s">
        <v>124</v>
      </c>
      <c r="AA33" t="s">
        <v>57</v>
      </c>
      <c r="AB33" t="s">
        <v>59</v>
      </c>
      <c r="AC33" t="s">
        <v>59</v>
      </c>
    </row>
    <row r="34" spans="1:29" x14ac:dyDescent="0.3">
      <c r="A34" t="s">
        <v>618</v>
      </c>
      <c r="B34" t="s">
        <v>619</v>
      </c>
      <c r="C34" t="s">
        <v>620</v>
      </c>
      <c r="D34" t="s">
        <v>630</v>
      </c>
      <c r="E34" t="s">
        <v>622</v>
      </c>
      <c r="F34" t="s">
        <v>623</v>
      </c>
      <c r="G34" t="s">
        <v>223</v>
      </c>
      <c r="H34" t="s">
        <v>224</v>
      </c>
      <c r="I34" t="s">
        <v>625</v>
      </c>
      <c r="J34" t="s">
        <v>220</v>
      </c>
      <c r="K34" t="s">
        <v>142</v>
      </c>
      <c r="L34" t="s">
        <v>60</v>
      </c>
      <c r="M34" t="s">
        <v>225</v>
      </c>
      <c r="N34" t="s">
        <v>63</v>
      </c>
      <c r="O34" t="s">
        <v>627</v>
      </c>
      <c r="P34" t="s">
        <v>59</v>
      </c>
      <c r="Q34" t="s">
        <v>658</v>
      </c>
      <c r="R34" t="s">
        <v>124</v>
      </c>
      <c r="S34" t="s">
        <v>59</v>
      </c>
      <c r="T34" t="s">
        <v>59</v>
      </c>
      <c r="U34" t="s">
        <v>59</v>
      </c>
      <c r="V34" t="s">
        <v>59</v>
      </c>
      <c r="W34" t="s">
        <v>59</v>
      </c>
      <c r="X34" t="s">
        <v>59</v>
      </c>
      <c r="Y34" t="s">
        <v>59</v>
      </c>
      <c r="Z34" t="s">
        <v>59</v>
      </c>
      <c r="AA34" t="s">
        <v>59</v>
      </c>
      <c r="AB34" t="s">
        <v>59</v>
      </c>
      <c r="AC34" t="s">
        <v>59</v>
      </c>
    </row>
    <row r="35" spans="1:29" x14ac:dyDescent="0.3">
      <c r="A35" t="s">
        <v>618</v>
      </c>
      <c r="B35" t="s">
        <v>619</v>
      </c>
      <c r="C35" t="s">
        <v>620</v>
      </c>
      <c r="D35" t="s">
        <v>630</v>
      </c>
      <c r="E35" t="s">
        <v>622</v>
      </c>
      <c r="F35" t="s">
        <v>623</v>
      </c>
      <c r="G35" t="s">
        <v>228</v>
      </c>
      <c r="H35" t="s">
        <v>229</v>
      </c>
      <c r="I35" t="s">
        <v>625</v>
      </c>
      <c r="J35" t="s">
        <v>220</v>
      </c>
      <c r="K35" t="s">
        <v>142</v>
      </c>
      <c r="L35" t="s">
        <v>60</v>
      </c>
      <c r="M35" t="s">
        <v>230</v>
      </c>
      <c r="N35" t="s">
        <v>63</v>
      </c>
      <c r="O35" t="s">
        <v>627</v>
      </c>
      <c r="P35" t="s">
        <v>59</v>
      </c>
      <c r="Q35" t="s">
        <v>658</v>
      </c>
      <c r="R35" t="s">
        <v>124</v>
      </c>
      <c r="S35" t="s">
        <v>59</v>
      </c>
      <c r="T35" t="s">
        <v>59</v>
      </c>
      <c r="U35" t="s">
        <v>59</v>
      </c>
      <c r="V35" t="s">
        <v>59</v>
      </c>
      <c r="W35" t="s">
        <v>59</v>
      </c>
      <c r="X35" t="s">
        <v>59</v>
      </c>
      <c r="Y35" t="s">
        <v>59</v>
      </c>
      <c r="Z35" t="s">
        <v>59</v>
      </c>
      <c r="AA35" t="s">
        <v>59</v>
      </c>
      <c r="AB35" t="s">
        <v>59</v>
      </c>
      <c r="AC35" t="s">
        <v>59</v>
      </c>
    </row>
    <row r="36" spans="1:29" x14ac:dyDescent="0.3">
      <c r="A36" t="s">
        <v>618</v>
      </c>
      <c r="B36" t="s">
        <v>619</v>
      </c>
      <c r="C36" t="s">
        <v>620</v>
      </c>
      <c r="D36" t="s">
        <v>630</v>
      </c>
      <c r="E36" t="s">
        <v>622</v>
      </c>
      <c r="F36" t="s">
        <v>623</v>
      </c>
      <c r="G36" t="s">
        <v>231</v>
      </c>
      <c r="H36" t="s">
        <v>232</v>
      </c>
      <c r="I36" t="s">
        <v>625</v>
      </c>
      <c r="J36" t="s">
        <v>220</v>
      </c>
      <c r="K36" t="s">
        <v>142</v>
      </c>
      <c r="L36" t="s">
        <v>60</v>
      </c>
      <c r="M36" t="s">
        <v>233</v>
      </c>
      <c r="N36" t="s">
        <v>63</v>
      </c>
      <c r="O36" t="s">
        <v>627</v>
      </c>
      <c r="P36" t="s">
        <v>59</v>
      </c>
      <c r="Q36" t="s">
        <v>658</v>
      </c>
      <c r="R36" t="s">
        <v>124</v>
      </c>
      <c r="S36" t="s">
        <v>59</v>
      </c>
      <c r="T36" t="s">
        <v>59</v>
      </c>
      <c r="U36" t="s">
        <v>59</v>
      </c>
      <c r="V36" t="s">
        <v>59</v>
      </c>
      <c r="W36" t="s">
        <v>59</v>
      </c>
      <c r="X36" t="s">
        <v>59</v>
      </c>
      <c r="Y36" t="s">
        <v>59</v>
      </c>
      <c r="Z36" t="s">
        <v>59</v>
      </c>
      <c r="AA36" t="s">
        <v>59</v>
      </c>
      <c r="AB36" t="s">
        <v>59</v>
      </c>
      <c r="AC36" t="s">
        <v>59</v>
      </c>
    </row>
    <row r="37" spans="1:29" x14ac:dyDescent="0.3">
      <c r="A37" t="s">
        <v>618</v>
      </c>
      <c r="B37" t="s">
        <v>619</v>
      </c>
      <c r="C37" t="s">
        <v>620</v>
      </c>
      <c r="D37" t="s">
        <v>630</v>
      </c>
      <c r="E37" t="s">
        <v>622</v>
      </c>
      <c r="F37" t="s">
        <v>623</v>
      </c>
      <c r="G37" t="s">
        <v>659</v>
      </c>
      <c r="H37" t="s">
        <v>660</v>
      </c>
      <c r="I37" t="s">
        <v>625</v>
      </c>
      <c r="J37" t="s">
        <v>220</v>
      </c>
      <c r="K37" t="s">
        <v>142</v>
      </c>
      <c r="L37" t="s">
        <v>60</v>
      </c>
      <c r="M37" t="s">
        <v>661</v>
      </c>
      <c r="N37" t="s">
        <v>63</v>
      </c>
      <c r="O37" t="s">
        <v>627</v>
      </c>
      <c r="P37" t="s">
        <v>59</v>
      </c>
      <c r="Q37" t="s">
        <v>658</v>
      </c>
      <c r="R37" t="s">
        <v>124</v>
      </c>
      <c r="S37" t="s">
        <v>59</v>
      </c>
      <c r="T37" t="s">
        <v>59</v>
      </c>
      <c r="U37" t="s">
        <v>59</v>
      </c>
      <c r="V37" t="s">
        <v>59</v>
      </c>
      <c r="W37" t="s">
        <v>59</v>
      </c>
      <c r="X37" t="s">
        <v>59</v>
      </c>
      <c r="Y37" t="s">
        <v>59</v>
      </c>
      <c r="Z37" t="s">
        <v>59</v>
      </c>
      <c r="AA37" t="s">
        <v>59</v>
      </c>
      <c r="AB37" t="s">
        <v>59</v>
      </c>
      <c r="AC37" t="s">
        <v>59</v>
      </c>
    </row>
    <row r="38" spans="1:29" x14ac:dyDescent="0.3">
      <c r="A38" t="s">
        <v>618</v>
      </c>
      <c r="B38" t="s">
        <v>619</v>
      </c>
      <c r="C38" t="s">
        <v>620</v>
      </c>
      <c r="D38" t="s">
        <v>662</v>
      </c>
      <c r="E38" t="s">
        <v>622</v>
      </c>
      <c r="F38" t="s">
        <v>623</v>
      </c>
      <c r="G38" t="s">
        <v>234</v>
      </c>
      <c r="H38" t="s">
        <v>235</v>
      </c>
      <c r="I38" t="s">
        <v>625</v>
      </c>
      <c r="J38" t="s">
        <v>220</v>
      </c>
      <c r="K38" t="s">
        <v>142</v>
      </c>
      <c r="L38" t="s">
        <v>60</v>
      </c>
      <c r="M38" t="s">
        <v>236</v>
      </c>
      <c r="N38" t="s">
        <v>63</v>
      </c>
      <c r="O38" t="s">
        <v>627</v>
      </c>
      <c r="P38" t="s">
        <v>59</v>
      </c>
      <c r="Q38" t="s">
        <v>658</v>
      </c>
      <c r="R38" t="s">
        <v>124</v>
      </c>
      <c r="S38" t="s">
        <v>59</v>
      </c>
      <c r="T38" t="s">
        <v>59</v>
      </c>
      <c r="U38" t="s">
        <v>59</v>
      </c>
      <c r="V38" t="s">
        <v>59</v>
      </c>
      <c r="W38" t="s">
        <v>59</v>
      </c>
      <c r="X38" t="s">
        <v>59</v>
      </c>
      <c r="Y38" t="s">
        <v>59</v>
      </c>
      <c r="Z38" t="s">
        <v>59</v>
      </c>
      <c r="AA38" t="s">
        <v>59</v>
      </c>
      <c r="AB38" t="s">
        <v>59</v>
      </c>
      <c r="AC38" t="s">
        <v>59</v>
      </c>
    </row>
    <row r="39" spans="1:29" x14ac:dyDescent="0.3">
      <c r="A39" t="s">
        <v>618</v>
      </c>
      <c r="B39" t="s">
        <v>619</v>
      </c>
      <c r="C39" t="s">
        <v>620</v>
      </c>
      <c r="D39" t="s">
        <v>620</v>
      </c>
      <c r="E39" t="s">
        <v>622</v>
      </c>
      <c r="F39" t="s">
        <v>623</v>
      </c>
      <c r="G39" t="s">
        <v>663</v>
      </c>
      <c r="H39" t="s">
        <v>237</v>
      </c>
      <c r="I39" t="s">
        <v>625</v>
      </c>
      <c r="J39" t="s">
        <v>220</v>
      </c>
      <c r="K39" t="s">
        <v>58</v>
      </c>
      <c r="L39" t="s">
        <v>60</v>
      </c>
      <c r="M39" t="s">
        <v>238</v>
      </c>
      <c r="N39" t="s">
        <v>63</v>
      </c>
      <c r="O39" t="s">
        <v>627</v>
      </c>
      <c r="P39" t="s">
        <v>59</v>
      </c>
      <c r="Q39" t="s">
        <v>658</v>
      </c>
      <c r="R39" t="s">
        <v>124</v>
      </c>
      <c r="S39" t="s">
        <v>59</v>
      </c>
      <c r="T39" t="s">
        <v>59</v>
      </c>
      <c r="U39" t="s">
        <v>59</v>
      </c>
      <c r="V39" t="s">
        <v>59</v>
      </c>
      <c r="W39" t="s">
        <v>59</v>
      </c>
      <c r="X39" t="s">
        <v>59</v>
      </c>
      <c r="Y39" t="s">
        <v>59</v>
      </c>
      <c r="Z39" t="s">
        <v>59</v>
      </c>
      <c r="AA39" t="s">
        <v>59</v>
      </c>
      <c r="AB39" t="s">
        <v>59</v>
      </c>
      <c r="AC39" t="s">
        <v>59</v>
      </c>
    </row>
    <row r="40" spans="1:29" x14ac:dyDescent="0.3">
      <c r="A40" t="s">
        <v>618</v>
      </c>
      <c r="B40" t="s">
        <v>619</v>
      </c>
      <c r="C40" t="s">
        <v>620</v>
      </c>
      <c r="D40" t="s">
        <v>628</v>
      </c>
      <c r="E40" t="s">
        <v>622</v>
      </c>
      <c r="F40" t="s">
        <v>623</v>
      </c>
      <c r="G40" t="s">
        <v>239</v>
      </c>
      <c r="H40" t="s">
        <v>240</v>
      </c>
      <c r="I40" t="s">
        <v>625</v>
      </c>
      <c r="J40" t="s">
        <v>220</v>
      </c>
      <c r="K40" t="s">
        <v>58</v>
      </c>
      <c r="L40" t="s">
        <v>60</v>
      </c>
      <c r="M40" t="s">
        <v>241</v>
      </c>
      <c r="N40" t="s">
        <v>63</v>
      </c>
      <c r="O40" t="s">
        <v>627</v>
      </c>
      <c r="P40" t="s">
        <v>59</v>
      </c>
      <c r="Q40" t="s">
        <v>658</v>
      </c>
      <c r="R40" t="s">
        <v>124</v>
      </c>
      <c r="S40" t="s">
        <v>59</v>
      </c>
      <c r="T40" t="s">
        <v>59</v>
      </c>
      <c r="U40" t="s">
        <v>59</v>
      </c>
      <c r="V40" t="s">
        <v>59</v>
      </c>
      <c r="W40" t="s">
        <v>59</v>
      </c>
      <c r="X40" t="s">
        <v>59</v>
      </c>
      <c r="Y40" t="s">
        <v>59</v>
      </c>
      <c r="Z40" t="s">
        <v>59</v>
      </c>
      <c r="AA40" t="s">
        <v>59</v>
      </c>
      <c r="AB40" t="s">
        <v>59</v>
      </c>
      <c r="AC40" t="s">
        <v>59</v>
      </c>
    </row>
    <row r="41" spans="1:29" x14ac:dyDescent="0.3">
      <c r="A41" t="s">
        <v>618</v>
      </c>
      <c r="B41" t="s">
        <v>619</v>
      </c>
      <c r="C41" t="s">
        <v>620</v>
      </c>
      <c r="D41" t="s">
        <v>632</v>
      </c>
      <c r="E41" t="s">
        <v>622</v>
      </c>
      <c r="F41" t="s">
        <v>623</v>
      </c>
      <c r="G41" t="s">
        <v>242</v>
      </c>
      <c r="H41" t="s">
        <v>243</v>
      </c>
      <c r="I41" t="s">
        <v>625</v>
      </c>
      <c r="J41" t="s">
        <v>220</v>
      </c>
      <c r="K41" t="s">
        <v>142</v>
      </c>
      <c r="L41" t="s">
        <v>60</v>
      </c>
      <c r="M41" t="s">
        <v>244</v>
      </c>
      <c r="N41" t="s">
        <v>63</v>
      </c>
      <c r="O41" t="s">
        <v>627</v>
      </c>
      <c r="P41" t="s">
        <v>59</v>
      </c>
      <c r="Q41" t="s">
        <v>658</v>
      </c>
      <c r="R41" t="s">
        <v>124</v>
      </c>
      <c r="S41" t="s">
        <v>59</v>
      </c>
      <c r="T41" t="s">
        <v>59</v>
      </c>
      <c r="U41" t="s">
        <v>59</v>
      </c>
      <c r="V41" t="s">
        <v>59</v>
      </c>
      <c r="W41" t="s">
        <v>59</v>
      </c>
      <c r="X41" t="s">
        <v>59</v>
      </c>
      <c r="Y41" t="s">
        <v>59</v>
      </c>
      <c r="Z41" t="s">
        <v>59</v>
      </c>
      <c r="AA41" t="s">
        <v>59</v>
      </c>
      <c r="AB41" t="s">
        <v>59</v>
      </c>
      <c r="AC41" t="s">
        <v>59</v>
      </c>
    </row>
    <row r="42" spans="1:29" x14ac:dyDescent="0.3">
      <c r="A42" t="s">
        <v>618</v>
      </c>
      <c r="B42" t="s">
        <v>619</v>
      </c>
      <c r="C42" t="s">
        <v>620</v>
      </c>
      <c r="D42" t="s">
        <v>630</v>
      </c>
      <c r="E42" t="s">
        <v>622</v>
      </c>
      <c r="F42" t="s">
        <v>623</v>
      </c>
      <c r="G42" t="s">
        <v>664</v>
      </c>
      <c r="H42" t="s">
        <v>252</v>
      </c>
      <c r="I42" t="s">
        <v>625</v>
      </c>
      <c r="J42" t="s">
        <v>220</v>
      </c>
      <c r="K42" t="s">
        <v>142</v>
      </c>
      <c r="L42" t="s">
        <v>60</v>
      </c>
      <c r="M42" t="s">
        <v>253</v>
      </c>
      <c r="N42" t="s">
        <v>63</v>
      </c>
      <c r="O42" t="s">
        <v>627</v>
      </c>
      <c r="P42" t="s">
        <v>59</v>
      </c>
      <c r="Q42" t="s">
        <v>658</v>
      </c>
      <c r="R42" t="s">
        <v>124</v>
      </c>
      <c r="S42" t="s">
        <v>59</v>
      </c>
      <c r="T42" t="s">
        <v>59</v>
      </c>
      <c r="U42" t="s">
        <v>59</v>
      </c>
      <c r="V42" t="s">
        <v>59</v>
      </c>
      <c r="W42" t="s">
        <v>59</v>
      </c>
      <c r="X42" t="s">
        <v>59</v>
      </c>
      <c r="Y42" t="s">
        <v>59</v>
      </c>
      <c r="Z42" t="s">
        <v>59</v>
      </c>
      <c r="AA42" t="s">
        <v>59</v>
      </c>
      <c r="AB42" t="s">
        <v>59</v>
      </c>
      <c r="AC42" t="s">
        <v>59</v>
      </c>
    </row>
    <row r="43" spans="1:29" x14ac:dyDescent="0.3">
      <c r="A43" t="s">
        <v>618</v>
      </c>
      <c r="B43" t="s">
        <v>619</v>
      </c>
      <c r="C43" t="s">
        <v>620</v>
      </c>
      <c r="D43" t="s">
        <v>630</v>
      </c>
      <c r="E43" t="s">
        <v>622</v>
      </c>
      <c r="F43" t="s">
        <v>623</v>
      </c>
      <c r="G43" t="s">
        <v>260</v>
      </c>
      <c r="H43" t="s">
        <v>261</v>
      </c>
      <c r="I43" t="s">
        <v>625</v>
      </c>
      <c r="J43" t="s">
        <v>220</v>
      </c>
      <c r="K43" t="s">
        <v>142</v>
      </c>
      <c r="L43" t="s">
        <v>60</v>
      </c>
      <c r="M43" t="s">
        <v>262</v>
      </c>
      <c r="N43" t="s">
        <v>63</v>
      </c>
      <c r="O43" t="s">
        <v>627</v>
      </c>
      <c r="P43" t="s">
        <v>59</v>
      </c>
      <c r="Q43" t="s">
        <v>658</v>
      </c>
      <c r="R43" t="s">
        <v>124</v>
      </c>
      <c r="S43" t="s">
        <v>59</v>
      </c>
      <c r="T43" t="s">
        <v>59</v>
      </c>
      <c r="U43" t="s">
        <v>59</v>
      </c>
      <c r="V43" t="s">
        <v>59</v>
      </c>
      <c r="W43" t="s">
        <v>59</v>
      </c>
      <c r="X43" t="s">
        <v>59</v>
      </c>
      <c r="Y43" t="s">
        <v>59</v>
      </c>
      <c r="Z43" t="s">
        <v>59</v>
      </c>
      <c r="AA43" t="s">
        <v>59</v>
      </c>
      <c r="AB43" t="s">
        <v>59</v>
      </c>
      <c r="AC43" t="s">
        <v>59</v>
      </c>
    </row>
    <row r="44" spans="1:29" x14ac:dyDescent="0.3">
      <c r="A44" t="s">
        <v>618</v>
      </c>
      <c r="B44" t="s">
        <v>619</v>
      </c>
      <c r="C44" t="s">
        <v>620</v>
      </c>
      <c r="D44" t="s">
        <v>665</v>
      </c>
      <c r="E44" t="s">
        <v>622</v>
      </c>
      <c r="F44" t="s">
        <v>623</v>
      </c>
      <c r="G44" t="s">
        <v>666</v>
      </c>
      <c r="H44" t="s">
        <v>263</v>
      </c>
      <c r="I44" t="s">
        <v>625</v>
      </c>
      <c r="J44" t="s">
        <v>220</v>
      </c>
      <c r="K44" t="s">
        <v>58</v>
      </c>
      <c r="L44" t="s">
        <v>60</v>
      </c>
      <c r="M44" t="s">
        <v>264</v>
      </c>
      <c r="N44" t="s">
        <v>63</v>
      </c>
      <c r="O44" t="s">
        <v>627</v>
      </c>
      <c r="P44" t="s">
        <v>59</v>
      </c>
      <c r="Q44" t="s">
        <v>658</v>
      </c>
      <c r="R44" t="s">
        <v>124</v>
      </c>
      <c r="S44" t="s">
        <v>59</v>
      </c>
      <c r="T44" t="s">
        <v>59</v>
      </c>
      <c r="U44" t="s">
        <v>59</v>
      </c>
      <c r="V44" t="s">
        <v>59</v>
      </c>
      <c r="W44" t="s">
        <v>59</v>
      </c>
      <c r="X44" t="s">
        <v>59</v>
      </c>
      <c r="Y44" t="s">
        <v>59</v>
      </c>
      <c r="Z44" t="s">
        <v>59</v>
      </c>
      <c r="AA44" t="s">
        <v>59</v>
      </c>
      <c r="AB44" t="s">
        <v>59</v>
      </c>
      <c r="AC44" t="s">
        <v>59</v>
      </c>
    </row>
    <row r="45" spans="1:29" x14ac:dyDescent="0.3">
      <c r="A45" t="s">
        <v>618</v>
      </c>
      <c r="B45" t="s">
        <v>619</v>
      </c>
      <c r="C45" t="s">
        <v>620</v>
      </c>
      <c r="D45" t="s">
        <v>620</v>
      </c>
      <c r="E45" t="s">
        <v>622</v>
      </c>
      <c r="F45" t="s">
        <v>623</v>
      </c>
      <c r="G45" t="s">
        <v>667</v>
      </c>
      <c r="H45" t="s">
        <v>265</v>
      </c>
      <c r="I45" t="s">
        <v>625</v>
      </c>
      <c r="J45" t="s">
        <v>220</v>
      </c>
      <c r="K45" t="s">
        <v>58</v>
      </c>
      <c r="L45" t="s">
        <v>60</v>
      </c>
      <c r="M45" t="s">
        <v>266</v>
      </c>
      <c r="N45" t="s">
        <v>63</v>
      </c>
      <c r="O45" t="s">
        <v>627</v>
      </c>
      <c r="P45" t="s">
        <v>59</v>
      </c>
      <c r="Q45" t="s">
        <v>658</v>
      </c>
      <c r="R45" t="s">
        <v>124</v>
      </c>
      <c r="S45" t="s">
        <v>59</v>
      </c>
      <c r="T45" t="s">
        <v>59</v>
      </c>
      <c r="U45" t="s">
        <v>59</v>
      </c>
      <c r="V45" t="s">
        <v>59</v>
      </c>
      <c r="W45" t="s">
        <v>59</v>
      </c>
      <c r="X45" t="s">
        <v>59</v>
      </c>
      <c r="Y45" t="s">
        <v>59</v>
      </c>
      <c r="Z45" t="s">
        <v>59</v>
      </c>
      <c r="AA45" t="s">
        <v>59</v>
      </c>
      <c r="AB45" t="s">
        <v>59</v>
      </c>
      <c r="AC45" t="s">
        <v>59</v>
      </c>
    </row>
    <row r="46" spans="1:29" x14ac:dyDescent="0.3">
      <c r="A46" t="s">
        <v>618</v>
      </c>
      <c r="B46" t="s">
        <v>619</v>
      </c>
      <c r="C46" t="s">
        <v>620</v>
      </c>
      <c r="D46" t="s">
        <v>630</v>
      </c>
      <c r="E46" t="s">
        <v>622</v>
      </c>
      <c r="F46" t="s">
        <v>623</v>
      </c>
      <c r="G46" t="s">
        <v>668</v>
      </c>
      <c r="H46" t="s">
        <v>267</v>
      </c>
      <c r="I46" t="s">
        <v>625</v>
      </c>
      <c r="J46" t="s">
        <v>220</v>
      </c>
      <c r="K46" t="s">
        <v>142</v>
      </c>
      <c r="L46" t="s">
        <v>60</v>
      </c>
      <c r="M46" t="s">
        <v>268</v>
      </c>
      <c r="N46" t="s">
        <v>63</v>
      </c>
      <c r="O46" t="s">
        <v>627</v>
      </c>
      <c r="P46" t="s">
        <v>59</v>
      </c>
      <c r="Q46" t="s">
        <v>658</v>
      </c>
      <c r="R46" t="s">
        <v>124</v>
      </c>
      <c r="S46" t="s">
        <v>59</v>
      </c>
      <c r="T46" t="s">
        <v>59</v>
      </c>
      <c r="U46" t="s">
        <v>59</v>
      </c>
      <c r="V46" t="s">
        <v>59</v>
      </c>
      <c r="W46" t="s">
        <v>59</v>
      </c>
      <c r="X46" t="s">
        <v>59</v>
      </c>
      <c r="Y46" t="s">
        <v>59</v>
      </c>
      <c r="Z46" t="s">
        <v>59</v>
      </c>
      <c r="AA46" t="s">
        <v>59</v>
      </c>
      <c r="AB46" t="s">
        <v>59</v>
      </c>
      <c r="AC46" t="s">
        <v>59</v>
      </c>
    </row>
    <row r="47" spans="1:29" x14ac:dyDescent="0.3">
      <c r="A47" t="s">
        <v>618</v>
      </c>
      <c r="B47" t="s">
        <v>619</v>
      </c>
      <c r="C47" t="s">
        <v>620</v>
      </c>
      <c r="D47" t="s">
        <v>630</v>
      </c>
      <c r="E47" t="s">
        <v>622</v>
      </c>
      <c r="F47" t="s">
        <v>623</v>
      </c>
      <c r="G47" t="s">
        <v>669</v>
      </c>
      <c r="H47" t="s">
        <v>269</v>
      </c>
      <c r="I47" t="s">
        <v>625</v>
      </c>
      <c r="J47" t="s">
        <v>220</v>
      </c>
      <c r="K47" t="s">
        <v>196</v>
      </c>
      <c r="L47" t="s">
        <v>60</v>
      </c>
      <c r="M47" t="s">
        <v>270</v>
      </c>
      <c r="N47" t="s">
        <v>63</v>
      </c>
      <c r="O47" t="s">
        <v>627</v>
      </c>
      <c r="P47" t="s">
        <v>59</v>
      </c>
      <c r="Q47" t="s">
        <v>670</v>
      </c>
      <c r="R47" t="s">
        <v>124</v>
      </c>
      <c r="S47" t="s">
        <v>59</v>
      </c>
      <c r="T47" t="s">
        <v>59</v>
      </c>
      <c r="U47" t="s">
        <v>59</v>
      </c>
      <c r="V47" t="s">
        <v>59</v>
      </c>
      <c r="W47" t="s">
        <v>59</v>
      </c>
      <c r="X47" t="s">
        <v>59</v>
      </c>
      <c r="Y47" t="s">
        <v>59</v>
      </c>
      <c r="Z47" t="s">
        <v>59</v>
      </c>
      <c r="AA47" t="s">
        <v>59</v>
      </c>
      <c r="AB47" t="s">
        <v>59</v>
      </c>
      <c r="AC47" t="s">
        <v>59</v>
      </c>
    </row>
    <row r="48" spans="1:29" x14ac:dyDescent="0.3">
      <c r="A48" t="s">
        <v>618</v>
      </c>
      <c r="B48" t="s">
        <v>619</v>
      </c>
      <c r="C48" t="s">
        <v>620</v>
      </c>
      <c r="D48" t="s">
        <v>630</v>
      </c>
      <c r="E48" t="s">
        <v>622</v>
      </c>
      <c r="F48" t="s">
        <v>623</v>
      </c>
      <c r="G48" t="s">
        <v>671</v>
      </c>
      <c r="H48" t="s">
        <v>271</v>
      </c>
      <c r="I48" t="s">
        <v>625</v>
      </c>
      <c r="J48" t="s">
        <v>220</v>
      </c>
      <c r="K48" t="s">
        <v>196</v>
      </c>
      <c r="L48" t="s">
        <v>60</v>
      </c>
      <c r="M48" t="s">
        <v>272</v>
      </c>
      <c r="N48" t="s">
        <v>63</v>
      </c>
      <c r="O48" t="s">
        <v>627</v>
      </c>
      <c r="P48" t="s">
        <v>59</v>
      </c>
      <c r="Q48" t="s">
        <v>670</v>
      </c>
      <c r="R48" t="s">
        <v>124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</row>
    <row r="49" spans="1:29" x14ac:dyDescent="0.3">
      <c r="A49" t="s">
        <v>618</v>
      </c>
      <c r="B49" t="s">
        <v>619</v>
      </c>
      <c r="C49" t="s">
        <v>620</v>
      </c>
      <c r="D49" t="s">
        <v>632</v>
      </c>
      <c r="E49" t="s">
        <v>622</v>
      </c>
      <c r="F49" t="s">
        <v>623</v>
      </c>
      <c r="G49" t="s">
        <v>273</v>
      </c>
      <c r="H49" t="s">
        <v>267</v>
      </c>
      <c r="I49" t="s">
        <v>625</v>
      </c>
      <c r="J49" t="s">
        <v>220</v>
      </c>
      <c r="K49" t="s">
        <v>142</v>
      </c>
      <c r="L49" t="s">
        <v>60</v>
      </c>
      <c r="M49" t="s">
        <v>274</v>
      </c>
      <c r="N49" t="s">
        <v>63</v>
      </c>
      <c r="O49" t="s">
        <v>627</v>
      </c>
      <c r="P49" t="s">
        <v>59</v>
      </c>
      <c r="Q49" t="s">
        <v>658</v>
      </c>
      <c r="R49" t="s">
        <v>124</v>
      </c>
      <c r="S49" t="s">
        <v>59</v>
      </c>
      <c r="T49" t="s">
        <v>59</v>
      </c>
      <c r="U49" t="s">
        <v>59</v>
      </c>
      <c r="V49" t="s">
        <v>59</v>
      </c>
      <c r="W49" t="s">
        <v>59</v>
      </c>
      <c r="X49" t="s">
        <v>59</v>
      </c>
      <c r="Y49" t="s">
        <v>59</v>
      </c>
      <c r="Z49" t="s">
        <v>59</v>
      </c>
      <c r="AA49" t="s">
        <v>59</v>
      </c>
      <c r="AB49" t="s">
        <v>59</v>
      </c>
      <c r="AC49" t="s">
        <v>59</v>
      </c>
    </row>
    <row r="50" spans="1:29" x14ac:dyDescent="0.3">
      <c r="A50" t="s">
        <v>618</v>
      </c>
      <c r="B50" t="s">
        <v>619</v>
      </c>
      <c r="C50" t="s">
        <v>620</v>
      </c>
      <c r="D50" t="s">
        <v>620</v>
      </c>
      <c r="E50" t="s">
        <v>622</v>
      </c>
      <c r="F50" t="s">
        <v>623</v>
      </c>
      <c r="G50" t="s">
        <v>672</v>
      </c>
      <c r="H50" t="s">
        <v>275</v>
      </c>
      <c r="I50" t="s">
        <v>625</v>
      </c>
      <c r="J50" t="s">
        <v>220</v>
      </c>
      <c r="K50" t="s">
        <v>58</v>
      </c>
      <c r="L50" t="s">
        <v>60</v>
      </c>
      <c r="M50" t="s">
        <v>276</v>
      </c>
      <c r="N50" t="s">
        <v>63</v>
      </c>
      <c r="O50" t="s">
        <v>627</v>
      </c>
      <c r="P50" t="s">
        <v>59</v>
      </c>
      <c r="Q50" t="s">
        <v>658</v>
      </c>
      <c r="R50" t="s">
        <v>124</v>
      </c>
      <c r="S50" t="s">
        <v>59</v>
      </c>
      <c r="T50" t="s">
        <v>59</v>
      </c>
      <c r="U50" t="s">
        <v>59</v>
      </c>
      <c r="V50" t="s">
        <v>59</v>
      </c>
      <c r="W50" t="s">
        <v>59</v>
      </c>
      <c r="X50" t="s">
        <v>59</v>
      </c>
      <c r="Y50" t="s">
        <v>59</v>
      </c>
      <c r="Z50" t="s">
        <v>59</v>
      </c>
      <c r="AA50" t="s">
        <v>59</v>
      </c>
      <c r="AB50" t="s">
        <v>59</v>
      </c>
      <c r="AC50" t="s">
        <v>59</v>
      </c>
    </row>
    <row r="51" spans="1:29" x14ac:dyDescent="0.3">
      <c r="A51" t="s">
        <v>618</v>
      </c>
      <c r="B51" t="s">
        <v>619</v>
      </c>
      <c r="C51" t="s">
        <v>620</v>
      </c>
      <c r="D51" t="s">
        <v>632</v>
      </c>
      <c r="E51" t="s">
        <v>622</v>
      </c>
      <c r="F51" t="s">
        <v>623</v>
      </c>
      <c r="G51" t="s">
        <v>277</v>
      </c>
      <c r="H51" t="s">
        <v>278</v>
      </c>
      <c r="I51" t="s">
        <v>625</v>
      </c>
      <c r="J51" t="s">
        <v>220</v>
      </c>
      <c r="K51" t="s">
        <v>142</v>
      </c>
      <c r="L51" t="s">
        <v>60</v>
      </c>
      <c r="M51" t="s">
        <v>279</v>
      </c>
      <c r="N51" t="s">
        <v>63</v>
      </c>
      <c r="O51" t="s">
        <v>627</v>
      </c>
      <c r="P51" t="s">
        <v>59</v>
      </c>
      <c r="Q51" t="s">
        <v>658</v>
      </c>
      <c r="R51" t="s">
        <v>124</v>
      </c>
      <c r="S51" t="s">
        <v>59</v>
      </c>
      <c r="T51" t="s">
        <v>59</v>
      </c>
      <c r="U51" t="s">
        <v>59</v>
      </c>
      <c r="V51" t="s">
        <v>59</v>
      </c>
      <c r="W51" t="s">
        <v>59</v>
      </c>
      <c r="X51" t="s">
        <v>59</v>
      </c>
      <c r="Y51" t="s">
        <v>59</v>
      </c>
      <c r="Z51" t="s">
        <v>59</v>
      </c>
      <c r="AA51" t="s">
        <v>59</v>
      </c>
      <c r="AB51" t="s">
        <v>59</v>
      </c>
      <c r="AC51" t="s">
        <v>59</v>
      </c>
    </row>
    <row r="52" spans="1:29" x14ac:dyDescent="0.3">
      <c r="A52" t="s">
        <v>618</v>
      </c>
      <c r="B52" t="s">
        <v>619</v>
      </c>
      <c r="C52" t="s">
        <v>620</v>
      </c>
      <c r="D52" t="s">
        <v>630</v>
      </c>
      <c r="E52" t="s">
        <v>622</v>
      </c>
      <c r="F52" t="s">
        <v>623</v>
      </c>
      <c r="G52" t="s">
        <v>673</v>
      </c>
      <c r="H52" t="s">
        <v>280</v>
      </c>
      <c r="I52" t="s">
        <v>625</v>
      </c>
      <c r="J52" t="s">
        <v>220</v>
      </c>
      <c r="K52" t="s">
        <v>196</v>
      </c>
      <c r="L52" t="s">
        <v>60</v>
      </c>
      <c r="M52" t="s">
        <v>281</v>
      </c>
      <c r="N52" t="s">
        <v>63</v>
      </c>
      <c r="O52" t="s">
        <v>627</v>
      </c>
      <c r="P52" t="s">
        <v>59</v>
      </c>
      <c r="Q52" t="s">
        <v>670</v>
      </c>
      <c r="R52" t="s">
        <v>124</v>
      </c>
      <c r="S52" t="s">
        <v>59</v>
      </c>
      <c r="T52" t="s">
        <v>59</v>
      </c>
      <c r="U52" t="s">
        <v>59</v>
      </c>
      <c r="V52" t="s">
        <v>59</v>
      </c>
      <c r="W52" t="s">
        <v>59</v>
      </c>
      <c r="X52" t="s">
        <v>59</v>
      </c>
      <c r="Y52" t="s">
        <v>59</v>
      </c>
      <c r="Z52" t="s">
        <v>59</v>
      </c>
      <c r="AA52" t="s">
        <v>59</v>
      </c>
      <c r="AB52" t="s">
        <v>59</v>
      </c>
      <c r="AC52" t="s">
        <v>59</v>
      </c>
    </row>
    <row r="53" spans="1:29" x14ac:dyDescent="0.3">
      <c r="A53" t="s">
        <v>618</v>
      </c>
      <c r="B53" t="s">
        <v>619</v>
      </c>
      <c r="C53" t="s">
        <v>620</v>
      </c>
      <c r="D53" t="s">
        <v>630</v>
      </c>
      <c r="E53" t="s">
        <v>622</v>
      </c>
      <c r="F53" t="s">
        <v>623</v>
      </c>
      <c r="G53" t="s">
        <v>282</v>
      </c>
      <c r="H53" t="s">
        <v>283</v>
      </c>
      <c r="I53" t="s">
        <v>625</v>
      </c>
      <c r="J53" t="s">
        <v>220</v>
      </c>
      <c r="K53" t="s">
        <v>142</v>
      </c>
      <c r="L53" t="s">
        <v>60</v>
      </c>
      <c r="M53" t="s">
        <v>284</v>
      </c>
      <c r="N53" t="s">
        <v>63</v>
      </c>
      <c r="O53" t="s">
        <v>627</v>
      </c>
      <c r="P53" t="s">
        <v>59</v>
      </c>
      <c r="Q53" t="s">
        <v>658</v>
      </c>
      <c r="R53" t="s">
        <v>124</v>
      </c>
      <c r="S53" t="s">
        <v>59</v>
      </c>
      <c r="T53" t="s">
        <v>59</v>
      </c>
      <c r="U53" t="s">
        <v>59</v>
      </c>
      <c r="V53" t="s">
        <v>59</v>
      </c>
      <c r="W53" t="s">
        <v>59</v>
      </c>
      <c r="X53" t="s">
        <v>59</v>
      </c>
      <c r="Y53" t="s">
        <v>59</v>
      </c>
      <c r="Z53" t="s">
        <v>59</v>
      </c>
      <c r="AA53" t="s">
        <v>59</v>
      </c>
      <c r="AB53" t="s">
        <v>59</v>
      </c>
      <c r="AC53" t="s">
        <v>59</v>
      </c>
    </row>
    <row r="54" spans="1:29" x14ac:dyDescent="0.3">
      <c r="A54" t="s">
        <v>618</v>
      </c>
      <c r="B54" t="s">
        <v>619</v>
      </c>
      <c r="C54" t="s">
        <v>620</v>
      </c>
      <c r="D54" t="s">
        <v>620</v>
      </c>
      <c r="E54" t="s">
        <v>622</v>
      </c>
      <c r="F54" t="s">
        <v>623</v>
      </c>
      <c r="G54" t="s">
        <v>674</v>
      </c>
      <c r="H54" t="s">
        <v>285</v>
      </c>
      <c r="I54" t="s">
        <v>625</v>
      </c>
      <c r="J54" t="s">
        <v>220</v>
      </c>
      <c r="K54" t="s">
        <v>642</v>
      </c>
      <c r="L54" t="s">
        <v>60</v>
      </c>
      <c r="M54" t="s">
        <v>675</v>
      </c>
      <c r="N54" t="s">
        <v>63</v>
      </c>
      <c r="O54" t="s">
        <v>627</v>
      </c>
      <c r="P54" t="s">
        <v>59</v>
      </c>
      <c r="Q54" t="s">
        <v>59</v>
      </c>
      <c r="R54" t="s">
        <v>124</v>
      </c>
      <c r="S54" t="s">
        <v>59</v>
      </c>
      <c r="T54" t="s">
        <v>59</v>
      </c>
      <c r="U54" t="s">
        <v>59</v>
      </c>
      <c r="V54" t="s">
        <v>59</v>
      </c>
      <c r="W54" t="s">
        <v>59</v>
      </c>
      <c r="X54" t="s">
        <v>59</v>
      </c>
      <c r="Y54" t="s">
        <v>59</v>
      </c>
      <c r="Z54" t="s">
        <v>59</v>
      </c>
      <c r="AA54" t="s">
        <v>59</v>
      </c>
      <c r="AB54" t="s">
        <v>59</v>
      </c>
      <c r="AC54" t="s">
        <v>59</v>
      </c>
    </row>
    <row r="55" spans="1:29" x14ac:dyDescent="0.3">
      <c r="A55" t="s">
        <v>618</v>
      </c>
      <c r="B55" t="s">
        <v>619</v>
      </c>
      <c r="C55" t="s">
        <v>620</v>
      </c>
      <c r="D55" t="s">
        <v>630</v>
      </c>
      <c r="E55" t="s">
        <v>622</v>
      </c>
      <c r="F55" t="s">
        <v>623</v>
      </c>
      <c r="G55" t="s">
        <v>287</v>
      </c>
      <c r="H55" t="s">
        <v>288</v>
      </c>
      <c r="I55" t="s">
        <v>625</v>
      </c>
      <c r="J55" t="s">
        <v>220</v>
      </c>
      <c r="K55" t="s">
        <v>142</v>
      </c>
      <c r="L55" t="s">
        <v>60</v>
      </c>
      <c r="M55" t="s">
        <v>289</v>
      </c>
      <c r="N55" t="s">
        <v>63</v>
      </c>
      <c r="O55" t="s">
        <v>627</v>
      </c>
      <c r="P55" t="s">
        <v>59</v>
      </c>
      <c r="Q55" t="s">
        <v>658</v>
      </c>
      <c r="R55" t="s">
        <v>124</v>
      </c>
      <c r="S55" t="s">
        <v>59</v>
      </c>
      <c r="T55" t="s">
        <v>59</v>
      </c>
      <c r="U55" t="s">
        <v>59</v>
      </c>
      <c r="V55" t="s">
        <v>59</v>
      </c>
      <c r="W55" t="s">
        <v>59</v>
      </c>
      <c r="X55" t="s">
        <v>59</v>
      </c>
      <c r="Y55" t="s">
        <v>59</v>
      </c>
      <c r="Z55" t="s">
        <v>59</v>
      </c>
      <c r="AA55" t="s">
        <v>59</v>
      </c>
      <c r="AB55" t="s">
        <v>59</v>
      </c>
      <c r="AC55" t="s">
        <v>59</v>
      </c>
    </row>
    <row r="56" spans="1:29" x14ac:dyDescent="0.3">
      <c r="A56" t="s">
        <v>618</v>
      </c>
      <c r="B56" t="s">
        <v>619</v>
      </c>
      <c r="C56" t="s">
        <v>620</v>
      </c>
      <c r="D56" t="s">
        <v>632</v>
      </c>
      <c r="E56" t="s">
        <v>622</v>
      </c>
      <c r="F56" t="s">
        <v>623</v>
      </c>
      <c r="G56" t="s">
        <v>290</v>
      </c>
      <c r="H56" t="s">
        <v>291</v>
      </c>
      <c r="I56" t="s">
        <v>625</v>
      </c>
      <c r="J56" t="s">
        <v>220</v>
      </c>
      <c r="K56" t="s">
        <v>142</v>
      </c>
      <c r="L56" t="s">
        <v>60</v>
      </c>
      <c r="M56" t="s">
        <v>292</v>
      </c>
      <c r="N56" t="s">
        <v>63</v>
      </c>
      <c r="O56" t="s">
        <v>627</v>
      </c>
      <c r="P56" t="s">
        <v>59</v>
      </c>
      <c r="Q56" t="s">
        <v>658</v>
      </c>
      <c r="R56" t="s">
        <v>124</v>
      </c>
      <c r="S56" t="s">
        <v>59</v>
      </c>
      <c r="T56" t="s">
        <v>59</v>
      </c>
      <c r="U56" t="s">
        <v>59</v>
      </c>
      <c r="V56" t="s">
        <v>59</v>
      </c>
      <c r="W56" t="s">
        <v>59</v>
      </c>
      <c r="X56" t="s">
        <v>59</v>
      </c>
      <c r="Y56" t="s">
        <v>59</v>
      </c>
      <c r="Z56" t="s">
        <v>59</v>
      </c>
      <c r="AA56" t="s">
        <v>59</v>
      </c>
      <c r="AB56" t="s">
        <v>59</v>
      </c>
      <c r="AC56" t="s">
        <v>59</v>
      </c>
    </row>
    <row r="57" spans="1:29" x14ac:dyDescent="0.3">
      <c r="A57" t="s">
        <v>618</v>
      </c>
      <c r="B57" t="s">
        <v>619</v>
      </c>
      <c r="C57" t="s">
        <v>620</v>
      </c>
      <c r="D57" t="s">
        <v>632</v>
      </c>
      <c r="E57" t="s">
        <v>622</v>
      </c>
      <c r="F57" t="s">
        <v>623</v>
      </c>
      <c r="G57" t="s">
        <v>676</v>
      </c>
      <c r="H57" t="s">
        <v>278</v>
      </c>
      <c r="I57" t="s">
        <v>625</v>
      </c>
      <c r="J57" t="s">
        <v>220</v>
      </c>
      <c r="K57" t="s">
        <v>196</v>
      </c>
      <c r="L57" t="s">
        <v>60</v>
      </c>
      <c r="M57" t="s">
        <v>293</v>
      </c>
      <c r="N57" t="s">
        <v>63</v>
      </c>
      <c r="O57" t="s">
        <v>627</v>
      </c>
      <c r="P57" t="s">
        <v>59</v>
      </c>
      <c r="Q57" t="s">
        <v>670</v>
      </c>
      <c r="R57" t="s">
        <v>124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</row>
    <row r="58" spans="1:29" x14ac:dyDescent="0.3">
      <c r="A58" t="s">
        <v>618</v>
      </c>
      <c r="B58" t="s">
        <v>619</v>
      </c>
      <c r="C58" t="s">
        <v>620</v>
      </c>
      <c r="D58" t="s">
        <v>628</v>
      </c>
      <c r="E58" t="s">
        <v>622</v>
      </c>
      <c r="F58" t="s">
        <v>623</v>
      </c>
      <c r="G58" t="s">
        <v>677</v>
      </c>
      <c r="H58" t="s">
        <v>240</v>
      </c>
      <c r="I58" t="s">
        <v>625</v>
      </c>
      <c r="J58" t="s">
        <v>286</v>
      </c>
      <c r="K58" t="s">
        <v>59</v>
      </c>
      <c r="L58" t="s">
        <v>59</v>
      </c>
      <c r="M58" t="s">
        <v>59</v>
      </c>
      <c r="N58" t="s">
        <v>59</v>
      </c>
      <c r="O58" t="s">
        <v>627</v>
      </c>
      <c r="P58" t="s">
        <v>59</v>
      </c>
      <c r="Q58" t="s">
        <v>59</v>
      </c>
      <c r="R58" t="s">
        <v>124</v>
      </c>
      <c r="S58" t="s">
        <v>59</v>
      </c>
      <c r="T58" t="s">
        <v>59</v>
      </c>
      <c r="U58" t="s">
        <v>59</v>
      </c>
      <c r="V58" t="s">
        <v>59</v>
      </c>
      <c r="W58" t="s">
        <v>59</v>
      </c>
      <c r="X58" t="s">
        <v>59</v>
      </c>
      <c r="Y58" t="s">
        <v>59</v>
      </c>
      <c r="Z58" t="s">
        <v>59</v>
      </c>
      <c r="AA58" t="s">
        <v>59</v>
      </c>
      <c r="AB58" t="s">
        <v>59</v>
      </c>
      <c r="AC58" t="s">
        <v>59</v>
      </c>
    </row>
    <row r="59" spans="1:29" x14ac:dyDescent="0.3">
      <c r="A59" t="s">
        <v>618</v>
      </c>
      <c r="B59" t="s">
        <v>619</v>
      </c>
      <c r="C59" t="s">
        <v>620</v>
      </c>
      <c r="D59" t="s">
        <v>630</v>
      </c>
      <c r="E59" t="s">
        <v>622</v>
      </c>
      <c r="F59" t="s">
        <v>623</v>
      </c>
      <c r="G59" t="s">
        <v>678</v>
      </c>
      <c r="H59" t="s">
        <v>219</v>
      </c>
      <c r="I59" t="s">
        <v>625</v>
      </c>
      <c r="J59" t="s">
        <v>220</v>
      </c>
      <c r="K59" t="s">
        <v>142</v>
      </c>
      <c r="L59" t="s">
        <v>60</v>
      </c>
      <c r="M59" t="s">
        <v>679</v>
      </c>
      <c r="N59" t="s">
        <v>63</v>
      </c>
      <c r="O59" t="s">
        <v>627</v>
      </c>
      <c r="P59" t="s">
        <v>59</v>
      </c>
      <c r="Q59" t="s">
        <v>658</v>
      </c>
      <c r="R59" t="s">
        <v>124</v>
      </c>
      <c r="S59" t="s">
        <v>59</v>
      </c>
      <c r="T59" t="s">
        <v>59</v>
      </c>
      <c r="U59" t="s">
        <v>59</v>
      </c>
      <c r="V59" t="s">
        <v>59</v>
      </c>
      <c r="W59" t="s">
        <v>59</v>
      </c>
      <c r="X59" t="s">
        <v>59</v>
      </c>
      <c r="Y59" t="s">
        <v>59</v>
      </c>
      <c r="Z59" t="s">
        <v>59</v>
      </c>
      <c r="AA59" t="s">
        <v>59</v>
      </c>
      <c r="AB59" t="s">
        <v>59</v>
      </c>
      <c r="AC59" t="s">
        <v>59</v>
      </c>
    </row>
    <row r="60" spans="1:29" x14ac:dyDescent="0.3">
      <c r="A60" t="s">
        <v>618</v>
      </c>
      <c r="B60" t="s">
        <v>619</v>
      </c>
      <c r="C60" t="s">
        <v>620</v>
      </c>
      <c r="D60" t="s">
        <v>628</v>
      </c>
      <c r="E60" t="s">
        <v>622</v>
      </c>
      <c r="F60" t="s">
        <v>623</v>
      </c>
      <c r="G60" t="s">
        <v>680</v>
      </c>
      <c r="H60" t="s">
        <v>294</v>
      </c>
      <c r="I60" t="s">
        <v>625</v>
      </c>
      <c r="J60" t="s">
        <v>220</v>
      </c>
      <c r="K60" t="s">
        <v>58</v>
      </c>
      <c r="L60" t="s">
        <v>60</v>
      </c>
      <c r="M60" t="s">
        <v>295</v>
      </c>
      <c r="N60" t="s">
        <v>63</v>
      </c>
      <c r="O60" t="s">
        <v>627</v>
      </c>
      <c r="P60" t="s">
        <v>59</v>
      </c>
      <c r="Q60" t="s">
        <v>658</v>
      </c>
      <c r="R60" t="s">
        <v>124</v>
      </c>
      <c r="S60" t="s">
        <v>59</v>
      </c>
      <c r="T60" t="s">
        <v>59</v>
      </c>
      <c r="U60" t="s">
        <v>59</v>
      </c>
      <c r="V60" t="s">
        <v>59</v>
      </c>
      <c r="W60" t="s">
        <v>59</v>
      </c>
      <c r="X60" t="s">
        <v>59</v>
      </c>
      <c r="Y60" t="s">
        <v>59</v>
      </c>
      <c r="Z60" t="s">
        <v>59</v>
      </c>
      <c r="AA60" t="s">
        <v>59</v>
      </c>
      <c r="AB60" t="s">
        <v>59</v>
      </c>
      <c r="AC60" t="s">
        <v>59</v>
      </c>
    </row>
    <row r="61" spans="1:29" x14ac:dyDescent="0.3">
      <c r="A61" t="s">
        <v>618</v>
      </c>
      <c r="B61" t="s">
        <v>619</v>
      </c>
      <c r="C61" t="s">
        <v>620</v>
      </c>
      <c r="D61" t="s">
        <v>628</v>
      </c>
      <c r="E61" t="s">
        <v>622</v>
      </c>
      <c r="F61" t="s">
        <v>623</v>
      </c>
      <c r="G61" t="s">
        <v>681</v>
      </c>
      <c r="H61" t="s">
        <v>296</v>
      </c>
      <c r="I61" t="s">
        <v>625</v>
      </c>
      <c r="J61" t="s">
        <v>220</v>
      </c>
      <c r="K61" t="s">
        <v>58</v>
      </c>
      <c r="L61" t="s">
        <v>60</v>
      </c>
      <c r="M61" t="s">
        <v>297</v>
      </c>
      <c r="N61" t="s">
        <v>63</v>
      </c>
      <c r="O61" t="s">
        <v>627</v>
      </c>
      <c r="P61" t="s">
        <v>59</v>
      </c>
      <c r="Q61" t="s">
        <v>658</v>
      </c>
      <c r="R61" t="s">
        <v>124</v>
      </c>
      <c r="S61" t="s">
        <v>59</v>
      </c>
      <c r="T61" t="s">
        <v>59</v>
      </c>
      <c r="U61" t="s">
        <v>59</v>
      </c>
      <c r="V61" t="s">
        <v>59</v>
      </c>
      <c r="W61" t="s">
        <v>59</v>
      </c>
      <c r="X61" t="s">
        <v>59</v>
      </c>
      <c r="Y61" t="s">
        <v>59</v>
      </c>
      <c r="Z61" t="s">
        <v>59</v>
      </c>
      <c r="AA61" t="s">
        <v>59</v>
      </c>
      <c r="AB61" t="s">
        <v>59</v>
      </c>
      <c r="AC61" t="s">
        <v>59</v>
      </c>
    </row>
    <row r="62" spans="1:29" x14ac:dyDescent="0.3">
      <c r="A62" t="s">
        <v>618</v>
      </c>
      <c r="B62" t="s">
        <v>619</v>
      </c>
      <c r="C62" t="s">
        <v>620</v>
      </c>
      <c r="D62" t="s">
        <v>630</v>
      </c>
      <c r="E62" t="s">
        <v>622</v>
      </c>
      <c r="F62" t="s">
        <v>623</v>
      </c>
      <c r="G62" t="s">
        <v>682</v>
      </c>
      <c r="H62" t="s">
        <v>298</v>
      </c>
      <c r="I62" t="s">
        <v>625</v>
      </c>
      <c r="J62" t="s">
        <v>220</v>
      </c>
      <c r="K62" t="s">
        <v>196</v>
      </c>
      <c r="L62" t="s">
        <v>60</v>
      </c>
      <c r="M62" t="s">
        <v>299</v>
      </c>
      <c r="N62" t="s">
        <v>63</v>
      </c>
      <c r="O62" t="s">
        <v>627</v>
      </c>
      <c r="P62" t="s">
        <v>59</v>
      </c>
      <c r="Q62" t="s">
        <v>670</v>
      </c>
      <c r="R62" t="s">
        <v>124</v>
      </c>
      <c r="S62" t="s">
        <v>59</v>
      </c>
      <c r="T62" t="s">
        <v>59</v>
      </c>
      <c r="U62" t="s">
        <v>59</v>
      </c>
      <c r="V62" t="s">
        <v>59</v>
      </c>
      <c r="W62" t="s">
        <v>59</v>
      </c>
      <c r="X62" t="s">
        <v>59</v>
      </c>
      <c r="Y62" t="s">
        <v>59</v>
      </c>
      <c r="Z62" t="s">
        <v>59</v>
      </c>
      <c r="AA62" t="s">
        <v>59</v>
      </c>
      <c r="AB62" t="s">
        <v>59</v>
      </c>
      <c r="AC62" t="s">
        <v>59</v>
      </c>
    </row>
    <row r="63" spans="1:29" x14ac:dyDescent="0.3">
      <c r="A63" t="s">
        <v>618</v>
      </c>
      <c r="B63" t="s">
        <v>619</v>
      </c>
      <c r="C63" t="s">
        <v>620</v>
      </c>
      <c r="D63" t="s">
        <v>632</v>
      </c>
      <c r="E63" t="s">
        <v>622</v>
      </c>
      <c r="F63" t="s">
        <v>623</v>
      </c>
      <c r="G63" t="s">
        <v>300</v>
      </c>
      <c r="H63" t="s">
        <v>301</v>
      </c>
      <c r="I63" t="s">
        <v>625</v>
      </c>
      <c r="J63" t="s">
        <v>220</v>
      </c>
      <c r="K63" t="s">
        <v>142</v>
      </c>
      <c r="L63" t="s">
        <v>60</v>
      </c>
      <c r="M63" t="s">
        <v>302</v>
      </c>
      <c r="N63" t="s">
        <v>63</v>
      </c>
      <c r="O63" t="s">
        <v>627</v>
      </c>
      <c r="P63" t="s">
        <v>59</v>
      </c>
      <c r="Q63" t="s">
        <v>658</v>
      </c>
      <c r="R63" t="s">
        <v>124</v>
      </c>
      <c r="S63" t="s">
        <v>59</v>
      </c>
      <c r="T63" t="s">
        <v>59</v>
      </c>
      <c r="U63" t="s">
        <v>59</v>
      </c>
      <c r="V63" t="s">
        <v>59</v>
      </c>
      <c r="W63" t="s">
        <v>59</v>
      </c>
      <c r="X63" t="s">
        <v>59</v>
      </c>
      <c r="Y63" t="s">
        <v>59</v>
      </c>
      <c r="Z63" t="s">
        <v>59</v>
      </c>
      <c r="AA63" t="s">
        <v>59</v>
      </c>
      <c r="AB63" t="s">
        <v>59</v>
      </c>
      <c r="AC63" t="s">
        <v>59</v>
      </c>
    </row>
    <row r="64" spans="1:29" x14ac:dyDescent="0.3">
      <c r="A64" t="s">
        <v>618</v>
      </c>
      <c r="B64" t="s">
        <v>619</v>
      </c>
      <c r="C64" t="s">
        <v>620</v>
      </c>
      <c r="D64" t="s">
        <v>620</v>
      </c>
      <c r="E64" t="s">
        <v>622</v>
      </c>
      <c r="F64" t="s">
        <v>623</v>
      </c>
      <c r="G64" t="s">
        <v>683</v>
      </c>
      <c r="H64" t="s">
        <v>303</v>
      </c>
      <c r="I64" t="s">
        <v>625</v>
      </c>
      <c r="J64" t="s">
        <v>220</v>
      </c>
      <c r="K64" t="s">
        <v>58</v>
      </c>
      <c r="L64" t="s">
        <v>60</v>
      </c>
      <c r="M64" t="s">
        <v>304</v>
      </c>
      <c r="N64" t="s">
        <v>63</v>
      </c>
      <c r="O64" t="s">
        <v>627</v>
      </c>
      <c r="P64" t="s">
        <v>59</v>
      </c>
      <c r="Q64" t="s">
        <v>658</v>
      </c>
      <c r="R64" t="s">
        <v>124</v>
      </c>
      <c r="S64" t="s">
        <v>59</v>
      </c>
      <c r="T64" t="s">
        <v>59</v>
      </c>
      <c r="U64" t="s">
        <v>59</v>
      </c>
      <c r="V64" t="s">
        <v>59</v>
      </c>
      <c r="W64" t="s">
        <v>59</v>
      </c>
      <c r="X64" t="s">
        <v>59</v>
      </c>
      <c r="Y64" t="s">
        <v>59</v>
      </c>
      <c r="Z64" t="s">
        <v>59</v>
      </c>
      <c r="AA64" t="s">
        <v>59</v>
      </c>
      <c r="AB64" t="s">
        <v>59</v>
      </c>
      <c r="AC64" t="s">
        <v>59</v>
      </c>
    </row>
    <row r="65" spans="1:29" x14ac:dyDescent="0.3">
      <c r="A65" t="s">
        <v>618</v>
      </c>
      <c r="B65" t="s">
        <v>619</v>
      </c>
      <c r="C65" t="s">
        <v>620</v>
      </c>
      <c r="D65" t="s">
        <v>633</v>
      </c>
      <c r="E65" t="s">
        <v>622</v>
      </c>
      <c r="F65" t="s">
        <v>623</v>
      </c>
      <c r="G65" t="s">
        <v>684</v>
      </c>
      <c r="H65" t="s">
        <v>296</v>
      </c>
      <c r="I65" t="s">
        <v>625</v>
      </c>
      <c r="J65" t="s">
        <v>220</v>
      </c>
      <c r="K65" t="s">
        <v>142</v>
      </c>
      <c r="L65" t="s">
        <v>60</v>
      </c>
      <c r="M65" t="s">
        <v>305</v>
      </c>
      <c r="N65" t="s">
        <v>63</v>
      </c>
      <c r="O65" t="s">
        <v>627</v>
      </c>
      <c r="P65" t="s">
        <v>59</v>
      </c>
      <c r="Q65" t="s">
        <v>658</v>
      </c>
      <c r="R65" t="s">
        <v>124</v>
      </c>
      <c r="S65" t="s">
        <v>59</v>
      </c>
      <c r="T65" t="s">
        <v>59</v>
      </c>
      <c r="U65" t="s">
        <v>59</v>
      </c>
      <c r="V65" t="s">
        <v>59</v>
      </c>
      <c r="W65" t="s">
        <v>59</v>
      </c>
      <c r="X65" t="s">
        <v>59</v>
      </c>
      <c r="Y65" t="s">
        <v>59</v>
      </c>
      <c r="Z65" t="s">
        <v>59</v>
      </c>
      <c r="AA65" t="s">
        <v>59</v>
      </c>
      <c r="AB65" t="s">
        <v>59</v>
      </c>
      <c r="AC65" t="s">
        <v>59</v>
      </c>
    </row>
    <row r="66" spans="1:29" x14ac:dyDescent="0.3">
      <c r="A66" t="s">
        <v>618</v>
      </c>
      <c r="B66" t="s">
        <v>619</v>
      </c>
      <c r="C66" t="s">
        <v>620</v>
      </c>
      <c r="D66" t="s">
        <v>630</v>
      </c>
      <c r="E66" t="s">
        <v>622</v>
      </c>
      <c r="F66" t="s">
        <v>623</v>
      </c>
      <c r="G66" t="s">
        <v>685</v>
      </c>
      <c r="H66" t="s">
        <v>306</v>
      </c>
      <c r="I66" t="s">
        <v>625</v>
      </c>
      <c r="J66" t="s">
        <v>686</v>
      </c>
      <c r="K66" t="s">
        <v>196</v>
      </c>
      <c r="L66" t="s">
        <v>60</v>
      </c>
      <c r="M66" t="s">
        <v>307</v>
      </c>
      <c r="N66" t="s">
        <v>63</v>
      </c>
      <c r="O66" t="s">
        <v>627</v>
      </c>
      <c r="P66" t="s">
        <v>59</v>
      </c>
      <c r="Q66" t="s">
        <v>59</v>
      </c>
      <c r="R66" t="s">
        <v>57</v>
      </c>
      <c r="S66" t="s">
        <v>640</v>
      </c>
      <c r="T66" t="s">
        <v>60</v>
      </c>
      <c r="U66" t="s">
        <v>687</v>
      </c>
      <c r="V66" t="s">
        <v>59</v>
      </c>
      <c r="W66" t="s">
        <v>59</v>
      </c>
      <c r="X66" t="s">
        <v>59</v>
      </c>
      <c r="Y66" t="s">
        <v>59</v>
      </c>
      <c r="Z66" t="s">
        <v>59</v>
      </c>
      <c r="AA66" t="s">
        <v>59</v>
      </c>
      <c r="AB66" t="s">
        <v>59</v>
      </c>
      <c r="AC66" t="s">
        <v>59</v>
      </c>
    </row>
    <row r="67" spans="1:29" x14ac:dyDescent="0.3">
      <c r="A67" t="s">
        <v>618</v>
      </c>
      <c r="B67" t="s">
        <v>619</v>
      </c>
      <c r="C67" t="s">
        <v>620</v>
      </c>
      <c r="D67" t="s">
        <v>628</v>
      </c>
      <c r="E67" t="s">
        <v>622</v>
      </c>
      <c r="F67" t="s">
        <v>623</v>
      </c>
      <c r="G67" t="s">
        <v>308</v>
      </c>
      <c r="H67" t="s">
        <v>309</v>
      </c>
      <c r="I67" t="s">
        <v>625</v>
      </c>
      <c r="J67" t="s">
        <v>686</v>
      </c>
      <c r="K67" t="s">
        <v>58</v>
      </c>
      <c r="L67" t="s">
        <v>60</v>
      </c>
      <c r="M67" t="s">
        <v>310</v>
      </c>
      <c r="N67" t="s">
        <v>63</v>
      </c>
      <c r="O67" t="s">
        <v>627</v>
      </c>
      <c r="P67" t="s">
        <v>59</v>
      </c>
      <c r="Q67" t="s">
        <v>59</v>
      </c>
      <c r="R67" t="s">
        <v>57</v>
      </c>
      <c r="S67" t="s">
        <v>144</v>
      </c>
      <c r="T67" t="s">
        <v>60</v>
      </c>
      <c r="U67" t="s">
        <v>688</v>
      </c>
      <c r="V67" t="s">
        <v>59</v>
      </c>
      <c r="W67" t="s">
        <v>59</v>
      </c>
      <c r="X67" t="s">
        <v>59</v>
      </c>
      <c r="Y67" t="s">
        <v>59</v>
      </c>
      <c r="Z67" t="s">
        <v>59</v>
      </c>
      <c r="AA67" t="s">
        <v>59</v>
      </c>
      <c r="AB67" t="s">
        <v>59</v>
      </c>
      <c r="AC67" t="s">
        <v>59</v>
      </c>
    </row>
    <row r="68" spans="1:29" x14ac:dyDescent="0.3">
      <c r="A68" t="s">
        <v>618</v>
      </c>
      <c r="B68" t="s">
        <v>619</v>
      </c>
      <c r="C68" t="s">
        <v>620</v>
      </c>
      <c r="D68" t="s">
        <v>630</v>
      </c>
      <c r="E68" t="s">
        <v>622</v>
      </c>
      <c r="F68" t="s">
        <v>623</v>
      </c>
      <c r="G68" t="s">
        <v>311</v>
      </c>
      <c r="H68" t="s">
        <v>312</v>
      </c>
      <c r="I68" t="s">
        <v>625</v>
      </c>
      <c r="J68" t="s">
        <v>220</v>
      </c>
      <c r="K68" t="s">
        <v>142</v>
      </c>
      <c r="L68" t="s">
        <v>60</v>
      </c>
      <c r="M68" t="s">
        <v>313</v>
      </c>
      <c r="N68" t="s">
        <v>63</v>
      </c>
      <c r="O68" t="s">
        <v>627</v>
      </c>
      <c r="P68" t="s">
        <v>59</v>
      </c>
      <c r="Q68" t="s">
        <v>658</v>
      </c>
      <c r="R68" t="s">
        <v>124</v>
      </c>
      <c r="S68" t="s">
        <v>59</v>
      </c>
      <c r="T68" t="s">
        <v>59</v>
      </c>
      <c r="U68" t="s">
        <v>59</v>
      </c>
      <c r="V68" t="s">
        <v>59</v>
      </c>
      <c r="W68" t="s">
        <v>59</v>
      </c>
      <c r="X68" t="s">
        <v>59</v>
      </c>
      <c r="Y68" t="s">
        <v>59</v>
      </c>
      <c r="Z68" t="s">
        <v>59</v>
      </c>
      <c r="AA68" t="s">
        <v>59</v>
      </c>
      <c r="AB68" t="s">
        <v>59</v>
      </c>
      <c r="AC68" t="s">
        <v>59</v>
      </c>
    </row>
    <row r="69" spans="1:29" x14ac:dyDescent="0.3">
      <c r="A69" t="s">
        <v>618</v>
      </c>
      <c r="B69" t="s">
        <v>619</v>
      </c>
      <c r="C69" t="s">
        <v>620</v>
      </c>
      <c r="D69" t="s">
        <v>630</v>
      </c>
      <c r="E69" t="s">
        <v>622</v>
      </c>
      <c r="F69" t="s">
        <v>623</v>
      </c>
      <c r="G69" t="s">
        <v>689</v>
      </c>
      <c r="H69" t="s">
        <v>314</v>
      </c>
      <c r="I69" t="s">
        <v>625</v>
      </c>
      <c r="J69" t="s">
        <v>220</v>
      </c>
      <c r="K69" t="s">
        <v>142</v>
      </c>
      <c r="L69" t="s">
        <v>60</v>
      </c>
      <c r="M69" t="s">
        <v>315</v>
      </c>
      <c r="N69" t="s">
        <v>63</v>
      </c>
      <c r="O69" t="s">
        <v>627</v>
      </c>
      <c r="P69" t="s">
        <v>59</v>
      </c>
      <c r="Q69" t="s">
        <v>658</v>
      </c>
      <c r="R69" t="s">
        <v>124</v>
      </c>
      <c r="S69" t="s">
        <v>59</v>
      </c>
      <c r="T69" t="s">
        <v>59</v>
      </c>
      <c r="U69" t="s">
        <v>59</v>
      </c>
      <c r="V69" t="s">
        <v>59</v>
      </c>
      <c r="W69" t="s">
        <v>59</v>
      </c>
      <c r="X69" t="s">
        <v>59</v>
      </c>
      <c r="Y69" t="s">
        <v>59</v>
      </c>
      <c r="Z69" t="s">
        <v>59</v>
      </c>
      <c r="AA69" t="s">
        <v>59</v>
      </c>
      <c r="AB69" t="s">
        <v>59</v>
      </c>
      <c r="AC69" t="s">
        <v>59</v>
      </c>
    </row>
    <row r="70" spans="1:29" x14ac:dyDescent="0.3">
      <c r="A70" t="s">
        <v>618</v>
      </c>
      <c r="B70" t="s">
        <v>619</v>
      </c>
      <c r="C70" t="s">
        <v>620</v>
      </c>
      <c r="D70" t="s">
        <v>632</v>
      </c>
      <c r="E70" t="s">
        <v>622</v>
      </c>
      <c r="F70" t="s">
        <v>623</v>
      </c>
      <c r="G70" t="s">
        <v>316</v>
      </c>
      <c r="H70" t="s">
        <v>317</v>
      </c>
      <c r="I70" t="s">
        <v>625</v>
      </c>
      <c r="J70" t="s">
        <v>220</v>
      </c>
      <c r="K70" t="s">
        <v>142</v>
      </c>
      <c r="L70" t="s">
        <v>60</v>
      </c>
      <c r="M70" t="s">
        <v>318</v>
      </c>
      <c r="N70" t="s">
        <v>63</v>
      </c>
      <c r="O70" t="s">
        <v>627</v>
      </c>
      <c r="P70" t="s">
        <v>59</v>
      </c>
      <c r="Q70" t="s">
        <v>658</v>
      </c>
      <c r="R70" t="s">
        <v>124</v>
      </c>
      <c r="S70" t="s">
        <v>59</v>
      </c>
      <c r="T70" t="s">
        <v>59</v>
      </c>
      <c r="U70" t="s">
        <v>59</v>
      </c>
      <c r="V70" t="s">
        <v>59</v>
      </c>
      <c r="W70" t="s">
        <v>59</v>
      </c>
      <c r="X70" t="s">
        <v>59</v>
      </c>
      <c r="Y70" t="s">
        <v>59</v>
      </c>
      <c r="Z70" t="s">
        <v>59</v>
      </c>
      <c r="AA70" t="s">
        <v>59</v>
      </c>
      <c r="AB70" t="s">
        <v>59</v>
      </c>
      <c r="AC70" t="s">
        <v>59</v>
      </c>
    </row>
    <row r="71" spans="1:29" x14ac:dyDescent="0.3">
      <c r="A71" t="s">
        <v>618</v>
      </c>
      <c r="B71" t="s">
        <v>619</v>
      </c>
      <c r="C71" t="s">
        <v>620</v>
      </c>
      <c r="D71" t="s">
        <v>632</v>
      </c>
      <c r="E71" t="s">
        <v>622</v>
      </c>
      <c r="F71" t="s">
        <v>623</v>
      </c>
      <c r="G71" t="s">
        <v>322</v>
      </c>
      <c r="H71" t="s">
        <v>323</v>
      </c>
      <c r="I71" t="s">
        <v>625</v>
      </c>
      <c r="J71" t="s">
        <v>220</v>
      </c>
      <c r="K71" t="s">
        <v>142</v>
      </c>
      <c r="L71" t="s">
        <v>60</v>
      </c>
      <c r="M71" t="s">
        <v>324</v>
      </c>
      <c r="N71" t="s">
        <v>63</v>
      </c>
      <c r="O71" t="s">
        <v>627</v>
      </c>
      <c r="P71" t="s">
        <v>59</v>
      </c>
      <c r="Q71" t="s">
        <v>658</v>
      </c>
      <c r="R71" t="s">
        <v>124</v>
      </c>
      <c r="S71" t="s">
        <v>59</v>
      </c>
      <c r="T71" t="s">
        <v>59</v>
      </c>
      <c r="U71" t="s">
        <v>59</v>
      </c>
      <c r="V71" t="s">
        <v>59</v>
      </c>
      <c r="W71" t="s">
        <v>59</v>
      </c>
      <c r="X71" t="s">
        <v>59</v>
      </c>
      <c r="Y71" t="s">
        <v>59</v>
      </c>
      <c r="Z71" t="s">
        <v>59</v>
      </c>
      <c r="AA71" t="s">
        <v>59</v>
      </c>
      <c r="AB71" t="s">
        <v>59</v>
      </c>
      <c r="AC71" t="s">
        <v>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GuoYing</cp:lastModifiedBy>
  <dcterms:created xsi:type="dcterms:W3CDTF">2015-06-05T18:19:34Z</dcterms:created>
  <dcterms:modified xsi:type="dcterms:W3CDTF">2021-04-16T03:39:36Z</dcterms:modified>
</cp:coreProperties>
</file>