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33740" yWindow="2260" windowWidth="20120" windowHeight="13300" tabRatio="500"/>
  </bookViews>
  <sheets>
    <sheet name="Sheet1" sheetId="1" r:id="rId1"/>
    <sheet name="Disappeared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C358" i="1"/>
  <c r="B342" i="1"/>
  <c r="B343" i="1"/>
  <c r="B344" i="1"/>
  <c r="B345" i="1"/>
  <c r="B346" i="1"/>
  <c r="B347" i="1"/>
  <c r="B348" i="1"/>
  <c r="L344" i="1"/>
  <c r="L345" i="1"/>
  <c r="L346" i="1"/>
  <c r="L343" i="1"/>
  <c r="L342" i="1"/>
  <c r="F341" i="1"/>
  <c r="I341" i="1"/>
  <c r="J342" i="1"/>
  <c r="J343" i="1"/>
  <c r="J344" i="1"/>
  <c r="J345" i="1"/>
  <c r="J346" i="1"/>
  <c r="J347" i="1"/>
  <c r="J341" i="1"/>
  <c r="F342" i="1"/>
  <c r="F345" i="1"/>
  <c r="F347" i="1"/>
  <c r="F346" i="1"/>
  <c r="F344" i="1"/>
  <c r="F349" i="1"/>
  <c r="F350" i="1"/>
  <c r="E349" i="1"/>
  <c r="E350" i="1"/>
  <c r="E351" i="1"/>
  <c r="E352" i="1"/>
  <c r="E353" i="1"/>
  <c r="E354" i="1"/>
  <c r="G345" i="1"/>
  <c r="H345" i="1"/>
  <c r="G344" i="1"/>
  <c r="H344" i="1"/>
  <c r="H4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2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2" i="1"/>
  <c r="G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</calcChain>
</file>

<file path=xl/sharedStrings.xml><?xml version="1.0" encoding="utf-8"?>
<sst xmlns="http://schemas.openxmlformats.org/spreadsheetml/2006/main" count="367" uniqueCount="366">
  <si>
    <t>AITKIN</t>
  </si>
  <si>
    <t>MINNEAPOLIS</t>
  </si>
  <si>
    <t>HILL CITY</t>
  </si>
  <si>
    <t>MCGREGOR</t>
  </si>
  <si>
    <t>SOUTH ST. PAUL</t>
  </si>
  <si>
    <t>ANOKA-HENNEPIN</t>
  </si>
  <si>
    <t>CENTENNIAL</t>
  </si>
  <si>
    <t>COLUMBIA HEIGHTS</t>
  </si>
  <si>
    <t>FRIDLEY</t>
  </si>
  <si>
    <t>ST. FRANCIS</t>
  </si>
  <si>
    <t>SPRING LAKE PARK</t>
  </si>
  <si>
    <t>DETROIT LAKES</t>
  </si>
  <si>
    <t>FRAZEE</t>
  </si>
  <si>
    <t>PINE POINT</t>
  </si>
  <si>
    <t>BEMIDJI</t>
  </si>
  <si>
    <t>BLACKDUCK</t>
  </si>
  <si>
    <t>KELLIHER</t>
  </si>
  <si>
    <t>RED LAKE</t>
  </si>
  <si>
    <t>SAUK RAPIDS</t>
  </si>
  <si>
    <t>FOLEY</t>
  </si>
  <si>
    <t>ORTONVILLE</t>
  </si>
  <si>
    <t>ST. CLAIR</t>
  </si>
  <si>
    <t>MANKATO</t>
  </si>
  <si>
    <t>COMFREY</t>
  </si>
  <si>
    <t>SLEEPY EYE</t>
  </si>
  <si>
    <t>SPRINGFIELD</t>
  </si>
  <si>
    <t>NEW ULM</t>
  </si>
  <si>
    <t>BARNUM</t>
  </si>
  <si>
    <t>CARLTON</t>
  </si>
  <si>
    <t>CLOQUET</t>
  </si>
  <si>
    <t>CROMWELL</t>
  </si>
  <si>
    <t>MOOSE LAKE</t>
  </si>
  <si>
    <t>ESKO</t>
  </si>
  <si>
    <t>WRENSHALL</t>
  </si>
  <si>
    <t>NORWOOD</t>
  </si>
  <si>
    <t>WACONIA</t>
  </si>
  <si>
    <t>WATERTOWN-MAYER</t>
  </si>
  <si>
    <t>CHASKA</t>
  </si>
  <si>
    <t>WALKER-AKELEY</t>
  </si>
  <si>
    <t>CASS LAKE</t>
  </si>
  <si>
    <t>PILLAGER</t>
  </si>
  <si>
    <t>REMER</t>
  </si>
  <si>
    <t>MONTEVIDEO</t>
  </si>
  <si>
    <t>NORTH BRANCH</t>
  </si>
  <si>
    <t>RUSH CITY</t>
  </si>
  <si>
    <t>BARNESVILLE</t>
  </si>
  <si>
    <t>HAWLEY</t>
  </si>
  <si>
    <t>MOORHEAD</t>
  </si>
  <si>
    <t>BAGLEY</t>
  </si>
  <si>
    <t>COOK COUNTY</t>
  </si>
  <si>
    <t>MOUNTAIN LAKE</t>
  </si>
  <si>
    <t>WINDOM</t>
  </si>
  <si>
    <t>BRAINERD</t>
  </si>
  <si>
    <t>CROSBY</t>
  </si>
  <si>
    <t>PEQUOT LAKES</t>
  </si>
  <si>
    <t>BURNSVILLE</t>
  </si>
  <si>
    <t>FARMINGTON</t>
  </si>
  <si>
    <t>LAKEVILLE</t>
  </si>
  <si>
    <t>RANDOLPH</t>
  </si>
  <si>
    <t>ROSEMOUNT-APPLE</t>
  </si>
  <si>
    <t>WEST ST. PAUL</t>
  </si>
  <si>
    <t>INVER GROVE</t>
  </si>
  <si>
    <t>HASTINGS</t>
  </si>
  <si>
    <t>HAYFIELD</t>
  </si>
  <si>
    <t>KASSON-MANTORVIL</t>
  </si>
  <si>
    <t>ALEXANDRIA</t>
  </si>
  <si>
    <t>BRANDON</t>
  </si>
  <si>
    <t>EVANSVILLE</t>
  </si>
  <si>
    <t>OSAKIS</t>
  </si>
  <si>
    <t>CHATFIELD</t>
  </si>
  <si>
    <t>LANESBORO</t>
  </si>
  <si>
    <t>MABEL-CANTON</t>
  </si>
  <si>
    <t>RUSHFORD-PETERSO</t>
  </si>
  <si>
    <t>ALBERT LEA</t>
  </si>
  <si>
    <t>ALDEN</t>
  </si>
  <si>
    <t>CANNON FALLS</t>
  </si>
  <si>
    <t>GOODHUE</t>
  </si>
  <si>
    <t>PINE ISLAND</t>
  </si>
  <si>
    <t>RED WING</t>
  </si>
  <si>
    <t>ASHBY</t>
  </si>
  <si>
    <t>HERMAN-NORCROSS</t>
  </si>
  <si>
    <t>HOPKINS</t>
  </si>
  <si>
    <t>BLOOMINGTON</t>
  </si>
  <si>
    <t>EDEN PRAIRIE</t>
  </si>
  <si>
    <t>EDINA</t>
  </si>
  <si>
    <t>MINNETONKA</t>
  </si>
  <si>
    <t>WESTONKA</t>
  </si>
  <si>
    <t>ORONO</t>
  </si>
  <si>
    <t>OSSEO</t>
  </si>
  <si>
    <t>RICHFIELD</t>
  </si>
  <si>
    <t>ROBBINSDALE</t>
  </si>
  <si>
    <t>ST. ANTHONY-NEW</t>
  </si>
  <si>
    <t>ST. LOUIS PARK</t>
  </si>
  <si>
    <t>WAYZATA</t>
  </si>
  <si>
    <t>BROOKLYN CENTER</t>
  </si>
  <si>
    <t>HOUSTON</t>
  </si>
  <si>
    <t>SPRING GROVE</t>
  </si>
  <si>
    <t>CALEDONIA</t>
  </si>
  <si>
    <t>LACRESCENT</t>
  </si>
  <si>
    <t>LAPORTE</t>
  </si>
  <si>
    <t>NEVIS</t>
  </si>
  <si>
    <t>PARK RAPIDS</t>
  </si>
  <si>
    <t>BRAHAM</t>
  </si>
  <si>
    <t>GREENWAY</t>
  </si>
  <si>
    <t>DEER RIVER</t>
  </si>
  <si>
    <t>GRAND RAPIDS</t>
  </si>
  <si>
    <t>NASHWAUK-KEEWATI</t>
  </si>
  <si>
    <t>FRANCONIA</t>
  </si>
  <si>
    <t>HERON LAKE-OKABE</t>
  </si>
  <si>
    <t>MORA</t>
  </si>
  <si>
    <t>OGILVIE</t>
  </si>
  <si>
    <t>NEW LONDON-SPICE</t>
  </si>
  <si>
    <t>WILLMAR</t>
  </si>
  <si>
    <t>LANCASTER</t>
  </si>
  <si>
    <t>INTERNATIONAL FA</t>
  </si>
  <si>
    <t>LITTLEFORK-BIG F</t>
  </si>
  <si>
    <t>SOUTH KOOCHICHIN</t>
  </si>
  <si>
    <t>BELLINGHAM</t>
  </si>
  <si>
    <t>DAWSON</t>
  </si>
  <si>
    <t>LAKE SUPERIOR</t>
  </si>
  <si>
    <t>LAKE OF THE WOOD</t>
  </si>
  <si>
    <t>CLEVELAND</t>
  </si>
  <si>
    <t>LECENTER</t>
  </si>
  <si>
    <t>MONTGOMERY</t>
  </si>
  <si>
    <t>HENDRICKS</t>
  </si>
  <si>
    <t>IVANHOE</t>
  </si>
  <si>
    <t>LAKE BENTON</t>
  </si>
  <si>
    <t>TYLER</t>
  </si>
  <si>
    <t>BALATON</t>
  </si>
  <si>
    <t>MARSHALL</t>
  </si>
  <si>
    <t>MINNEOTA</t>
  </si>
  <si>
    <t>LYND</t>
  </si>
  <si>
    <t>TRACY</t>
  </si>
  <si>
    <t>RUSSELL</t>
  </si>
  <si>
    <t>HUTCHINSON</t>
  </si>
  <si>
    <t>LESTER PRAIRIE</t>
  </si>
  <si>
    <t>MAHNOMEN</t>
  </si>
  <si>
    <t>WAUBUN</t>
  </si>
  <si>
    <t>NEWFOLDEN</t>
  </si>
  <si>
    <t>GRYGLA</t>
  </si>
  <si>
    <t>TRUMAN</t>
  </si>
  <si>
    <t>EDEN VALLEY</t>
  </si>
  <si>
    <t>LITCHFIELD</t>
  </si>
  <si>
    <t>DASSEL-COKATO</t>
  </si>
  <si>
    <t>ISLE</t>
  </si>
  <si>
    <t>PRINCETON</t>
  </si>
  <si>
    <t>ONAMIA</t>
  </si>
  <si>
    <t>LITTLE FALLS</t>
  </si>
  <si>
    <t>PIERZ</t>
  </si>
  <si>
    <t>ROYALTON</t>
  </si>
  <si>
    <t>SWANVILLE</t>
  </si>
  <si>
    <t>UPSALA</t>
  </si>
  <si>
    <t>AUSTIN</t>
  </si>
  <si>
    <t>GRAND MEADOW</t>
  </si>
  <si>
    <t>LYLE</t>
  </si>
  <si>
    <t>LEROY</t>
  </si>
  <si>
    <t>SOUTHLAND</t>
  </si>
  <si>
    <t>FULDA</t>
  </si>
  <si>
    <t>NICOLLET</t>
  </si>
  <si>
    <t>ST. PETER</t>
  </si>
  <si>
    <t>ADRIAN</t>
  </si>
  <si>
    <t>BREWSTER</t>
  </si>
  <si>
    <t>ELLSWORTH</t>
  </si>
  <si>
    <t>ROUND LAKE</t>
  </si>
  <si>
    <t>WORTHINGTON</t>
  </si>
  <si>
    <t>BYRON</t>
  </si>
  <si>
    <t>DOVER-EYOTA</t>
  </si>
  <si>
    <t>STEWARTVILLE</t>
  </si>
  <si>
    <t>ROCHESTER</t>
  </si>
  <si>
    <t>BATTLE LAKE</t>
  </si>
  <si>
    <t>FERGUS FALLS</t>
  </si>
  <si>
    <t>HENNING</t>
  </si>
  <si>
    <t>PARKERS PRAIRIE</t>
  </si>
  <si>
    <t>PELICAN RAPIDS</t>
  </si>
  <si>
    <t>PERHAM</t>
  </si>
  <si>
    <t>UNDERWOOD</t>
  </si>
  <si>
    <t>NEW YORK MILLS</t>
  </si>
  <si>
    <t>GOODRIDGE</t>
  </si>
  <si>
    <t>THIEF RIVER FALL</t>
  </si>
  <si>
    <t>WILLOW RIVER</t>
  </si>
  <si>
    <t>PINE CITY</t>
  </si>
  <si>
    <t>EDGERTON</t>
  </si>
  <si>
    <t>RUTHTON</t>
  </si>
  <si>
    <t>CLIMAX</t>
  </si>
  <si>
    <t>CROOKSTON</t>
  </si>
  <si>
    <t>EAST GRAND FORKS</t>
  </si>
  <si>
    <t>FERTILE-BELTRAMI</t>
  </si>
  <si>
    <t>FISHER</t>
  </si>
  <si>
    <t>FOSSTON</t>
  </si>
  <si>
    <t>CYRUS</t>
  </si>
  <si>
    <t>MOUNDS VIEW</t>
  </si>
  <si>
    <t>NORTH ST. PAUL-M</t>
  </si>
  <si>
    <t>ROSEVILLE</t>
  </si>
  <si>
    <t>WHITE BEAR LAKE</t>
  </si>
  <si>
    <t>ST. PAUL</t>
  </si>
  <si>
    <t>OKLEE</t>
  </si>
  <si>
    <t>PLUMMER</t>
  </si>
  <si>
    <t>RED LAKE FALLS</t>
  </si>
  <si>
    <t>MILROY</t>
  </si>
  <si>
    <t>WABASSO</t>
  </si>
  <si>
    <t>FARIBAULT</t>
  </si>
  <si>
    <t>NORTHFIELD</t>
  </si>
  <si>
    <t>HILLS-BEAVER CRE</t>
  </si>
  <si>
    <t>BADGER</t>
  </si>
  <si>
    <t>ROSEAU</t>
  </si>
  <si>
    <t>WARROAD</t>
  </si>
  <si>
    <t>CHISHOLM</t>
  </si>
  <si>
    <t>ELY</t>
  </si>
  <si>
    <t>FLOODWOOD</t>
  </si>
  <si>
    <t>HERMANTOWN</t>
  </si>
  <si>
    <t>HIBBING</t>
  </si>
  <si>
    <t>PROCTOR</t>
  </si>
  <si>
    <t>VIRGINIA</t>
  </si>
  <si>
    <t>NETT LAKE</t>
  </si>
  <si>
    <t>DULUTH</t>
  </si>
  <si>
    <t>MOUNTAIN IRON-BU</t>
  </si>
  <si>
    <t>BELLE PLAINE</t>
  </si>
  <si>
    <t>JORDAN</t>
  </si>
  <si>
    <t>PRIOR LAKE</t>
  </si>
  <si>
    <t>SHAKOPEE</t>
  </si>
  <si>
    <t>NEW PRAGUE</t>
  </si>
  <si>
    <t>BECKER</t>
  </si>
  <si>
    <t>BIG LAKE</t>
  </si>
  <si>
    <t>ELK RIVER</t>
  </si>
  <si>
    <t>HOLDINGFORD</t>
  </si>
  <si>
    <t>KIMBALL</t>
  </si>
  <si>
    <t>MELROSE</t>
  </si>
  <si>
    <t>PAYNESVILLE</t>
  </si>
  <si>
    <t>ST. CLOUD</t>
  </si>
  <si>
    <t>SAUK CENTRE</t>
  </si>
  <si>
    <t>ALBANY</t>
  </si>
  <si>
    <t>SARTELL</t>
  </si>
  <si>
    <t>COLD SPRING</t>
  </si>
  <si>
    <t>BLOOMING PRAIRIE</t>
  </si>
  <si>
    <t>OWATONNA</t>
  </si>
  <si>
    <t>MEDFORD</t>
  </si>
  <si>
    <t>HANCOCK</t>
  </si>
  <si>
    <t>MORRIS</t>
  </si>
  <si>
    <t>CHOKIO-ALBERTA</t>
  </si>
  <si>
    <t>KERKHOVEN-MURDOC</t>
  </si>
  <si>
    <t>BENSON</t>
  </si>
  <si>
    <t>BERTHA-HEWITT</t>
  </si>
  <si>
    <t>BROWERVILLE</t>
  </si>
  <si>
    <t>BROWNS VALLEY</t>
  </si>
  <si>
    <t>WHEATON</t>
  </si>
  <si>
    <t>ELGIN-MILLVILLE</t>
  </si>
  <si>
    <t>PLAINVIEW</t>
  </si>
  <si>
    <t>WABASHA</t>
  </si>
  <si>
    <t>LAKE CITY</t>
  </si>
  <si>
    <t>PRINSBURG</t>
  </si>
  <si>
    <t>VERNDALE</t>
  </si>
  <si>
    <t>SEBEKA</t>
  </si>
  <si>
    <t>MENAHGA</t>
  </si>
  <si>
    <t>WASECA</t>
  </si>
  <si>
    <t>FOREST LAKE</t>
  </si>
  <si>
    <t>MAHTOMEDI</t>
  </si>
  <si>
    <t>SOUTH WASHINGTON</t>
  </si>
  <si>
    <t>STILLWATER</t>
  </si>
  <si>
    <t>BUTTERFIELD</t>
  </si>
  <si>
    <t>MADELIA</t>
  </si>
  <si>
    <t>ST. JAMES</t>
  </si>
  <si>
    <t>BRECKENRIDGE</t>
  </si>
  <si>
    <t>ROTHSAY</t>
  </si>
  <si>
    <t>CAMPBELL-TINTAH</t>
  </si>
  <si>
    <t>LEWISTON</t>
  </si>
  <si>
    <t>ST. CHARLES</t>
  </si>
  <si>
    <t>WINONA</t>
  </si>
  <si>
    <t>ANNANDALE</t>
  </si>
  <si>
    <t>BUFFALO</t>
  </si>
  <si>
    <t>DELANO</t>
  </si>
  <si>
    <t>MAPLE LAKE</t>
  </si>
  <si>
    <t>MONTICELLO</t>
  </si>
  <si>
    <t>ROCKFORD</t>
  </si>
  <si>
    <t>ST. MICHAEL-ALBE</t>
  </si>
  <si>
    <t>CANBY</t>
  </si>
  <si>
    <t>CAMBRIDGE-ISANTI</t>
  </si>
  <si>
    <t>MILACA</t>
  </si>
  <si>
    <t>ULEN-HITTERDAL</t>
  </si>
  <si>
    <t>LAKE CRYSTAL-WEL</t>
  </si>
  <si>
    <t>TRITON</t>
  </si>
  <si>
    <t>UNITED SOUTH CENTRAL</t>
  </si>
  <si>
    <t>MAPLE RIVER</t>
  </si>
  <si>
    <t>KINGSLAND</t>
  </si>
  <si>
    <t>ST. LOUIS COUNTY</t>
  </si>
  <si>
    <t>WATERVILLE-ELYSIAN-MORRISTOWN</t>
  </si>
  <si>
    <t>CHISAGO LAKES AREA</t>
  </si>
  <si>
    <t>MINNEWASKA</t>
  </si>
  <si>
    <t>EVELETH-GILBERT</t>
  </si>
  <si>
    <t>WADENA-DEER CREEK</t>
  </si>
  <si>
    <t>BUFFALO LAKE-HECTOR</t>
  </si>
  <si>
    <t>DILWORTH-GLYNDON</t>
  </si>
  <si>
    <t>HINCKLEY-FINLAYS</t>
  </si>
  <si>
    <t>LAKEVIEW</t>
  </si>
  <si>
    <t>NRHEG</t>
  </si>
  <si>
    <t>MURRAY COUNTY</t>
  </si>
  <si>
    <t>STAPLES-MOTLEY</t>
  </si>
  <si>
    <t>KITTSON CENTRAL</t>
  </si>
  <si>
    <t>KENYON-WANAMINGO</t>
  </si>
  <si>
    <t>PINE RIVER-BACKU</t>
  </si>
  <si>
    <t>WARREN-ALVARADO-</t>
  </si>
  <si>
    <t>MACCRAY</t>
  </si>
  <si>
    <t>LUVERNE</t>
  </si>
  <si>
    <t>YELLOW MEDICINE EAST</t>
  </si>
  <si>
    <t>NORMAN COUNTY EAST</t>
  </si>
  <si>
    <t>SIBLEY EAST</t>
  </si>
  <si>
    <t>CLEARBROOK-GONVICK</t>
  </si>
  <si>
    <t>WEST CENTRAL AREA</t>
  </si>
  <si>
    <t>KARLSTAD-STRANDQ</t>
  </si>
  <si>
    <t>BELGRADE-BROOTEN-ELR</t>
  </si>
  <si>
    <t>G.F.W.</t>
  </si>
  <si>
    <t>A.C.G.C.</t>
  </si>
  <si>
    <t>LESUEUR-HENDERSO</t>
  </si>
  <si>
    <t>MARTIN COUNTY</t>
  </si>
  <si>
    <t>HALSTAD-HENDRUM</t>
  </si>
  <si>
    <t>OLIVIA-BIRD ISLA</t>
  </si>
  <si>
    <t>GRANADA HUNTLEY-</t>
  </si>
  <si>
    <t>SANDSTONE-ASKOV</t>
  </si>
  <si>
    <t>WIN-E-MAC</t>
  </si>
  <si>
    <t>GREENBUSH-MIDDLE RIV</t>
  </si>
  <si>
    <t>HOWARD LAKE-WAVERLY-WINSTED</t>
  </si>
  <si>
    <t>PIPESTONE-JASPER</t>
  </si>
  <si>
    <t>MESABI EAST</t>
  </si>
  <si>
    <t>FAIRMONT AREA SCHOOLS</t>
  </si>
  <si>
    <t>LONG PRAIRIE-GREY EA</t>
  </si>
  <si>
    <t>CEDAR MOUNTAIN</t>
  </si>
  <si>
    <t>EAGLE BEND-CLARISSA</t>
  </si>
  <si>
    <t>ZUMBROTA-MAZEPPA</t>
  </si>
  <si>
    <t>JANESVILLE-WALDO</t>
  </si>
  <si>
    <t>MADISON-MARIETTA-LACQUI PARLE-A.M.M.M.</t>
  </si>
  <si>
    <t>ADA-BORUP</t>
  </si>
  <si>
    <t>STEPHEN-ARGYLE</t>
  </si>
  <si>
    <t>GLENCOE-SILVER LAKE</t>
  </si>
  <si>
    <t>BLUE EARTH-DELAVAN-ELMORE</t>
  </si>
  <si>
    <t>RED ROCK CENTRAL</t>
  </si>
  <si>
    <t>GLENVILLE-EMMONS</t>
  </si>
  <si>
    <t>MCLEOD WEST SCHOOLS</t>
  </si>
  <si>
    <t>CLINTON-GRACEVILLE-BEARDSLEY</t>
  </si>
  <si>
    <t>LAKE PARK-AUDUBON</t>
  </si>
  <si>
    <t>DRSH</t>
  </si>
  <si>
    <t>JACKSON COUNTY CENTRAL</t>
  </si>
  <si>
    <t>REDWOOD AREA SCHOOLS</t>
  </si>
  <si>
    <t>WESTBROOK-WALNUT GROVE</t>
  </si>
  <si>
    <t>PLAINVIEW-ELGIN-MILLVILLE</t>
  </si>
  <si>
    <t>RTR</t>
  </si>
  <si>
    <t>TRACY-BALATON</t>
  </si>
  <si>
    <t>FILLMORE CENTRAL</t>
  </si>
  <si>
    <t>number</t>
  </si>
  <si>
    <t>district</t>
  </si>
  <si>
    <t>perwadm04</t>
  </si>
  <si>
    <t>perwadm11</t>
  </si>
  <si>
    <t>netchg</t>
  </si>
  <si>
    <t>pctchg</t>
  </si>
  <si>
    <t>pctvstcloud</t>
  </si>
  <si>
    <t>readablepct</t>
  </si>
  <si>
    <t>STDDEV</t>
  </si>
  <si>
    <t>MEDIAN</t>
  </si>
  <si>
    <t>1 std dev</t>
  </si>
  <si>
    <t>IQR</t>
  </si>
  <si>
    <t>Positive, eyeballed</t>
  </si>
  <si>
    <t>0-0.25</t>
  </si>
  <si>
    <t>0.25-.5</t>
  </si>
  <si>
    <t>.5-.75</t>
  </si>
  <si>
    <t>.75-1</t>
  </si>
  <si>
    <t>1-1.25</t>
  </si>
  <si>
    <t>&lt;0</t>
  </si>
  <si>
    <t>&gt;1.25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</si>
</sst>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4"/>
  <sheetViews>
    <sheetView tabSelected="1" workbookViewId="0">
      <pane ySplit="1" topLeftCell="A320" activePane="bottomLeft" state="frozen"/>
      <selection pane="bottomLeft" activeCell="C338" sqref="C338"/>
    </sheetView>
  </sheetViews>
  <sheetFormatPr baseColWidth="10" defaultRowHeight="15" x14ac:dyDescent="0"/>
  <cols>
    <col min="2" max="2" width="23.1640625" customWidth="1"/>
    <col min="3" max="3" width="10.6640625" customWidth="1"/>
    <col min="4" max="4" width="13" customWidth="1"/>
    <col min="8" max="8" width="11" bestFit="1" customWidth="1"/>
  </cols>
  <sheetData>
    <row r="1" spans="1:8">
      <c r="A1" t="s">
        <v>346</v>
      </c>
      <c r="B1" t="s">
        <v>347</v>
      </c>
      <c r="C1" t="s">
        <v>348</v>
      </c>
      <c r="D1" t="s">
        <v>349</v>
      </c>
      <c r="E1" t="s">
        <v>350</v>
      </c>
      <c r="F1" t="s">
        <v>351</v>
      </c>
      <c r="G1" t="s">
        <v>352</v>
      </c>
      <c r="H1" t="s">
        <v>353</v>
      </c>
    </row>
    <row r="2" spans="1:8">
      <c r="A2">
        <v>1</v>
      </c>
      <c r="B2" t="s">
        <v>0</v>
      </c>
      <c r="C2">
        <v>326.32</v>
      </c>
      <c r="D2">
        <v>384.36</v>
      </c>
      <c r="E2">
        <f>D2-C2</f>
        <v>58.04000000000002</v>
      </c>
      <c r="F2" s="1">
        <f>E2/C2</f>
        <v>0.17786222113263062</v>
      </c>
      <c r="G2" s="2">
        <f>F2-$F$223</f>
        <v>-0.22213427489035559</v>
      </c>
      <c r="H2" s="3">
        <f>F2*100</f>
        <v>17.786222113263062</v>
      </c>
    </row>
    <row r="3" spans="1:8">
      <c r="A3">
        <v>2</v>
      </c>
      <c r="B3" t="s">
        <v>2</v>
      </c>
      <c r="C3">
        <v>338.28</v>
      </c>
      <c r="D3">
        <v>423.41</v>
      </c>
      <c r="E3">
        <f>D3-C3</f>
        <v>85.130000000000052</v>
      </c>
      <c r="F3" s="1">
        <f>E3/C3</f>
        <v>0.25165543336880708</v>
      </c>
      <c r="G3" s="2">
        <f>F3-$F$223</f>
        <v>-0.14834106265417912</v>
      </c>
      <c r="H3" s="3">
        <f>F3*100</f>
        <v>25.16554333688071</v>
      </c>
    </row>
    <row r="4" spans="1:8">
      <c r="A4">
        <v>4</v>
      </c>
      <c r="B4" t="s">
        <v>3</v>
      </c>
      <c r="C4">
        <v>429.49</v>
      </c>
      <c r="D4">
        <v>662.41</v>
      </c>
      <c r="E4">
        <f>D4-C4</f>
        <v>232.91999999999996</v>
      </c>
      <c r="F4" s="1">
        <f>E4/C4</f>
        <v>0.54231763254092047</v>
      </c>
      <c r="G4" s="2">
        <f>F4-$F$223</f>
        <v>0.14232113651793427</v>
      </c>
      <c r="H4" s="3">
        <f>F4*100</f>
        <v>54.231763254092044</v>
      </c>
    </row>
    <row r="5" spans="1:8">
      <c r="A5">
        <v>6</v>
      </c>
      <c r="B5" t="s">
        <v>4</v>
      </c>
      <c r="C5">
        <v>372.34</v>
      </c>
      <c r="D5">
        <v>825.04</v>
      </c>
      <c r="E5">
        <f>D5-C5</f>
        <v>452.7</v>
      </c>
      <c r="F5" s="1">
        <f>E5/C5</f>
        <v>1.2158242466562819</v>
      </c>
      <c r="G5" s="2">
        <f>F5-$F$223</f>
        <v>0.8158277506332956</v>
      </c>
      <c r="H5" s="3">
        <f>F5*100</f>
        <v>121.58242466562818</v>
      </c>
    </row>
    <row r="6" spans="1:8">
      <c r="A6">
        <v>11</v>
      </c>
      <c r="B6" t="s">
        <v>5</v>
      </c>
      <c r="C6">
        <v>446.37</v>
      </c>
      <c r="D6">
        <v>697.18</v>
      </c>
      <c r="E6">
        <f>D6-C6</f>
        <v>250.80999999999995</v>
      </c>
      <c r="F6" s="1">
        <f>E6/C6</f>
        <v>0.56188811972130726</v>
      </c>
      <c r="G6" s="2">
        <f>F6-$F$223</f>
        <v>0.16189162369832105</v>
      </c>
      <c r="H6" s="3">
        <f>F6*100</f>
        <v>56.188811972130722</v>
      </c>
    </row>
    <row r="7" spans="1:8">
      <c r="A7">
        <v>12</v>
      </c>
      <c r="B7" t="s">
        <v>6</v>
      </c>
      <c r="C7">
        <v>447.3</v>
      </c>
      <c r="D7">
        <v>792.09</v>
      </c>
      <c r="E7">
        <f>D7-C7</f>
        <v>344.79</v>
      </c>
      <c r="F7" s="1">
        <f>E7/C7</f>
        <v>0.77082494969818915</v>
      </c>
      <c r="G7" s="2">
        <f>F7-$F$223</f>
        <v>0.37082845367520295</v>
      </c>
      <c r="H7" s="3">
        <f>F7*100</f>
        <v>77.08249496981891</v>
      </c>
    </row>
    <row r="8" spans="1:8">
      <c r="A8">
        <v>13</v>
      </c>
      <c r="B8" t="s">
        <v>7</v>
      </c>
      <c r="C8">
        <v>333.92</v>
      </c>
      <c r="D8">
        <v>1082.1199999999999</v>
      </c>
      <c r="E8">
        <f>D8-C8</f>
        <v>748.19999999999982</v>
      </c>
      <c r="F8" s="1">
        <f>E8/C8</f>
        <v>2.2406564446574024</v>
      </c>
      <c r="G8" s="2">
        <f>F8-$F$223</f>
        <v>1.8406599486344162</v>
      </c>
      <c r="H8" s="3">
        <f>F8*100</f>
        <v>224.06564446574023</v>
      </c>
    </row>
    <row r="9" spans="1:8">
      <c r="A9">
        <v>14</v>
      </c>
      <c r="B9" t="s">
        <v>8</v>
      </c>
      <c r="C9">
        <v>438.3</v>
      </c>
      <c r="D9">
        <v>871.91</v>
      </c>
      <c r="E9">
        <f>D9-C9</f>
        <v>433.60999999999996</v>
      </c>
      <c r="F9" s="1">
        <f>E9/C9</f>
        <v>0.98929956650695861</v>
      </c>
      <c r="G9" s="2">
        <f>F9-$F$223</f>
        <v>0.58930307048397235</v>
      </c>
      <c r="H9" s="3">
        <f>F9*100</f>
        <v>98.929956650695857</v>
      </c>
    </row>
    <row r="10" spans="1:8">
      <c r="A10">
        <v>15</v>
      </c>
      <c r="B10" t="s">
        <v>9</v>
      </c>
      <c r="C10">
        <v>344.49</v>
      </c>
      <c r="D10">
        <v>423.69</v>
      </c>
      <c r="E10">
        <f>D10-C10</f>
        <v>79.199999999999989</v>
      </c>
      <c r="F10" s="1">
        <f>E10/C10</f>
        <v>0.22990507707045194</v>
      </c>
      <c r="G10" s="2">
        <f>F10-$F$223</f>
        <v>-0.17009141895253427</v>
      </c>
      <c r="H10" s="3">
        <f>F10*100</f>
        <v>22.990507707045193</v>
      </c>
    </row>
    <row r="11" spans="1:8">
      <c r="A11">
        <v>16</v>
      </c>
      <c r="B11" t="s">
        <v>10</v>
      </c>
      <c r="C11">
        <v>333.05</v>
      </c>
      <c r="D11">
        <v>535.14</v>
      </c>
      <c r="E11">
        <f>D11-C11</f>
        <v>202.08999999999997</v>
      </c>
      <c r="F11" s="1">
        <f>E11/C11</f>
        <v>0.60678576790271721</v>
      </c>
      <c r="G11" s="2">
        <f>F11-$F$223</f>
        <v>0.20678927187973101</v>
      </c>
      <c r="H11" s="3">
        <f>F11*100</f>
        <v>60.67857679027172</v>
      </c>
    </row>
    <row r="12" spans="1:8">
      <c r="A12">
        <v>22</v>
      </c>
      <c r="B12" t="s">
        <v>11</v>
      </c>
      <c r="C12">
        <v>348.92</v>
      </c>
      <c r="D12">
        <v>537.41</v>
      </c>
      <c r="E12">
        <f>D12-C12</f>
        <v>188.48999999999995</v>
      </c>
      <c r="F12" s="1">
        <f>E12/C12</f>
        <v>0.5402097902097901</v>
      </c>
      <c r="G12" s="2">
        <f>F12-$F$223</f>
        <v>0.14021329418680389</v>
      </c>
      <c r="H12" s="3">
        <f>F12*100</f>
        <v>54.020979020979013</v>
      </c>
    </row>
    <row r="13" spans="1:8">
      <c r="A13">
        <v>23</v>
      </c>
      <c r="B13" t="s">
        <v>12</v>
      </c>
      <c r="C13">
        <v>405.58</v>
      </c>
      <c r="D13">
        <v>429.73</v>
      </c>
      <c r="E13">
        <f>D13-C13</f>
        <v>24.150000000000034</v>
      </c>
      <c r="F13" s="1">
        <f>E13/C13</f>
        <v>5.9544356230583448E-2</v>
      </c>
      <c r="G13" s="2">
        <f>F13-$F$223</f>
        <v>-0.34045213979240274</v>
      </c>
      <c r="H13" s="3">
        <f>F13*100</f>
        <v>5.9544356230583446</v>
      </c>
    </row>
    <row r="14" spans="1:8">
      <c r="A14">
        <v>25</v>
      </c>
      <c r="B14" t="s">
        <v>13</v>
      </c>
      <c r="C14">
        <v>446.32</v>
      </c>
      <c r="D14">
        <v>1150.58</v>
      </c>
      <c r="E14">
        <f>D14-C14</f>
        <v>704.26</v>
      </c>
      <c r="F14" s="1">
        <f>E14/C14</f>
        <v>1.5779261516400789</v>
      </c>
      <c r="G14" s="2">
        <f>F14-$F$223</f>
        <v>1.1779296556170926</v>
      </c>
      <c r="H14" s="3">
        <f>F14*100</f>
        <v>157.79261516400788</v>
      </c>
    </row>
    <row r="15" spans="1:8">
      <c r="A15">
        <v>31</v>
      </c>
      <c r="B15" t="s">
        <v>14</v>
      </c>
      <c r="C15">
        <v>338.13</v>
      </c>
      <c r="D15">
        <v>563.99</v>
      </c>
      <c r="E15">
        <f>D15-C15</f>
        <v>225.86</v>
      </c>
      <c r="F15" s="1">
        <f>E15/C15</f>
        <v>0.66796794132434278</v>
      </c>
      <c r="G15" s="2">
        <f>F15-$F$223</f>
        <v>0.26797144530135658</v>
      </c>
      <c r="H15" s="3">
        <f>F15*100</f>
        <v>66.796794132434272</v>
      </c>
    </row>
    <row r="16" spans="1:8">
      <c r="A16">
        <v>32</v>
      </c>
      <c r="B16" t="s">
        <v>15</v>
      </c>
      <c r="C16">
        <v>496.44</v>
      </c>
      <c r="D16">
        <v>789.83</v>
      </c>
      <c r="E16">
        <f>D16-C16</f>
        <v>293.39000000000004</v>
      </c>
      <c r="F16" s="1">
        <f>E16/C16</f>
        <v>0.59098783337362026</v>
      </c>
      <c r="G16" s="2">
        <f>F16-$F$223</f>
        <v>0.19099133735063406</v>
      </c>
      <c r="H16" s="3">
        <f>F16*100</f>
        <v>59.098783337362029</v>
      </c>
    </row>
    <row r="17" spans="1:8">
      <c r="A17">
        <v>36</v>
      </c>
      <c r="B17" t="s">
        <v>16</v>
      </c>
      <c r="C17">
        <v>449.33</v>
      </c>
      <c r="D17">
        <v>532.77</v>
      </c>
      <c r="E17">
        <f>D17-C17</f>
        <v>83.44</v>
      </c>
      <c r="F17" s="1">
        <f>E17/C17</f>
        <v>0.18569870696370153</v>
      </c>
      <c r="G17" s="2">
        <f>F17-$F$223</f>
        <v>-0.21429778905928468</v>
      </c>
      <c r="H17" s="3">
        <f>F17*100</f>
        <v>18.569870696370153</v>
      </c>
    </row>
    <row r="18" spans="1:8">
      <c r="A18">
        <v>38</v>
      </c>
      <c r="B18" t="s">
        <v>17</v>
      </c>
      <c r="C18">
        <v>351.83</v>
      </c>
      <c r="D18">
        <v>1144.32</v>
      </c>
      <c r="E18">
        <f>D18-C18</f>
        <v>792.49</v>
      </c>
      <c r="F18" s="1">
        <f>E18/C18</f>
        <v>2.2524798908563795</v>
      </c>
      <c r="G18" s="2">
        <f>F18-$F$223</f>
        <v>1.8524833948333932</v>
      </c>
      <c r="H18" s="3">
        <f>F18*100</f>
        <v>225.24798908563795</v>
      </c>
    </row>
    <row r="19" spans="1:8">
      <c r="A19">
        <v>47</v>
      </c>
      <c r="B19" t="s">
        <v>18</v>
      </c>
      <c r="C19">
        <v>386.52</v>
      </c>
      <c r="D19">
        <v>389.47</v>
      </c>
      <c r="E19">
        <f>D19-C19</f>
        <v>2.9500000000000455</v>
      </c>
      <c r="F19" s="1">
        <f>E19/C19</f>
        <v>7.6322053192591473E-3</v>
      </c>
      <c r="G19" s="2">
        <f>F19-$F$223</f>
        <v>-0.39236429070372708</v>
      </c>
      <c r="H19" s="3">
        <f>F19*100</f>
        <v>0.76322053192591477</v>
      </c>
    </row>
    <row r="20" spans="1:8">
      <c r="A20">
        <v>51</v>
      </c>
      <c r="B20" t="s">
        <v>19</v>
      </c>
      <c r="C20">
        <v>329.52</v>
      </c>
      <c r="D20">
        <v>422.53</v>
      </c>
      <c r="E20">
        <f>D20-C20</f>
        <v>93.009999999999991</v>
      </c>
      <c r="F20" s="1">
        <f>E20/C20</f>
        <v>0.28225904345714981</v>
      </c>
      <c r="G20" s="2">
        <f>F20-$F$223</f>
        <v>-0.1177374525658364</v>
      </c>
      <c r="H20" s="3">
        <f>F20*100</f>
        <v>28.22590434571498</v>
      </c>
    </row>
    <row r="21" spans="1:8">
      <c r="A21">
        <v>75</v>
      </c>
      <c r="B21" t="s">
        <v>21</v>
      </c>
      <c r="C21">
        <v>377.64</v>
      </c>
      <c r="D21">
        <v>203.67</v>
      </c>
      <c r="E21">
        <f>D21-C21</f>
        <v>-173.97</v>
      </c>
      <c r="F21" s="1">
        <f>E21/C21</f>
        <v>-0.46067683508102958</v>
      </c>
      <c r="G21" s="2">
        <f>F21-$F$223</f>
        <v>-0.86067333110401578</v>
      </c>
      <c r="H21" s="3">
        <f>F21*100</f>
        <v>-46.067683508102959</v>
      </c>
    </row>
    <row r="22" spans="1:8">
      <c r="A22">
        <v>77</v>
      </c>
      <c r="B22" t="s">
        <v>22</v>
      </c>
      <c r="C22">
        <v>403.53</v>
      </c>
      <c r="D22">
        <v>489.87</v>
      </c>
      <c r="E22">
        <f>D22-C22</f>
        <v>86.340000000000032</v>
      </c>
      <c r="F22" s="1">
        <f>E22/C22</f>
        <v>0.2139617872277155</v>
      </c>
      <c r="G22" s="2">
        <f>F22-$F$223</f>
        <v>-0.1860347087952707</v>
      </c>
      <c r="H22" s="3">
        <f>F22*100</f>
        <v>21.396178722771548</v>
      </c>
    </row>
    <row r="23" spans="1:8">
      <c r="A23">
        <v>81</v>
      </c>
      <c r="B23" t="s">
        <v>23</v>
      </c>
      <c r="C23">
        <v>371.81</v>
      </c>
      <c r="D23">
        <v>616.15</v>
      </c>
      <c r="E23">
        <f>D23-C23</f>
        <v>244.33999999999997</v>
      </c>
      <c r="F23" s="1">
        <f>E23/C23</f>
        <v>0.65716360506710414</v>
      </c>
      <c r="G23" s="2">
        <f>F23-$F$223</f>
        <v>0.25716710904411794</v>
      </c>
      <c r="H23" s="3">
        <f>F23*100</f>
        <v>65.716360506710416</v>
      </c>
    </row>
    <row r="24" spans="1:8">
      <c r="A24">
        <v>84</v>
      </c>
      <c r="B24" t="s">
        <v>24</v>
      </c>
      <c r="C24">
        <v>371.32</v>
      </c>
      <c r="D24">
        <v>492</v>
      </c>
      <c r="E24">
        <f>D24-C24</f>
        <v>120.68</v>
      </c>
      <c r="F24" s="1">
        <f>E24/C24</f>
        <v>0.3250026930949047</v>
      </c>
      <c r="G24" s="2">
        <f>F24-$F$223</f>
        <v>-7.4993802928081499E-2</v>
      </c>
      <c r="H24" s="3">
        <f>F24*100</f>
        <v>32.50026930949047</v>
      </c>
    </row>
    <row r="25" spans="1:8">
      <c r="A25">
        <v>85</v>
      </c>
      <c r="B25" t="s">
        <v>25</v>
      </c>
      <c r="C25">
        <v>299.16000000000003</v>
      </c>
      <c r="D25">
        <v>339.35</v>
      </c>
      <c r="E25">
        <f>D25-C25</f>
        <v>40.19</v>
      </c>
      <c r="F25" s="1">
        <f>E25/C25</f>
        <v>0.1343428265810937</v>
      </c>
      <c r="G25" s="2">
        <f>F25-$F$223</f>
        <v>-0.2656536694418925</v>
      </c>
      <c r="H25" s="3">
        <f>F25*100</f>
        <v>13.434282658109369</v>
      </c>
    </row>
    <row r="26" spans="1:8">
      <c r="A26">
        <v>88</v>
      </c>
      <c r="B26" t="s">
        <v>26</v>
      </c>
      <c r="C26">
        <v>382.82</v>
      </c>
      <c r="D26">
        <v>649.23</v>
      </c>
      <c r="E26">
        <f>D26-C26</f>
        <v>266.41000000000003</v>
      </c>
      <c r="F26" s="1">
        <f>E26/C26</f>
        <v>0.69591452902147233</v>
      </c>
      <c r="G26" s="2">
        <f>F26-$F$223</f>
        <v>0.29591803299848612</v>
      </c>
      <c r="H26" s="3">
        <f>F26*100</f>
        <v>69.591452902147239</v>
      </c>
    </row>
    <row r="27" spans="1:8">
      <c r="A27">
        <v>91</v>
      </c>
      <c r="B27" t="s">
        <v>27</v>
      </c>
      <c r="C27">
        <v>399.14</v>
      </c>
      <c r="D27">
        <v>303.52999999999997</v>
      </c>
      <c r="E27">
        <f>D27-C27</f>
        <v>-95.610000000000014</v>
      </c>
      <c r="F27" s="1">
        <f>E27/C27</f>
        <v>-0.23954001102370101</v>
      </c>
      <c r="G27" s="2">
        <f>F27-$F$223</f>
        <v>-0.63953650704668719</v>
      </c>
      <c r="H27" s="3">
        <f>F27*100</f>
        <v>-23.9540011023701</v>
      </c>
    </row>
    <row r="28" spans="1:8">
      <c r="A28">
        <v>93</v>
      </c>
      <c r="B28" t="s">
        <v>28</v>
      </c>
      <c r="C28">
        <v>419.99</v>
      </c>
      <c r="D28">
        <v>450.55</v>
      </c>
      <c r="E28">
        <f>D28-C28</f>
        <v>30.560000000000002</v>
      </c>
      <c r="F28" s="1">
        <f>E28/C28</f>
        <v>7.2763637229457848E-2</v>
      </c>
      <c r="G28" s="2">
        <f>F28-$F$223</f>
        <v>-0.32723285879352837</v>
      </c>
      <c r="H28" s="3">
        <f>F28*100</f>
        <v>7.2763637229457849</v>
      </c>
    </row>
    <row r="29" spans="1:8">
      <c r="A29">
        <v>94</v>
      </c>
      <c r="B29" t="s">
        <v>29</v>
      </c>
      <c r="C29">
        <v>343</v>
      </c>
      <c r="D29">
        <v>462.56</v>
      </c>
      <c r="E29">
        <f>D29-C29</f>
        <v>119.56</v>
      </c>
      <c r="F29" s="1">
        <f>E29/C29</f>
        <v>0.34857142857142859</v>
      </c>
      <c r="G29" s="2">
        <f>F29-$F$223</f>
        <v>-5.1425067451557616E-2</v>
      </c>
      <c r="H29" s="3">
        <f>F29*100</f>
        <v>34.857142857142861</v>
      </c>
    </row>
    <row r="30" spans="1:8">
      <c r="A30">
        <v>95</v>
      </c>
      <c r="B30" t="s">
        <v>30</v>
      </c>
      <c r="C30">
        <v>235.83</v>
      </c>
      <c r="D30">
        <v>349.27</v>
      </c>
      <c r="E30">
        <f>D30-C30</f>
        <v>113.43999999999997</v>
      </c>
      <c r="F30" s="1">
        <f>E30/C30</f>
        <v>0.4810244667769154</v>
      </c>
      <c r="G30" s="2">
        <f>F30-$F$223</f>
        <v>8.1027970753929202E-2</v>
      </c>
      <c r="H30" s="3">
        <f>F30*100</f>
        <v>48.102446677691539</v>
      </c>
    </row>
    <row r="31" spans="1:8">
      <c r="A31">
        <v>97</v>
      </c>
      <c r="B31" t="s">
        <v>31</v>
      </c>
      <c r="C31">
        <v>370.9</v>
      </c>
      <c r="D31">
        <v>310.32</v>
      </c>
      <c r="E31">
        <f>D31-C31</f>
        <v>-60.579999999999984</v>
      </c>
      <c r="F31" s="1">
        <f>E31/C31</f>
        <v>-0.16333243461849553</v>
      </c>
      <c r="G31" s="2">
        <f>F31-$F$223</f>
        <v>-0.56332893064148171</v>
      </c>
      <c r="H31" s="3">
        <f>F31*100</f>
        <v>-16.333243461849552</v>
      </c>
    </row>
    <row r="32" spans="1:8">
      <c r="A32">
        <v>99</v>
      </c>
      <c r="B32" t="s">
        <v>32</v>
      </c>
      <c r="C32">
        <v>298.47000000000003</v>
      </c>
      <c r="D32">
        <v>252.37</v>
      </c>
      <c r="E32">
        <f>D32-C32</f>
        <v>-46.100000000000023</v>
      </c>
      <c r="F32" s="1">
        <f>E32/C32</f>
        <v>-0.15445438402519523</v>
      </c>
      <c r="G32" s="2">
        <f>F32-$F$223</f>
        <v>-0.55445088004818144</v>
      </c>
      <c r="H32" s="3">
        <f>F32*100</f>
        <v>-15.445438402519523</v>
      </c>
    </row>
    <row r="33" spans="1:8">
      <c r="A33">
        <v>100</v>
      </c>
      <c r="B33" t="s">
        <v>33</v>
      </c>
      <c r="C33">
        <v>157.81</v>
      </c>
      <c r="D33">
        <v>204.85</v>
      </c>
      <c r="E33">
        <f>D33-C33</f>
        <v>47.039999999999992</v>
      </c>
      <c r="F33" s="1">
        <f>E33/C33</f>
        <v>0.2980799695836765</v>
      </c>
      <c r="G33" s="2">
        <f>F33-$F$223</f>
        <v>-0.10191652643930971</v>
      </c>
      <c r="H33" s="3">
        <f>F33*100</f>
        <v>29.807996958367649</v>
      </c>
    </row>
    <row r="34" spans="1:8">
      <c r="A34">
        <v>108</v>
      </c>
      <c r="B34" t="s">
        <v>34</v>
      </c>
      <c r="C34">
        <v>531.91</v>
      </c>
      <c r="D34">
        <v>672.67</v>
      </c>
      <c r="E34">
        <f>D34-C34</f>
        <v>140.76</v>
      </c>
      <c r="F34" s="1">
        <f>E34/C34</f>
        <v>0.26463123460735838</v>
      </c>
      <c r="G34" s="2">
        <f>F34-$F$223</f>
        <v>-0.13536526141562782</v>
      </c>
      <c r="H34" s="3">
        <f>F34*100</f>
        <v>26.463123460735837</v>
      </c>
    </row>
    <row r="35" spans="1:8">
      <c r="A35">
        <v>110</v>
      </c>
      <c r="B35" t="s">
        <v>35</v>
      </c>
      <c r="C35">
        <v>467.01</v>
      </c>
      <c r="D35">
        <v>655.5</v>
      </c>
      <c r="E35">
        <f>D35-C35</f>
        <v>188.49</v>
      </c>
      <c r="F35" s="1">
        <f>E35/C35</f>
        <v>0.40361020106635837</v>
      </c>
      <c r="G35" s="2">
        <f>F35-$F$223</f>
        <v>3.6137050433721618E-3</v>
      </c>
      <c r="H35" s="3">
        <f>F35*100</f>
        <v>40.361020106635834</v>
      </c>
    </row>
    <row r="36" spans="1:8">
      <c r="A36">
        <v>111</v>
      </c>
      <c r="B36" t="s">
        <v>36</v>
      </c>
      <c r="C36">
        <v>380.73</v>
      </c>
      <c r="D36">
        <v>550.65</v>
      </c>
      <c r="E36">
        <f>D36-C36</f>
        <v>169.91999999999996</v>
      </c>
      <c r="F36" s="1">
        <f>E36/C36</f>
        <v>0.44630052793318087</v>
      </c>
      <c r="G36" s="2">
        <f>F36-$F$223</f>
        <v>4.6304031910194665E-2</v>
      </c>
      <c r="H36" s="3">
        <f>F36*100</f>
        <v>44.630052793318086</v>
      </c>
    </row>
    <row r="37" spans="1:8">
      <c r="A37">
        <v>112</v>
      </c>
      <c r="B37" t="s">
        <v>37</v>
      </c>
      <c r="C37">
        <v>387.86</v>
      </c>
      <c r="D37">
        <v>527.5</v>
      </c>
      <c r="E37">
        <f>D37-C37</f>
        <v>139.63999999999999</v>
      </c>
      <c r="F37" s="1">
        <f>E37/C37</f>
        <v>0.36002681379879331</v>
      </c>
      <c r="G37" s="2">
        <f>F37-$F$223</f>
        <v>-3.9969682224192893E-2</v>
      </c>
      <c r="H37" s="3">
        <f>F37*100</f>
        <v>36.002681379879334</v>
      </c>
    </row>
    <row r="38" spans="1:8">
      <c r="A38">
        <v>113</v>
      </c>
      <c r="B38" t="s">
        <v>38</v>
      </c>
      <c r="C38">
        <v>526.58000000000004</v>
      </c>
      <c r="D38">
        <v>595.08000000000004</v>
      </c>
      <c r="E38">
        <f>D38-C38</f>
        <v>68.5</v>
      </c>
      <c r="F38" s="1">
        <f>E38/C38</f>
        <v>0.1300846974818641</v>
      </c>
      <c r="G38" s="2">
        <f>F38-$F$223</f>
        <v>-0.26991179854112213</v>
      </c>
      <c r="H38" s="3">
        <f>F38*100</f>
        <v>13.00846974818641</v>
      </c>
    </row>
    <row r="39" spans="1:8">
      <c r="A39">
        <v>115</v>
      </c>
      <c r="B39" t="s">
        <v>39</v>
      </c>
      <c r="C39">
        <v>539.02</v>
      </c>
      <c r="D39">
        <v>804.68</v>
      </c>
      <c r="E39">
        <f>D39-C39</f>
        <v>265.65999999999997</v>
      </c>
      <c r="F39" s="1">
        <f>E39/C39</f>
        <v>0.49285740788839</v>
      </c>
      <c r="G39" s="2">
        <f>F39-$F$223</f>
        <v>9.2860911865403795E-2</v>
      </c>
      <c r="H39" s="3">
        <f>F39*100</f>
        <v>49.285740788839</v>
      </c>
    </row>
    <row r="40" spans="1:8">
      <c r="A40">
        <v>116</v>
      </c>
      <c r="B40" t="s">
        <v>40</v>
      </c>
      <c r="C40">
        <v>254.81</v>
      </c>
      <c r="D40">
        <v>463.48</v>
      </c>
      <c r="E40">
        <f>D40-C40</f>
        <v>208.67000000000002</v>
      </c>
      <c r="F40" s="1">
        <f>E40/C40</f>
        <v>0.81892390408539706</v>
      </c>
      <c r="G40" s="2">
        <f>F40-$F$223</f>
        <v>0.41892740806241086</v>
      </c>
      <c r="H40" s="3">
        <f>F40*100</f>
        <v>81.892390408539711</v>
      </c>
    </row>
    <row r="41" spans="1:8">
      <c r="A41">
        <v>118</v>
      </c>
      <c r="B41" t="s">
        <v>41</v>
      </c>
      <c r="C41">
        <v>529.26</v>
      </c>
      <c r="D41">
        <v>1006.44</v>
      </c>
      <c r="E41">
        <f>D41-C41</f>
        <v>477.18000000000006</v>
      </c>
      <c r="F41" s="1">
        <f>E41/C41</f>
        <v>0.9015984582246912</v>
      </c>
      <c r="G41" s="2">
        <f>F41-$F$223</f>
        <v>0.50160196220170494</v>
      </c>
      <c r="H41" s="3">
        <f>F41*100</f>
        <v>90.159845822469123</v>
      </c>
    </row>
    <row r="42" spans="1:8">
      <c r="A42">
        <v>122</v>
      </c>
      <c r="B42" t="s">
        <v>1</v>
      </c>
      <c r="C42">
        <v>532.78</v>
      </c>
      <c r="D42">
        <v>905.93</v>
      </c>
      <c r="E42">
        <f>D42-C42</f>
        <v>373.15</v>
      </c>
      <c r="F42" s="1">
        <f>E42/C42</f>
        <v>0.70038289725590297</v>
      </c>
      <c r="G42" s="2">
        <f>F42-$F$223</f>
        <v>0.30038640123291677</v>
      </c>
      <c r="H42" s="3">
        <f>F42*100</f>
        <v>70.038289725590303</v>
      </c>
    </row>
    <row r="43" spans="1:8">
      <c r="A43">
        <v>129</v>
      </c>
      <c r="B43" t="s">
        <v>42</v>
      </c>
      <c r="C43">
        <v>408.08</v>
      </c>
      <c r="D43">
        <v>442.57</v>
      </c>
      <c r="E43">
        <f>D43-C43</f>
        <v>34.490000000000009</v>
      </c>
      <c r="F43" s="1">
        <f>E43/C43</f>
        <v>8.4517741619290362E-2</v>
      </c>
      <c r="G43" s="2">
        <f>F43-$F$223</f>
        <v>-0.31547875440369583</v>
      </c>
      <c r="H43" s="3">
        <f>F43*100</f>
        <v>8.4517741619290359</v>
      </c>
    </row>
    <row r="44" spans="1:8">
      <c r="A44">
        <v>138</v>
      </c>
      <c r="B44" t="s">
        <v>43</v>
      </c>
      <c r="C44">
        <v>320.27</v>
      </c>
      <c r="D44">
        <v>407.49</v>
      </c>
      <c r="E44">
        <f>D44-C44</f>
        <v>87.220000000000027</v>
      </c>
      <c r="F44" s="1">
        <f>E44/C44</f>
        <v>0.27233271926811764</v>
      </c>
      <c r="G44" s="2">
        <f>F44-$F$223</f>
        <v>-0.12766377675486856</v>
      </c>
      <c r="H44" s="3">
        <f>F44*100</f>
        <v>27.233271926811764</v>
      </c>
    </row>
    <row r="45" spans="1:8">
      <c r="A45">
        <v>139</v>
      </c>
      <c r="B45" t="s">
        <v>44</v>
      </c>
      <c r="C45">
        <v>282.29000000000002</v>
      </c>
      <c r="D45">
        <v>478.66</v>
      </c>
      <c r="E45">
        <f>D45-C45</f>
        <v>196.37</v>
      </c>
      <c r="F45" s="1">
        <f>E45/C45</f>
        <v>0.69563215133373479</v>
      </c>
      <c r="G45" s="2">
        <f>F45-$F$223</f>
        <v>0.29563565531074859</v>
      </c>
      <c r="H45" s="3">
        <f>F45*100</f>
        <v>69.563215133373475</v>
      </c>
    </row>
    <row r="46" spans="1:8">
      <c r="A46">
        <v>146</v>
      </c>
      <c r="B46" t="s">
        <v>45</v>
      </c>
      <c r="C46">
        <v>367.11</v>
      </c>
      <c r="D46">
        <v>211.54</v>
      </c>
      <c r="E46">
        <f>D46-C46</f>
        <v>-155.57000000000002</v>
      </c>
      <c r="F46" s="1">
        <f>E46/C46</f>
        <v>-0.42376944240146008</v>
      </c>
      <c r="G46" s="2">
        <f>F46-$F$223</f>
        <v>-0.82376593842444623</v>
      </c>
      <c r="H46" s="3">
        <f>F46*100</f>
        <v>-42.37694424014601</v>
      </c>
    </row>
    <row r="47" spans="1:8">
      <c r="A47">
        <v>150</v>
      </c>
      <c r="B47" t="s">
        <v>46</v>
      </c>
      <c r="C47">
        <v>275.75</v>
      </c>
      <c r="D47">
        <v>313.63</v>
      </c>
      <c r="E47">
        <f>D47-C47</f>
        <v>37.879999999999995</v>
      </c>
      <c r="F47" s="1">
        <f>E47/C47</f>
        <v>0.13737080689029918</v>
      </c>
      <c r="G47" s="2">
        <f>F47-$F$223</f>
        <v>-0.26262568913268702</v>
      </c>
      <c r="H47" s="3">
        <f>F47*100</f>
        <v>13.737080689029918</v>
      </c>
    </row>
    <row r="48" spans="1:8">
      <c r="A48">
        <v>152</v>
      </c>
      <c r="B48" t="s">
        <v>47</v>
      </c>
      <c r="C48">
        <v>523.6</v>
      </c>
      <c r="D48">
        <v>682.83</v>
      </c>
      <c r="E48">
        <f>D48-C48</f>
        <v>159.23000000000002</v>
      </c>
      <c r="F48" s="1">
        <f>E48/C48</f>
        <v>0.30410618792971739</v>
      </c>
      <c r="G48" s="2">
        <f>F48-$F$223</f>
        <v>-9.5890308093268817E-2</v>
      </c>
      <c r="H48" s="3">
        <f>F48*100</f>
        <v>30.410618792971739</v>
      </c>
    </row>
    <row r="49" spans="1:8">
      <c r="A49">
        <v>162</v>
      </c>
      <c r="B49" t="s">
        <v>48</v>
      </c>
      <c r="C49">
        <v>415.37</v>
      </c>
      <c r="D49">
        <v>529.82000000000005</v>
      </c>
      <c r="E49">
        <f>D49-C49</f>
        <v>114.45000000000005</v>
      </c>
      <c r="F49" s="1">
        <f>E49/C49</f>
        <v>0.27553747261477729</v>
      </c>
      <c r="G49" s="2">
        <f>F49-$F$223</f>
        <v>-0.12445902340820891</v>
      </c>
      <c r="H49" s="3">
        <f>F49*100</f>
        <v>27.553747261477728</v>
      </c>
    </row>
    <row r="50" spans="1:8">
      <c r="A50">
        <v>166</v>
      </c>
      <c r="B50" t="s">
        <v>49</v>
      </c>
      <c r="C50">
        <v>394.55</v>
      </c>
      <c r="D50">
        <v>745.49</v>
      </c>
      <c r="E50">
        <f>D50-C50</f>
        <v>350.94</v>
      </c>
      <c r="F50" s="1">
        <f>E50/C50</f>
        <v>0.88946901533392464</v>
      </c>
      <c r="G50" s="2">
        <f>F50-$F$223</f>
        <v>0.48947251931093844</v>
      </c>
      <c r="H50" s="3">
        <f>F50*100</f>
        <v>88.946901533392463</v>
      </c>
    </row>
    <row r="51" spans="1:8">
      <c r="A51">
        <v>173</v>
      </c>
      <c r="B51" t="s">
        <v>50</v>
      </c>
      <c r="C51">
        <v>402.1</v>
      </c>
      <c r="D51">
        <v>480.73</v>
      </c>
      <c r="E51">
        <f>D51-C51</f>
        <v>78.63</v>
      </c>
      <c r="F51" s="1">
        <f>E51/C51</f>
        <v>0.19554837105197709</v>
      </c>
      <c r="G51" s="2">
        <f>F51-$F$223</f>
        <v>-0.20444812497100912</v>
      </c>
      <c r="H51" s="3">
        <f>F51*100</f>
        <v>19.554837105197709</v>
      </c>
    </row>
    <row r="52" spans="1:8">
      <c r="A52">
        <v>177</v>
      </c>
      <c r="B52" t="s">
        <v>51</v>
      </c>
      <c r="C52">
        <v>454.46</v>
      </c>
      <c r="D52">
        <v>656.08</v>
      </c>
      <c r="E52">
        <f>D52-C52</f>
        <v>201.62000000000006</v>
      </c>
      <c r="F52" s="1">
        <f>E52/C52</f>
        <v>0.44364740571227407</v>
      </c>
      <c r="G52" s="2">
        <f>F52-$F$223</f>
        <v>4.3650909689287865E-2</v>
      </c>
      <c r="H52" s="3">
        <f>F52*100</f>
        <v>44.364740571227408</v>
      </c>
    </row>
    <row r="53" spans="1:8">
      <c r="A53">
        <v>181</v>
      </c>
      <c r="B53" t="s">
        <v>52</v>
      </c>
      <c r="C53">
        <v>396.78</v>
      </c>
      <c r="D53">
        <v>674.14</v>
      </c>
      <c r="E53">
        <f>D53-C53</f>
        <v>277.36</v>
      </c>
      <c r="F53" s="1">
        <f>E53/C53</f>
        <v>0.69902716870810033</v>
      </c>
      <c r="G53" s="2">
        <f>F53-$F$223</f>
        <v>0.29903067268511413</v>
      </c>
      <c r="H53" s="3">
        <f>F53*100</f>
        <v>69.902716870810039</v>
      </c>
    </row>
    <row r="54" spans="1:8">
      <c r="A54">
        <v>182</v>
      </c>
      <c r="B54" t="s">
        <v>53</v>
      </c>
      <c r="C54">
        <v>330.87</v>
      </c>
      <c r="D54">
        <v>672.7</v>
      </c>
      <c r="E54">
        <f>D54-C54</f>
        <v>341.83000000000004</v>
      </c>
      <c r="F54" s="1">
        <f>E54/C54</f>
        <v>1.0331247922144651</v>
      </c>
      <c r="G54" s="2">
        <f>F54-$F$223</f>
        <v>0.63312829619147881</v>
      </c>
      <c r="H54" s="3">
        <f>F54*100</f>
        <v>103.31247922144651</v>
      </c>
    </row>
    <row r="55" spans="1:8">
      <c r="A55">
        <v>186</v>
      </c>
      <c r="B55" t="s">
        <v>54</v>
      </c>
      <c r="C55">
        <v>336.74</v>
      </c>
      <c r="D55">
        <v>355</v>
      </c>
      <c r="E55">
        <f>D55-C55</f>
        <v>18.259999999999991</v>
      </c>
      <c r="F55" s="1">
        <f>E55/C55</f>
        <v>5.422581219932289E-2</v>
      </c>
      <c r="G55" s="2">
        <f>F55-$F$223</f>
        <v>-0.34577068382366333</v>
      </c>
      <c r="H55" s="3">
        <f>F55*100</f>
        <v>5.4225812199322894</v>
      </c>
    </row>
    <row r="56" spans="1:8">
      <c r="A56">
        <v>191</v>
      </c>
      <c r="B56" t="s">
        <v>55</v>
      </c>
      <c r="C56">
        <v>497.25</v>
      </c>
      <c r="D56">
        <v>844.14</v>
      </c>
      <c r="E56">
        <f>D56-C56</f>
        <v>346.89</v>
      </c>
      <c r="F56" s="1">
        <f>E56/C56</f>
        <v>0.69761689291101048</v>
      </c>
      <c r="G56" s="2">
        <f>F56-$F$223</f>
        <v>0.29762039688802427</v>
      </c>
      <c r="H56" s="3">
        <f>F56*100</f>
        <v>69.76168929110105</v>
      </c>
    </row>
    <row r="57" spans="1:8">
      <c r="A57">
        <v>192</v>
      </c>
      <c r="B57" t="s">
        <v>56</v>
      </c>
      <c r="C57">
        <v>345.4</v>
      </c>
      <c r="D57">
        <v>720.97</v>
      </c>
      <c r="E57">
        <f>D57-C57</f>
        <v>375.57000000000005</v>
      </c>
      <c r="F57" s="1">
        <f>E57/C57</f>
        <v>1.0873480023161555</v>
      </c>
      <c r="G57" s="2">
        <f>F57-$F$223</f>
        <v>0.68735150629316921</v>
      </c>
      <c r="H57" s="3">
        <f>F57*100</f>
        <v>108.73480023161555</v>
      </c>
    </row>
    <row r="58" spans="1:8">
      <c r="A58">
        <v>194</v>
      </c>
      <c r="B58" t="s">
        <v>57</v>
      </c>
      <c r="C58">
        <v>396.48</v>
      </c>
      <c r="D58">
        <v>756.13</v>
      </c>
      <c r="E58">
        <f>D58-C58</f>
        <v>359.65</v>
      </c>
      <c r="F58" s="1">
        <f>E58/C58</f>
        <v>0.90710754640839375</v>
      </c>
      <c r="G58" s="2">
        <f>F58-$F$223</f>
        <v>0.50711105038540749</v>
      </c>
      <c r="H58" s="3">
        <f>F58*100</f>
        <v>90.710754640839369</v>
      </c>
    </row>
    <row r="59" spans="1:8">
      <c r="A59">
        <v>195</v>
      </c>
      <c r="B59" t="s">
        <v>58</v>
      </c>
      <c r="C59">
        <v>233.48</v>
      </c>
      <c r="D59">
        <v>334.56</v>
      </c>
      <c r="E59">
        <f>D59-C59</f>
        <v>101.08000000000001</v>
      </c>
      <c r="F59" s="1">
        <f>E59/C59</f>
        <v>0.43292787390782944</v>
      </c>
      <c r="G59" s="2">
        <f>F59-$F$223</f>
        <v>3.2931377884843238E-2</v>
      </c>
      <c r="H59" s="3">
        <f>F59*100</f>
        <v>43.292787390782941</v>
      </c>
    </row>
    <row r="60" spans="1:8">
      <c r="A60">
        <v>196</v>
      </c>
      <c r="B60" t="s">
        <v>59</v>
      </c>
      <c r="C60">
        <v>440.04</v>
      </c>
      <c r="D60">
        <v>720.66</v>
      </c>
      <c r="E60">
        <f>D60-C60</f>
        <v>280.61999999999995</v>
      </c>
      <c r="F60" s="1">
        <f>E60/C60</f>
        <v>0.63771475320425397</v>
      </c>
      <c r="G60" s="2">
        <f>F60-$F$223</f>
        <v>0.23771825718126777</v>
      </c>
      <c r="H60" s="3">
        <f>F60*100</f>
        <v>63.771475320425395</v>
      </c>
    </row>
    <row r="61" spans="1:8">
      <c r="A61">
        <v>197</v>
      </c>
      <c r="B61" t="s">
        <v>60</v>
      </c>
      <c r="C61">
        <v>491.59</v>
      </c>
      <c r="D61">
        <v>750.13</v>
      </c>
      <c r="E61">
        <f>D61-C61</f>
        <v>258.54000000000002</v>
      </c>
      <c r="F61" s="1">
        <f>E61/C61</f>
        <v>0.52592607660855595</v>
      </c>
      <c r="G61" s="2">
        <f>F61-$F$223</f>
        <v>0.12592958058556974</v>
      </c>
      <c r="H61" s="3">
        <f>F61*100</f>
        <v>52.592607660855592</v>
      </c>
    </row>
    <row r="62" spans="1:8">
      <c r="A62">
        <v>199</v>
      </c>
      <c r="B62" t="s">
        <v>61</v>
      </c>
      <c r="C62">
        <v>421.2</v>
      </c>
      <c r="D62">
        <v>703.81</v>
      </c>
      <c r="E62">
        <f>D62-C62</f>
        <v>282.60999999999996</v>
      </c>
      <c r="F62" s="1">
        <f>E62/C62</f>
        <v>0.6709639126305792</v>
      </c>
      <c r="G62" s="2">
        <f>F62-$F$223</f>
        <v>0.27096741660759299</v>
      </c>
      <c r="H62" s="3">
        <f>F62*100</f>
        <v>67.096391263057924</v>
      </c>
    </row>
    <row r="63" spans="1:8">
      <c r="A63">
        <v>200</v>
      </c>
      <c r="B63" t="s">
        <v>62</v>
      </c>
      <c r="C63">
        <v>373.46</v>
      </c>
      <c r="D63">
        <v>693.32</v>
      </c>
      <c r="E63">
        <f>D63-C63</f>
        <v>319.86000000000007</v>
      </c>
      <c r="F63" s="1">
        <f>E63/C63</f>
        <v>0.85647726664167534</v>
      </c>
      <c r="G63" s="2">
        <f>F63-$F$223</f>
        <v>0.45648077061868914</v>
      </c>
      <c r="H63" s="3">
        <f>F63*100</f>
        <v>85.647726664167536</v>
      </c>
    </row>
    <row r="64" spans="1:8">
      <c r="A64">
        <v>203</v>
      </c>
      <c r="B64" t="s">
        <v>63</v>
      </c>
      <c r="C64">
        <v>344.67</v>
      </c>
      <c r="D64">
        <v>470.75</v>
      </c>
      <c r="E64">
        <f>D64-C64</f>
        <v>126.07999999999998</v>
      </c>
      <c r="F64" s="1">
        <f>E64/C64</f>
        <v>0.36579917022079084</v>
      </c>
      <c r="G64" s="2">
        <f>F64-$F$223</f>
        <v>-3.4197325802195366E-2</v>
      </c>
      <c r="H64" s="3">
        <f>F64*100</f>
        <v>36.579917022079087</v>
      </c>
    </row>
    <row r="65" spans="1:8">
      <c r="A65">
        <v>204</v>
      </c>
      <c r="B65" t="s">
        <v>64</v>
      </c>
      <c r="C65">
        <v>276.93</v>
      </c>
      <c r="D65">
        <v>322.01</v>
      </c>
      <c r="E65">
        <f>D65-C65</f>
        <v>45.079999999999984</v>
      </c>
      <c r="F65" s="1">
        <f>E65/C65</f>
        <v>0.16278481926840713</v>
      </c>
      <c r="G65" s="2">
        <f>F65-$F$223</f>
        <v>-0.23721167675457908</v>
      </c>
      <c r="H65" s="3">
        <f>F65*100</f>
        <v>16.278481926840712</v>
      </c>
    </row>
    <row r="66" spans="1:8">
      <c r="A66">
        <v>206</v>
      </c>
      <c r="B66" t="s">
        <v>65</v>
      </c>
      <c r="C66">
        <v>350.59</v>
      </c>
      <c r="D66">
        <v>625.61</v>
      </c>
      <c r="E66">
        <f>D66-C66</f>
        <v>275.02000000000004</v>
      </c>
      <c r="F66" s="1">
        <f>E66/C66</f>
        <v>0.78444907156507615</v>
      </c>
      <c r="G66" s="2">
        <f>F66-$F$223</f>
        <v>0.38445257554208995</v>
      </c>
      <c r="H66" s="3">
        <f>F66*100</f>
        <v>78.444907156507611</v>
      </c>
    </row>
    <row r="67" spans="1:8">
      <c r="A67">
        <v>207</v>
      </c>
      <c r="B67" t="s">
        <v>66</v>
      </c>
      <c r="C67">
        <v>306.51</v>
      </c>
      <c r="D67">
        <v>238.29</v>
      </c>
      <c r="E67">
        <f>D67-C67</f>
        <v>-68.22</v>
      </c>
      <c r="F67" s="1">
        <f>E67/C67</f>
        <v>-0.22257022609376528</v>
      </c>
      <c r="G67" s="2">
        <f>F67-$F$223</f>
        <v>-0.62256672211675146</v>
      </c>
      <c r="H67" s="3">
        <f>F67*100</f>
        <v>-22.257022609376527</v>
      </c>
    </row>
    <row r="68" spans="1:8">
      <c r="A68">
        <v>208</v>
      </c>
      <c r="B68" t="s">
        <v>67</v>
      </c>
      <c r="C68">
        <v>293.61</v>
      </c>
      <c r="D68">
        <v>344.7</v>
      </c>
      <c r="E68">
        <f>D68-C68</f>
        <v>51.089999999999975</v>
      </c>
      <c r="F68" s="1">
        <f>E68/C68</f>
        <v>0.17400633493409615</v>
      </c>
      <c r="G68" s="2">
        <f>F68-$F$223</f>
        <v>-0.22599016108889006</v>
      </c>
      <c r="H68" s="3">
        <f>F68*100</f>
        <v>17.400633493409615</v>
      </c>
    </row>
    <row r="69" spans="1:8">
      <c r="A69">
        <v>213</v>
      </c>
      <c r="B69" t="s">
        <v>68</v>
      </c>
      <c r="C69">
        <v>307.5</v>
      </c>
      <c r="D69">
        <v>259.83999999999997</v>
      </c>
      <c r="E69">
        <f>D69-C69</f>
        <v>-47.660000000000025</v>
      </c>
      <c r="F69" s="1">
        <f>E69/C69</f>
        <v>-0.15499186991869926</v>
      </c>
      <c r="G69" s="2">
        <f>F69-$F$223</f>
        <v>-0.55498836594168544</v>
      </c>
      <c r="H69" s="3">
        <f>F69*100</f>
        <v>-15.499186991869927</v>
      </c>
    </row>
    <row r="70" spans="1:8">
      <c r="A70">
        <v>227</v>
      </c>
      <c r="B70" t="s">
        <v>69</v>
      </c>
      <c r="C70">
        <v>400.53</v>
      </c>
      <c r="D70">
        <v>294.56</v>
      </c>
      <c r="E70">
        <f>D70-C70</f>
        <v>-105.96999999999997</v>
      </c>
      <c r="F70" s="1">
        <f>E70/C70</f>
        <v>-0.26457443886849918</v>
      </c>
      <c r="G70" s="2">
        <f>F70-$F$223</f>
        <v>-0.66457093489148544</v>
      </c>
      <c r="H70" s="3">
        <f>F70*100</f>
        <v>-26.457443886849919</v>
      </c>
    </row>
    <row r="71" spans="1:8">
      <c r="A71">
        <v>229</v>
      </c>
      <c r="B71" t="s">
        <v>70</v>
      </c>
      <c r="C71">
        <v>299.61</v>
      </c>
      <c r="D71">
        <v>259.55</v>
      </c>
      <c r="E71">
        <f>D71-C71</f>
        <v>-40.06</v>
      </c>
      <c r="F71" s="1">
        <f>E71/C71</f>
        <v>-0.13370715263175462</v>
      </c>
      <c r="G71" s="2">
        <f>F71-$F$223</f>
        <v>-0.53370364865474085</v>
      </c>
      <c r="H71" s="3">
        <f>F71*100</f>
        <v>-13.370715263175462</v>
      </c>
    </row>
    <row r="72" spans="1:8">
      <c r="A72">
        <v>238</v>
      </c>
      <c r="B72" t="s">
        <v>71</v>
      </c>
      <c r="C72">
        <v>260.27</v>
      </c>
      <c r="D72">
        <v>371.29</v>
      </c>
      <c r="E72">
        <f>D72-C72</f>
        <v>111.02000000000004</v>
      </c>
      <c r="F72" s="1">
        <f>E72/C72</f>
        <v>0.4265570369231953</v>
      </c>
      <c r="G72" s="2">
        <f>F72-$F$223</f>
        <v>2.6560540900209095E-2</v>
      </c>
      <c r="H72" s="3">
        <f>F72*100</f>
        <v>42.655703692319527</v>
      </c>
    </row>
    <row r="73" spans="1:8">
      <c r="A73">
        <v>239</v>
      </c>
      <c r="B73" t="s">
        <v>72</v>
      </c>
      <c r="C73">
        <v>408.09</v>
      </c>
      <c r="D73">
        <v>552.28</v>
      </c>
      <c r="E73">
        <f>D73-C73</f>
        <v>144.19</v>
      </c>
      <c r="F73" s="1">
        <f>E73/C73</f>
        <v>0.35332892254159626</v>
      </c>
      <c r="G73" s="2">
        <f>F73-$F$223</f>
        <v>-4.6667573481389946E-2</v>
      </c>
      <c r="H73" s="3">
        <f>F73*100</f>
        <v>35.332892254159624</v>
      </c>
    </row>
    <row r="74" spans="1:8">
      <c r="A74">
        <v>241</v>
      </c>
      <c r="B74" t="s">
        <v>73</v>
      </c>
      <c r="C74">
        <v>403.47</v>
      </c>
      <c r="D74">
        <v>773.27</v>
      </c>
      <c r="E74">
        <f>D74-C74</f>
        <v>369.79999999999995</v>
      </c>
      <c r="F74" s="1">
        <f>E74/C74</f>
        <v>0.91654893796316927</v>
      </c>
      <c r="G74" s="2">
        <f>F74-$F$223</f>
        <v>0.51655244194018302</v>
      </c>
      <c r="H74" s="3">
        <f>F74*100</f>
        <v>91.654893796316927</v>
      </c>
    </row>
    <row r="75" spans="1:8">
      <c r="A75">
        <v>242</v>
      </c>
      <c r="B75" t="s">
        <v>74</v>
      </c>
      <c r="C75">
        <v>317.76</v>
      </c>
      <c r="D75">
        <v>181.54</v>
      </c>
      <c r="E75">
        <f>D75-C75</f>
        <v>-136.22</v>
      </c>
      <c r="F75" s="1">
        <f>E75/C75</f>
        <v>-0.42868831822759318</v>
      </c>
      <c r="G75" s="2">
        <f>F75-$F$223</f>
        <v>-0.82868481425057938</v>
      </c>
      <c r="H75" s="3">
        <f>F75*100</f>
        <v>-42.868831822759319</v>
      </c>
    </row>
    <row r="76" spans="1:8">
      <c r="A76">
        <v>252</v>
      </c>
      <c r="B76" t="s">
        <v>75</v>
      </c>
      <c r="C76">
        <v>304.08999999999997</v>
      </c>
      <c r="D76">
        <v>490.07</v>
      </c>
      <c r="E76">
        <f>D76-C76</f>
        <v>185.98000000000002</v>
      </c>
      <c r="F76" s="1">
        <f>E76/C76</f>
        <v>0.61159525140583393</v>
      </c>
      <c r="G76" s="2">
        <f>F76-$F$223</f>
        <v>0.21159875538284773</v>
      </c>
      <c r="H76" s="3">
        <f>F76*100</f>
        <v>61.159525140583391</v>
      </c>
    </row>
    <row r="77" spans="1:8">
      <c r="A77">
        <v>253</v>
      </c>
      <c r="B77" t="s">
        <v>76</v>
      </c>
      <c r="C77">
        <v>299.74</v>
      </c>
      <c r="D77">
        <v>323.14</v>
      </c>
      <c r="E77">
        <f>D77-C77</f>
        <v>23.399999999999977</v>
      </c>
      <c r="F77" s="1">
        <f>E77/C77</f>
        <v>7.8067658637485743E-2</v>
      </c>
      <c r="G77" s="2">
        <f>F77-$F$223</f>
        <v>-0.32192883738550049</v>
      </c>
      <c r="H77" s="3">
        <f>F77*100</f>
        <v>7.8067658637485744</v>
      </c>
    </row>
    <row r="78" spans="1:8">
      <c r="A78">
        <v>255</v>
      </c>
      <c r="B78" t="s">
        <v>77</v>
      </c>
      <c r="C78">
        <v>243.06</v>
      </c>
      <c r="D78">
        <v>268.08999999999997</v>
      </c>
      <c r="E78">
        <f>D78-C78</f>
        <v>25.029999999999973</v>
      </c>
      <c r="F78" s="1">
        <f>E78/C78</f>
        <v>0.1029786883896979</v>
      </c>
      <c r="G78" s="2">
        <f>F78-$F$223</f>
        <v>-0.29701780763328833</v>
      </c>
      <c r="H78" s="3">
        <f>F78*100</f>
        <v>10.297868838969789</v>
      </c>
    </row>
    <row r="79" spans="1:8">
      <c r="A79">
        <v>256</v>
      </c>
      <c r="B79" t="s">
        <v>78</v>
      </c>
      <c r="C79">
        <v>354.04</v>
      </c>
      <c r="D79">
        <v>600.88</v>
      </c>
      <c r="E79">
        <f>D79-C79</f>
        <v>246.83999999999997</v>
      </c>
      <c r="F79" s="1">
        <f>E79/C79</f>
        <v>0.69720935487515523</v>
      </c>
      <c r="G79" s="2">
        <f>F79-$F$223</f>
        <v>0.29721285885216903</v>
      </c>
      <c r="H79" s="3">
        <f>F79*100</f>
        <v>69.720935487515519</v>
      </c>
    </row>
    <row r="80" spans="1:8">
      <c r="A80">
        <v>261</v>
      </c>
      <c r="B80" t="s">
        <v>79</v>
      </c>
      <c r="C80">
        <v>274.3</v>
      </c>
      <c r="D80">
        <v>262.74</v>
      </c>
      <c r="E80">
        <f>D80-C80</f>
        <v>-11.560000000000002</v>
      </c>
      <c r="F80" s="1">
        <f>E80/C80</f>
        <v>-4.2143638352169166E-2</v>
      </c>
      <c r="G80" s="2">
        <f>F80-$F$223</f>
        <v>-0.44214013437515537</v>
      </c>
      <c r="H80" s="3">
        <f>F80*100</f>
        <v>-4.2143638352169166</v>
      </c>
    </row>
    <row r="81" spans="1:8">
      <c r="A81">
        <v>264</v>
      </c>
      <c r="B81" t="s">
        <v>80</v>
      </c>
      <c r="C81">
        <v>465.32</v>
      </c>
      <c r="D81">
        <v>413.9</v>
      </c>
      <c r="E81">
        <f>D81-C81</f>
        <v>-51.420000000000016</v>
      </c>
      <c r="F81" s="1">
        <f>E81/C81</f>
        <v>-0.11050459898564433</v>
      </c>
      <c r="G81" s="2">
        <f>F81-$F$223</f>
        <v>-0.5105010950086305</v>
      </c>
      <c r="H81" s="3">
        <f>F81*100</f>
        <v>-11.050459898564432</v>
      </c>
    </row>
    <row r="82" spans="1:8">
      <c r="A82">
        <v>270</v>
      </c>
      <c r="B82" t="s">
        <v>81</v>
      </c>
      <c r="C82">
        <v>475.16</v>
      </c>
      <c r="D82">
        <v>730.47</v>
      </c>
      <c r="E82">
        <f>D82-C82</f>
        <v>255.31</v>
      </c>
      <c r="F82" s="1">
        <f>E82/C82</f>
        <v>0.53731374694839629</v>
      </c>
      <c r="G82" s="2">
        <f>F82-$F$223</f>
        <v>0.13731725092541008</v>
      </c>
      <c r="H82" s="3">
        <f>F82*100</f>
        <v>53.73137469483963</v>
      </c>
    </row>
    <row r="83" spans="1:8">
      <c r="A83">
        <v>271</v>
      </c>
      <c r="B83" t="s">
        <v>82</v>
      </c>
      <c r="C83">
        <v>403.91</v>
      </c>
      <c r="D83">
        <v>700.37</v>
      </c>
      <c r="E83">
        <f>D83-C83</f>
        <v>296.45999999999998</v>
      </c>
      <c r="F83" s="1">
        <f>E83/C83</f>
        <v>0.73397539055730232</v>
      </c>
      <c r="G83" s="2">
        <f>F83-$F$223</f>
        <v>0.33397889453431612</v>
      </c>
      <c r="H83" s="3">
        <f>F83*100</f>
        <v>73.397539055730235</v>
      </c>
    </row>
    <row r="84" spans="1:8">
      <c r="A84">
        <v>272</v>
      </c>
      <c r="B84" t="s">
        <v>83</v>
      </c>
      <c r="C84">
        <v>403.06</v>
      </c>
      <c r="D84">
        <v>715.19</v>
      </c>
      <c r="E84">
        <f>D84-C84</f>
        <v>312.13000000000005</v>
      </c>
      <c r="F84" s="1">
        <f>E84/C84</f>
        <v>0.77440083362278578</v>
      </c>
      <c r="G84" s="2">
        <f>F84-$F$223</f>
        <v>0.37440433759979957</v>
      </c>
      <c r="H84" s="3">
        <f>F84*100</f>
        <v>77.440083362278571</v>
      </c>
    </row>
    <row r="85" spans="1:8">
      <c r="A85">
        <v>273</v>
      </c>
      <c r="B85" t="s">
        <v>84</v>
      </c>
      <c r="C85">
        <v>404.75</v>
      </c>
      <c r="D85">
        <v>603.67999999999995</v>
      </c>
      <c r="E85">
        <f>D85-C85</f>
        <v>198.92999999999995</v>
      </c>
      <c r="F85" s="1">
        <f>E85/C85</f>
        <v>0.49148857319332911</v>
      </c>
      <c r="G85" s="2">
        <f>F85-$F$223</f>
        <v>9.1492077170342911E-2</v>
      </c>
      <c r="H85" s="3">
        <f>F85*100</f>
        <v>49.148857319332912</v>
      </c>
    </row>
    <row r="86" spans="1:8">
      <c r="A86">
        <v>276</v>
      </c>
      <c r="B86" t="s">
        <v>85</v>
      </c>
      <c r="C86">
        <v>442.06</v>
      </c>
      <c r="D86">
        <v>556.67999999999995</v>
      </c>
      <c r="E86">
        <f>D86-C86</f>
        <v>114.61999999999995</v>
      </c>
      <c r="F86" s="1">
        <f>E86/C86</f>
        <v>0.25928606976428525</v>
      </c>
      <c r="G86" s="2">
        <f>F86-$F$223</f>
        <v>-0.14071042625870095</v>
      </c>
      <c r="H86" s="3">
        <f>F86*100</f>
        <v>25.928606976428526</v>
      </c>
    </row>
    <row r="87" spans="1:8">
      <c r="A87">
        <v>277</v>
      </c>
      <c r="B87" t="s">
        <v>86</v>
      </c>
      <c r="C87">
        <v>477.37</v>
      </c>
      <c r="D87">
        <v>912.63</v>
      </c>
      <c r="E87">
        <f>D87-C87</f>
        <v>435.26</v>
      </c>
      <c r="F87" s="1">
        <f>E87/C87</f>
        <v>0.9117875023566625</v>
      </c>
      <c r="G87" s="2">
        <f>F87-$F$223</f>
        <v>0.51179100633367636</v>
      </c>
      <c r="H87" s="3">
        <f>F87*100</f>
        <v>91.178750235666257</v>
      </c>
    </row>
    <row r="88" spans="1:8">
      <c r="A88">
        <v>278</v>
      </c>
      <c r="B88" t="s">
        <v>87</v>
      </c>
      <c r="C88">
        <v>359.01</v>
      </c>
      <c r="D88">
        <v>430.08</v>
      </c>
      <c r="E88">
        <f>D88-C88</f>
        <v>71.069999999999993</v>
      </c>
      <c r="F88" s="1">
        <f>E88/C88</f>
        <v>0.19796105958051308</v>
      </c>
      <c r="G88" s="2">
        <f>F88-$F$223</f>
        <v>-0.20203543644247313</v>
      </c>
      <c r="H88" s="3">
        <f>F88*100</f>
        <v>19.796105958051307</v>
      </c>
    </row>
    <row r="89" spans="1:8">
      <c r="A89">
        <v>279</v>
      </c>
      <c r="B89" t="s">
        <v>88</v>
      </c>
      <c r="C89">
        <v>453.85</v>
      </c>
      <c r="D89">
        <v>904.09</v>
      </c>
      <c r="E89">
        <f>D89-C89</f>
        <v>450.24</v>
      </c>
      <c r="F89" s="1">
        <f>E89/C89</f>
        <v>0.99204583012008374</v>
      </c>
      <c r="G89" s="2">
        <f>F89-$F$223</f>
        <v>0.59204933409709759</v>
      </c>
      <c r="H89" s="3">
        <f>F89*100</f>
        <v>99.204583012008371</v>
      </c>
    </row>
    <row r="90" spans="1:8">
      <c r="A90">
        <v>280</v>
      </c>
      <c r="B90" t="s">
        <v>89</v>
      </c>
      <c r="C90">
        <v>446.04</v>
      </c>
      <c r="D90">
        <v>934.87</v>
      </c>
      <c r="E90">
        <f>D90-C90</f>
        <v>488.83</v>
      </c>
      <c r="F90" s="1">
        <f>E90/C90</f>
        <v>1.0959331001703883</v>
      </c>
      <c r="G90" s="2">
        <f>F90-$F$223</f>
        <v>0.69593660414740199</v>
      </c>
      <c r="H90" s="3">
        <f>F90*100</f>
        <v>109.59331001703883</v>
      </c>
    </row>
    <row r="91" spans="1:8">
      <c r="A91">
        <v>281</v>
      </c>
      <c r="B91" t="s">
        <v>90</v>
      </c>
      <c r="C91">
        <v>408.77</v>
      </c>
      <c r="D91">
        <v>868.2</v>
      </c>
      <c r="E91">
        <f>D91-C91</f>
        <v>459.43000000000006</v>
      </c>
      <c r="F91" s="1">
        <f>E91/C91</f>
        <v>1.123932773931551</v>
      </c>
      <c r="G91" s="2">
        <f>F91-$F$223</f>
        <v>0.72393627790856474</v>
      </c>
      <c r="H91" s="3">
        <f>F91*100</f>
        <v>112.3932773931551</v>
      </c>
    </row>
    <row r="92" spans="1:8">
      <c r="A92">
        <v>282</v>
      </c>
      <c r="B92" t="s">
        <v>91</v>
      </c>
      <c r="C92">
        <v>320.02</v>
      </c>
      <c r="D92">
        <v>476.8</v>
      </c>
      <c r="E92">
        <f>D92-C92</f>
        <v>156.78000000000003</v>
      </c>
      <c r="F92" s="1">
        <f>E92/C92</f>
        <v>0.48990688081994888</v>
      </c>
      <c r="G92" s="2">
        <f>F92-$F$223</f>
        <v>8.9910384796962672E-2</v>
      </c>
      <c r="H92" s="3">
        <f>F92*100</f>
        <v>48.99068808199489</v>
      </c>
    </row>
    <row r="93" spans="1:8">
      <c r="A93">
        <v>283</v>
      </c>
      <c r="B93" t="s">
        <v>92</v>
      </c>
      <c r="C93">
        <v>541.99</v>
      </c>
      <c r="D93">
        <v>655.21</v>
      </c>
      <c r="E93">
        <f>D93-C93</f>
        <v>113.22000000000003</v>
      </c>
      <c r="F93" s="1">
        <f>E93/C93</f>
        <v>0.20889684311518666</v>
      </c>
      <c r="G93" s="2">
        <f>F93-$F$223</f>
        <v>-0.19109965290779954</v>
      </c>
      <c r="H93" s="3">
        <f>F93*100</f>
        <v>20.889684311518668</v>
      </c>
    </row>
    <row r="94" spans="1:8">
      <c r="A94">
        <v>284</v>
      </c>
      <c r="B94" t="s">
        <v>93</v>
      </c>
      <c r="C94">
        <v>376.2</v>
      </c>
      <c r="D94">
        <v>674.76</v>
      </c>
      <c r="E94">
        <f>D94-C94</f>
        <v>298.56</v>
      </c>
      <c r="F94" s="1">
        <f>E94/C94</f>
        <v>0.79362041467304634</v>
      </c>
      <c r="G94" s="2">
        <f>F94-$F$223</f>
        <v>0.39362391865006013</v>
      </c>
      <c r="H94" s="3">
        <f>F94*100</f>
        <v>79.362041467304635</v>
      </c>
    </row>
    <row r="95" spans="1:8">
      <c r="A95">
        <v>286</v>
      </c>
      <c r="B95" t="s">
        <v>94</v>
      </c>
      <c r="C95">
        <v>294.67</v>
      </c>
      <c r="D95">
        <v>774.14</v>
      </c>
      <c r="E95">
        <f>D95-C95</f>
        <v>479.46999999999997</v>
      </c>
      <c r="F95" s="1">
        <f>E95/C95</f>
        <v>1.6271422268978857</v>
      </c>
      <c r="G95" s="2">
        <f>F95-$F$223</f>
        <v>1.2271457308748994</v>
      </c>
      <c r="H95" s="3">
        <f>F95*100</f>
        <v>162.71422268978856</v>
      </c>
    </row>
    <row r="96" spans="1:8">
      <c r="A96">
        <v>294</v>
      </c>
      <c r="B96" t="s">
        <v>95</v>
      </c>
      <c r="C96">
        <v>393.43</v>
      </c>
      <c r="D96">
        <v>193.7</v>
      </c>
      <c r="E96">
        <f>D96-C96</f>
        <v>-199.73000000000002</v>
      </c>
      <c r="F96" s="1">
        <f>E96/C96</f>
        <v>-0.50766337086648206</v>
      </c>
      <c r="G96" s="2">
        <f>F96-$F$223</f>
        <v>-0.9076598668894682</v>
      </c>
      <c r="H96" s="3">
        <f>F96*100</f>
        <v>-50.766337086648207</v>
      </c>
    </row>
    <row r="97" spans="1:8">
      <c r="A97">
        <v>297</v>
      </c>
      <c r="B97" t="s">
        <v>96</v>
      </c>
      <c r="C97">
        <v>167.84</v>
      </c>
      <c r="D97">
        <v>491.45</v>
      </c>
      <c r="E97">
        <f>D97-C97</f>
        <v>323.61</v>
      </c>
      <c r="F97" s="1">
        <f>E97/C97</f>
        <v>1.9280862726406101</v>
      </c>
      <c r="G97" s="2">
        <f>F97-$F$223</f>
        <v>1.5280897766176238</v>
      </c>
      <c r="H97" s="3">
        <f>F97*100</f>
        <v>192.80862726406102</v>
      </c>
    </row>
    <row r="98" spans="1:8">
      <c r="A98">
        <v>299</v>
      </c>
      <c r="B98" t="s">
        <v>97</v>
      </c>
      <c r="C98">
        <v>432.27</v>
      </c>
      <c r="D98">
        <v>573.1</v>
      </c>
      <c r="E98">
        <f>D98-C98</f>
        <v>140.83000000000004</v>
      </c>
      <c r="F98" s="1">
        <f>E98/C98</f>
        <v>0.32579175052629156</v>
      </c>
      <c r="G98" s="2">
        <f>F98-$F$223</f>
        <v>-7.4204745496694646E-2</v>
      </c>
      <c r="H98" s="3">
        <f>F98*100</f>
        <v>32.579175052629154</v>
      </c>
    </row>
    <row r="99" spans="1:8">
      <c r="A99">
        <v>300</v>
      </c>
      <c r="B99" t="s">
        <v>98</v>
      </c>
      <c r="C99">
        <v>341.54</v>
      </c>
      <c r="D99">
        <v>597.19000000000005</v>
      </c>
      <c r="E99">
        <f>D99-C99</f>
        <v>255.65000000000003</v>
      </c>
      <c r="F99" s="1">
        <f>E99/C99</f>
        <v>0.74852140305674308</v>
      </c>
      <c r="G99" s="2">
        <f>F99-$F$223</f>
        <v>0.34852490703375688</v>
      </c>
      <c r="H99" s="3">
        <f>F99*100</f>
        <v>74.852140305674311</v>
      </c>
    </row>
    <row r="100" spans="1:8">
      <c r="A100">
        <v>306</v>
      </c>
      <c r="B100" t="s">
        <v>99</v>
      </c>
      <c r="C100">
        <v>546.24</v>
      </c>
      <c r="D100">
        <v>464.95</v>
      </c>
      <c r="E100">
        <f>D100-C100</f>
        <v>-81.29000000000002</v>
      </c>
      <c r="F100" s="1">
        <f>E100/C100</f>
        <v>-0.14881736965436443</v>
      </c>
      <c r="G100" s="2">
        <f>F100-$F$223</f>
        <v>-0.54881386567735069</v>
      </c>
      <c r="H100" s="3">
        <f>F100*100</f>
        <v>-14.881736965436442</v>
      </c>
    </row>
    <row r="101" spans="1:8">
      <c r="A101">
        <v>308</v>
      </c>
      <c r="B101" t="s">
        <v>100</v>
      </c>
      <c r="C101">
        <v>420.76</v>
      </c>
      <c r="D101">
        <v>465.43</v>
      </c>
      <c r="E101">
        <f>D101-C101</f>
        <v>44.670000000000016</v>
      </c>
      <c r="F101" s="1">
        <f>E101/C101</f>
        <v>0.10616503469911592</v>
      </c>
      <c r="G101" s="2">
        <f>F101-$F$223</f>
        <v>-0.29383146132387028</v>
      </c>
      <c r="H101" s="3">
        <f>F101*100</f>
        <v>10.616503469911592</v>
      </c>
    </row>
    <row r="102" spans="1:8">
      <c r="A102">
        <v>309</v>
      </c>
      <c r="B102" t="s">
        <v>101</v>
      </c>
      <c r="C102">
        <v>398.99</v>
      </c>
      <c r="D102">
        <v>764.39</v>
      </c>
      <c r="E102">
        <f>D102-C102</f>
        <v>365.4</v>
      </c>
      <c r="F102" s="1">
        <f>E102/C102</f>
        <v>0.91581242637660087</v>
      </c>
      <c r="G102" s="2">
        <f>F102-$F$223</f>
        <v>0.51581593035361473</v>
      </c>
      <c r="H102" s="3">
        <f>F102*100</f>
        <v>91.581242637660083</v>
      </c>
    </row>
    <row r="103" spans="1:8">
      <c r="A103">
        <v>314</v>
      </c>
      <c r="B103" t="s">
        <v>102</v>
      </c>
      <c r="C103">
        <v>361.7</v>
      </c>
      <c r="D103">
        <v>375.51</v>
      </c>
      <c r="E103">
        <f>D103-C103</f>
        <v>13.810000000000002</v>
      </c>
      <c r="F103" s="1">
        <f>E103/C103</f>
        <v>3.8180812828310762E-2</v>
      </c>
      <c r="G103" s="2">
        <f>F103-$F$223</f>
        <v>-0.36181568319467544</v>
      </c>
      <c r="H103" s="3">
        <f>F103*100</f>
        <v>3.8180812828310762</v>
      </c>
    </row>
    <row r="104" spans="1:8">
      <c r="A104">
        <v>316</v>
      </c>
      <c r="B104" t="s">
        <v>103</v>
      </c>
      <c r="C104">
        <v>323.48</v>
      </c>
      <c r="D104">
        <v>593.75</v>
      </c>
      <c r="E104">
        <f>D104-C104</f>
        <v>270.27</v>
      </c>
      <c r="F104" s="1">
        <f>E104/C104</f>
        <v>0.8355076047978236</v>
      </c>
      <c r="G104" s="2">
        <f>F104-$F$223</f>
        <v>0.4355111087748374</v>
      </c>
      <c r="H104" s="3">
        <f>F104*100</f>
        <v>83.550760479782355</v>
      </c>
    </row>
    <row r="105" spans="1:8">
      <c r="A105">
        <v>317</v>
      </c>
      <c r="B105" t="s">
        <v>104</v>
      </c>
      <c r="C105">
        <v>374.18</v>
      </c>
      <c r="D105">
        <v>425.58</v>
      </c>
      <c r="E105">
        <f>D105-C105</f>
        <v>51.399999999999977</v>
      </c>
      <c r="F105" s="1">
        <f>E105/C105</f>
        <v>0.13736704259981822</v>
      </c>
      <c r="G105" s="2">
        <f>F105-$F$223</f>
        <v>-0.26262945342316801</v>
      </c>
      <c r="H105" s="3">
        <f>F105*100</f>
        <v>13.736704259981822</v>
      </c>
    </row>
    <row r="106" spans="1:8">
      <c r="A106">
        <v>318</v>
      </c>
      <c r="B106" t="s">
        <v>105</v>
      </c>
      <c r="C106">
        <v>366.99</v>
      </c>
      <c r="D106">
        <v>185.03</v>
      </c>
      <c r="E106">
        <f>D106-C106</f>
        <v>-181.96</v>
      </c>
      <c r="F106" s="1">
        <f>E106/C106</f>
        <v>-0.49581732472274448</v>
      </c>
      <c r="G106" s="2">
        <f>F106-$F$223</f>
        <v>-0.89581382074573068</v>
      </c>
      <c r="H106" s="3">
        <f>F106*100</f>
        <v>-49.581732472274446</v>
      </c>
    </row>
    <row r="107" spans="1:8">
      <c r="A107">
        <v>319</v>
      </c>
      <c r="B107" t="s">
        <v>106</v>
      </c>
      <c r="C107">
        <v>365.09</v>
      </c>
      <c r="D107">
        <v>539.39</v>
      </c>
      <c r="E107">
        <f>D107-C107</f>
        <v>174.3</v>
      </c>
      <c r="F107" s="1">
        <f>E107/C107</f>
        <v>0.4774165274315923</v>
      </c>
      <c r="G107" s="2">
        <f>F107-$F$223</f>
        <v>7.7420031408606094E-2</v>
      </c>
      <c r="H107" s="3">
        <f>F107*100</f>
        <v>47.741652743159229</v>
      </c>
    </row>
    <row r="108" spans="1:8">
      <c r="A108">
        <v>323</v>
      </c>
      <c r="B108" t="s">
        <v>107</v>
      </c>
      <c r="C108">
        <v>187.76</v>
      </c>
      <c r="D108">
        <v>1194.6400000000001</v>
      </c>
      <c r="E108">
        <f>D108-C108</f>
        <v>1006.8800000000001</v>
      </c>
      <c r="F108" s="1">
        <f>E108/C108</f>
        <v>5.3625905411163197</v>
      </c>
      <c r="G108" s="2">
        <f>F108-$F$223</f>
        <v>4.9625940450933337</v>
      </c>
      <c r="H108" s="3">
        <f>F108*100</f>
        <v>536.25905411163194</v>
      </c>
    </row>
    <row r="109" spans="1:8">
      <c r="A109">
        <v>330</v>
      </c>
      <c r="B109" t="s">
        <v>108</v>
      </c>
      <c r="C109">
        <v>350.69</v>
      </c>
      <c r="D109">
        <v>323.38</v>
      </c>
      <c r="E109">
        <f>D109-C109</f>
        <v>-27.310000000000002</v>
      </c>
      <c r="F109" s="1">
        <f>E109/C109</f>
        <v>-7.7875046337220921E-2</v>
      </c>
      <c r="G109" s="2">
        <f>F109-$F$223</f>
        <v>-0.47787154236020712</v>
      </c>
      <c r="H109" s="3">
        <f>F109*100</f>
        <v>-7.7875046337220919</v>
      </c>
    </row>
    <row r="110" spans="1:8">
      <c r="A110">
        <v>332</v>
      </c>
      <c r="B110" t="s">
        <v>109</v>
      </c>
      <c r="C110">
        <v>308.2</v>
      </c>
      <c r="D110">
        <v>375.93</v>
      </c>
      <c r="E110">
        <f>D110-C110</f>
        <v>67.730000000000018</v>
      </c>
      <c r="F110" s="1">
        <f>E110/C110</f>
        <v>0.21975989617131739</v>
      </c>
      <c r="G110" s="2">
        <f>F110-$F$223</f>
        <v>-0.18023659985166882</v>
      </c>
      <c r="H110" s="3">
        <f>F110*100</f>
        <v>21.975989617131738</v>
      </c>
    </row>
    <row r="111" spans="1:8">
      <c r="A111">
        <v>333</v>
      </c>
      <c r="B111" t="s">
        <v>110</v>
      </c>
      <c r="C111">
        <v>310.08999999999997</v>
      </c>
      <c r="D111">
        <v>450.32</v>
      </c>
      <c r="E111">
        <f>D111-C111</f>
        <v>140.23000000000002</v>
      </c>
      <c r="F111" s="1">
        <f>E111/C111</f>
        <v>0.452223548002193</v>
      </c>
      <c r="G111" s="2">
        <f>F111-$F$223</f>
        <v>5.2227051979206796E-2</v>
      </c>
      <c r="H111" s="3">
        <f>F111*100</f>
        <v>45.2223548002193</v>
      </c>
    </row>
    <row r="112" spans="1:8">
      <c r="A112">
        <v>345</v>
      </c>
      <c r="B112" t="s">
        <v>111</v>
      </c>
      <c r="C112">
        <v>311.69</v>
      </c>
      <c r="D112">
        <v>399.36</v>
      </c>
      <c r="E112">
        <f>D112-C112</f>
        <v>87.670000000000016</v>
      </c>
      <c r="F112" s="1">
        <f>E112/C112</f>
        <v>0.28127305977092631</v>
      </c>
      <c r="G112" s="2">
        <f>F112-$F$223</f>
        <v>-0.11872343625205989</v>
      </c>
      <c r="H112" s="3">
        <f>F112*100</f>
        <v>28.127305977092632</v>
      </c>
    </row>
    <row r="113" spans="1:8">
      <c r="A113">
        <v>347</v>
      </c>
      <c r="B113" t="s">
        <v>112</v>
      </c>
      <c r="C113">
        <v>458.76</v>
      </c>
      <c r="D113">
        <v>556.04</v>
      </c>
      <c r="E113">
        <f>D113-C113</f>
        <v>97.279999999999973</v>
      </c>
      <c r="F113" s="1">
        <f>E113/C113</f>
        <v>0.21204987357223815</v>
      </c>
      <c r="G113" s="2">
        <f>F113-$F$223</f>
        <v>-0.18794662245074806</v>
      </c>
      <c r="H113" s="3">
        <f>F113*100</f>
        <v>21.204987357223814</v>
      </c>
    </row>
    <row r="114" spans="1:8">
      <c r="A114">
        <v>356</v>
      </c>
      <c r="B114" t="s">
        <v>113</v>
      </c>
      <c r="C114">
        <v>595.33000000000004</v>
      </c>
      <c r="D114">
        <v>448.18</v>
      </c>
      <c r="E114">
        <f>D114-C114</f>
        <v>-147.15000000000003</v>
      </c>
      <c r="F114" s="1">
        <f>E114/C114</f>
        <v>-0.24717383635966611</v>
      </c>
      <c r="G114" s="2">
        <f>F114-$F$223</f>
        <v>-0.64717033238265231</v>
      </c>
      <c r="H114" s="3">
        <f>F114*100</f>
        <v>-24.717383635966613</v>
      </c>
    </row>
    <row r="115" spans="1:8">
      <c r="A115">
        <v>361</v>
      </c>
      <c r="B115" t="s">
        <v>114</v>
      </c>
      <c r="C115">
        <v>445</v>
      </c>
      <c r="D115">
        <v>562.72</v>
      </c>
      <c r="E115">
        <f>D115-C115</f>
        <v>117.72000000000003</v>
      </c>
      <c r="F115" s="1">
        <f>E115/C115</f>
        <v>0.26453932584269668</v>
      </c>
      <c r="G115" s="2">
        <f>F115-$F$223</f>
        <v>-0.13545717018028952</v>
      </c>
      <c r="H115" s="3">
        <f>F115*100</f>
        <v>26.453932584269669</v>
      </c>
    </row>
    <row r="116" spans="1:8">
      <c r="A116">
        <v>362</v>
      </c>
      <c r="B116" t="s">
        <v>115</v>
      </c>
      <c r="C116">
        <v>479.86</v>
      </c>
      <c r="D116">
        <v>278.05</v>
      </c>
      <c r="E116">
        <f>D116-C116</f>
        <v>-201.81</v>
      </c>
      <c r="F116" s="1">
        <f>E116/C116</f>
        <v>-0.42056016338098612</v>
      </c>
      <c r="G116" s="2">
        <f>F116-$F$223</f>
        <v>-0.82055665940397238</v>
      </c>
      <c r="H116" s="3">
        <f>F116*100</f>
        <v>-42.056016338098615</v>
      </c>
    </row>
    <row r="117" spans="1:8">
      <c r="A117">
        <v>363</v>
      </c>
      <c r="B117" t="s">
        <v>116</v>
      </c>
      <c r="C117">
        <v>84.9</v>
      </c>
      <c r="D117">
        <v>305.89999999999998</v>
      </c>
      <c r="E117">
        <f>D117-C117</f>
        <v>220.99999999999997</v>
      </c>
      <c r="F117" s="1">
        <f>E117/C117</f>
        <v>2.6030624263839806</v>
      </c>
      <c r="G117" s="2">
        <f>F117-$F$223</f>
        <v>2.2030659303609945</v>
      </c>
      <c r="H117" s="3">
        <f>F117*100</f>
        <v>260.30624263839803</v>
      </c>
    </row>
    <row r="118" spans="1:8">
      <c r="A118">
        <v>378</v>
      </c>
      <c r="B118" t="s">
        <v>118</v>
      </c>
      <c r="C118">
        <v>393.08</v>
      </c>
      <c r="D118">
        <v>548.16</v>
      </c>
      <c r="E118">
        <f>D118-C118</f>
        <v>155.07999999999998</v>
      </c>
      <c r="F118" s="1">
        <f>E118/C118</f>
        <v>0.39452528747328786</v>
      </c>
      <c r="G118" s="2">
        <f>F118-$F$223</f>
        <v>-5.4712085496983476E-3</v>
      </c>
      <c r="H118" s="3">
        <f>F118*100</f>
        <v>39.452528747328785</v>
      </c>
    </row>
    <row r="119" spans="1:8">
      <c r="A119">
        <v>381</v>
      </c>
      <c r="B119" t="s">
        <v>119</v>
      </c>
      <c r="C119">
        <v>411.6</v>
      </c>
      <c r="D119">
        <v>616.53</v>
      </c>
      <c r="E119">
        <f>D119-C119</f>
        <v>204.92999999999995</v>
      </c>
      <c r="F119" s="1">
        <f>E119/C119</f>
        <v>0.49788629737609313</v>
      </c>
      <c r="G119" s="2">
        <f>F119-$F$223</f>
        <v>9.7889801353106931E-2</v>
      </c>
      <c r="H119" s="3">
        <f>F119*100</f>
        <v>49.788629737609313</v>
      </c>
    </row>
    <row r="120" spans="1:8">
      <c r="A120">
        <v>390</v>
      </c>
      <c r="B120" t="s">
        <v>120</v>
      </c>
      <c r="C120">
        <v>367.65</v>
      </c>
      <c r="D120">
        <v>560.25</v>
      </c>
      <c r="E120">
        <f>D120-C120</f>
        <v>192.60000000000002</v>
      </c>
      <c r="F120" s="1">
        <f>E120/C120</f>
        <v>0.52386780905752761</v>
      </c>
      <c r="G120" s="2">
        <f>F120-$F$223</f>
        <v>0.12387131303454141</v>
      </c>
      <c r="H120" s="3">
        <f>F120*100</f>
        <v>52.386780905752758</v>
      </c>
    </row>
    <row r="121" spans="1:8">
      <c r="A121">
        <v>391</v>
      </c>
      <c r="B121" t="s">
        <v>121</v>
      </c>
      <c r="C121">
        <v>297.48</v>
      </c>
      <c r="D121">
        <v>254.83</v>
      </c>
      <c r="E121">
        <f>D121-C121</f>
        <v>-42.650000000000006</v>
      </c>
      <c r="F121" s="1">
        <f>E121/C121</f>
        <v>-0.14337098292322173</v>
      </c>
      <c r="G121" s="2">
        <f>F121-$F$223</f>
        <v>-0.54336747894620796</v>
      </c>
      <c r="H121" s="3">
        <f>F121*100</f>
        <v>-14.337098292322173</v>
      </c>
    </row>
    <row r="122" spans="1:8">
      <c r="A122">
        <v>392</v>
      </c>
      <c r="B122" t="s">
        <v>122</v>
      </c>
      <c r="C122">
        <v>339.99</v>
      </c>
      <c r="D122">
        <v>444.67</v>
      </c>
      <c r="E122">
        <f>D122-C122</f>
        <v>104.68</v>
      </c>
      <c r="F122" s="1">
        <f>E122/C122</f>
        <v>0.30789140857084035</v>
      </c>
      <c r="G122" s="2">
        <f>F122-$F$223</f>
        <v>-9.2105087452145851E-2</v>
      </c>
      <c r="H122" s="3">
        <f>F122*100</f>
        <v>30.789140857084035</v>
      </c>
    </row>
    <row r="123" spans="1:8">
      <c r="A123">
        <v>394</v>
      </c>
      <c r="B123" t="s">
        <v>123</v>
      </c>
      <c r="C123">
        <v>225.98</v>
      </c>
      <c r="D123">
        <v>790.91</v>
      </c>
      <c r="E123">
        <f>D123-C123</f>
        <v>564.92999999999995</v>
      </c>
      <c r="F123" s="1">
        <f>E123/C123</f>
        <v>2.4999114965926186</v>
      </c>
      <c r="G123" s="2">
        <f>F123-$F$223</f>
        <v>2.0999150005696325</v>
      </c>
      <c r="H123" s="3">
        <f>F123*100</f>
        <v>249.99114965926185</v>
      </c>
    </row>
    <row r="124" spans="1:8">
      <c r="A124">
        <v>402</v>
      </c>
      <c r="B124" t="s">
        <v>124</v>
      </c>
      <c r="C124">
        <v>482.12</v>
      </c>
      <c r="D124">
        <v>626.21</v>
      </c>
      <c r="E124">
        <f>D124-C124</f>
        <v>144.09000000000003</v>
      </c>
      <c r="F124" s="1">
        <f>E124/C124</f>
        <v>0.2988675018667552</v>
      </c>
      <c r="G124" s="2">
        <f>F124-$F$223</f>
        <v>-0.101128994156231</v>
      </c>
      <c r="H124" s="3">
        <f>F124*100</f>
        <v>29.886750186675521</v>
      </c>
    </row>
    <row r="125" spans="1:8">
      <c r="A125">
        <v>403</v>
      </c>
      <c r="B125" t="s">
        <v>125</v>
      </c>
      <c r="C125">
        <v>252.38</v>
      </c>
      <c r="D125">
        <v>472.68</v>
      </c>
      <c r="E125">
        <f>D125-C125</f>
        <v>220.3</v>
      </c>
      <c r="F125" s="1">
        <f>E125/C125</f>
        <v>0.8728900863776845</v>
      </c>
      <c r="G125" s="2">
        <f>F125-$F$223</f>
        <v>0.4728935903546983</v>
      </c>
      <c r="H125" s="3">
        <f>F125*100</f>
        <v>87.289008637768447</v>
      </c>
    </row>
    <row r="126" spans="1:8">
      <c r="A126">
        <v>404</v>
      </c>
      <c r="B126" t="s">
        <v>126</v>
      </c>
      <c r="C126">
        <v>261.11</v>
      </c>
      <c r="D126">
        <v>339.31</v>
      </c>
      <c r="E126">
        <f>D126-C126</f>
        <v>78.199999999999989</v>
      </c>
      <c r="F126" s="1">
        <f>E126/C126</f>
        <v>0.29949063613036647</v>
      </c>
      <c r="G126" s="2">
        <f>F126-$F$223</f>
        <v>-0.10050585989261973</v>
      </c>
      <c r="H126" s="3">
        <f>F126*100</f>
        <v>29.949063613036646</v>
      </c>
    </row>
    <row r="127" spans="1:8">
      <c r="A127">
        <v>413</v>
      </c>
      <c r="B127" t="s">
        <v>129</v>
      </c>
      <c r="C127">
        <v>434.86</v>
      </c>
      <c r="D127">
        <v>454.29</v>
      </c>
      <c r="E127">
        <f>D127-C127</f>
        <v>19.430000000000007</v>
      </c>
      <c r="F127" s="1">
        <f>E127/C127</f>
        <v>4.46810467736743E-2</v>
      </c>
      <c r="G127" s="2">
        <f>F127-$F$223</f>
        <v>-0.35531544924931191</v>
      </c>
      <c r="H127" s="3">
        <f>F127*100</f>
        <v>4.46810467736743</v>
      </c>
    </row>
    <row r="128" spans="1:8">
      <c r="A128">
        <v>414</v>
      </c>
      <c r="B128" t="s">
        <v>130</v>
      </c>
      <c r="C128">
        <v>306.44</v>
      </c>
      <c r="D128">
        <v>268.58999999999997</v>
      </c>
      <c r="E128">
        <f>D128-C128</f>
        <v>-37.850000000000023</v>
      </c>
      <c r="F128" s="1">
        <f>E128/C128</f>
        <v>-0.12351520689205073</v>
      </c>
      <c r="G128" s="2">
        <f>F128-$F$223</f>
        <v>-0.5235117029150369</v>
      </c>
      <c r="H128" s="3">
        <f>F128*100</f>
        <v>-12.351520689205072</v>
      </c>
    </row>
    <row r="129" spans="1:8">
      <c r="A129">
        <v>415</v>
      </c>
      <c r="B129" t="s">
        <v>131</v>
      </c>
      <c r="C129">
        <v>397.18</v>
      </c>
      <c r="D129">
        <v>641.04999999999995</v>
      </c>
      <c r="E129">
        <f>D129-C129</f>
        <v>243.86999999999995</v>
      </c>
      <c r="F129" s="1">
        <f>E129/C129</f>
        <v>0.61400372627020483</v>
      </c>
      <c r="G129" s="2">
        <f>F129-$F$223</f>
        <v>0.21400723024721863</v>
      </c>
      <c r="H129" s="3">
        <f>F129*100</f>
        <v>61.400372627020481</v>
      </c>
    </row>
    <row r="130" spans="1:8">
      <c r="A130">
        <v>423</v>
      </c>
      <c r="B130" t="s">
        <v>134</v>
      </c>
      <c r="C130">
        <v>279.57</v>
      </c>
      <c r="D130">
        <v>494.13</v>
      </c>
      <c r="E130">
        <f>D130-C130</f>
        <v>214.56</v>
      </c>
      <c r="F130" s="1">
        <f>E130/C130</f>
        <v>0.76746432020603073</v>
      </c>
      <c r="G130" s="2">
        <f>F130-$F$223</f>
        <v>0.36746782418304452</v>
      </c>
      <c r="H130" s="3">
        <f>F130*100</f>
        <v>76.746432020603066</v>
      </c>
    </row>
    <row r="131" spans="1:8">
      <c r="A131">
        <v>424</v>
      </c>
      <c r="B131" t="s">
        <v>135</v>
      </c>
      <c r="C131">
        <v>191.39</v>
      </c>
      <c r="D131">
        <v>276.85000000000002</v>
      </c>
      <c r="E131">
        <f>D131-C131</f>
        <v>85.460000000000036</v>
      </c>
      <c r="F131" s="1">
        <f>E131/C131</f>
        <v>0.44652280683421308</v>
      </c>
      <c r="G131" s="2">
        <f>F131-$F$223</f>
        <v>4.6526310811226879E-2</v>
      </c>
      <c r="H131" s="3">
        <f>F131*100</f>
        <v>44.65228068342131</v>
      </c>
    </row>
    <row r="132" spans="1:8">
      <c r="A132">
        <v>432</v>
      </c>
      <c r="B132" t="s">
        <v>136</v>
      </c>
      <c r="C132">
        <v>350.35</v>
      </c>
      <c r="D132">
        <v>707.27</v>
      </c>
      <c r="E132">
        <f>D132-C132</f>
        <v>356.91999999999996</v>
      </c>
      <c r="F132" s="1">
        <f>E132/C132</f>
        <v>1.0187526758955328</v>
      </c>
      <c r="G132" s="2">
        <f>F132-$F$223</f>
        <v>0.6187561798725465</v>
      </c>
      <c r="H132" s="3">
        <f>F132*100</f>
        <v>101.87526758955327</v>
      </c>
    </row>
    <row r="133" spans="1:8">
      <c r="A133">
        <v>435</v>
      </c>
      <c r="B133" t="s">
        <v>137</v>
      </c>
      <c r="C133">
        <v>333.87</v>
      </c>
      <c r="D133">
        <v>585.74</v>
      </c>
      <c r="E133">
        <f>D133-C133</f>
        <v>251.87</v>
      </c>
      <c r="F133" s="1">
        <f>E133/C133</f>
        <v>0.75439542336837695</v>
      </c>
      <c r="G133" s="2">
        <f>F133-$F$223</f>
        <v>0.35439892734539075</v>
      </c>
      <c r="H133" s="3">
        <f>F133*100</f>
        <v>75.43954233683769</v>
      </c>
    </row>
    <row r="134" spans="1:8">
      <c r="A134">
        <v>441</v>
      </c>
      <c r="B134" t="s">
        <v>138</v>
      </c>
      <c r="C134">
        <v>576.89</v>
      </c>
      <c r="D134">
        <v>415.51</v>
      </c>
      <c r="E134">
        <f>D134-C134</f>
        <v>-161.38</v>
      </c>
      <c r="F134" s="1">
        <f>E134/C134</f>
        <v>-0.27974137183865211</v>
      </c>
      <c r="G134" s="2">
        <f>F134-$F$223</f>
        <v>-0.67973786786163837</v>
      </c>
      <c r="H134" s="3">
        <f>F134*100</f>
        <v>-27.97413718386521</v>
      </c>
    </row>
    <row r="135" spans="1:8">
      <c r="A135">
        <v>447</v>
      </c>
      <c r="B135" t="s">
        <v>139</v>
      </c>
      <c r="C135">
        <v>414.85</v>
      </c>
      <c r="D135">
        <v>342.28</v>
      </c>
      <c r="E135">
        <f>D135-C135</f>
        <v>-72.57000000000005</v>
      </c>
      <c r="F135" s="1">
        <f>E135/C135</f>
        <v>-0.17493069784259382</v>
      </c>
      <c r="G135" s="2">
        <f>F135-$F$223</f>
        <v>-0.57492719386558</v>
      </c>
      <c r="H135" s="3">
        <f>F135*100</f>
        <v>-17.493069784259383</v>
      </c>
    </row>
    <row r="136" spans="1:8">
      <c r="A136">
        <v>458</v>
      </c>
      <c r="B136" t="s">
        <v>140</v>
      </c>
      <c r="C136">
        <v>491.75</v>
      </c>
      <c r="D136">
        <v>584.99</v>
      </c>
      <c r="E136">
        <f>D136-C136</f>
        <v>93.240000000000009</v>
      </c>
      <c r="F136" s="1">
        <f>E136/C136</f>
        <v>0.18960854092526691</v>
      </c>
      <c r="G136" s="2">
        <f>F136-$F$223</f>
        <v>-0.21038795509771929</v>
      </c>
      <c r="H136" s="3">
        <f>F136*100</f>
        <v>18.960854092526692</v>
      </c>
    </row>
    <row r="137" spans="1:8">
      <c r="A137">
        <v>463</v>
      </c>
      <c r="B137" t="s">
        <v>141</v>
      </c>
      <c r="C137">
        <v>422.65</v>
      </c>
      <c r="D137">
        <v>425.52</v>
      </c>
      <c r="E137">
        <f>D137-C137</f>
        <v>2.8700000000000045</v>
      </c>
      <c r="F137" s="1">
        <f>E137/C137</f>
        <v>6.7904885839347087E-3</v>
      </c>
      <c r="G137" s="2">
        <f>F137-$F$223</f>
        <v>-0.39320600743905149</v>
      </c>
      <c r="H137" s="3">
        <f>F137*100</f>
        <v>0.67904885839347084</v>
      </c>
    </row>
    <row r="138" spans="1:8">
      <c r="A138">
        <v>465</v>
      </c>
      <c r="B138" t="s">
        <v>142</v>
      </c>
      <c r="C138">
        <v>427.82</v>
      </c>
      <c r="D138">
        <v>462.82</v>
      </c>
      <c r="E138">
        <f>D138-C138</f>
        <v>35</v>
      </c>
      <c r="F138" s="1">
        <f>E138/C138</f>
        <v>8.1810107054368655E-2</v>
      </c>
      <c r="G138" s="2">
        <f>F138-$F$223</f>
        <v>-0.31818638896861756</v>
      </c>
      <c r="H138" s="3">
        <f>F138*100</f>
        <v>8.181010705436865</v>
      </c>
    </row>
    <row r="139" spans="1:8">
      <c r="A139">
        <v>466</v>
      </c>
      <c r="B139" t="s">
        <v>143</v>
      </c>
      <c r="C139">
        <v>345.73</v>
      </c>
      <c r="D139">
        <v>296.47000000000003</v>
      </c>
      <c r="E139">
        <f>D139-C139</f>
        <v>-49.259999999999991</v>
      </c>
      <c r="F139" s="1">
        <f>E139/C139</f>
        <v>-0.1424811268909264</v>
      </c>
      <c r="G139" s="2">
        <f>F139-$F$223</f>
        <v>-0.54247762291391255</v>
      </c>
      <c r="H139" s="3">
        <f>F139*100</f>
        <v>-14.24811268909264</v>
      </c>
    </row>
    <row r="140" spans="1:8">
      <c r="A140">
        <v>473</v>
      </c>
      <c r="B140" t="s">
        <v>144</v>
      </c>
      <c r="C140">
        <v>143.27000000000001</v>
      </c>
      <c r="D140">
        <v>392.41</v>
      </c>
      <c r="E140">
        <f>D140-C140</f>
        <v>249.14000000000001</v>
      </c>
      <c r="F140" s="1">
        <f>E140/C140</f>
        <v>1.7389544217212256</v>
      </c>
      <c r="G140" s="2">
        <f>F140-$F$223</f>
        <v>1.3389579256982393</v>
      </c>
      <c r="H140" s="3">
        <f>F140*100</f>
        <v>173.89544217212256</v>
      </c>
    </row>
    <row r="141" spans="1:8">
      <c r="A141">
        <v>477</v>
      </c>
      <c r="B141" t="s">
        <v>145</v>
      </c>
      <c r="C141">
        <v>342.53</v>
      </c>
      <c r="D141">
        <v>437.08</v>
      </c>
      <c r="E141">
        <f>D141-C141</f>
        <v>94.550000000000011</v>
      </c>
      <c r="F141" s="1">
        <f>E141/C141</f>
        <v>0.27603421598108202</v>
      </c>
      <c r="G141" s="2">
        <f>F141-$F$223</f>
        <v>-0.12396228004190418</v>
      </c>
      <c r="H141" s="3">
        <f>F141*100</f>
        <v>27.603421598108202</v>
      </c>
    </row>
    <row r="142" spans="1:8">
      <c r="A142">
        <v>480</v>
      </c>
      <c r="B142" t="s">
        <v>146</v>
      </c>
      <c r="C142">
        <v>524.37</v>
      </c>
      <c r="D142">
        <v>321.04000000000002</v>
      </c>
      <c r="E142">
        <f>D142-C142</f>
        <v>-203.32999999999998</v>
      </c>
      <c r="F142" s="1">
        <f>E142/C142</f>
        <v>-0.38776055075614546</v>
      </c>
      <c r="G142" s="2">
        <f>F142-$F$223</f>
        <v>-0.78775704677913172</v>
      </c>
      <c r="H142" s="3">
        <f>F142*100</f>
        <v>-38.776055075614543</v>
      </c>
    </row>
    <row r="143" spans="1:8">
      <c r="A143">
        <v>482</v>
      </c>
      <c r="B143" t="s">
        <v>147</v>
      </c>
      <c r="C143">
        <v>463.38</v>
      </c>
      <c r="D143">
        <v>620.16999999999996</v>
      </c>
      <c r="E143">
        <f>D143-C143</f>
        <v>156.78999999999996</v>
      </c>
      <c r="F143" s="1">
        <f>E143/C143</f>
        <v>0.33836160386723629</v>
      </c>
      <c r="G143" s="2">
        <f>F143-$F$223</f>
        <v>-6.163489215574991E-2</v>
      </c>
      <c r="H143" s="3">
        <f>F143*100</f>
        <v>33.836160386723627</v>
      </c>
    </row>
    <row r="144" spans="1:8">
      <c r="A144">
        <v>484</v>
      </c>
      <c r="B144" t="s">
        <v>148</v>
      </c>
      <c r="C144">
        <v>418.19</v>
      </c>
      <c r="D144">
        <v>391.6</v>
      </c>
      <c r="E144">
        <f>D144-C144</f>
        <v>-26.589999999999975</v>
      </c>
      <c r="F144" s="1">
        <f>E144/C144</f>
        <v>-6.3583538582940705E-2</v>
      </c>
      <c r="G144" s="2">
        <f>F144-$F$223</f>
        <v>-0.46358003460592689</v>
      </c>
      <c r="H144" s="3">
        <f>F144*100</f>
        <v>-6.3583538582940706</v>
      </c>
    </row>
    <row r="145" spans="1:8">
      <c r="A145">
        <v>485</v>
      </c>
      <c r="B145" t="s">
        <v>149</v>
      </c>
      <c r="C145">
        <v>436.86</v>
      </c>
      <c r="D145">
        <v>410.43</v>
      </c>
      <c r="E145">
        <f>D145-C145</f>
        <v>-26.430000000000007</v>
      </c>
      <c r="F145" s="1">
        <f>E145/C145</f>
        <v>-6.0499931328114286E-2</v>
      </c>
      <c r="G145" s="2">
        <f>F145-$F$223</f>
        <v>-0.46049642735110047</v>
      </c>
      <c r="H145" s="3">
        <f>F145*100</f>
        <v>-6.0499931328114283</v>
      </c>
    </row>
    <row r="146" spans="1:8">
      <c r="A146">
        <v>486</v>
      </c>
      <c r="B146" t="s">
        <v>150</v>
      </c>
      <c r="C146">
        <v>424.95</v>
      </c>
      <c r="D146">
        <v>321.33</v>
      </c>
      <c r="E146">
        <f>D146-C146</f>
        <v>-103.62</v>
      </c>
      <c r="F146" s="1">
        <f>E146/C146</f>
        <v>-0.24384045181786093</v>
      </c>
      <c r="G146" s="2">
        <f>F146-$F$223</f>
        <v>-0.64383694784084711</v>
      </c>
      <c r="H146" s="3">
        <f>F146*100</f>
        <v>-24.384045181786092</v>
      </c>
    </row>
    <row r="147" spans="1:8">
      <c r="A147">
        <v>487</v>
      </c>
      <c r="B147" t="s">
        <v>151</v>
      </c>
      <c r="C147">
        <v>513.55999999999995</v>
      </c>
      <c r="D147">
        <v>322.79000000000002</v>
      </c>
      <c r="E147">
        <f>D147-C147</f>
        <v>-190.76999999999992</v>
      </c>
      <c r="F147" s="1">
        <f>E147/C147</f>
        <v>-0.3714658462497078</v>
      </c>
      <c r="G147" s="2">
        <f>F147-$F$223</f>
        <v>-0.77146234227269406</v>
      </c>
      <c r="H147" s="3">
        <f>F147*100</f>
        <v>-37.146584624970778</v>
      </c>
    </row>
    <row r="148" spans="1:8">
      <c r="A148">
        <v>492</v>
      </c>
      <c r="B148" t="s">
        <v>152</v>
      </c>
      <c r="C148">
        <v>349.29</v>
      </c>
      <c r="D148">
        <v>613.6</v>
      </c>
      <c r="E148">
        <f>D148-C148</f>
        <v>264.31</v>
      </c>
      <c r="F148" s="1">
        <f>E148/C148</f>
        <v>0.75670646167940681</v>
      </c>
      <c r="G148" s="2">
        <f>F148-$F$223</f>
        <v>0.3567099656564206</v>
      </c>
      <c r="H148" s="3">
        <f>F148*100</f>
        <v>75.670646167940674</v>
      </c>
    </row>
    <row r="149" spans="1:8">
      <c r="A149">
        <v>495</v>
      </c>
      <c r="B149" t="s">
        <v>153</v>
      </c>
      <c r="C149">
        <v>396.72</v>
      </c>
      <c r="D149">
        <v>591.66</v>
      </c>
      <c r="E149">
        <f>D149-C149</f>
        <v>194.93999999999994</v>
      </c>
      <c r="F149" s="1">
        <f>E149/C149</f>
        <v>0.4913793103448274</v>
      </c>
      <c r="G149" s="2">
        <f>F149-$F$223</f>
        <v>9.1382814321841199E-2</v>
      </c>
      <c r="H149" s="3">
        <f>F149*100</f>
        <v>49.13793103448274</v>
      </c>
    </row>
    <row r="150" spans="1:8">
      <c r="A150">
        <v>497</v>
      </c>
      <c r="B150" t="s">
        <v>154</v>
      </c>
      <c r="C150">
        <v>233.07</v>
      </c>
      <c r="D150">
        <v>335.07</v>
      </c>
      <c r="E150">
        <f>D150-C150</f>
        <v>102</v>
      </c>
      <c r="F150" s="1">
        <f>E150/C150</f>
        <v>0.43763676148796499</v>
      </c>
      <c r="G150" s="2">
        <f>F150-$F$223</f>
        <v>3.7640265464978784E-2</v>
      </c>
      <c r="H150" s="3">
        <f>F150*100</f>
        <v>43.763676148796499</v>
      </c>
    </row>
    <row r="151" spans="1:8">
      <c r="A151">
        <v>499</v>
      </c>
      <c r="B151" t="s">
        <v>155</v>
      </c>
      <c r="C151">
        <v>406.89</v>
      </c>
      <c r="D151">
        <v>544.12</v>
      </c>
      <c r="E151">
        <f>D151-C151</f>
        <v>137.23000000000002</v>
      </c>
      <c r="F151" s="1">
        <f>E151/C151</f>
        <v>0.33726560003932271</v>
      </c>
      <c r="G151" s="2">
        <f>F151-$F$223</f>
        <v>-6.2730895983663493E-2</v>
      </c>
      <c r="H151" s="3">
        <f>F151*100</f>
        <v>33.726560003932271</v>
      </c>
    </row>
    <row r="152" spans="1:8">
      <c r="A152">
        <v>500</v>
      </c>
      <c r="B152" t="s">
        <v>156</v>
      </c>
      <c r="C152">
        <v>443.92</v>
      </c>
      <c r="D152">
        <v>539.83000000000004</v>
      </c>
      <c r="E152">
        <f>D152-C152</f>
        <v>95.910000000000025</v>
      </c>
      <c r="F152" s="1">
        <f>E152/C152</f>
        <v>0.21605244188142012</v>
      </c>
      <c r="G152" s="2">
        <f>F152-$F$223</f>
        <v>-0.18394405414156609</v>
      </c>
      <c r="H152" s="3">
        <f>F152*100</f>
        <v>21.605244188142013</v>
      </c>
    </row>
    <row r="153" spans="1:8">
      <c r="A153">
        <v>505</v>
      </c>
      <c r="B153" t="s">
        <v>157</v>
      </c>
      <c r="C153">
        <v>370.38</v>
      </c>
      <c r="D153">
        <v>769.97</v>
      </c>
      <c r="E153">
        <f>D153-C153</f>
        <v>399.59000000000003</v>
      </c>
      <c r="F153" s="1">
        <f>E153/C153</f>
        <v>1.0788649495113127</v>
      </c>
      <c r="G153" s="2">
        <f>F153-$F$223</f>
        <v>0.67886845348832647</v>
      </c>
      <c r="H153" s="3">
        <f>F153*100</f>
        <v>107.88649495113127</v>
      </c>
    </row>
    <row r="154" spans="1:8">
      <c r="A154">
        <v>507</v>
      </c>
      <c r="B154" t="s">
        <v>158</v>
      </c>
      <c r="C154">
        <v>372.86</v>
      </c>
      <c r="D154">
        <v>554.41</v>
      </c>
      <c r="E154">
        <f>D154-C154</f>
        <v>181.54999999999995</v>
      </c>
      <c r="F154" s="1">
        <f>E154/C154</f>
        <v>0.48691197768599459</v>
      </c>
      <c r="G154" s="2">
        <f>F154-$F$223</f>
        <v>8.6915481663008387E-2</v>
      </c>
      <c r="H154" s="3">
        <f>F154*100</f>
        <v>48.691197768599459</v>
      </c>
    </row>
    <row r="155" spans="1:8">
      <c r="A155">
        <v>508</v>
      </c>
      <c r="B155" t="s">
        <v>159</v>
      </c>
      <c r="C155">
        <v>394.97</v>
      </c>
      <c r="D155">
        <v>515.91</v>
      </c>
      <c r="E155">
        <f>D155-C155</f>
        <v>120.93999999999994</v>
      </c>
      <c r="F155" s="1">
        <f>E155/C155</f>
        <v>0.30620047092184199</v>
      </c>
      <c r="G155" s="2">
        <f>F155-$F$223</f>
        <v>-9.3796025101144209E-2</v>
      </c>
      <c r="H155" s="3">
        <f>F155*100</f>
        <v>30.620047092184201</v>
      </c>
    </row>
    <row r="156" spans="1:8">
      <c r="A156">
        <v>511</v>
      </c>
      <c r="B156" t="s">
        <v>160</v>
      </c>
      <c r="C156">
        <v>214.59</v>
      </c>
      <c r="D156">
        <v>326.35000000000002</v>
      </c>
      <c r="E156">
        <f>D156-C156</f>
        <v>111.76000000000002</v>
      </c>
      <c r="F156" s="1">
        <f>E156/C156</f>
        <v>0.52080712055547795</v>
      </c>
      <c r="G156" s="2">
        <f>F156-$F$223</f>
        <v>0.12081062453249175</v>
      </c>
      <c r="H156" s="3">
        <f>F156*100</f>
        <v>52.080712055547792</v>
      </c>
    </row>
    <row r="157" spans="1:8">
      <c r="A157">
        <v>513</v>
      </c>
      <c r="B157" t="s">
        <v>161</v>
      </c>
      <c r="C157">
        <v>37.15</v>
      </c>
      <c r="D157">
        <v>643.23</v>
      </c>
      <c r="E157">
        <f>D157-C157</f>
        <v>606.08000000000004</v>
      </c>
      <c r="F157" s="1">
        <f>E157/C157</f>
        <v>16.314401076716017</v>
      </c>
      <c r="G157" s="2">
        <f>F157-$F$223</f>
        <v>15.914404580693031</v>
      </c>
      <c r="H157" s="3">
        <f>F157*100</f>
        <v>1631.4401076716017</v>
      </c>
    </row>
    <row r="158" spans="1:8">
      <c r="A158">
        <v>514</v>
      </c>
      <c r="B158" t="s">
        <v>162</v>
      </c>
      <c r="C158">
        <v>313.23</v>
      </c>
      <c r="D158">
        <v>431.57</v>
      </c>
      <c r="E158">
        <f>D158-C158</f>
        <v>118.33999999999997</v>
      </c>
      <c r="F158" s="1">
        <f>E158/C158</f>
        <v>0.37780544647702957</v>
      </c>
      <c r="G158" s="2">
        <f>F158-$F$223</f>
        <v>-2.2191049545956631E-2</v>
      </c>
      <c r="H158" s="3">
        <f>F158*100</f>
        <v>37.780544647702961</v>
      </c>
    </row>
    <row r="159" spans="1:8">
      <c r="A159">
        <v>516</v>
      </c>
      <c r="B159" t="s">
        <v>163</v>
      </c>
      <c r="C159">
        <v>233.22</v>
      </c>
      <c r="D159">
        <v>384.43</v>
      </c>
      <c r="E159">
        <f>D159-C159</f>
        <v>151.21</v>
      </c>
      <c r="F159" s="1">
        <f>E159/C159</f>
        <v>0.64835777377583403</v>
      </c>
      <c r="G159" s="2">
        <f>F159-$F$223</f>
        <v>0.24836127775284783</v>
      </c>
      <c r="H159" s="3">
        <f>F159*100</f>
        <v>64.835777377583398</v>
      </c>
    </row>
    <row r="160" spans="1:8">
      <c r="A160">
        <v>518</v>
      </c>
      <c r="B160" t="s">
        <v>164</v>
      </c>
      <c r="C160">
        <v>471.48</v>
      </c>
      <c r="D160">
        <v>558.83000000000004</v>
      </c>
      <c r="E160">
        <f>D160-C160</f>
        <v>87.350000000000023</v>
      </c>
      <c r="F160" s="1">
        <f>E160/C160</f>
        <v>0.1852676677695767</v>
      </c>
      <c r="G160" s="2">
        <f>F160-$F$223</f>
        <v>-0.2147288282534095</v>
      </c>
      <c r="H160" s="3">
        <f>F160*100</f>
        <v>18.526766776957672</v>
      </c>
    </row>
    <row r="161" spans="1:8">
      <c r="A161">
        <v>531</v>
      </c>
      <c r="B161" t="s">
        <v>165</v>
      </c>
      <c r="C161">
        <v>302.97000000000003</v>
      </c>
      <c r="D161">
        <v>270.22000000000003</v>
      </c>
      <c r="E161">
        <f>D161-C161</f>
        <v>-32.75</v>
      </c>
      <c r="F161" s="1">
        <f>E161/C161</f>
        <v>-0.10809651120572993</v>
      </c>
      <c r="G161" s="2">
        <f>F161-$F$223</f>
        <v>-0.50809300722871609</v>
      </c>
      <c r="H161" s="3">
        <f>F161*100</f>
        <v>-10.809651120572992</v>
      </c>
    </row>
    <row r="162" spans="1:8">
      <c r="A162">
        <v>533</v>
      </c>
      <c r="B162" t="s">
        <v>166</v>
      </c>
      <c r="C162">
        <v>296.26</v>
      </c>
      <c r="D162">
        <v>331.68</v>
      </c>
      <c r="E162">
        <f>D162-C162</f>
        <v>35.420000000000016</v>
      </c>
      <c r="F162" s="1">
        <f>E162/C162</f>
        <v>0.11955714575035448</v>
      </c>
      <c r="G162" s="2">
        <f>F162-$F$223</f>
        <v>-0.28043935027263173</v>
      </c>
      <c r="H162" s="3">
        <f>F162*100</f>
        <v>11.955714575035447</v>
      </c>
    </row>
    <row r="163" spans="1:8">
      <c r="A163">
        <v>534</v>
      </c>
      <c r="B163" t="s">
        <v>167</v>
      </c>
      <c r="C163">
        <v>295.06</v>
      </c>
      <c r="D163">
        <v>407.27</v>
      </c>
      <c r="E163">
        <f>D163-C163</f>
        <v>112.20999999999998</v>
      </c>
      <c r="F163" s="1">
        <f>E163/C163</f>
        <v>0.38029553311190939</v>
      </c>
      <c r="G163" s="2">
        <f>F163-$F$223</f>
        <v>-1.9700962911076814E-2</v>
      </c>
      <c r="H163" s="3">
        <f>F163*100</f>
        <v>38.029553311190938</v>
      </c>
    </row>
    <row r="164" spans="1:8">
      <c r="A164">
        <v>535</v>
      </c>
      <c r="B164" t="s">
        <v>168</v>
      </c>
      <c r="C164">
        <v>351.4</v>
      </c>
      <c r="D164">
        <v>518.42999999999995</v>
      </c>
      <c r="E164">
        <f>D164-C164</f>
        <v>167.02999999999997</v>
      </c>
      <c r="F164" s="1">
        <f>E164/C164</f>
        <v>0.47532726237905515</v>
      </c>
      <c r="G164" s="2">
        <f>F164-$F$223</f>
        <v>7.5330766356068946E-2</v>
      </c>
      <c r="H164" s="3">
        <f>F164*100</f>
        <v>47.532726237905514</v>
      </c>
    </row>
    <row r="165" spans="1:8">
      <c r="A165">
        <v>542</v>
      </c>
      <c r="B165" t="s">
        <v>169</v>
      </c>
      <c r="C165">
        <v>328.06</v>
      </c>
      <c r="D165">
        <v>330.25</v>
      </c>
      <c r="E165">
        <f>D165-C165</f>
        <v>2.1899999999999977</v>
      </c>
      <c r="F165" s="1">
        <f>E165/C165</f>
        <v>6.6756081204657619E-3</v>
      </c>
      <c r="G165" s="2">
        <f>F165-$F$223</f>
        <v>-0.39332088790252046</v>
      </c>
      <c r="H165" s="3">
        <f>F165*100</f>
        <v>0.66756081204657614</v>
      </c>
    </row>
    <row r="166" spans="1:8">
      <c r="A166">
        <v>544</v>
      </c>
      <c r="B166" t="s">
        <v>170</v>
      </c>
      <c r="C166">
        <v>383.89</v>
      </c>
      <c r="D166">
        <v>389.2</v>
      </c>
      <c r="E166">
        <f>D166-C166</f>
        <v>5.3100000000000023</v>
      </c>
      <c r="F166" s="1">
        <f>E166/C166</f>
        <v>1.3832087316679264E-2</v>
      </c>
      <c r="G166" s="2">
        <f>F166-$F$223</f>
        <v>-0.38616440870630692</v>
      </c>
      <c r="H166" s="3">
        <f>F166*100</f>
        <v>1.3832087316679265</v>
      </c>
    </row>
    <row r="167" spans="1:8">
      <c r="A167">
        <v>545</v>
      </c>
      <c r="B167" t="s">
        <v>171</v>
      </c>
      <c r="C167">
        <v>437.35</v>
      </c>
      <c r="D167">
        <v>514.26</v>
      </c>
      <c r="E167">
        <f>D167-C167</f>
        <v>76.909999999999968</v>
      </c>
      <c r="F167" s="1">
        <f>E167/C167</f>
        <v>0.17585457871270141</v>
      </c>
      <c r="G167" s="2">
        <f>F167-$F$223</f>
        <v>-0.22414191731028479</v>
      </c>
      <c r="H167" s="3">
        <f>F167*100</f>
        <v>17.58545787127014</v>
      </c>
    </row>
    <row r="168" spans="1:8">
      <c r="A168">
        <v>547</v>
      </c>
      <c r="B168" t="s">
        <v>172</v>
      </c>
      <c r="C168">
        <v>344.78</v>
      </c>
      <c r="D168">
        <v>422.55</v>
      </c>
      <c r="E168">
        <f>D168-C168</f>
        <v>77.770000000000039</v>
      </c>
      <c r="F168" s="1">
        <f>E168/C168</f>
        <v>0.22556412784964339</v>
      </c>
      <c r="G168" s="2">
        <f>F168-$F$223</f>
        <v>-0.17443236817334282</v>
      </c>
      <c r="H168" s="3">
        <f>F168*100</f>
        <v>22.556412784964337</v>
      </c>
    </row>
    <row r="169" spans="1:8">
      <c r="A169">
        <v>548</v>
      </c>
      <c r="B169" t="s">
        <v>173</v>
      </c>
      <c r="C169">
        <v>326.69</v>
      </c>
      <c r="D169">
        <v>414.66</v>
      </c>
      <c r="E169">
        <f>D169-C169</f>
        <v>87.970000000000027</v>
      </c>
      <c r="F169" s="1">
        <f>E169/C169</f>
        <v>0.26927668431846713</v>
      </c>
      <c r="G169" s="2">
        <f>F169-$F$223</f>
        <v>-0.13071981170451907</v>
      </c>
      <c r="H169" s="3">
        <f>F169*100</f>
        <v>26.927668431846712</v>
      </c>
    </row>
    <row r="170" spans="1:8">
      <c r="A170">
        <v>549</v>
      </c>
      <c r="B170" t="s">
        <v>174</v>
      </c>
      <c r="C170">
        <v>439.36</v>
      </c>
      <c r="D170">
        <v>518.14</v>
      </c>
      <c r="E170">
        <f>D170-C170</f>
        <v>78.779999999999973</v>
      </c>
      <c r="F170" s="1">
        <f>E170/C170</f>
        <v>0.17930626365622718</v>
      </c>
      <c r="G170" s="2">
        <f>F170-$F$223</f>
        <v>-0.22069023236675903</v>
      </c>
      <c r="H170" s="3">
        <f>F170*100</f>
        <v>17.930626365622718</v>
      </c>
    </row>
    <row r="171" spans="1:8">
      <c r="A171">
        <v>550</v>
      </c>
      <c r="B171" t="s">
        <v>175</v>
      </c>
      <c r="C171">
        <v>264.43</v>
      </c>
      <c r="D171">
        <v>105.31</v>
      </c>
      <c r="E171">
        <f>D171-C171</f>
        <v>-159.12</v>
      </c>
      <c r="F171" s="1">
        <f>E171/C171</f>
        <v>-0.60174715425632497</v>
      </c>
      <c r="G171" s="2">
        <f>F171-$F$223</f>
        <v>-1.0017436502793111</v>
      </c>
      <c r="H171" s="3">
        <f>F171*100</f>
        <v>-60.174715425632499</v>
      </c>
    </row>
    <row r="172" spans="1:8">
      <c r="A172">
        <v>553</v>
      </c>
      <c r="B172" t="s">
        <v>176</v>
      </c>
      <c r="C172">
        <v>301.26</v>
      </c>
      <c r="D172">
        <v>483.81</v>
      </c>
      <c r="E172">
        <f>D172-C172</f>
        <v>182.55</v>
      </c>
      <c r="F172" s="1">
        <f>E172/C172</f>
        <v>0.60595498904600686</v>
      </c>
      <c r="G172" s="2">
        <f>F172-$F$223</f>
        <v>0.20595849302302066</v>
      </c>
      <c r="H172" s="3">
        <f>F172*100</f>
        <v>60.595498904600689</v>
      </c>
    </row>
    <row r="173" spans="1:8">
      <c r="A173">
        <v>561</v>
      </c>
      <c r="B173" t="s">
        <v>177</v>
      </c>
      <c r="C173">
        <v>303.41000000000003</v>
      </c>
      <c r="D173">
        <v>421.83</v>
      </c>
      <c r="E173">
        <f>D173-C173</f>
        <v>118.41999999999996</v>
      </c>
      <c r="F173" s="1">
        <f>E173/C173</f>
        <v>0.39029695791173641</v>
      </c>
      <c r="G173" s="2">
        <f>F173-$F$223</f>
        <v>-9.6995381112497947E-3</v>
      </c>
      <c r="H173" s="3">
        <f>F173*100</f>
        <v>39.029695791173644</v>
      </c>
    </row>
    <row r="174" spans="1:8">
      <c r="A174">
        <v>564</v>
      </c>
      <c r="B174" t="s">
        <v>178</v>
      </c>
      <c r="C174">
        <v>370.39</v>
      </c>
      <c r="D174">
        <v>399.66</v>
      </c>
      <c r="E174">
        <f>D174-C174</f>
        <v>29.270000000000039</v>
      </c>
      <c r="F174" s="1">
        <f>E174/C174</f>
        <v>7.9024811684980809E-2</v>
      </c>
      <c r="G174" s="2">
        <f>F174-$F$223</f>
        <v>-0.32097168433800538</v>
      </c>
      <c r="H174" s="3">
        <f>F174*100</f>
        <v>7.9024811684980811</v>
      </c>
    </row>
    <row r="175" spans="1:8">
      <c r="A175">
        <v>577</v>
      </c>
      <c r="B175" t="s">
        <v>179</v>
      </c>
      <c r="C175">
        <v>225.54</v>
      </c>
      <c r="D175">
        <v>300.04000000000002</v>
      </c>
      <c r="E175">
        <f>D175-C175</f>
        <v>74.500000000000028</v>
      </c>
      <c r="F175" s="1">
        <f>E175/C175</f>
        <v>0.33031834707812374</v>
      </c>
      <c r="G175" s="2">
        <f>F175-$F$223</f>
        <v>-6.9678148944862461E-2</v>
      </c>
      <c r="H175" s="3">
        <f>F175*100</f>
        <v>33.031834707812372</v>
      </c>
    </row>
    <row r="176" spans="1:8">
      <c r="A176">
        <v>578</v>
      </c>
      <c r="B176" t="s">
        <v>180</v>
      </c>
      <c r="C176">
        <v>381.72</v>
      </c>
      <c r="D176">
        <v>576.12</v>
      </c>
      <c r="E176">
        <f>D176-C176</f>
        <v>194.39999999999998</v>
      </c>
      <c r="F176" s="1">
        <f>E176/C176</f>
        <v>0.50927381326626842</v>
      </c>
      <c r="G176" s="2">
        <f>F176-$F$223</f>
        <v>0.10927731724328221</v>
      </c>
      <c r="H176" s="3">
        <f>F176*100</f>
        <v>50.927381326626843</v>
      </c>
    </row>
    <row r="177" spans="1:8">
      <c r="A177">
        <v>581</v>
      </c>
      <c r="B177" t="s">
        <v>181</v>
      </c>
      <c r="C177">
        <v>254.57</v>
      </c>
      <c r="D177">
        <v>322.38</v>
      </c>
      <c r="E177">
        <f>D177-C177</f>
        <v>67.81</v>
      </c>
      <c r="F177" s="1">
        <f>E177/C177</f>
        <v>0.26637074282122797</v>
      </c>
      <c r="G177" s="2">
        <f>F177-$F$223</f>
        <v>-0.13362575320175824</v>
      </c>
      <c r="H177" s="3">
        <f>F177*100</f>
        <v>26.637074282122796</v>
      </c>
    </row>
    <row r="178" spans="1:8">
      <c r="A178">
        <v>592</v>
      </c>
      <c r="B178" t="s">
        <v>183</v>
      </c>
      <c r="C178">
        <v>458.12</v>
      </c>
      <c r="D178">
        <v>425.01</v>
      </c>
      <c r="E178">
        <f>D178-C178</f>
        <v>-33.110000000000014</v>
      </c>
      <c r="F178" s="1">
        <f>E178/C178</f>
        <v>-7.2273640094298472E-2</v>
      </c>
      <c r="G178" s="2">
        <f>F178-$F$223</f>
        <v>-0.47227013611728469</v>
      </c>
      <c r="H178" s="3">
        <f>F178*100</f>
        <v>-7.2273640094298468</v>
      </c>
    </row>
    <row r="179" spans="1:8">
      <c r="A179">
        <v>593</v>
      </c>
      <c r="B179" t="s">
        <v>184</v>
      </c>
      <c r="C179">
        <v>472.56</v>
      </c>
      <c r="D179">
        <v>517.63</v>
      </c>
      <c r="E179">
        <f>D179-C179</f>
        <v>45.069999999999993</v>
      </c>
      <c r="F179" s="1">
        <f>E179/C179</f>
        <v>9.5374132385305552E-2</v>
      </c>
      <c r="G179" s="2">
        <f>F179-$F$223</f>
        <v>-0.30462236363768064</v>
      </c>
      <c r="H179" s="3">
        <f>F179*100</f>
        <v>9.5374132385305543</v>
      </c>
    </row>
    <row r="180" spans="1:8">
      <c r="A180">
        <v>595</v>
      </c>
      <c r="B180" t="s">
        <v>185</v>
      </c>
      <c r="C180">
        <v>365.27</v>
      </c>
      <c r="D180">
        <v>366.13</v>
      </c>
      <c r="E180">
        <f>D180-C180</f>
        <v>0.86000000000001364</v>
      </c>
      <c r="F180" s="1">
        <f>E180/C180</f>
        <v>2.354422755769742E-3</v>
      </c>
      <c r="G180" s="2">
        <f>F180-$F$223</f>
        <v>-0.39764207326721646</v>
      </c>
      <c r="H180" s="3">
        <f>F180*100</f>
        <v>0.2354422755769742</v>
      </c>
    </row>
    <row r="181" spans="1:8">
      <c r="A181">
        <v>599</v>
      </c>
      <c r="B181" t="s">
        <v>186</v>
      </c>
      <c r="C181">
        <v>422.68</v>
      </c>
      <c r="D181">
        <v>468.96</v>
      </c>
      <c r="E181">
        <f>D181-C181</f>
        <v>46.279999999999973</v>
      </c>
      <c r="F181" s="1">
        <f>E181/C181</f>
        <v>0.1094918141383552</v>
      </c>
      <c r="G181" s="2">
        <f>F181-$F$223</f>
        <v>-0.29050468188463102</v>
      </c>
      <c r="H181" s="3">
        <f>F181*100</f>
        <v>10.94918141383552</v>
      </c>
    </row>
    <row r="182" spans="1:8">
      <c r="A182">
        <v>600</v>
      </c>
      <c r="B182" t="s">
        <v>187</v>
      </c>
      <c r="C182">
        <v>369.59</v>
      </c>
      <c r="D182">
        <v>127.85</v>
      </c>
      <c r="E182">
        <f>D182-C182</f>
        <v>-241.73999999999998</v>
      </c>
      <c r="F182" s="1">
        <f>E182/C182</f>
        <v>-0.65407613842365864</v>
      </c>
      <c r="G182" s="2">
        <f>F182-$F$223</f>
        <v>-1.0540726344466449</v>
      </c>
      <c r="H182" s="3">
        <f>F182*100</f>
        <v>-65.407613842365862</v>
      </c>
    </row>
    <row r="183" spans="1:8">
      <c r="A183">
        <v>601</v>
      </c>
      <c r="B183" t="s">
        <v>188</v>
      </c>
      <c r="C183">
        <v>402.62</v>
      </c>
      <c r="D183">
        <v>530.17999999999995</v>
      </c>
      <c r="E183">
        <f>D183-C183</f>
        <v>127.55999999999995</v>
      </c>
      <c r="F183" s="1">
        <f>E183/C183</f>
        <v>0.31682479757587784</v>
      </c>
      <c r="G183" s="2">
        <f>F183-$F$223</f>
        <v>-8.3171698447108366E-2</v>
      </c>
      <c r="H183" s="3">
        <f>F183*100</f>
        <v>31.682479757587785</v>
      </c>
    </row>
    <row r="184" spans="1:8">
      <c r="A184">
        <v>611</v>
      </c>
      <c r="B184" t="s">
        <v>189</v>
      </c>
      <c r="C184">
        <v>316.10000000000002</v>
      </c>
      <c r="D184">
        <v>1181.08</v>
      </c>
      <c r="E184">
        <f>D184-C184</f>
        <v>864.9799999999999</v>
      </c>
      <c r="F184" s="1">
        <f>E184/C184</f>
        <v>2.7364125276811131</v>
      </c>
      <c r="G184" s="2">
        <f>F184-$F$223</f>
        <v>2.3364160316581271</v>
      </c>
      <c r="H184" s="3">
        <f>F184*100</f>
        <v>273.64125276811131</v>
      </c>
    </row>
    <row r="185" spans="1:8">
      <c r="A185">
        <v>621</v>
      </c>
      <c r="B185" t="s">
        <v>190</v>
      </c>
      <c r="C185">
        <v>390.01</v>
      </c>
      <c r="D185">
        <v>754.48</v>
      </c>
      <c r="E185">
        <f>D185-C185</f>
        <v>364.47</v>
      </c>
      <c r="F185" s="1">
        <f>E185/C185</f>
        <v>0.93451449962821476</v>
      </c>
      <c r="G185" s="2">
        <f>F185-$F$223</f>
        <v>0.53451800360522861</v>
      </c>
      <c r="H185" s="3">
        <f>F185*100</f>
        <v>93.451449962821471</v>
      </c>
    </row>
    <row r="186" spans="1:8">
      <c r="A186">
        <v>622</v>
      </c>
      <c r="B186" t="s">
        <v>191</v>
      </c>
      <c r="C186">
        <v>441.64</v>
      </c>
      <c r="D186">
        <v>743.95</v>
      </c>
      <c r="E186">
        <f>D186-C186</f>
        <v>302.31000000000006</v>
      </c>
      <c r="F186" s="1">
        <f>E186/C186</f>
        <v>0.68451680101440104</v>
      </c>
      <c r="G186" s="2">
        <f>F186-$F$223</f>
        <v>0.28452030499141484</v>
      </c>
      <c r="H186" s="3">
        <f>F186*100</f>
        <v>68.451680101440104</v>
      </c>
    </row>
    <row r="187" spans="1:8">
      <c r="A187">
        <v>623</v>
      </c>
      <c r="B187" t="s">
        <v>192</v>
      </c>
      <c r="C187">
        <v>458.96</v>
      </c>
      <c r="D187">
        <v>829.83</v>
      </c>
      <c r="E187">
        <f>D187-C187</f>
        <v>370.87000000000006</v>
      </c>
      <c r="F187" s="1">
        <f>E187/C187</f>
        <v>0.80806606240195245</v>
      </c>
      <c r="G187" s="2">
        <f>F187-$F$223</f>
        <v>0.40806956637896624</v>
      </c>
      <c r="H187" s="3">
        <f>F187*100</f>
        <v>80.806606240195251</v>
      </c>
    </row>
    <row r="188" spans="1:8">
      <c r="A188">
        <v>624</v>
      </c>
      <c r="B188" t="s">
        <v>193</v>
      </c>
      <c r="C188">
        <v>464.64</v>
      </c>
      <c r="D188">
        <v>877.35</v>
      </c>
      <c r="E188">
        <f>D188-C188</f>
        <v>412.71000000000004</v>
      </c>
      <c r="F188" s="1">
        <f>E188/C188</f>
        <v>0.88823605371900838</v>
      </c>
      <c r="G188" s="2">
        <f>F188-$F$223</f>
        <v>0.48823955769602218</v>
      </c>
      <c r="H188" s="3">
        <f>F188*100</f>
        <v>88.82360537190084</v>
      </c>
    </row>
    <row r="189" spans="1:8">
      <c r="A189">
        <v>625</v>
      </c>
      <c r="B189" t="s">
        <v>194</v>
      </c>
      <c r="C189">
        <v>504.84</v>
      </c>
      <c r="D189">
        <v>837.96</v>
      </c>
      <c r="E189">
        <f>D189-C189</f>
        <v>333.12000000000006</v>
      </c>
      <c r="F189" s="1">
        <f>E189/C189</f>
        <v>0.65985262657475652</v>
      </c>
      <c r="G189" s="2">
        <f>F189-$F$223</f>
        <v>0.25985613055177031</v>
      </c>
      <c r="H189" s="3">
        <f>F189*100</f>
        <v>65.985262657475658</v>
      </c>
    </row>
    <row r="190" spans="1:8">
      <c r="A190">
        <v>627</v>
      </c>
      <c r="B190" t="s">
        <v>195</v>
      </c>
      <c r="C190">
        <v>280.14</v>
      </c>
      <c r="D190">
        <v>408.02</v>
      </c>
      <c r="E190">
        <f>D190-C190</f>
        <v>127.88</v>
      </c>
      <c r="F190" s="1">
        <f>E190/C190</f>
        <v>0.45648604269293924</v>
      </c>
      <c r="G190" s="2">
        <f>F190-$F$223</f>
        <v>5.6489546669953039E-2</v>
      </c>
      <c r="H190" s="3">
        <f>F190*100</f>
        <v>45.648604269293926</v>
      </c>
    </row>
    <row r="191" spans="1:8">
      <c r="A191">
        <v>628</v>
      </c>
      <c r="B191" t="s">
        <v>196</v>
      </c>
      <c r="C191">
        <v>619.13</v>
      </c>
      <c r="D191">
        <v>630.86</v>
      </c>
      <c r="E191">
        <f>D191-C191</f>
        <v>11.730000000000018</v>
      </c>
      <c r="F191" s="1">
        <f>E191/C191</f>
        <v>1.8945940271025502E-2</v>
      </c>
      <c r="G191" s="2">
        <f>F191-$F$223</f>
        <v>-0.38105055575196067</v>
      </c>
      <c r="H191" s="3">
        <f>F191*100</f>
        <v>1.8945940271025501</v>
      </c>
    </row>
    <row r="192" spans="1:8">
      <c r="A192">
        <v>630</v>
      </c>
      <c r="B192" t="s">
        <v>197</v>
      </c>
      <c r="C192">
        <v>434.31</v>
      </c>
      <c r="D192">
        <v>554.35</v>
      </c>
      <c r="E192">
        <f>D192-C192</f>
        <v>120.04000000000002</v>
      </c>
      <c r="F192" s="1">
        <f>E192/C192</f>
        <v>0.27639243858073731</v>
      </c>
      <c r="G192" s="2">
        <f>F192-$F$223</f>
        <v>-0.12360405744224889</v>
      </c>
      <c r="H192" s="3">
        <f>F192*100</f>
        <v>27.63924385807373</v>
      </c>
    </row>
    <row r="193" spans="1:8">
      <c r="A193">
        <v>635</v>
      </c>
      <c r="B193" t="s">
        <v>198</v>
      </c>
      <c r="C193">
        <v>13.7</v>
      </c>
      <c r="D193">
        <v>519.16</v>
      </c>
      <c r="E193">
        <f>D193-C193</f>
        <v>505.46</v>
      </c>
      <c r="F193" s="1">
        <f>E193/C193</f>
        <v>36.894890510948905</v>
      </c>
      <c r="G193" s="2">
        <f>F193-$F$223</f>
        <v>36.494894014925919</v>
      </c>
      <c r="H193" s="3">
        <f>F193*100</f>
        <v>3689.4890510948903</v>
      </c>
    </row>
    <row r="194" spans="1:8">
      <c r="A194">
        <v>640</v>
      </c>
      <c r="B194" t="s">
        <v>199</v>
      </c>
      <c r="C194">
        <v>185.5</v>
      </c>
      <c r="D194">
        <v>326.68</v>
      </c>
      <c r="E194">
        <f>D194-C194</f>
        <v>141.18</v>
      </c>
      <c r="F194" s="1">
        <f>E194/C194</f>
        <v>0.76107816711590304</v>
      </c>
      <c r="G194" s="2">
        <f>F194-$F$223</f>
        <v>0.36108167109291683</v>
      </c>
      <c r="H194" s="3">
        <f>F194*100</f>
        <v>76.107816711590303</v>
      </c>
    </row>
    <row r="195" spans="1:8">
      <c r="A195">
        <v>656</v>
      </c>
      <c r="B195" t="s">
        <v>200</v>
      </c>
      <c r="C195">
        <v>400.68</v>
      </c>
      <c r="D195">
        <v>623.53</v>
      </c>
      <c r="E195">
        <f>D195-C195</f>
        <v>222.84999999999997</v>
      </c>
      <c r="F195" s="1">
        <f>E195/C195</f>
        <v>0.55617949485874008</v>
      </c>
      <c r="G195" s="2">
        <f>F195-$F$223</f>
        <v>0.15618299883575387</v>
      </c>
      <c r="H195" s="3">
        <f>F195*100</f>
        <v>55.617949485874007</v>
      </c>
    </row>
    <row r="196" spans="1:8">
      <c r="A196">
        <v>659</v>
      </c>
      <c r="B196" t="s">
        <v>201</v>
      </c>
      <c r="C196">
        <v>352.4</v>
      </c>
      <c r="D196">
        <v>655.37</v>
      </c>
      <c r="E196">
        <f>D196-C196</f>
        <v>302.97000000000003</v>
      </c>
      <c r="F196" s="1">
        <f>E196/C196</f>
        <v>0.85973325766174813</v>
      </c>
      <c r="G196" s="2">
        <f>F196-$F$223</f>
        <v>0.45973676163876193</v>
      </c>
      <c r="H196" s="3">
        <f>F196*100</f>
        <v>85.97332576617481</v>
      </c>
    </row>
    <row r="197" spans="1:8">
      <c r="A197">
        <v>671</v>
      </c>
      <c r="B197" t="s">
        <v>202</v>
      </c>
      <c r="C197">
        <v>333.06</v>
      </c>
      <c r="D197">
        <v>362.29</v>
      </c>
      <c r="E197">
        <f>D197-C197</f>
        <v>29.230000000000018</v>
      </c>
      <c r="F197" s="1">
        <f>E197/C197</f>
        <v>8.7761964811145191E-2</v>
      </c>
      <c r="G197" s="2">
        <f>F197-$F$223</f>
        <v>-0.31223453121184103</v>
      </c>
      <c r="H197" s="3">
        <f>F197*100</f>
        <v>8.7761964811145194</v>
      </c>
    </row>
    <row r="198" spans="1:8">
      <c r="A198">
        <v>676</v>
      </c>
      <c r="B198" t="s">
        <v>203</v>
      </c>
      <c r="C198">
        <v>408.38</v>
      </c>
      <c r="D198">
        <v>329.81</v>
      </c>
      <c r="E198">
        <f>D198-C198</f>
        <v>-78.569999999999993</v>
      </c>
      <c r="F198" s="1">
        <f>E198/C198</f>
        <v>-0.19239433860620009</v>
      </c>
      <c r="G198" s="2">
        <f>F198-$F$223</f>
        <v>-0.59239083462918629</v>
      </c>
      <c r="H198" s="3">
        <f>F198*100</f>
        <v>-19.239433860620007</v>
      </c>
    </row>
    <row r="199" spans="1:8">
      <c r="A199">
        <v>682</v>
      </c>
      <c r="B199" t="s">
        <v>204</v>
      </c>
      <c r="C199">
        <v>386.59</v>
      </c>
      <c r="D199">
        <v>421.02</v>
      </c>
      <c r="E199">
        <f>D199-C199</f>
        <v>34.430000000000007</v>
      </c>
      <c r="F199" s="1">
        <f>E199/C199</f>
        <v>8.9060762047647402E-2</v>
      </c>
      <c r="G199" s="2">
        <f>F199-$F$223</f>
        <v>-0.3109357339753388</v>
      </c>
      <c r="H199" s="3">
        <f>F199*100</f>
        <v>8.9060762047647408</v>
      </c>
    </row>
    <row r="200" spans="1:8">
      <c r="A200">
        <v>690</v>
      </c>
      <c r="B200" t="s">
        <v>205</v>
      </c>
      <c r="C200">
        <v>313.89999999999998</v>
      </c>
      <c r="D200">
        <v>509.34</v>
      </c>
      <c r="E200">
        <f>D200-C200</f>
        <v>195.44</v>
      </c>
      <c r="F200" s="1">
        <f>E200/C200</f>
        <v>0.62261866836572155</v>
      </c>
      <c r="G200" s="2">
        <f>F200-$F$223</f>
        <v>0.22262217234273535</v>
      </c>
      <c r="H200" s="3">
        <f>F200*100</f>
        <v>62.261866836572153</v>
      </c>
    </row>
    <row r="201" spans="1:8">
      <c r="A201">
        <v>695</v>
      </c>
      <c r="B201" t="s">
        <v>206</v>
      </c>
      <c r="C201">
        <v>227.51</v>
      </c>
      <c r="D201">
        <v>611.07000000000005</v>
      </c>
      <c r="E201">
        <f>D201-C201</f>
        <v>383.56000000000006</v>
      </c>
      <c r="F201" s="1">
        <f>E201/C201</f>
        <v>1.6859039163113712</v>
      </c>
      <c r="G201" s="2">
        <f>F201-$F$223</f>
        <v>1.2859074202883849</v>
      </c>
      <c r="H201" s="3">
        <f>F201*100</f>
        <v>168.59039163113712</v>
      </c>
    </row>
    <row r="202" spans="1:8">
      <c r="A202">
        <v>696</v>
      </c>
      <c r="B202" t="s">
        <v>207</v>
      </c>
      <c r="C202">
        <v>337.41</v>
      </c>
      <c r="D202">
        <v>266.98</v>
      </c>
      <c r="E202">
        <f>D202-C202</f>
        <v>-70.430000000000007</v>
      </c>
      <c r="F202" s="1">
        <f>E202/C202</f>
        <v>-0.20873714472007351</v>
      </c>
      <c r="G202" s="2">
        <f>F202-$F$223</f>
        <v>-0.60873364074305969</v>
      </c>
      <c r="H202" s="3">
        <f>F202*100</f>
        <v>-20.87371447200735</v>
      </c>
    </row>
    <row r="203" spans="1:8">
      <c r="A203">
        <v>698</v>
      </c>
      <c r="B203" t="s">
        <v>208</v>
      </c>
      <c r="C203">
        <v>394.61</v>
      </c>
      <c r="D203">
        <v>643.37</v>
      </c>
      <c r="E203">
        <f>D203-C203</f>
        <v>248.76</v>
      </c>
      <c r="F203" s="1">
        <f>E203/C203</f>
        <v>0.63039456678746097</v>
      </c>
      <c r="G203" s="2">
        <f>F203-$F$223</f>
        <v>0.23039807076447477</v>
      </c>
      <c r="H203" s="3">
        <f>F203*100</f>
        <v>63.039456678746099</v>
      </c>
    </row>
    <row r="204" spans="1:8">
      <c r="A204">
        <v>700</v>
      </c>
      <c r="B204" t="s">
        <v>209</v>
      </c>
      <c r="C204">
        <v>356.53</v>
      </c>
      <c r="D204">
        <v>352.09</v>
      </c>
      <c r="E204">
        <f>D204-C204</f>
        <v>-4.4399999999999977</v>
      </c>
      <c r="F204" s="1">
        <f>E204/C204</f>
        <v>-1.2453369982890634E-2</v>
      </c>
      <c r="G204" s="2">
        <f>F204-$F$223</f>
        <v>-0.41244986600587685</v>
      </c>
      <c r="H204" s="3">
        <f>F204*100</f>
        <v>-1.2453369982890634</v>
      </c>
    </row>
    <row r="205" spans="1:8">
      <c r="A205">
        <v>701</v>
      </c>
      <c r="B205" t="s">
        <v>210</v>
      </c>
      <c r="C205">
        <v>264.61</v>
      </c>
      <c r="D205">
        <v>394.14</v>
      </c>
      <c r="E205">
        <f>D205-C205</f>
        <v>129.52999999999997</v>
      </c>
      <c r="F205" s="1">
        <f>E205/C205</f>
        <v>0.48951286799440674</v>
      </c>
      <c r="G205" s="2">
        <f>F205-$F$223</f>
        <v>8.9516371971420539E-2</v>
      </c>
      <c r="H205" s="3">
        <f>F205*100</f>
        <v>48.951286799440673</v>
      </c>
    </row>
    <row r="206" spans="1:8">
      <c r="A206">
        <v>704</v>
      </c>
      <c r="B206" t="s">
        <v>211</v>
      </c>
      <c r="C206">
        <v>231.59</v>
      </c>
      <c r="D206">
        <v>411.28</v>
      </c>
      <c r="E206">
        <f>D206-C206</f>
        <v>179.68999999999997</v>
      </c>
      <c r="F206" s="1">
        <f>E206/C206</f>
        <v>0.77589705945852572</v>
      </c>
      <c r="G206" s="2">
        <f>F206-$F$223</f>
        <v>0.37590056343553951</v>
      </c>
      <c r="H206" s="3">
        <f>F206*100</f>
        <v>77.589705945852572</v>
      </c>
    </row>
    <row r="207" spans="1:8">
      <c r="A207">
        <v>706</v>
      </c>
      <c r="B207" t="s">
        <v>212</v>
      </c>
      <c r="C207">
        <v>141.22</v>
      </c>
      <c r="D207">
        <v>403.79</v>
      </c>
      <c r="E207">
        <f>D207-C207</f>
        <v>262.57000000000005</v>
      </c>
      <c r="F207" s="1">
        <f>E207/C207</f>
        <v>1.8592975499221078</v>
      </c>
      <c r="G207" s="2">
        <f>F207-$F$223</f>
        <v>1.4593010538991216</v>
      </c>
      <c r="H207" s="3">
        <f>F207*100</f>
        <v>185.92975499221077</v>
      </c>
    </row>
    <row r="208" spans="1:8">
      <c r="A208">
        <v>707</v>
      </c>
      <c r="B208" t="s">
        <v>213</v>
      </c>
      <c r="C208">
        <v>-94.79</v>
      </c>
      <c r="D208">
        <v>1964.38</v>
      </c>
      <c r="E208">
        <f>D208-C208</f>
        <v>2059.17</v>
      </c>
      <c r="F208" s="1">
        <f>E208/C208</f>
        <v>-21.723494039455638</v>
      </c>
      <c r="G208" s="2">
        <f>F208-$F$223</f>
        <v>-22.123490535478624</v>
      </c>
      <c r="H208" s="3">
        <f>F208*100</f>
        <v>-2172.3494039455636</v>
      </c>
    </row>
    <row r="209" spans="1:8">
      <c r="A209">
        <v>709</v>
      </c>
      <c r="B209" t="s">
        <v>214</v>
      </c>
      <c r="C209">
        <v>424.36</v>
      </c>
      <c r="D209">
        <v>801.65</v>
      </c>
      <c r="E209">
        <f>D209-C209</f>
        <v>377.28999999999996</v>
      </c>
      <c r="F209" s="1">
        <f>E209/C209</f>
        <v>0.88908002639268535</v>
      </c>
      <c r="G209" s="2">
        <f>F209-$F$223</f>
        <v>0.48908353036969915</v>
      </c>
      <c r="H209" s="3">
        <f>F209*100</f>
        <v>88.908002639268531</v>
      </c>
    </row>
    <row r="210" spans="1:8">
      <c r="A210">
        <v>712</v>
      </c>
      <c r="B210" t="s">
        <v>215</v>
      </c>
      <c r="C210">
        <v>416.47</v>
      </c>
      <c r="D210">
        <v>-515.30999999999995</v>
      </c>
      <c r="E210">
        <f>D210-C210</f>
        <v>-931.78</v>
      </c>
      <c r="F210" s="1">
        <f>E210/C210</f>
        <v>-2.237328018824885</v>
      </c>
      <c r="G210" s="2">
        <f>F210-$F$223</f>
        <v>-2.637324514847871</v>
      </c>
      <c r="H210" s="3">
        <f>F210*100</f>
        <v>-223.7328018824885</v>
      </c>
    </row>
    <row r="211" spans="1:8">
      <c r="A211">
        <v>716</v>
      </c>
      <c r="B211" t="s">
        <v>216</v>
      </c>
      <c r="C211">
        <v>326.91000000000003</v>
      </c>
      <c r="D211">
        <v>595.91999999999996</v>
      </c>
      <c r="E211">
        <f>D211-C211</f>
        <v>269.00999999999993</v>
      </c>
      <c r="F211" s="1">
        <f>E211/C211</f>
        <v>0.82288703312838374</v>
      </c>
      <c r="G211" s="2">
        <f>F211-$F$223</f>
        <v>0.42289053710539753</v>
      </c>
      <c r="H211" s="3">
        <f>F211*100</f>
        <v>82.288703312838379</v>
      </c>
    </row>
    <row r="212" spans="1:8">
      <c r="A212">
        <v>717</v>
      </c>
      <c r="B212" t="s">
        <v>217</v>
      </c>
      <c r="C212">
        <v>386.68</v>
      </c>
      <c r="D212">
        <v>646.33000000000004</v>
      </c>
      <c r="E212">
        <f>D212-C212</f>
        <v>259.65000000000003</v>
      </c>
      <c r="F212" s="1">
        <f>E212/C212</f>
        <v>0.67148546601841319</v>
      </c>
      <c r="G212" s="2">
        <f>F212-$F$223</f>
        <v>0.27148896999542699</v>
      </c>
      <c r="H212" s="3">
        <f>F212*100</f>
        <v>67.148546601841318</v>
      </c>
    </row>
    <row r="213" spans="1:8">
      <c r="A213">
        <v>719</v>
      </c>
      <c r="B213" t="s">
        <v>218</v>
      </c>
      <c r="C213">
        <v>361.79</v>
      </c>
      <c r="D213">
        <v>655.42</v>
      </c>
      <c r="E213">
        <f>D213-C213</f>
        <v>293.62999999999994</v>
      </c>
      <c r="F213" s="1">
        <f>E213/C213</f>
        <v>0.81160341634649913</v>
      </c>
      <c r="G213" s="2">
        <f>F213-$F$223</f>
        <v>0.41160692032351293</v>
      </c>
      <c r="H213" s="3">
        <f>F213*100</f>
        <v>81.16034163464991</v>
      </c>
    </row>
    <row r="214" spans="1:8">
      <c r="A214">
        <v>720</v>
      </c>
      <c r="B214" t="s">
        <v>219</v>
      </c>
      <c r="C214">
        <v>415.59</v>
      </c>
      <c r="D214">
        <v>716.12</v>
      </c>
      <c r="E214">
        <f>D214-C214</f>
        <v>300.53000000000003</v>
      </c>
      <c r="F214" s="1">
        <f>E214/C214</f>
        <v>0.72314059529825081</v>
      </c>
      <c r="G214" s="2">
        <f>F214-$F$223</f>
        <v>0.32314409927526461</v>
      </c>
      <c r="H214" s="3">
        <f>F214*100</f>
        <v>72.314059529825087</v>
      </c>
    </row>
    <row r="215" spans="1:8">
      <c r="A215">
        <v>721</v>
      </c>
      <c r="B215" t="s">
        <v>220</v>
      </c>
      <c r="C215">
        <v>345.98</v>
      </c>
      <c r="D215">
        <v>516.4</v>
      </c>
      <c r="E215">
        <f>D215-C215</f>
        <v>170.41999999999996</v>
      </c>
      <c r="F215" s="1">
        <f>E215/C215</f>
        <v>0.49257182496098029</v>
      </c>
      <c r="G215" s="2">
        <f>F215-$F$223</f>
        <v>9.2575328937994084E-2</v>
      </c>
      <c r="H215" s="3">
        <f>F215*100</f>
        <v>49.257182496098025</v>
      </c>
    </row>
    <row r="216" spans="1:8">
      <c r="A216">
        <v>726</v>
      </c>
      <c r="B216" t="s">
        <v>221</v>
      </c>
      <c r="C216">
        <v>300.67</v>
      </c>
      <c r="D216">
        <v>495.51</v>
      </c>
      <c r="E216">
        <f>D216-C216</f>
        <v>194.83999999999997</v>
      </c>
      <c r="F216" s="1">
        <f>E216/C216</f>
        <v>0.64801942328799</v>
      </c>
      <c r="G216" s="2">
        <f>F216-$F$223</f>
        <v>0.2480229272650038</v>
      </c>
      <c r="H216" s="3">
        <f>F216*100</f>
        <v>64.801942328799001</v>
      </c>
    </row>
    <row r="217" spans="1:8">
      <c r="A217">
        <v>727</v>
      </c>
      <c r="B217" t="s">
        <v>222</v>
      </c>
      <c r="C217">
        <v>356.27</v>
      </c>
      <c r="D217">
        <v>693.92</v>
      </c>
      <c r="E217">
        <f>D217-C217</f>
        <v>337.65</v>
      </c>
      <c r="F217" s="1">
        <f>E217/C217</f>
        <v>0.94773626743761752</v>
      </c>
      <c r="G217" s="2">
        <f>F217-$F$223</f>
        <v>0.54773977141463126</v>
      </c>
      <c r="H217" s="3">
        <f>F217*100</f>
        <v>94.773626743761753</v>
      </c>
    </row>
    <row r="218" spans="1:8">
      <c r="A218">
        <v>728</v>
      </c>
      <c r="B218" t="s">
        <v>223</v>
      </c>
      <c r="C218">
        <v>400.16</v>
      </c>
      <c r="D218">
        <v>742.58</v>
      </c>
      <c r="E218">
        <f>D218-C218</f>
        <v>342.42</v>
      </c>
      <c r="F218" s="1">
        <f>E218/C218</f>
        <v>0.85570771691323466</v>
      </c>
      <c r="G218" s="2">
        <f>F218-$F$223</f>
        <v>0.45571122089024846</v>
      </c>
      <c r="H218" s="3">
        <f>F218*100</f>
        <v>85.570771691323472</v>
      </c>
    </row>
    <row r="219" spans="1:8">
      <c r="A219">
        <v>738</v>
      </c>
      <c r="B219" t="s">
        <v>224</v>
      </c>
      <c r="C219">
        <v>258.39</v>
      </c>
      <c r="D219">
        <v>367.38</v>
      </c>
      <c r="E219">
        <f>D219-C219</f>
        <v>108.99000000000001</v>
      </c>
      <c r="F219" s="1">
        <f>E219/C219</f>
        <v>0.42180424939045635</v>
      </c>
      <c r="G219" s="2">
        <f>F219-$F$223</f>
        <v>2.1807753367470151E-2</v>
      </c>
      <c r="H219" s="3">
        <f>F219*100</f>
        <v>42.180424939045636</v>
      </c>
    </row>
    <row r="220" spans="1:8">
      <c r="A220">
        <v>739</v>
      </c>
      <c r="B220" t="s">
        <v>225</v>
      </c>
      <c r="C220">
        <v>376.48</v>
      </c>
      <c r="D220">
        <v>417.81</v>
      </c>
      <c r="E220">
        <f>D220-C220</f>
        <v>41.329999999999984</v>
      </c>
      <c r="F220" s="1">
        <f>E220/C220</f>
        <v>0.10978006799829999</v>
      </c>
      <c r="G220" s="2">
        <f>F220-$F$223</f>
        <v>-0.29021642802468622</v>
      </c>
      <c r="H220" s="3">
        <f>F220*100</f>
        <v>10.97800679983</v>
      </c>
    </row>
    <row r="221" spans="1:8">
      <c r="A221">
        <v>740</v>
      </c>
      <c r="B221" t="s">
        <v>226</v>
      </c>
      <c r="C221">
        <v>360.35</v>
      </c>
      <c r="D221">
        <v>498.52</v>
      </c>
      <c r="E221">
        <f>D221-C221</f>
        <v>138.16999999999996</v>
      </c>
      <c r="F221" s="1">
        <f>E221/C221</f>
        <v>0.38343277369224349</v>
      </c>
      <c r="G221" s="2">
        <f>F221-$F$223</f>
        <v>-1.6563722330742714E-2</v>
      </c>
      <c r="H221" s="3">
        <f>F221*100</f>
        <v>38.343277369224346</v>
      </c>
    </row>
    <row r="222" spans="1:8">
      <c r="A222">
        <v>741</v>
      </c>
      <c r="B222" t="s">
        <v>227</v>
      </c>
      <c r="C222">
        <v>451.27</v>
      </c>
      <c r="D222">
        <v>536.16</v>
      </c>
      <c r="E222">
        <f>D222-C222</f>
        <v>84.889999999999986</v>
      </c>
      <c r="F222" s="1">
        <f>E222/C222</f>
        <v>0.18811354621401818</v>
      </c>
      <c r="G222" s="2">
        <f>F222-$F$223</f>
        <v>-0.21188294980896802</v>
      </c>
      <c r="H222" s="3">
        <f>F222*100</f>
        <v>18.811354621401819</v>
      </c>
    </row>
    <row r="223" spans="1:8">
      <c r="A223">
        <v>742</v>
      </c>
      <c r="B223" t="s">
        <v>228</v>
      </c>
      <c r="C223">
        <v>570.78</v>
      </c>
      <c r="D223">
        <v>799.09</v>
      </c>
      <c r="E223">
        <f>D223-C223</f>
        <v>228.31000000000006</v>
      </c>
      <c r="F223" s="1">
        <f>E223/C223</f>
        <v>0.3999964960229862</v>
      </c>
      <c r="G223" s="2">
        <f>F223-$F$223</f>
        <v>0</v>
      </c>
      <c r="H223" s="3">
        <f>F223*100</f>
        <v>39.999649602298618</v>
      </c>
    </row>
    <row r="224" spans="1:8">
      <c r="A224">
        <v>743</v>
      </c>
      <c r="B224" t="s">
        <v>229</v>
      </c>
      <c r="C224">
        <v>424.39</v>
      </c>
      <c r="D224">
        <v>466.98</v>
      </c>
      <c r="E224">
        <f>D224-C224</f>
        <v>42.590000000000032</v>
      </c>
      <c r="F224" s="1">
        <f>E224/C224</f>
        <v>0.10035580480218674</v>
      </c>
      <c r="G224" s="2">
        <f>F224-$F$223</f>
        <v>-0.29964069122079945</v>
      </c>
      <c r="H224" s="3">
        <f>F224*100</f>
        <v>10.035580480218673</v>
      </c>
    </row>
    <row r="225" spans="1:8">
      <c r="A225">
        <v>745</v>
      </c>
      <c r="B225" t="s">
        <v>230</v>
      </c>
      <c r="C225">
        <v>368.15</v>
      </c>
      <c r="D225">
        <v>377.61</v>
      </c>
      <c r="E225">
        <f>D225-C225</f>
        <v>9.4600000000000364</v>
      </c>
      <c r="F225" s="1">
        <f>E225/C225</f>
        <v>2.5696047806600671E-2</v>
      </c>
      <c r="G225" s="2">
        <f>F225-$F$223</f>
        <v>-0.37430044821638553</v>
      </c>
      <c r="H225" s="3">
        <f>F225*100</f>
        <v>2.5696047806600673</v>
      </c>
    </row>
    <row r="226" spans="1:8">
      <c r="A226">
        <v>748</v>
      </c>
      <c r="B226" t="s">
        <v>231</v>
      </c>
      <c r="C226">
        <v>391.23</v>
      </c>
      <c r="D226">
        <v>428.28</v>
      </c>
      <c r="E226">
        <f>D226-C226</f>
        <v>37.049999999999955</v>
      </c>
      <c r="F226" s="1">
        <f>E226/C226</f>
        <v>9.4701326585384438E-2</v>
      </c>
      <c r="G226" s="2">
        <f>F226-$F$223</f>
        <v>-0.30529516943760177</v>
      </c>
      <c r="H226" s="3">
        <f>F226*100</f>
        <v>9.4701326585384429</v>
      </c>
    </row>
    <row r="227" spans="1:8">
      <c r="A227">
        <v>750</v>
      </c>
      <c r="B227" t="s">
        <v>232</v>
      </c>
      <c r="C227">
        <v>325.67</v>
      </c>
      <c r="D227">
        <v>327.58999999999997</v>
      </c>
      <c r="E227">
        <f>D227-C227</f>
        <v>1.9199999999999591</v>
      </c>
      <c r="F227" s="1">
        <f>E227/C227</f>
        <v>5.8955384284704116E-3</v>
      </c>
      <c r="G227" s="2">
        <f>F227-$F$223</f>
        <v>-0.3941009575945158</v>
      </c>
      <c r="H227" s="3">
        <f>F227*100</f>
        <v>0.58955384284704115</v>
      </c>
    </row>
    <row r="228" spans="1:8">
      <c r="A228">
        <v>756</v>
      </c>
      <c r="B228" t="s">
        <v>233</v>
      </c>
      <c r="C228">
        <v>338.62</v>
      </c>
      <c r="D228">
        <v>378.46</v>
      </c>
      <c r="E228">
        <f>D228-C228</f>
        <v>39.839999999999975</v>
      </c>
      <c r="F228" s="1">
        <f>E228/C228</f>
        <v>0.11765400744197027</v>
      </c>
      <c r="G228" s="2">
        <f>F228-$F$223</f>
        <v>-0.28234248858101596</v>
      </c>
      <c r="H228" s="3">
        <f>F228*100</f>
        <v>11.765400744197027</v>
      </c>
    </row>
    <row r="229" spans="1:8">
      <c r="A229">
        <v>761</v>
      </c>
      <c r="B229" t="s">
        <v>234</v>
      </c>
      <c r="C229">
        <v>213.48</v>
      </c>
      <c r="D229">
        <v>559.35</v>
      </c>
      <c r="E229">
        <f>D229-C229</f>
        <v>345.87</v>
      </c>
      <c r="F229" s="1">
        <f>E229/C229</f>
        <v>1.6201517706576729</v>
      </c>
      <c r="G229" s="2">
        <f>F229-$F$223</f>
        <v>1.2201552746346866</v>
      </c>
      <c r="H229" s="3">
        <f>F229*100</f>
        <v>162.01517706576729</v>
      </c>
    </row>
    <row r="230" spans="1:8">
      <c r="A230">
        <v>763</v>
      </c>
      <c r="B230" t="s">
        <v>235</v>
      </c>
      <c r="C230">
        <v>197.54</v>
      </c>
      <c r="D230">
        <v>264.52999999999997</v>
      </c>
      <c r="E230">
        <f>D230-C230</f>
        <v>66.989999999999981</v>
      </c>
      <c r="F230" s="1">
        <f>E230/C230</f>
        <v>0.33912119064493257</v>
      </c>
      <c r="G230" s="2">
        <f>F230-$F$223</f>
        <v>-6.0875305378053635E-2</v>
      </c>
      <c r="H230" s="3">
        <f>F230*100</f>
        <v>33.912119064493254</v>
      </c>
    </row>
    <row r="231" spans="1:8">
      <c r="A231">
        <v>768</v>
      </c>
      <c r="B231" t="s">
        <v>236</v>
      </c>
      <c r="C231">
        <v>246.66</v>
      </c>
      <c r="D231">
        <v>299.11</v>
      </c>
      <c r="E231">
        <f>D231-C231</f>
        <v>52.450000000000017</v>
      </c>
      <c r="F231" s="1">
        <f>E231/C231</f>
        <v>0.2126408821860051</v>
      </c>
      <c r="G231" s="2">
        <f>F231-$F$223</f>
        <v>-0.1873556138369811</v>
      </c>
      <c r="H231" s="3">
        <f>F231*100</f>
        <v>21.264088218600509</v>
      </c>
    </row>
    <row r="232" spans="1:8">
      <c r="A232">
        <v>769</v>
      </c>
      <c r="B232" t="s">
        <v>237</v>
      </c>
      <c r="C232">
        <v>394.52</v>
      </c>
      <c r="D232">
        <v>277.83999999999997</v>
      </c>
      <c r="E232">
        <f>D232-C232</f>
        <v>-116.68</v>
      </c>
      <c r="F232" s="1">
        <f>E232/C232</f>
        <v>-0.29575179965527731</v>
      </c>
      <c r="G232" s="2">
        <f>F232-$F$223</f>
        <v>-0.69574829567826346</v>
      </c>
      <c r="H232" s="3">
        <f>F232*100</f>
        <v>-29.575179965527731</v>
      </c>
    </row>
    <row r="233" spans="1:8">
      <c r="A233">
        <v>771</v>
      </c>
      <c r="B233" t="s">
        <v>238</v>
      </c>
      <c r="C233">
        <v>533.98</v>
      </c>
      <c r="D233">
        <v>446.97</v>
      </c>
      <c r="E233">
        <f>D233-C233</f>
        <v>-87.009999999999991</v>
      </c>
      <c r="F233" s="1">
        <f>E233/C233</f>
        <v>-0.16294617775946663</v>
      </c>
      <c r="G233" s="2">
        <f>F233-$F$223</f>
        <v>-0.56294267378245277</v>
      </c>
      <c r="H233" s="3">
        <f>F233*100</f>
        <v>-16.294617775946662</v>
      </c>
    </row>
    <row r="234" spans="1:8">
      <c r="A234">
        <v>775</v>
      </c>
      <c r="B234" t="s">
        <v>239</v>
      </c>
      <c r="C234">
        <v>391.12</v>
      </c>
      <c r="D234">
        <v>271.23</v>
      </c>
      <c r="E234">
        <f>D234-C234</f>
        <v>-119.88999999999999</v>
      </c>
      <c r="F234" s="1">
        <f>E234/C234</f>
        <v>-0.30652996522806297</v>
      </c>
      <c r="G234" s="2">
        <f>F234-$F$223</f>
        <v>-0.70652646125104912</v>
      </c>
      <c r="H234" s="3">
        <f>F234*100</f>
        <v>-30.652996522806298</v>
      </c>
    </row>
    <row r="235" spans="1:8">
      <c r="A235">
        <v>777</v>
      </c>
      <c r="B235" t="s">
        <v>240</v>
      </c>
      <c r="C235">
        <v>465.48</v>
      </c>
      <c r="D235">
        <v>334.45</v>
      </c>
      <c r="E235">
        <f>D235-C235</f>
        <v>-131.03000000000003</v>
      </c>
      <c r="F235" s="1">
        <f>E235/C235</f>
        <v>-0.28149437140156403</v>
      </c>
      <c r="G235" s="2">
        <f>F235-$F$223</f>
        <v>-0.68149086742455023</v>
      </c>
      <c r="H235" s="3">
        <f>F235*100</f>
        <v>-28.149437140156401</v>
      </c>
    </row>
    <row r="236" spans="1:8">
      <c r="A236">
        <v>786</v>
      </c>
      <c r="B236" t="s">
        <v>241</v>
      </c>
      <c r="C236">
        <v>353.83</v>
      </c>
      <c r="D236">
        <v>532.28</v>
      </c>
      <c r="E236">
        <f>D236-C236</f>
        <v>178.45</v>
      </c>
      <c r="F236" s="1">
        <f>E236/C236</f>
        <v>0.50433824152841755</v>
      </c>
      <c r="G236" s="2">
        <f>F236-$F$223</f>
        <v>0.10434174550543135</v>
      </c>
      <c r="H236" s="3">
        <f>F236*100</f>
        <v>50.433824152841758</v>
      </c>
    </row>
    <row r="237" spans="1:8">
      <c r="A237">
        <v>787</v>
      </c>
      <c r="B237" t="s">
        <v>242</v>
      </c>
      <c r="C237">
        <v>416.67</v>
      </c>
      <c r="D237">
        <v>310.55</v>
      </c>
      <c r="E237">
        <f>D237-C237</f>
        <v>-106.12</v>
      </c>
      <c r="F237" s="1">
        <f>E237/C237</f>
        <v>-0.25468596251229991</v>
      </c>
      <c r="G237" s="2">
        <f>F237-$F$223</f>
        <v>-0.65468245853528617</v>
      </c>
      <c r="H237" s="3">
        <f>F237*100</f>
        <v>-25.468596251229989</v>
      </c>
    </row>
    <row r="238" spans="1:8">
      <c r="A238">
        <v>801</v>
      </c>
      <c r="B238" t="s">
        <v>243</v>
      </c>
      <c r="C238">
        <v>707.31</v>
      </c>
      <c r="D238">
        <v>685.14</v>
      </c>
      <c r="E238">
        <f>D238-C238</f>
        <v>-22.169999999999959</v>
      </c>
      <c r="F238" s="1">
        <f>E238/C238</f>
        <v>-3.1344106544513667E-2</v>
      </c>
      <c r="G238" s="2">
        <f>F238-$F$223</f>
        <v>-0.43134060256749984</v>
      </c>
      <c r="H238" s="3">
        <f>F238*100</f>
        <v>-3.1344106544513668</v>
      </c>
    </row>
    <row r="239" spans="1:8">
      <c r="A239">
        <v>803</v>
      </c>
      <c r="B239" t="s">
        <v>244</v>
      </c>
      <c r="C239">
        <v>360.08</v>
      </c>
      <c r="D239">
        <v>375.88</v>
      </c>
      <c r="E239">
        <f>D239-C239</f>
        <v>15.800000000000011</v>
      </c>
      <c r="F239" s="1">
        <f>E239/C239</f>
        <v>4.3879137969340183E-2</v>
      </c>
      <c r="G239" s="2">
        <f>F239-$F$223</f>
        <v>-0.35611735805364603</v>
      </c>
      <c r="H239" s="3">
        <f>F239*100</f>
        <v>4.3879137969340185</v>
      </c>
    </row>
    <row r="240" spans="1:8">
      <c r="A240">
        <v>811</v>
      </c>
      <c r="B240" t="s">
        <v>247</v>
      </c>
      <c r="C240">
        <v>318.75</v>
      </c>
      <c r="D240">
        <v>531.41999999999996</v>
      </c>
      <c r="E240">
        <f>D240-C240</f>
        <v>212.66999999999996</v>
      </c>
      <c r="F240" s="1">
        <f>E240/C240</f>
        <v>0.6671999999999999</v>
      </c>
      <c r="G240" s="2">
        <f>F240-$F$223</f>
        <v>0.2672035039770137</v>
      </c>
      <c r="H240" s="3">
        <f>F240*100</f>
        <v>66.719999999999985</v>
      </c>
    </row>
    <row r="241" spans="1:8">
      <c r="A241">
        <v>813</v>
      </c>
      <c r="B241" t="s">
        <v>248</v>
      </c>
      <c r="C241">
        <v>356.69</v>
      </c>
      <c r="D241">
        <v>469.62</v>
      </c>
      <c r="E241">
        <f>D241-C241</f>
        <v>112.93</v>
      </c>
      <c r="F241" s="1">
        <f>E241/C241</f>
        <v>0.31660545571785026</v>
      </c>
      <c r="G241" s="2">
        <f>F241-$F$223</f>
        <v>-8.3391040305135944E-2</v>
      </c>
      <c r="H241" s="3">
        <f>F241*100</f>
        <v>31.660545571785025</v>
      </c>
    </row>
    <row r="242" spans="1:8">
      <c r="A242">
        <v>815</v>
      </c>
      <c r="B242" t="s">
        <v>249</v>
      </c>
      <c r="C242">
        <v>1172.3599999999999</v>
      </c>
      <c r="D242">
        <v>0</v>
      </c>
      <c r="E242">
        <f>D242-C242</f>
        <v>-1172.3599999999999</v>
      </c>
      <c r="F242" s="1">
        <f>E242/C242</f>
        <v>-1</v>
      </c>
      <c r="G242" s="2">
        <f>F242-$F$223</f>
        <v>-1.3999964960229863</v>
      </c>
      <c r="H242" s="3">
        <f>F242*100</f>
        <v>-100</v>
      </c>
    </row>
    <row r="243" spans="1:8">
      <c r="A243">
        <v>818</v>
      </c>
      <c r="B243" t="s">
        <v>250</v>
      </c>
      <c r="C243">
        <v>355.38</v>
      </c>
      <c r="D243">
        <v>313.18</v>
      </c>
      <c r="E243">
        <f>D243-C243</f>
        <v>-42.199999999999989</v>
      </c>
      <c r="F243" s="1">
        <f>E243/C243</f>
        <v>-0.1187461309021329</v>
      </c>
      <c r="G243" s="2">
        <f>F243-$F$223</f>
        <v>-0.51874262692511908</v>
      </c>
      <c r="H243" s="3">
        <f>F243*100</f>
        <v>-11.874613090213289</v>
      </c>
    </row>
    <row r="244" spans="1:8">
      <c r="A244">
        <v>820</v>
      </c>
      <c r="B244" t="s">
        <v>251</v>
      </c>
      <c r="C244">
        <v>412.33</v>
      </c>
      <c r="D244">
        <v>536.91</v>
      </c>
      <c r="E244">
        <f>D244-C244</f>
        <v>124.57999999999998</v>
      </c>
      <c r="F244" s="1">
        <f>E244/C244</f>
        <v>0.30213663812965341</v>
      </c>
      <c r="G244" s="2">
        <f>F244-$F$223</f>
        <v>-9.7859857893332791E-2</v>
      </c>
      <c r="H244" s="3">
        <f>F244*100</f>
        <v>30.21366381296534</v>
      </c>
    </row>
    <row r="245" spans="1:8">
      <c r="A245">
        <v>821</v>
      </c>
      <c r="B245" t="s">
        <v>252</v>
      </c>
      <c r="C245">
        <v>357.55</v>
      </c>
      <c r="D245">
        <v>407.9</v>
      </c>
      <c r="E245">
        <f>D245-C245</f>
        <v>50.349999999999966</v>
      </c>
      <c r="F245" s="1">
        <f>E245/C245</f>
        <v>0.14081946580897767</v>
      </c>
      <c r="G245" s="2">
        <f>F245-$F$223</f>
        <v>-0.25917703021400851</v>
      </c>
      <c r="H245" s="3">
        <f>F245*100</f>
        <v>14.081946580897768</v>
      </c>
    </row>
    <row r="246" spans="1:8">
      <c r="A246">
        <v>829</v>
      </c>
      <c r="B246" t="s">
        <v>253</v>
      </c>
      <c r="C246">
        <v>328.38</v>
      </c>
      <c r="D246">
        <v>476.2</v>
      </c>
      <c r="E246">
        <f>D246-C246</f>
        <v>147.82</v>
      </c>
      <c r="F246" s="1">
        <f>E246/C246</f>
        <v>0.45014921737011998</v>
      </c>
      <c r="G246" s="2">
        <f>F246-$F$223</f>
        <v>5.0152721347133777E-2</v>
      </c>
      <c r="H246" s="3">
        <f>F246*100</f>
        <v>45.014921737011996</v>
      </c>
    </row>
    <row r="247" spans="1:8">
      <c r="A247">
        <v>831</v>
      </c>
      <c r="B247" t="s">
        <v>254</v>
      </c>
      <c r="C247">
        <v>344.6</v>
      </c>
      <c r="D247">
        <v>532.79</v>
      </c>
      <c r="E247">
        <f>D247-C247</f>
        <v>188.18999999999994</v>
      </c>
      <c r="F247" s="1">
        <f>E247/C247</f>
        <v>0.54611143354614022</v>
      </c>
      <c r="G247" s="2">
        <f>F247-$F$223</f>
        <v>0.14611493752315402</v>
      </c>
      <c r="H247" s="3">
        <f>F247*100</f>
        <v>54.611143354614022</v>
      </c>
    </row>
    <row r="248" spans="1:8">
      <c r="A248">
        <v>832</v>
      </c>
      <c r="B248" t="s">
        <v>255</v>
      </c>
      <c r="C248">
        <v>368.95</v>
      </c>
      <c r="D248">
        <v>667.3</v>
      </c>
      <c r="E248">
        <f>D248-C248</f>
        <v>298.34999999999997</v>
      </c>
      <c r="F248" s="1">
        <f>E248/C248</f>
        <v>0.80864615801599127</v>
      </c>
      <c r="G248" s="2">
        <f>F248-$F$223</f>
        <v>0.40864966199300506</v>
      </c>
      <c r="H248" s="3">
        <f>F248*100</f>
        <v>80.864615801599129</v>
      </c>
    </row>
    <row r="249" spans="1:8">
      <c r="A249">
        <v>833</v>
      </c>
      <c r="B249" t="s">
        <v>256</v>
      </c>
      <c r="C249">
        <v>379.79</v>
      </c>
      <c r="D249">
        <v>612.79999999999995</v>
      </c>
      <c r="E249">
        <f>D249-C249</f>
        <v>233.00999999999993</v>
      </c>
      <c r="F249" s="1">
        <f>E249/C249</f>
        <v>0.61352326285578851</v>
      </c>
      <c r="G249" s="2">
        <f>F249-$F$223</f>
        <v>0.21352676683280231</v>
      </c>
      <c r="H249" s="3">
        <f>F249*100</f>
        <v>61.352326285578854</v>
      </c>
    </row>
    <row r="250" spans="1:8">
      <c r="A250">
        <v>834</v>
      </c>
      <c r="B250" t="s">
        <v>257</v>
      </c>
      <c r="C250">
        <v>348.39</v>
      </c>
      <c r="D250">
        <v>663.23</v>
      </c>
      <c r="E250">
        <f>D250-C250</f>
        <v>314.84000000000003</v>
      </c>
      <c r="F250" s="1">
        <f>E250/C250</f>
        <v>0.90369987657510276</v>
      </c>
      <c r="G250" s="2">
        <f>F250-$F$223</f>
        <v>0.5037033805521165</v>
      </c>
      <c r="H250" s="3">
        <f>F250*100</f>
        <v>90.369987657510279</v>
      </c>
    </row>
    <row r="251" spans="1:8">
      <c r="A251">
        <v>836</v>
      </c>
      <c r="B251" t="s">
        <v>258</v>
      </c>
      <c r="C251">
        <v>524.66999999999996</v>
      </c>
      <c r="D251">
        <v>545.54999999999995</v>
      </c>
      <c r="E251">
        <f>D251-C251</f>
        <v>20.879999999999995</v>
      </c>
      <c r="F251" s="1">
        <f>E251/C251</f>
        <v>3.9796443478758069E-2</v>
      </c>
      <c r="G251" s="2">
        <f>F251-$F$223</f>
        <v>-0.36020005254422816</v>
      </c>
      <c r="H251" s="3">
        <f>F251*100</f>
        <v>3.9796443478758068</v>
      </c>
    </row>
    <row r="252" spans="1:8">
      <c r="A252">
        <v>837</v>
      </c>
      <c r="B252" t="s">
        <v>259</v>
      </c>
      <c r="C252">
        <v>371.48</v>
      </c>
      <c r="D252">
        <v>672.11</v>
      </c>
      <c r="E252">
        <f>D252-C252</f>
        <v>300.63</v>
      </c>
      <c r="F252" s="1">
        <f>E252/C252</f>
        <v>0.80927640788198552</v>
      </c>
      <c r="G252" s="2">
        <f>F252-$F$223</f>
        <v>0.40927991185899931</v>
      </c>
      <c r="H252" s="3">
        <f>F252*100</f>
        <v>80.927640788198545</v>
      </c>
    </row>
    <row r="253" spans="1:8">
      <c r="A253">
        <v>840</v>
      </c>
      <c r="B253" t="s">
        <v>260</v>
      </c>
      <c r="C253">
        <v>327.48</v>
      </c>
      <c r="D253">
        <v>477.72</v>
      </c>
      <c r="E253">
        <f>D253-C253</f>
        <v>150.24</v>
      </c>
      <c r="F253" s="1">
        <f>E253/C253</f>
        <v>0.45877610846463907</v>
      </c>
      <c r="G253" s="2">
        <f>F253-$F$223</f>
        <v>5.8779612441652862E-2</v>
      </c>
      <c r="H253" s="3">
        <f>F253*100</f>
        <v>45.877610846463909</v>
      </c>
    </row>
    <row r="254" spans="1:8">
      <c r="A254">
        <v>846</v>
      </c>
      <c r="B254" t="s">
        <v>261</v>
      </c>
      <c r="C254">
        <v>361.67</v>
      </c>
      <c r="D254">
        <v>363.77</v>
      </c>
      <c r="E254">
        <f>D254-C254</f>
        <v>2.0999999999999659</v>
      </c>
      <c r="F254" s="1">
        <f>E254/C254</f>
        <v>5.8063980977132905E-3</v>
      </c>
      <c r="G254" s="2">
        <f>F254-$F$223</f>
        <v>-0.39419009792527293</v>
      </c>
      <c r="H254" s="3">
        <f>F254*100</f>
        <v>0.58063980977132901</v>
      </c>
    </row>
    <row r="255" spans="1:8">
      <c r="A255">
        <v>850</v>
      </c>
      <c r="B255" t="s">
        <v>262</v>
      </c>
      <c r="C255">
        <v>172.95</v>
      </c>
      <c r="D255">
        <v>154.15</v>
      </c>
      <c r="E255">
        <f>D255-C255</f>
        <v>-18.799999999999983</v>
      </c>
      <c r="F255" s="1">
        <f>E255/C255</f>
        <v>-0.10870193697600454</v>
      </c>
      <c r="G255" s="2">
        <f>F255-$F$223</f>
        <v>-0.50869843299899076</v>
      </c>
      <c r="H255" s="3">
        <f>F255*100</f>
        <v>-10.870193697600454</v>
      </c>
    </row>
    <row r="256" spans="1:8">
      <c r="A256">
        <v>852</v>
      </c>
      <c r="B256" t="s">
        <v>263</v>
      </c>
      <c r="C256">
        <v>194.65</v>
      </c>
      <c r="D256">
        <v>457.09</v>
      </c>
      <c r="E256">
        <f>D256-C256</f>
        <v>262.43999999999994</v>
      </c>
      <c r="F256" s="1">
        <f>E256/C256</f>
        <v>1.3482661186745437</v>
      </c>
      <c r="G256" s="2">
        <f>F256-$F$223</f>
        <v>0.94826962265155745</v>
      </c>
      <c r="H256" s="3">
        <f>F256*100</f>
        <v>134.82661186745437</v>
      </c>
    </row>
    <row r="257" spans="1:8">
      <c r="A257">
        <v>857</v>
      </c>
      <c r="B257" t="s">
        <v>264</v>
      </c>
      <c r="C257">
        <v>353.7</v>
      </c>
      <c r="D257">
        <v>389.69</v>
      </c>
      <c r="E257">
        <f>D257-C257</f>
        <v>35.990000000000009</v>
      </c>
      <c r="F257" s="1">
        <f>E257/C257</f>
        <v>0.10175289793610408</v>
      </c>
      <c r="G257" s="2">
        <f>F257-$F$223</f>
        <v>-0.29824359808688211</v>
      </c>
      <c r="H257" s="3">
        <f>F257*100</f>
        <v>10.175289793610407</v>
      </c>
    </row>
    <row r="258" spans="1:8">
      <c r="A258">
        <v>858</v>
      </c>
      <c r="B258" t="s">
        <v>265</v>
      </c>
      <c r="C258">
        <v>320.10000000000002</v>
      </c>
      <c r="D258">
        <v>280.24</v>
      </c>
      <c r="E258">
        <f>D258-C258</f>
        <v>-39.860000000000014</v>
      </c>
      <c r="F258" s="1">
        <f>E258/C258</f>
        <v>-0.12452358637925652</v>
      </c>
      <c r="G258" s="2">
        <f>F258-$F$223</f>
        <v>-0.52452008240224268</v>
      </c>
      <c r="H258" s="3">
        <f>F258*100</f>
        <v>-12.452358637925652</v>
      </c>
    </row>
    <row r="259" spans="1:8">
      <c r="A259">
        <v>861</v>
      </c>
      <c r="B259" t="s">
        <v>266</v>
      </c>
      <c r="C259">
        <v>538.08000000000004</v>
      </c>
      <c r="D259">
        <v>853.43</v>
      </c>
      <c r="E259">
        <f>D259-C259</f>
        <v>315.34999999999991</v>
      </c>
      <c r="F259" s="1">
        <f>E259/C259</f>
        <v>0.58606526910496559</v>
      </c>
      <c r="G259" s="2">
        <f>F259-$F$223</f>
        <v>0.18606877308197939</v>
      </c>
      <c r="H259" s="3">
        <f>F259*100</f>
        <v>58.606526910496562</v>
      </c>
    </row>
    <row r="260" spans="1:8">
      <c r="A260">
        <v>876</v>
      </c>
      <c r="B260" t="s">
        <v>267</v>
      </c>
      <c r="C260">
        <v>421.98</v>
      </c>
      <c r="D260">
        <v>380.73</v>
      </c>
      <c r="E260">
        <f>D260-C260</f>
        <v>-41.25</v>
      </c>
      <c r="F260" s="1">
        <f>E260/C260</f>
        <v>-9.7753448030712356E-2</v>
      </c>
      <c r="G260" s="2">
        <f>F260-$F$223</f>
        <v>-0.49774994405369855</v>
      </c>
      <c r="H260" s="3">
        <f>F260*100</f>
        <v>-9.7753448030712349</v>
      </c>
    </row>
    <row r="261" spans="1:8">
      <c r="A261">
        <v>877</v>
      </c>
      <c r="B261" t="s">
        <v>268</v>
      </c>
      <c r="C261">
        <v>361.62</v>
      </c>
      <c r="D261">
        <v>507.36</v>
      </c>
      <c r="E261">
        <f>D261-C261</f>
        <v>145.74</v>
      </c>
      <c r="F261" s="1">
        <f>E261/C261</f>
        <v>0.40301974448315914</v>
      </c>
      <c r="G261" s="2">
        <f>F261-$F$223</f>
        <v>3.0232484601729337E-3</v>
      </c>
      <c r="H261" s="3">
        <f>F261*100</f>
        <v>40.301974448315917</v>
      </c>
    </row>
    <row r="262" spans="1:8">
      <c r="A262">
        <v>879</v>
      </c>
      <c r="B262" t="s">
        <v>269</v>
      </c>
      <c r="C262">
        <v>343.67</v>
      </c>
      <c r="D262">
        <v>353.15</v>
      </c>
      <c r="E262">
        <f>D262-C262</f>
        <v>9.4799999999999613</v>
      </c>
      <c r="F262" s="1">
        <f>E262/C262</f>
        <v>2.7584601507259759E-2</v>
      </c>
      <c r="G262" s="2">
        <f>F262-$F$223</f>
        <v>-0.37241189451572643</v>
      </c>
      <c r="H262" s="3">
        <f>F262*100</f>
        <v>2.7584601507259761</v>
      </c>
    </row>
    <row r="263" spans="1:8">
      <c r="A263">
        <v>881</v>
      </c>
      <c r="B263" t="s">
        <v>270</v>
      </c>
      <c r="C263">
        <v>406.74</v>
      </c>
      <c r="D263">
        <v>527.92999999999995</v>
      </c>
      <c r="E263">
        <f>D263-C263</f>
        <v>121.18999999999994</v>
      </c>
      <c r="F263" s="1">
        <f>E263/C263</f>
        <v>0.29795446722722119</v>
      </c>
      <c r="G263" s="2">
        <f>F263-$F$223</f>
        <v>-0.10204202879576502</v>
      </c>
      <c r="H263" s="3">
        <f>F263*100</f>
        <v>29.795446722722119</v>
      </c>
    </row>
    <row r="264" spans="1:8">
      <c r="A264">
        <v>882</v>
      </c>
      <c r="B264" t="s">
        <v>271</v>
      </c>
      <c r="C264">
        <v>343.79</v>
      </c>
      <c r="D264">
        <v>215.97</v>
      </c>
      <c r="E264">
        <f>D264-C264</f>
        <v>-127.82000000000002</v>
      </c>
      <c r="F264" s="1">
        <f>E264/C264</f>
        <v>-0.37179673637976673</v>
      </c>
      <c r="G264" s="2">
        <f>F264-$F$223</f>
        <v>-0.77179323240275299</v>
      </c>
      <c r="H264" s="3">
        <f>F264*100</f>
        <v>-37.179673637976677</v>
      </c>
    </row>
    <row r="265" spans="1:8">
      <c r="A265">
        <v>883</v>
      </c>
      <c r="B265" t="s">
        <v>272</v>
      </c>
      <c r="C265">
        <v>354.08</v>
      </c>
      <c r="D265">
        <v>491.84</v>
      </c>
      <c r="E265">
        <f>D265-C265</f>
        <v>137.76</v>
      </c>
      <c r="F265" s="1">
        <f>E265/C265</f>
        <v>0.38906461816538634</v>
      </c>
      <c r="G265" s="2">
        <f>F265-$F$223</f>
        <v>-1.0931877857599859E-2</v>
      </c>
      <c r="H265" s="3">
        <f>F265*100</f>
        <v>38.906461816538638</v>
      </c>
    </row>
    <row r="266" spans="1:8">
      <c r="A266">
        <v>885</v>
      </c>
      <c r="B266" t="s">
        <v>273</v>
      </c>
      <c r="C266">
        <v>308.18</v>
      </c>
      <c r="D266">
        <v>399.43</v>
      </c>
      <c r="E266">
        <f>D266-C266</f>
        <v>91.25</v>
      </c>
      <c r="F266" s="1">
        <f>E266/C266</f>
        <v>0.29609319229022002</v>
      </c>
      <c r="G266" s="2">
        <f>F266-$F$223</f>
        <v>-0.10390330373276618</v>
      </c>
      <c r="H266" s="3">
        <f>F266*100</f>
        <v>29.609319229022002</v>
      </c>
    </row>
    <row r="267" spans="1:8">
      <c r="A267">
        <v>891</v>
      </c>
      <c r="B267" t="s">
        <v>274</v>
      </c>
      <c r="C267">
        <v>517.85</v>
      </c>
      <c r="D267">
        <v>291.36</v>
      </c>
      <c r="E267">
        <f>D267-C267</f>
        <v>-226.49</v>
      </c>
      <c r="F267" s="1">
        <f>E267/C267</f>
        <v>-0.4373660326349329</v>
      </c>
      <c r="G267" s="2">
        <f>F267-$F$223</f>
        <v>-0.83736252865791916</v>
      </c>
      <c r="H267" s="3">
        <f>F267*100</f>
        <v>-43.736603263493294</v>
      </c>
    </row>
    <row r="268" spans="1:8">
      <c r="A268">
        <v>911</v>
      </c>
      <c r="B268" t="s">
        <v>275</v>
      </c>
      <c r="C268">
        <v>277.43</v>
      </c>
      <c r="D268">
        <v>368.22</v>
      </c>
      <c r="E268">
        <f>D268-C268</f>
        <v>90.79000000000002</v>
      </c>
      <c r="F268" s="1">
        <f>E268/C268</f>
        <v>0.32725372165951777</v>
      </c>
      <c r="G268" s="2">
        <f>F268-$F$223</f>
        <v>-7.2742774363468432E-2</v>
      </c>
      <c r="H268" s="3">
        <f>F268*100</f>
        <v>32.725372165951775</v>
      </c>
    </row>
    <row r="269" spans="1:8">
      <c r="A269">
        <v>912</v>
      </c>
      <c r="B269" t="s">
        <v>276</v>
      </c>
      <c r="C269">
        <v>290.33999999999997</v>
      </c>
      <c r="D269">
        <v>348.29</v>
      </c>
      <c r="E269">
        <f>D269-C269</f>
        <v>57.950000000000045</v>
      </c>
      <c r="F269" s="1">
        <f>E269/C269</f>
        <v>0.1995935799407593</v>
      </c>
      <c r="G269" s="2">
        <f>F269-$F$223</f>
        <v>-0.20040291608222691</v>
      </c>
      <c r="H269" s="3">
        <f>F269*100</f>
        <v>19.95935799407593</v>
      </c>
    </row>
    <row r="270" spans="1:8">
      <c r="A270">
        <v>914</v>
      </c>
      <c r="B270" t="s">
        <v>277</v>
      </c>
      <c r="C270">
        <v>468.5</v>
      </c>
      <c r="D270">
        <v>154.44999999999999</v>
      </c>
      <c r="E270">
        <f>D270-C270</f>
        <v>-314.05</v>
      </c>
      <c r="F270" s="1">
        <f>E270/C270</f>
        <v>-0.67033084311632873</v>
      </c>
      <c r="G270" s="2">
        <f>F270-$F$223</f>
        <v>-1.0703273391393149</v>
      </c>
      <c r="H270" s="3">
        <f>F270*100</f>
        <v>-67.033084311632877</v>
      </c>
    </row>
    <row r="271" spans="1:8">
      <c r="A271">
        <v>2071</v>
      </c>
      <c r="B271" t="s">
        <v>278</v>
      </c>
      <c r="C271">
        <v>470.42</v>
      </c>
      <c r="D271">
        <v>643.65</v>
      </c>
      <c r="E271">
        <f>D271-C271</f>
        <v>173.22999999999996</v>
      </c>
      <c r="F271" s="1">
        <f>E271/C271</f>
        <v>0.36824539772968828</v>
      </c>
      <c r="G271" s="2">
        <f>F271-$F$223</f>
        <v>-3.1751098293297919E-2</v>
      </c>
      <c r="H271" s="3">
        <f>F271*100</f>
        <v>36.824539772968826</v>
      </c>
    </row>
    <row r="272" spans="1:8">
      <c r="A272">
        <v>2125</v>
      </c>
      <c r="B272" t="s">
        <v>279</v>
      </c>
      <c r="C272">
        <v>318.7</v>
      </c>
      <c r="D272">
        <v>432.09</v>
      </c>
      <c r="E272">
        <f>D272-C272</f>
        <v>113.38999999999999</v>
      </c>
      <c r="F272" s="1">
        <f>E272/C272</f>
        <v>0.35578914339504231</v>
      </c>
      <c r="G272" s="2">
        <f>F272-$F$223</f>
        <v>-4.4207352627943897E-2</v>
      </c>
      <c r="H272" s="3">
        <f>F272*100</f>
        <v>35.57891433950423</v>
      </c>
    </row>
    <row r="273" spans="1:8">
      <c r="A273">
        <v>2134</v>
      </c>
      <c r="B273" t="s">
        <v>280</v>
      </c>
      <c r="C273">
        <v>431.38</v>
      </c>
      <c r="D273">
        <v>703.23</v>
      </c>
      <c r="E273">
        <f>D273-C273</f>
        <v>271.85000000000002</v>
      </c>
      <c r="F273" s="1">
        <f>E273/C273</f>
        <v>0.63018684222727073</v>
      </c>
      <c r="G273" s="2">
        <f>F273-$F$223</f>
        <v>0.23019034620428452</v>
      </c>
      <c r="H273" s="3">
        <f>F273*100</f>
        <v>63.018684222727074</v>
      </c>
    </row>
    <row r="274" spans="1:8">
      <c r="A274">
        <v>2135</v>
      </c>
      <c r="B274" t="s">
        <v>281</v>
      </c>
      <c r="C274">
        <v>452.33</v>
      </c>
      <c r="D274">
        <v>390.28</v>
      </c>
      <c r="E274">
        <f>D274-C274</f>
        <v>-62.050000000000011</v>
      </c>
      <c r="F274" s="1">
        <f>E274/C274</f>
        <v>-0.13717860853801431</v>
      </c>
      <c r="G274" s="2">
        <f>F274-$F$223</f>
        <v>-0.53717510456100048</v>
      </c>
      <c r="H274" s="3">
        <f>F274*100</f>
        <v>-13.717860853801431</v>
      </c>
    </row>
    <row r="275" spans="1:8">
      <c r="A275">
        <v>2137</v>
      </c>
      <c r="B275" t="s">
        <v>282</v>
      </c>
      <c r="C275">
        <v>516.02</v>
      </c>
      <c r="D275">
        <v>647.95000000000005</v>
      </c>
      <c r="E275">
        <f>D275-C275</f>
        <v>131.93000000000006</v>
      </c>
      <c r="F275" s="1">
        <f>E275/C275</f>
        <v>0.25566838494632005</v>
      </c>
      <c r="G275" s="2">
        <f>F275-$F$223</f>
        <v>-0.14432811107666615</v>
      </c>
      <c r="H275" s="3">
        <f>F275*100</f>
        <v>25.566838494632005</v>
      </c>
    </row>
    <row r="276" spans="1:8">
      <c r="A276">
        <v>2142</v>
      </c>
      <c r="B276" t="s">
        <v>283</v>
      </c>
      <c r="C276">
        <v>413.22</v>
      </c>
      <c r="D276">
        <v>573.52</v>
      </c>
      <c r="E276">
        <f>D276-C276</f>
        <v>160.29999999999995</v>
      </c>
      <c r="F276" s="1">
        <f>E276/C276</f>
        <v>0.38792894826000662</v>
      </c>
      <c r="G276" s="2">
        <f>F276-$F$223</f>
        <v>-1.206754776297958E-2</v>
      </c>
      <c r="H276" s="3">
        <f>F276*100</f>
        <v>38.792894826000662</v>
      </c>
    </row>
    <row r="277" spans="1:8">
      <c r="A277">
        <v>2143</v>
      </c>
      <c r="B277" t="s">
        <v>284</v>
      </c>
      <c r="C277">
        <v>360.71</v>
      </c>
      <c r="D277">
        <v>498.15</v>
      </c>
      <c r="E277">
        <f>D277-C277</f>
        <v>137.44</v>
      </c>
      <c r="F277" s="1">
        <f>E277/C277</f>
        <v>0.38102630922347591</v>
      </c>
      <c r="G277" s="2">
        <f>F277-$F$223</f>
        <v>-1.8970186799510291E-2</v>
      </c>
      <c r="H277" s="3">
        <f>F277*100</f>
        <v>38.102630922347593</v>
      </c>
    </row>
    <row r="278" spans="1:8">
      <c r="A278">
        <v>2144</v>
      </c>
      <c r="B278" t="s">
        <v>285</v>
      </c>
      <c r="C278">
        <v>380.03</v>
      </c>
      <c r="D278">
        <v>547.52</v>
      </c>
      <c r="E278">
        <f>D278-C278</f>
        <v>167.49</v>
      </c>
      <c r="F278" s="1">
        <f>E278/C278</f>
        <v>0.44072836355024608</v>
      </c>
      <c r="G278" s="2">
        <f>F278-$F$223</f>
        <v>4.073186752725988E-2</v>
      </c>
      <c r="H278" s="3">
        <f>F278*100</f>
        <v>44.072836355024606</v>
      </c>
    </row>
    <row r="279" spans="1:8">
      <c r="A279">
        <v>2149</v>
      </c>
      <c r="B279" t="s">
        <v>286</v>
      </c>
      <c r="C279">
        <v>391.88</v>
      </c>
      <c r="D279">
        <v>331.44</v>
      </c>
      <c r="E279">
        <f>D279-C279</f>
        <v>-60.44</v>
      </c>
      <c r="F279" s="1">
        <f>E279/C279</f>
        <v>-0.15423088700622639</v>
      </c>
      <c r="G279" s="2">
        <f>F279-$F$223</f>
        <v>-0.55422738302921259</v>
      </c>
      <c r="H279" s="3">
        <f>F279*100</f>
        <v>-15.423088700622639</v>
      </c>
    </row>
    <row r="280" spans="1:8">
      <c r="A280">
        <v>2154</v>
      </c>
      <c r="B280" t="s">
        <v>287</v>
      </c>
      <c r="C280">
        <v>185.18</v>
      </c>
      <c r="D280">
        <v>326.51</v>
      </c>
      <c r="E280">
        <f>D280-C280</f>
        <v>141.32999999999998</v>
      </c>
      <c r="F280" s="1">
        <f>E280/C280</f>
        <v>0.76320336969435132</v>
      </c>
      <c r="G280" s="2">
        <f>F280-$F$223</f>
        <v>0.36320687367136512</v>
      </c>
      <c r="H280" s="3">
        <f>F280*100</f>
        <v>76.320336969435132</v>
      </c>
    </row>
    <row r="281" spans="1:8">
      <c r="A281">
        <v>2155</v>
      </c>
      <c r="B281" t="s">
        <v>288</v>
      </c>
      <c r="C281">
        <v>447.96</v>
      </c>
      <c r="D281">
        <v>713.51</v>
      </c>
      <c r="E281">
        <f>D281-C281</f>
        <v>265.55</v>
      </c>
      <c r="F281" s="1">
        <f>E281/C281</f>
        <v>0.59279846414858473</v>
      </c>
      <c r="G281" s="2">
        <f>F281-$F$223</f>
        <v>0.19280196812559852</v>
      </c>
      <c r="H281" s="3">
        <f>F281*100</f>
        <v>59.279846414858476</v>
      </c>
    </row>
    <row r="282" spans="1:8">
      <c r="A282">
        <v>2159</v>
      </c>
      <c r="B282" t="s">
        <v>289</v>
      </c>
      <c r="C282">
        <v>297.48</v>
      </c>
      <c r="D282">
        <v>551.44000000000005</v>
      </c>
      <c r="E282">
        <f>D282-C282</f>
        <v>253.96000000000004</v>
      </c>
      <c r="F282" s="1">
        <f>E282/C282</f>
        <v>0.85370445071937617</v>
      </c>
      <c r="G282" s="2">
        <f>F282-$F$223</f>
        <v>0.45370795469638997</v>
      </c>
      <c r="H282" s="3">
        <f>F282*100</f>
        <v>85.370445071937624</v>
      </c>
    </row>
    <row r="283" spans="1:8">
      <c r="A283">
        <v>2164</v>
      </c>
      <c r="B283" t="s">
        <v>290</v>
      </c>
      <c r="C283">
        <v>343.82</v>
      </c>
      <c r="D283">
        <v>381.4</v>
      </c>
      <c r="E283">
        <f>D283-C283</f>
        <v>37.579999999999984</v>
      </c>
      <c r="F283" s="1">
        <f>E283/C283</f>
        <v>0.109301378628352</v>
      </c>
      <c r="G283" s="2">
        <f>F283-$F$223</f>
        <v>-0.29069511739463422</v>
      </c>
      <c r="H283" s="3">
        <f>F283*100</f>
        <v>10.930137862835201</v>
      </c>
    </row>
    <row r="284" spans="1:8">
      <c r="A284">
        <v>2165</v>
      </c>
      <c r="B284" t="s">
        <v>291</v>
      </c>
      <c r="C284">
        <v>359.05</v>
      </c>
      <c r="D284">
        <v>545.30999999999995</v>
      </c>
      <c r="E284">
        <f>D284-C284</f>
        <v>186.25999999999993</v>
      </c>
      <c r="F284" s="1">
        <f>E284/C284</f>
        <v>0.51875783317086732</v>
      </c>
      <c r="G284" s="2">
        <f>F284-$F$223</f>
        <v>0.11876133714788112</v>
      </c>
      <c r="H284" s="3">
        <f>F284*100</f>
        <v>51.875783317086729</v>
      </c>
    </row>
    <row r="285" spans="1:8">
      <c r="A285">
        <v>2167</v>
      </c>
      <c r="B285" t="s">
        <v>292</v>
      </c>
      <c r="C285">
        <v>252.98</v>
      </c>
      <c r="D285">
        <v>373.78</v>
      </c>
      <c r="E285">
        <f>D285-C285</f>
        <v>120.79999999999998</v>
      </c>
      <c r="F285" s="1">
        <f>E285/C285</f>
        <v>0.47750810340738392</v>
      </c>
      <c r="G285" s="2">
        <f>F285-$F$223</f>
        <v>7.7511607384397718E-2</v>
      </c>
      <c r="H285" s="3">
        <f>F285*100</f>
        <v>47.75081034073839</v>
      </c>
    </row>
    <row r="286" spans="1:8">
      <c r="A286">
        <v>2168</v>
      </c>
      <c r="B286" t="s">
        <v>293</v>
      </c>
      <c r="C286">
        <v>351.91</v>
      </c>
      <c r="D286">
        <v>368.4</v>
      </c>
      <c r="E286">
        <f>D286-C286</f>
        <v>16.489999999999952</v>
      </c>
      <c r="F286" s="1">
        <f>E286/C286</f>
        <v>4.6858571793924442E-2</v>
      </c>
      <c r="G286" s="2">
        <f>F286-$F$223</f>
        <v>-0.35313792422906176</v>
      </c>
      <c r="H286" s="3">
        <f>F286*100</f>
        <v>4.6858571793924444</v>
      </c>
    </row>
    <row r="287" spans="1:8">
      <c r="A287">
        <v>2169</v>
      </c>
      <c r="B287" t="s">
        <v>294</v>
      </c>
      <c r="C287">
        <v>316.02999999999997</v>
      </c>
      <c r="D287">
        <v>500.61</v>
      </c>
      <c r="E287">
        <f>D287-C287</f>
        <v>184.58000000000004</v>
      </c>
      <c r="F287" s="1">
        <f>E287/C287</f>
        <v>0.58405847546119061</v>
      </c>
      <c r="G287" s="2">
        <f>F287-$F$223</f>
        <v>0.1840619794382044</v>
      </c>
      <c r="H287" s="3">
        <f>F287*100</f>
        <v>58.405847546119062</v>
      </c>
    </row>
    <row r="288" spans="1:8">
      <c r="A288">
        <v>2170</v>
      </c>
      <c r="B288" t="s">
        <v>295</v>
      </c>
      <c r="C288">
        <v>515.32000000000005</v>
      </c>
      <c r="D288">
        <v>670.86</v>
      </c>
      <c r="E288">
        <f>D288-C288</f>
        <v>155.53999999999996</v>
      </c>
      <c r="F288" s="1">
        <f>E288/C288</f>
        <v>0.30183187145851109</v>
      </c>
      <c r="G288" s="2">
        <f>F288-$F$223</f>
        <v>-9.8164624564475111E-2</v>
      </c>
      <c r="H288" s="3">
        <f>F288*100</f>
        <v>30.183187145851107</v>
      </c>
    </row>
    <row r="289" spans="1:8">
      <c r="A289">
        <v>2171</v>
      </c>
      <c r="B289" t="s">
        <v>296</v>
      </c>
      <c r="C289">
        <v>456.77</v>
      </c>
      <c r="D289">
        <v>833.5</v>
      </c>
      <c r="E289">
        <f>D289-C289</f>
        <v>376.73</v>
      </c>
      <c r="F289" s="1">
        <f>E289/C289</f>
        <v>0.82476957768680081</v>
      </c>
      <c r="G289" s="2">
        <f>F289-$F$223</f>
        <v>0.42477308166381461</v>
      </c>
      <c r="H289" s="3">
        <f>F289*100</f>
        <v>82.47695776868008</v>
      </c>
    </row>
    <row r="290" spans="1:8">
      <c r="A290">
        <v>2172</v>
      </c>
      <c r="B290" t="s">
        <v>297</v>
      </c>
      <c r="C290">
        <v>369.76</v>
      </c>
      <c r="D290">
        <v>460.98</v>
      </c>
      <c r="E290">
        <f>D290-C290</f>
        <v>91.220000000000027</v>
      </c>
      <c r="F290" s="1">
        <f>E290/C290</f>
        <v>0.24670056252704464</v>
      </c>
      <c r="G290" s="2">
        <f>F290-$F$223</f>
        <v>-0.15329593349594156</v>
      </c>
      <c r="H290" s="3">
        <f>F290*100</f>
        <v>24.670056252704462</v>
      </c>
    </row>
    <row r="291" spans="1:8">
      <c r="A291">
        <v>2174</v>
      </c>
      <c r="B291" t="s">
        <v>298</v>
      </c>
      <c r="C291">
        <v>432.09</v>
      </c>
      <c r="D291">
        <v>461.34</v>
      </c>
      <c r="E291">
        <f>D291-C291</f>
        <v>29.25</v>
      </c>
      <c r="F291" s="1">
        <f>E291/C291</f>
        <v>6.7694230368673197E-2</v>
      </c>
      <c r="G291" s="2">
        <f>F291-$F$223</f>
        <v>-0.33230226565431298</v>
      </c>
      <c r="H291" s="3">
        <f>F291*100</f>
        <v>6.7694230368673196</v>
      </c>
    </row>
    <row r="292" spans="1:8">
      <c r="A292">
        <v>2176</v>
      </c>
      <c r="B292" t="s">
        <v>299</v>
      </c>
      <c r="C292">
        <v>402.51</v>
      </c>
      <c r="D292">
        <v>610.99</v>
      </c>
      <c r="E292">
        <f>D292-C292</f>
        <v>208.48000000000002</v>
      </c>
      <c r="F292" s="1">
        <f>E292/C292</f>
        <v>0.51794986459963732</v>
      </c>
      <c r="G292" s="2">
        <f>F292-$F$223</f>
        <v>0.11795336857665112</v>
      </c>
      <c r="H292" s="3">
        <f>F292*100</f>
        <v>51.794986459963731</v>
      </c>
    </row>
    <row r="293" spans="1:8">
      <c r="A293">
        <v>2180</v>
      </c>
      <c r="B293" t="s">
        <v>300</v>
      </c>
      <c r="C293">
        <v>415.66</v>
      </c>
      <c r="D293">
        <v>594.57000000000005</v>
      </c>
      <c r="E293">
        <f>D293-C293</f>
        <v>178.91000000000003</v>
      </c>
      <c r="F293" s="1">
        <f>E293/C293</f>
        <v>0.43042390415243231</v>
      </c>
      <c r="G293" s="2">
        <f>F293-$F$223</f>
        <v>3.042740812944611E-2</v>
      </c>
      <c r="H293" s="3">
        <f>F293*100</f>
        <v>43.042390415243233</v>
      </c>
    </row>
    <row r="294" spans="1:8">
      <c r="A294">
        <v>2184</v>
      </c>
      <c r="B294" t="s">
        <v>301</v>
      </c>
      <c r="C294">
        <v>253.71</v>
      </c>
      <c r="D294">
        <v>455.89</v>
      </c>
      <c r="E294">
        <f>D294-C294</f>
        <v>202.17999999999998</v>
      </c>
      <c r="F294" s="1">
        <f>E294/C294</f>
        <v>0.79689409167947645</v>
      </c>
      <c r="G294" s="2">
        <f>F294-$F$223</f>
        <v>0.39689759565649024</v>
      </c>
      <c r="H294" s="3">
        <f>F294*100</f>
        <v>79.689409167947645</v>
      </c>
    </row>
    <row r="295" spans="1:8">
      <c r="A295">
        <v>2190</v>
      </c>
      <c r="B295" t="s">
        <v>302</v>
      </c>
      <c r="C295">
        <v>545.57000000000005</v>
      </c>
      <c r="D295">
        <v>683.98</v>
      </c>
      <c r="E295">
        <f>D295-C295</f>
        <v>138.40999999999997</v>
      </c>
      <c r="F295" s="1">
        <f>E295/C295</f>
        <v>0.25369796726359578</v>
      </c>
      <c r="G295" s="2">
        <f>F295-$F$223</f>
        <v>-0.14629852875939042</v>
      </c>
      <c r="H295" s="3">
        <f>F295*100</f>
        <v>25.369796726359578</v>
      </c>
    </row>
    <row r="296" spans="1:8">
      <c r="A296">
        <v>2198</v>
      </c>
      <c r="B296" t="s">
        <v>345</v>
      </c>
      <c r="C296">
        <v>469.05</v>
      </c>
      <c r="D296">
        <v>481.38</v>
      </c>
      <c r="E296">
        <f>D296-C296</f>
        <v>12.329999999999984</v>
      </c>
      <c r="F296" s="1">
        <f>E296/C296</f>
        <v>2.6287176207227338E-2</v>
      </c>
      <c r="G296" s="2">
        <f>F296-$F$223</f>
        <v>-0.37370931981575889</v>
      </c>
      <c r="H296" s="3">
        <f>F296*100</f>
        <v>2.6287176207227336</v>
      </c>
    </row>
    <row r="297" spans="1:8">
      <c r="A297">
        <v>2215</v>
      </c>
      <c r="B297" t="s">
        <v>303</v>
      </c>
      <c r="C297">
        <v>438.91</v>
      </c>
      <c r="D297">
        <v>505.82</v>
      </c>
      <c r="E297">
        <f>D297-C297</f>
        <v>66.909999999999968</v>
      </c>
      <c r="F297" s="1">
        <f>E297/C297</f>
        <v>0.15244583171948684</v>
      </c>
      <c r="G297" s="2">
        <f>F297-$F$223</f>
        <v>-0.24755066430349937</v>
      </c>
      <c r="H297" s="3">
        <f>F297*100</f>
        <v>15.244583171948683</v>
      </c>
    </row>
    <row r="298" spans="1:8">
      <c r="A298">
        <v>2310</v>
      </c>
      <c r="B298" t="s">
        <v>304</v>
      </c>
      <c r="C298">
        <v>337.8</v>
      </c>
      <c r="D298">
        <v>520.5</v>
      </c>
      <c r="E298">
        <f>D298-C298</f>
        <v>182.7</v>
      </c>
      <c r="F298" s="1">
        <f>E298/C298</f>
        <v>0.54085257548845467</v>
      </c>
      <c r="G298" s="2">
        <f>F298-$F$223</f>
        <v>0.14085607946546846</v>
      </c>
      <c r="H298" s="3">
        <f>F298*100</f>
        <v>54.085257548845469</v>
      </c>
    </row>
    <row r="299" spans="1:8">
      <c r="A299">
        <v>2311</v>
      </c>
      <c r="B299" t="s">
        <v>305</v>
      </c>
      <c r="C299">
        <v>415.19</v>
      </c>
      <c r="D299">
        <v>441.01</v>
      </c>
      <c r="E299">
        <f>D299-C299</f>
        <v>25.819999999999993</v>
      </c>
      <c r="F299" s="1">
        <f>E299/C299</f>
        <v>6.2188395674269592E-2</v>
      </c>
      <c r="G299" s="2">
        <f>F299-$F$223</f>
        <v>-0.33780810034871661</v>
      </c>
      <c r="H299" s="3">
        <f>F299*100</f>
        <v>6.2188395674269596</v>
      </c>
    </row>
    <row r="300" spans="1:8">
      <c r="A300">
        <v>2342</v>
      </c>
      <c r="B300" t="s">
        <v>306</v>
      </c>
      <c r="C300">
        <v>367.62</v>
      </c>
      <c r="D300">
        <v>313.29000000000002</v>
      </c>
      <c r="E300">
        <f>D300-C300</f>
        <v>-54.329999999999984</v>
      </c>
      <c r="F300" s="1">
        <f>E300/C300</f>
        <v>-0.14778847723192423</v>
      </c>
      <c r="G300" s="2">
        <f>F300-$F$223</f>
        <v>-0.54778497325491049</v>
      </c>
      <c r="H300" s="3">
        <f>F300*100</f>
        <v>-14.778847723192424</v>
      </c>
    </row>
    <row r="301" spans="1:8">
      <c r="A301">
        <v>2358</v>
      </c>
      <c r="B301" t="s">
        <v>307</v>
      </c>
      <c r="C301">
        <v>521.58000000000004</v>
      </c>
      <c r="D301">
        <v>577.58000000000004</v>
      </c>
      <c r="E301">
        <f>D301-C301</f>
        <v>56</v>
      </c>
      <c r="F301" s="1">
        <f>E301/C301</f>
        <v>0.10736607998772958</v>
      </c>
      <c r="G301" s="2">
        <f>F301-$F$223</f>
        <v>-0.29263041603525664</v>
      </c>
      <c r="H301" s="3">
        <f>F301*100</f>
        <v>10.736607998772959</v>
      </c>
    </row>
    <row r="302" spans="1:8">
      <c r="A302">
        <v>2364</v>
      </c>
      <c r="B302" t="s">
        <v>308</v>
      </c>
      <c r="C302">
        <v>273.39</v>
      </c>
      <c r="D302">
        <v>459.03</v>
      </c>
      <c r="E302">
        <f>D302-C302</f>
        <v>185.64</v>
      </c>
      <c r="F302" s="1">
        <f>E302/C302</f>
        <v>0.67902995720399428</v>
      </c>
      <c r="G302" s="2">
        <f>F302-$F$223</f>
        <v>0.27903346118100808</v>
      </c>
      <c r="H302" s="3">
        <f>F302*100</f>
        <v>67.902995720399431</v>
      </c>
    </row>
    <row r="303" spans="1:8">
      <c r="A303">
        <v>2365</v>
      </c>
      <c r="B303" t="s">
        <v>309</v>
      </c>
      <c r="C303">
        <v>386.08</v>
      </c>
      <c r="D303">
        <v>570.66999999999996</v>
      </c>
      <c r="E303">
        <f>D303-C303</f>
        <v>184.58999999999997</v>
      </c>
      <c r="F303" s="1">
        <f>E303/C303</f>
        <v>0.47811334438458347</v>
      </c>
      <c r="G303" s="2">
        <f>F303-$F$223</f>
        <v>7.8116848361597269E-2</v>
      </c>
      <c r="H303" s="3">
        <f>F303*100</f>
        <v>47.811334438458346</v>
      </c>
    </row>
    <row r="304" spans="1:8">
      <c r="A304">
        <v>2396</v>
      </c>
      <c r="B304" t="s">
        <v>310</v>
      </c>
      <c r="C304">
        <v>473.85</v>
      </c>
      <c r="D304">
        <v>478.35</v>
      </c>
      <c r="E304">
        <f>D304-C304</f>
        <v>4.5</v>
      </c>
      <c r="F304" s="1">
        <f>E304/C304</f>
        <v>9.4966761633428296E-3</v>
      </c>
      <c r="G304" s="2">
        <f>F304-$F$223</f>
        <v>-0.39049981985964338</v>
      </c>
      <c r="H304" s="3">
        <f>F304*100</f>
        <v>0.94966761633428298</v>
      </c>
    </row>
    <row r="305" spans="1:8">
      <c r="A305">
        <v>2397</v>
      </c>
      <c r="B305" t="s">
        <v>311</v>
      </c>
      <c r="C305">
        <v>343.64</v>
      </c>
      <c r="D305">
        <v>367.91</v>
      </c>
      <c r="E305">
        <f>D305-C305</f>
        <v>24.270000000000039</v>
      </c>
      <c r="F305" s="1">
        <f>E305/C305</f>
        <v>7.0626236759399483E-2</v>
      </c>
      <c r="G305" s="2">
        <f>F305-$F$223</f>
        <v>-0.32937025926358671</v>
      </c>
      <c r="H305" s="3">
        <f>F305*100</f>
        <v>7.0626236759399479</v>
      </c>
    </row>
    <row r="306" spans="1:8">
      <c r="A306">
        <v>2448</v>
      </c>
      <c r="B306" t="s">
        <v>312</v>
      </c>
      <c r="C306">
        <v>364.23</v>
      </c>
      <c r="D306">
        <v>403.33</v>
      </c>
      <c r="E306">
        <f>D306-C306</f>
        <v>39.099999999999966</v>
      </c>
      <c r="F306" s="1">
        <f>E306/C306</f>
        <v>0.10734975153062615</v>
      </c>
      <c r="G306" s="2">
        <f>F306-$F$223</f>
        <v>-0.29264674449236006</v>
      </c>
      <c r="H306" s="3">
        <f>F306*100</f>
        <v>10.734975153062615</v>
      </c>
    </row>
    <row r="307" spans="1:8">
      <c r="A307">
        <v>2527</v>
      </c>
      <c r="B307" t="s">
        <v>313</v>
      </c>
      <c r="C307">
        <v>381.45</v>
      </c>
      <c r="D307">
        <v>437.68</v>
      </c>
      <c r="E307">
        <f>D307-C307</f>
        <v>56.230000000000018</v>
      </c>
      <c r="F307" s="1">
        <f>E307/C307</f>
        <v>0.14741119412767079</v>
      </c>
      <c r="G307" s="2">
        <f>F307-$F$223</f>
        <v>-0.25258530189531542</v>
      </c>
      <c r="H307" s="3">
        <f>F307*100</f>
        <v>14.741119412767079</v>
      </c>
    </row>
    <row r="308" spans="1:8">
      <c r="A308">
        <v>2534</v>
      </c>
      <c r="B308" t="s">
        <v>314</v>
      </c>
      <c r="C308">
        <v>432.32</v>
      </c>
      <c r="D308">
        <v>392.19</v>
      </c>
      <c r="E308">
        <f>D308-C308</f>
        <v>-40.129999999999995</v>
      </c>
      <c r="F308" s="1">
        <f>E308/C308</f>
        <v>-9.2824759437453733E-2</v>
      </c>
      <c r="G308" s="2">
        <f>F308-$F$223</f>
        <v>-0.49282125546043992</v>
      </c>
      <c r="H308" s="3">
        <f>F308*100</f>
        <v>-9.2824759437453732</v>
      </c>
    </row>
    <row r="309" spans="1:8">
      <c r="A309">
        <v>2536</v>
      </c>
      <c r="B309" t="s">
        <v>315</v>
      </c>
      <c r="C309">
        <v>362.52</v>
      </c>
      <c r="D309">
        <v>345.76</v>
      </c>
      <c r="E309">
        <f>D309-C309</f>
        <v>-16.759999999999991</v>
      </c>
      <c r="F309" s="1">
        <f>E309/C309</f>
        <v>-4.623193203133618E-2</v>
      </c>
      <c r="G309" s="2">
        <f>F309-$F$223</f>
        <v>-0.44622842805432239</v>
      </c>
      <c r="H309" s="3">
        <f>F309*100</f>
        <v>-4.623193203133618</v>
      </c>
    </row>
    <row r="310" spans="1:8">
      <c r="A310">
        <v>2580</v>
      </c>
      <c r="B310" t="s">
        <v>316</v>
      </c>
      <c r="C310">
        <v>401.42</v>
      </c>
      <c r="D310">
        <v>526.24</v>
      </c>
      <c r="E310">
        <f>D310-C310</f>
        <v>124.82</v>
      </c>
      <c r="F310" s="1">
        <f>E310/C310</f>
        <v>0.31094614119874442</v>
      </c>
      <c r="G310" s="2">
        <f>F310-$F$223</f>
        <v>-8.9050354824241784E-2</v>
      </c>
      <c r="H310" s="3">
        <f>F310*100</f>
        <v>31.094614119874443</v>
      </c>
    </row>
    <row r="311" spans="1:8">
      <c r="A311">
        <v>2609</v>
      </c>
      <c r="B311" t="s">
        <v>317</v>
      </c>
      <c r="C311">
        <v>371.75</v>
      </c>
      <c r="D311">
        <v>465.53</v>
      </c>
      <c r="E311">
        <f>D311-C311</f>
        <v>93.779999999999973</v>
      </c>
      <c r="F311" s="1">
        <f>E311/C311</f>
        <v>0.2522663080026899</v>
      </c>
      <c r="G311" s="2">
        <f>F311-$F$223</f>
        <v>-0.1477301880202963</v>
      </c>
      <c r="H311" s="3">
        <f>F311*100</f>
        <v>25.226630800268989</v>
      </c>
    </row>
    <row r="312" spans="1:8">
      <c r="A312">
        <v>2683</v>
      </c>
      <c r="B312" t="s">
        <v>318</v>
      </c>
      <c r="C312">
        <v>431.42</v>
      </c>
      <c r="D312">
        <v>416.84</v>
      </c>
      <c r="E312">
        <f>D312-C312</f>
        <v>-14.580000000000041</v>
      </c>
      <c r="F312" s="1">
        <f>E312/C312</f>
        <v>-3.3795373418015022E-2</v>
      </c>
      <c r="G312" s="2">
        <f>F312-$F$223</f>
        <v>-0.43379186944100123</v>
      </c>
      <c r="H312" s="3">
        <f>F312*100</f>
        <v>-3.3795373418015022</v>
      </c>
    </row>
    <row r="313" spans="1:8">
      <c r="A313">
        <v>2687</v>
      </c>
      <c r="B313" t="s">
        <v>319</v>
      </c>
      <c r="C313">
        <v>376.71</v>
      </c>
      <c r="D313">
        <v>457.11</v>
      </c>
      <c r="E313">
        <f>D313-C313</f>
        <v>80.400000000000034</v>
      </c>
      <c r="F313" s="1">
        <f>E313/C313</f>
        <v>0.21342677391096609</v>
      </c>
      <c r="G313" s="2">
        <f>F313-$F$223</f>
        <v>-0.18656972211202011</v>
      </c>
      <c r="H313" s="3">
        <f>F313*100</f>
        <v>21.342677391096608</v>
      </c>
    </row>
    <row r="314" spans="1:8">
      <c r="A314">
        <v>2689</v>
      </c>
      <c r="B314" t="s">
        <v>320</v>
      </c>
      <c r="C314">
        <v>230.1</v>
      </c>
      <c r="D314">
        <v>560.86</v>
      </c>
      <c r="E314">
        <f>D314-C314</f>
        <v>330.76</v>
      </c>
      <c r="F314" s="1">
        <f>E314/C314</f>
        <v>1.4374619730551934</v>
      </c>
      <c r="G314" s="2">
        <f>F314-$F$223</f>
        <v>1.0374654770322072</v>
      </c>
      <c r="H314" s="3">
        <f>F314*100</f>
        <v>143.74619730551933</v>
      </c>
    </row>
    <row r="315" spans="1:8">
      <c r="A315">
        <v>2711</v>
      </c>
      <c r="B315" t="s">
        <v>321</v>
      </c>
      <c r="C315">
        <v>369.03</v>
      </c>
      <c r="D315">
        <v>695.94</v>
      </c>
      <c r="E315">
        <f>D315-C315</f>
        <v>326.91000000000008</v>
      </c>
      <c r="F315" s="1">
        <f>E315/C315</f>
        <v>0.8858629379725228</v>
      </c>
      <c r="G315" s="2">
        <f>F315-$F$223</f>
        <v>0.4858664419495366</v>
      </c>
      <c r="H315" s="3">
        <f>F315*100</f>
        <v>88.586293797252281</v>
      </c>
    </row>
    <row r="316" spans="1:8">
      <c r="A316">
        <v>2752</v>
      </c>
      <c r="B316" t="s">
        <v>322</v>
      </c>
      <c r="C316">
        <v>485.9</v>
      </c>
      <c r="D316">
        <v>605.77</v>
      </c>
      <c r="E316">
        <f>D316-C316</f>
        <v>119.87</v>
      </c>
      <c r="F316" s="1">
        <f>E316/C316</f>
        <v>0.24669685120395146</v>
      </c>
      <c r="G316" s="2">
        <f>F316-$F$223</f>
        <v>-0.15329964481903474</v>
      </c>
      <c r="H316" s="3">
        <f>F316*100</f>
        <v>24.669685120395147</v>
      </c>
    </row>
    <row r="317" spans="1:8">
      <c r="A317">
        <v>2753</v>
      </c>
      <c r="B317" t="s">
        <v>323</v>
      </c>
      <c r="C317">
        <v>418.37</v>
      </c>
      <c r="D317">
        <v>755</v>
      </c>
      <c r="E317">
        <f>D317-C317</f>
        <v>336.63</v>
      </c>
      <c r="F317" s="1">
        <f>E317/C317</f>
        <v>0.8046227023926189</v>
      </c>
      <c r="G317" s="2">
        <f>F317-$F$223</f>
        <v>0.4046262063696327</v>
      </c>
      <c r="H317" s="3">
        <f>F317*100</f>
        <v>80.462270239261898</v>
      </c>
    </row>
    <row r="318" spans="1:8">
      <c r="A318">
        <v>2754</v>
      </c>
      <c r="B318" t="s">
        <v>324</v>
      </c>
      <c r="C318">
        <v>260.85000000000002</v>
      </c>
      <c r="D318">
        <v>305.11</v>
      </c>
      <c r="E318">
        <f>D318-C318</f>
        <v>44.259999999999991</v>
      </c>
      <c r="F318" s="1">
        <f>E318/C318</f>
        <v>0.16967605903776112</v>
      </c>
      <c r="G318" s="2">
        <f>F318-$F$223</f>
        <v>-0.23032043698522509</v>
      </c>
      <c r="H318" s="3">
        <f>F318*100</f>
        <v>16.967605903776111</v>
      </c>
    </row>
    <row r="319" spans="1:8">
      <c r="A319">
        <v>2759</v>
      </c>
      <c r="B319" t="s">
        <v>325</v>
      </c>
      <c r="C319">
        <v>513.99</v>
      </c>
      <c r="D319">
        <v>675.68</v>
      </c>
      <c r="E319">
        <f>D319-C319</f>
        <v>161.68999999999994</v>
      </c>
      <c r="F319" s="1">
        <f>E319/C319</f>
        <v>0.31457810463238572</v>
      </c>
      <c r="G319" s="2">
        <f>F319-$F$223</f>
        <v>-8.5418391390600479E-2</v>
      </c>
      <c r="H319" s="3">
        <f>F319*100</f>
        <v>31.457810463238573</v>
      </c>
    </row>
    <row r="320" spans="1:8">
      <c r="A320">
        <v>2805</v>
      </c>
      <c r="B320" t="s">
        <v>326</v>
      </c>
      <c r="C320">
        <v>412.23</v>
      </c>
      <c r="D320">
        <v>451.97</v>
      </c>
      <c r="E320">
        <f>D320-C320</f>
        <v>39.740000000000009</v>
      </c>
      <c r="F320" s="1">
        <f>E320/C320</f>
        <v>9.6402493753487153E-2</v>
      </c>
      <c r="G320" s="2">
        <f>F320-$F$223</f>
        <v>-0.30359400226949906</v>
      </c>
      <c r="H320" s="3">
        <f>F320*100</f>
        <v>9.6402493753487146</v>
      </c>
    </row>
    <row r="321" spans="1:8">
      <c r="A321">
        <v>2835</v>
      </c>
      <c r="B321" t="s">
        <v>327</v>
      </c>
      <c r="C321">
        <v>356.42</v>
      </c>
      <c r="D321">
        <v>503.27</v>
      </c>
      <c r="E321">
        <f>D321-C321</f>
        <v>146.84999999999997</v>
      </c>
      <c r="F321" s="1">
        <f>E321/C321</f>
        <v>0.41201391616632049</v>
      </c>
      <c r="G321" s="2">
        <f>F321-$F$223</f>
        <v>1.201742014333429E-2</v>
      </c>
      <c r="H321" s="3">
        <f>F321*100</f>
        <v>41.201391616632051</v>
      </c>
    </row>
    <row r="322" spans="1:8">
      <c r="A322">
        <v>2853</v>
      </c>
      <c r="B322" t="s">
        <v>328</v>
      </c>
      <c r="C322">
        <v>393.65</v>
      </c>
      <c r="D322">
        <v>545.02</v>
      </c>
      <c r="E322">
        <f>D322-C322</f>
        <v>151.37</v>
      </c>
      <c r="F322" s="1">
        <f>E322/C322</f>
        <v>0.38452940429315385</v>
      </c>
      <c r="G322" s="2">
        <f>F322-$F$223</f>
        <v>-1.546709172983235E-2</v>
      </c>
      <c r="H322" s="3">
        <f>F322*100</f>
        <v>38.452940429315383</v>
      </c>
    </row>
    <row r="323" spans="1:8">
      <c r="A323">
        <v>2854</v>
      </c>
      <c r="B323" t="s">
        <v>329</v>
      </c>
      <c r="C323">
        <v>399.74</v>
      </c>
      <c r="D323">
        <v>450.73</v>
      </c>
      <c r="E323">
        <f>D323-C323</f>
        <v>50.990000000000009</v>
      </c>
      <c r="F323" s="1">
        <f>E323/C323</f>
        <v>0.12755791264321811</v>
      </c>
      <c r="G323" s="2">
        <f>F323-$F$223</f>
        <v>-0.27243858337976812</v>
      </c>
      <c r="H323" s="3">
        <f>F323*100</f>
        <v>12.755791264321811</v>
      </c>
    </row>
    <row r="324" spans="1:8">
      <c r="A324">
        <v>2856</v>
      </c>
      <c r="B324" t="s">
        <v>330</v>
      </c>
      <c r="C324">
        <v>443.19</v>
      </c>
      <c r="D324">
        <v>404.94</v>
      </c>
      <c r="E324">
        <f>D324-C324</f>
        <v>-38.25</v>
      </c>
      <c r="F324" s="1">
        <f>E324/C324</f>
        <v>-8.6306098964326811E-2</v>
      </c>
      <c r="G324" s="2">
        <f>F324-$F$223</f>
        <v>-0.48630259498731299</v>
      </c>
      <c r="H324" s="3">
        <f>F324*100</f>
        <v>-8.6306098964326807</v>
      </c>
    </row>
    <row r="325" spans="1:8">
      <c r="A325">
        <v>2859</v>
      </c>
      <c r="B325" t="s">
        <v>331</v>
      </c>
      <c r="C325">
        <v>313</v>
      </c>
      <c r="D325">
        <v>589.25</v>
      </c>
      <c r="E325">
        <f>D325-C325</f>
        <v>276.25</v>
      </c>
      <c r="F325" s="1">
        <f>E325/C325</f>
        <v>0.88258785942492013</v>
      </c>
      <c r="G325" s="2">
        <f>F325-$F$223</f>
        <v>0.48259136340193393</v>
      </c>
      <c r="H325" s="3">
        <f>F325*100</f>
        <v>88.258785942492011</v>
      </c>
    </row>
    <row r="326" spans="1:8">
      <c r="A326">
        <v>2860</v>
      </c>
      <c r="B326" t="s">
        <v>332</v>
      </c>
      <c r="C326">
        <v>476.57</v>
      </c>
      <c r="D326">
        <v>434.78</v>
      </c>
      <c r="E326">
        <f>D326-C326</f>
        <v>-41.79000000000002</v>
      </c>
      <c r="F326" s="1">
        <f>E326/C326</f>
        <v>-8.7689111777913054E-2</v>
      </c>
      <c r="G326" s="2">
        <f>F326-$F$223</f>
        <v>-0.48768560780089926</v>
      </c>
      <c r="H326" s="3">
        <f>F326*100</f>
        <v>-8.7689111777913062</v>
      </c>
    </row>
    <row r="327" spans="1:8">
      <c r="A327">
        <v>2884</v>
      </c>
      <c r="B327" t="s">
        <v>333</v>
      </c>
      <c r="C327">
        <v>325.13</v>
      </c>
      <c r="D327">
        <v>503.83</v>
      </c>
      <c r="E327">
        <f>D327-C327</f>
        <v>178.7</v>
      </c>
      <c r="F327" s="1">
        <f>E327/C327</f>
        <v>0.54962630332482387</v>
      </c>
      <c r="G327" s="2">
        <f>F327-$F$223</f>
        <v>0.14962980730183767</v>
      </c>
      <c r="H327" s="3">
        <f>F327*100</f>
        <v>54.962630332482391</v>
      </c>
    </row>
    <row r="328" spans="1:8">
      <c r="A328">
        <v>2886</v>
      </c>
      <c r="B328" t="s">
        <v>334</v>
      </c>
      <c r="C328">
        <v>218.37</v>
      </c>
      <c r="D328">
        <v>459.45</v>
      </c>
      <c r="E328">
        <f>D328-C328</f>
        <v>241.07999999999998</v>
      </c>
      <c r="F328" s="1">
        <f>E328/C328</f>
        <v>1.1039978018958647</v>
      </c>
      <c r="G328" s="2">
        <f>F328-$F$223</f>
        <v>0.70400130587287846</v>
      </c>
      <c r="H328" s="3">
        <f>F328*100</f>
        <v>110.39978018958647</v>
      </c>
    </row>
    <row r="329" spans="1:8">
      <c r="A329">
        <v>2888</v>
      </c>
      <c r="B329" t="s">
        <v>336</v>
      </c>
      <c r="C329">
        <v>353.5</v>
      </c>
      <c r="D329">
        <v>387.21</v>
      </c>
      <c r="E329">
        <f>D329-C329</f>
        <v>33.70999999999998</v>
      </c>
      <c r="F329" s="1">
        <f>E329/C329</f>
        <v>9.5360678925035303E-2</v>
      </c>
      <c r="G329" s="2">
        <f>F329-$F$223</f>
        <v>-0.3046358170979509</v>
      </c>
      <c r="H329" s="3">
        <f>F329*100</f>
        <v>9.5360678925035298</v>
      </c>
    </row>
    <row r="330" spans="1:8">
      <c r="A330">
        <v>2889</v>
      </c>
      <c r="B330" t="s">
        <v>337</v>
      </c>
      <c r="C330">
        <v>281.98</v>
      </c>
      <c r="D330">
        <v>413.13</v>
      </c>
      <c r="E330">
        <f>D330-C330</f>
        <v>131.14999999999998</v>
      </c>
      <c r="F330" s="1">
        <f>E330/C330</f>
        <v>0.46510390807858704</v>
      </c>
      <c r="G330" s="2">
        <f>F330-$F$223</f>
        <v>6.5107412055600833E-2</v>
      </c>
      <c r="H330" s="3">
        <f>F330*100</f>
        <v>46.510390807858705</v>
      </c>
    </row>
    <row r="331" spans="1:8">
      <c r="A331">
        <v>2890</v>
      </c>
      <c r="B331" t="s">
        <v>338</v>
      </c>
      <c r="C331">
        <v>423</v>
      </c>
      <c r="D331">
        <v>590.78</v>
      </c>
      <c r="E331">
        <f>D331-C331</f>
        <v>167.77999999999997</v>
      </c>
      <c r="F331" s="1">
        <f>E331/C331</f>
        <v>0.39664302600472806</v>
      </c>
      <c r="G331" s="2">
        <f>F331-$F$223</f>
        <v>-3.3534700182581423E-3</v>
      </c>
      <c r="H331" s="3">
        <f>F331*100</f>
        <v>39.664302600472809</v>
      </c>
    </row>
    <row r="332" spans="1:8">
      <c r="A332">
        <v>2895</v>
      </c>
      <c r="B332" t="s">
        <v>339</v>
      </c>
      <c r="C332">
        <v>402.88</v>
      </c>
      <c r="D332">
        <v>522.98</v>
      </c>
      <c r="E332">
        <f>D332-C332</f>
        <v>120.10000000000002</v>
      </c>
      <c r="F332" s="1">
        <f>E332/C332</f>
        <v>0.29810365369340752</v>
      </c>
      <c r="G332" s="2">
        <f>F332-$F$223</f>
        <v>-0.10189284232957868</v>
      </c>
      <c r="H332" s="3">
        <f>F332*100</f>
        <v>29.810365369340751</v>
      </c>
    </row>
    <row r="333" spans="1:8">
      <c r="A333">
        <v>2897</v>
      </c>
      <c r="B333" t="s">
        <v>340</v>
      </c>
      <c r="C333">
        <v>304.27</v>
      </c>
      <c r="D333">
        <v>416.48</v>
      </c>
      <c r="E333">
        <f>D333-C333</f>
        <v>112.21000000000004</v>
      </c>
      <c r="F333" s="1">
        <f>E333/C333</f>
        <v>0.36878430341473045</v>
      </c>
      <c r="G333" s="2">
        <f>F333-$F$223</f>
        <v>-3.1212192608255751E-2</v>
      </c>
      <c r="H333" s="3">
        <f>F333*100</f>
        <v>36.878430341473049</v>
      </c>
    </row>
    <row r="334" spans="1:8">
      <c r="A334">
        <v>2898</v>
      </c>
      <c r="B334" t="s">
        <v>341</v>
      </c>
      <c r="C334">
        <v>224.99</v>
      </c>
      <c r="D334">
        <v>219.53</v>
      </c>
      <c r="E334">
        <f>D334-C334</f>
        <v>-5.460000000000008</v>
      </c>
      <c r="F334" s="1">
        <f>E334/C334</f>
        <v>-2.4267745233121505E-2</v>
      </c>
      <c r="G334" s="2">
        <f>F334-$F$223</f>
        <v>-0.42426424125610773</v>
      </c>
      <c r="H334" s="3">
        <f>F334*100</f>
        <v>-2.4267745233121505</v>
      </c>
    </row>
    <row r="335" spans="1:8">
      <c r="A335">
        <v>2899</v>
      </c>
      <c r="B335" t="s">
        <v>342</v>
      </c>
      <c r="C335">
        <v>307.62</v>
      </c>
      <c r="D335">
        <v>296.67</v>
      </c>
      <c r="E335">
        <f>D335-C335</f>
        <v>-10.949999999999989</v>
      </c>
      <c r="F335" s="1">
        <f>E335/C335</f>
        <v>-3.5595865028281611E-2</v>
      </c>
      <c r="G335" s="2">
        <f>F335-$F$223</f>
        <v>-0.43559236105126781</v>
      </c>
      <c r="H335" s="3">
        <f>F335*100</f>
        <v>-3.5595865028281612</v>
      </c>
    </row>
    <row r="336" spans="1:8">
      <c r="A336">
        <v>2902</v>
      </c>
      <c r="B336" t="s">
        <v>343</v>
      </c>
      <c r="C336">
        <v>167.68</v>
      </c>
      <c r="D336">
        <v>454.23</v>
      </c>
      <c r="E336">
        <f>D336-C336</f>
        <v>286.55</v>
      </c>
      <c r="F336" s="1">
        <f>E336/C336</f>
        <v>1.7089098282442747</v>
      </c>
      <c r="G336" s="2">
        <f>F336-$F$223</f>
        <v>1.3089133322212885</v>
      </c>
      <c r="H336" s="3">
        <f>F336*100</f>
        <v>170.89098282442748</v>
      </c>
    </row>
    <row r="337" spans="1:12">
      <c r="A337">
        <v>2903</v>
      </c>
      <c r="B337" t="s">
        <v>20</v>
      </c>
      <c r="C337">
        <v>406.37</v>
      </c>
      <c r="D337">
        <v>300.77999999999997</v>
      </c>
      <c r="E337">
        <f>D337-C337</f>
        <v>-105.59000000000003</v>
      </c>
      <c r="F337" s="1">
        <f>E337/C337</f>
        <v>-0.25983709427369156</v>
      </c>
      <c r="G337" s="2">
        <f>F337-$F$223</f>
        <v>-0.65983359029667776</v>
      </c>
      <c r="H337" s="3">
        <f>F337*100</f>
        <v>-25.983709427369156</v>
      </c>
    </row>
    <row r="338" spans="1:12">
      <c r="A338">
        <v>2904</v>
      </c>
      <c r="B338" t="s">
        <v>344</v>
      </c>
      <c r="C338">
        <v>340.51</v>
      </c>
      <c r="D338">
        <v>342.87</v>
      </c>
      <c r="E338">
        <f>D338-C338</f>
        <v>2.3600000000000136</v>
      </c>
      <c r="F338" s="1">
        <f>E338/C338</f>
        <v>6.9307803001380681E-3</v>
      </c>
      <c r="G338" s="2">
        <f>F338-$F$223</f>
        <v>-0.39306571572284815</v>
      </c>
      <c r="H338" s="3">
        <f>F338*100</f>
        <v>0.69307803001380686</v>
      </c>
    </row>
    <row r="339" spans="1:12">
      <c r="F339" s="1"/>
      <c r="G339" s="2"/>
      <c r="H339" s="3"/>
    </row>
    <row r="340" spans="1:12">
      <c r="F340" s="3"/>
      <c r="G340" s="2"/>
      <c r="H340" s="3"/>
      <c r="J340" t="s">
        <v>356</v>
      </c>
      <c r="L340" t="s">
        <v>358</v>
      </c>
    </row>
    <row r="341" spans="1:12">
      <c r="E341" t="s">
        <v>354</v>
      </c>
      <c r="F341" s="1">
        <f>STDEVA(F2:F338)</f>
        <v>2.5526869531256962</v>
      </c>
      <c r="G341" s="2"/>
      <c r="H341" s="3"/>
      <c r="I341">
        <f>F341*2/6</f>
        <v>0.85089565104189868</v>
      </c>
      <c r="J341">
        <f>0.32-2.55</f>
        <v>-2.23</v>
      </c>
      <c r="L341">
        <v>0</v>
      </c>
    </row>
    <row r="342" spans="1:12">
      <c r="A342" t="s">
        <v>364</v>
      </c>
      <c r="B342">
        <f>COUNTIF(F2:F338,"&lt;0")</f>
        <v>62</v>
      </c>
      <c r="E342" t="s">
        <v>355</v>
      </c>
      <c r="F342" s="1">
        <f>MEDIAN(F2:F338)</f>
        <v>0.31682479757587784</v>
      </c>
      <c r="G342" s="2"/>
      <c r="H342" s="3"/>
      <c r="J342">
        <f>J341+$I$341</f>
        <v>-1.3791043489581014</v>
      </c>
      <c r="L342">
        <f>L347/6</f>
        <v>0.45666666666666672</v>
      </c>
    </row>
    <row r="343" spans="1:12">
      <c r="A343" t="s">
        <v>359</v>
      </c>
      <c r="B343" s="1">
        <f>COUNTIF(F2:F338,"&lt;=.25")-COUNTIF(F2:F338,"&lt;0")</f>
        <v>77</v>
      </c>
      <c r="F343" s="1"/>
      <c r="G343" s="2"/>
      <c r="H343" s="3"/>
      <c r="J343">
        <f t="shared" ref="J343:J346" si="0">J342+$I$341</f>
        <v>-0.52820869791620273</v>
      </c>
      <c r="L343">
        <f>L342+$L$342</f>
        <v>0.91333333333333344</v>
      </c>
    </row>
    <row r="344" spans="1:12">
      <c r="A344" t="s">
        <v>360</v>
      </c>
      <c r="B344" s="1">
        <f>COUNTIF(F2:F338,"&lt;=.5")-COUNTIF(F2:F338,"&lt;.25")</f>
        <v>85</v>
      </c>
      <c r="F344" s="1">
        <f>MAX(F2:F338)</f>
        <v>36.894890510948905</v>
      </c>
      <c r="G344" s="2">
        <f>F344-$F$223</f>
        <v>36.494894014925919</v>
      </c>
      <c r="H344" s="3">
        <f>F344*100</f>
        <v>3689.4890510948903</v>
      </c>
      <c r="J344">
        <f t="shared" si="0"/>
        <v>0.32268695312569595</v>
      </c>
      <c r="L344">
        <f t="shared" ref="L344:L346" si="1">L343+$L$342</f>
        <v>1.37</v>
      </c>
    </row>
    <row r="345" spans="1:12">
      <c r="A345" t="s">
        <v>361</v>
      </c>
      <c r="B345" s="1">
        <f>COUNTIF(F2:F338,"&lt;=.75")-COUNTIF(F2:F338,"&lt;.5")</f>
        <v>47</v>
      </c>
      <c r="F345" s="1">
        <f>MIN(F2:F338)</f>
        <v>-21.723494039455638</v>
      </c>
      <c r="G345" s="2">
        <f>F345-$F$223</f>
        <v>-22.123490535478624</v>
      </c>
      <c r="H345" s="3">
        <f>F345*100</f>
        <v>-2172.3494039455636</v>
      </c>
      <c r="J345">
        <f t="shared" si="0"/>
        <v>1.1735826041675947</v>
      </c>
      <c r="L345">
        <f t="shared" si="1"/>
        <v>1.8266666666666669</v>
      </c>
    </row>
    <row r="346" spans="1:12">
      <c r="A346" t="s">
        <v>362</v>
      </c>
      <c r="B346" s="1">
        <f>COUNTIF(F2:F338,"&lt;=1")-COUNTIF(F2:F338,"&lt;.75")</f>
        <v>40</v>
      </c>
      <c r="F346" s="1">
        <f>_xlfn.QUARTILE.EXC(F2:F338,3)</f>
        <v>0.64818859853191202</v>
      </c>
      <c r="J346">
        <f t="shared" si="0"/>
        <v>2.0244782552094933</v>
      </c>
      <c r="L346">
        <f t="shared" si="1"/>
        <v>2.2833333333333337</v>
      </c>
    </row>
    <row r="347" spans="1:12">
      <c r="A347" t="s">
        <v>363</v>
      </c>
      <c r="B347" s="1">
        <f>COUNTIF(F2:F338,"&lt;=1.25")-COUNTIF(F2:F338,"&lt;1")</f>
        <v>8</v>
      </c>
      <c r="F347">
        <f>_xlfn.QUARTILE.EXC(F2:F338,1)</f>
        <v>6.9160233564036333E-2</v>
      </c>
      <c r="J347">
        <f>J346+$I$341</f>
        <v>2.8753739062513919</v>
      </c>
      <c r="L347">
        <v>2.74</v>
      </c>
    </row>
    <row r="348" spans="1:12">
      <c r="A348" t="s">
        <v>365</v>
      </c>
      <c r="B348">
        <f>COUNTIF(F2:F338,"&gt;1.25")</f>
        <v>18</v>
      </c>
      <c r="E348" t="s">
        <v>357</v>
      </c>
    </row>
    <row r="349" spans="1:12">
      <c r="E349">
        <f>F347</f>
        <v>6.9160233564036333E-2</v>
      </c>
      <c r="F349" s="1">
        <f>F346-F347</f>
        <v>0.57902836496787569</v>
      </c>
    </row>
    <row r="350" spans="1:12">
      <c r="E350">
        <f>E349+$F$350</f>
        <v>0.16566496105868228</v>
      </c>
      <c r="F350">
        <f>F349/6</f>
        <v>9.6504727494645948E-2</v>
      </c>
    </row>
    <row r="351" spans="1:12">
      <c r="E351">
        <f t="shared" ref="E351:E354" si="2">E350+$F$350</f>
        <v>0.26216968855332823</v>
      </c>
    </row>
    <row r="352" spans="1:12">
      <c r="E352">
        <f t="shared" si="2"/>
        <v>0.35867441604797418</v>
      </c>
    </row>
    <row r="353" spans="1:5">
      <c r="E353">
        <f t="shared" si="2"/>
        <v>0.45517914354262012</v>
      </c>
    </row>
    <row r="354" spans="1:5">
      <c r="E354">
        <f t="shared" si="2"/>
        <v>0.55168387103726602</v>
      </c>
    </row>
    <row r="358" spans="1:5">
      <c r="A358">
        <v>0</v>
      </c>
      <c r="C358">
        <f>COUNTIF(F2:F338,"&lt;A358")</f>
        <v>0</v>
      </c>
    </row>
    <row r="359" spans="1:5">
      <c r="A359">
        <v>0</v>
      </c>
      <c r="B359">
        <v>0.25</v>
      </c>
    </row>
    <row r="360" spans="1:5">
      <c r="A360">
        <v>0.25</v>
      </c>
      <c r="B360">
        <v>0.5</v>
      </c>
    </row>
    <row r="361" spans="1:5">
      <c r="A361">
        <v>0.5</v>
      </c>
      <c r="B361">
        <v>0.75</v>
      </c>
    </row>
    <row r="362" spans="1:5">
      <c r="A362">
        <v>0.75</v>
      </c>
      <c r="B362">
        <v>1</v>
      </c>
    </row>
    <row r="363" spans="1:5">
      <c r="A363">
        <v>1</v>
      </c>
      <c r="B363">
        <v>1.25</v>
      </c>
    </row>
    <row r="364" spans="1:5">
      <c r="A364">
        <v>1.25</v>
      </c>
    </row>
  </sheetData>
  <sortState ref="A2:H338">
    <sortCondition ref="A2"/>
  </sortState>
  <conditionalFormatting sqref="A344:A1048576 A1:A334">
    <cfRule type="duplicateValues" dxfId="2" priority="8"/>
  </conditionalFormatting>
  <conditionalFormatting sqref="A337">
    <cfRule type="duplicateValues" dxfId="1" priority="2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5" sqref="B5"/>
    </sheetView>
  </sheetViews>
  <sheetFormatPr baseColWidth="10" defaultRowHeight="15" x14ac:dyDescent="0"/>
  <sheetData>
    <row r="1" spans="1:3">
      <c r="A1">
        <v>810</v>
      </c>
      <c r="B1" t="s">
        <v>246</v>
      </c>
      <c r="C1">
        <v>327.64999999999998</v>
      </c>
    </row>
    <row r="2" spans="1:3">
      <c r="A2">
        <v>806</v>
      </c>
      <c r="B2" t="s">
        <v>245</v>
      </c>
      <c r="C2">
        <v>265.22000000000003</v>
      </c>
    </row>
    <row r="4" spans="1:3">
      <c r="A4">
        <v>418</v>
      </c>
      <c r="B4" t="s">
        <v>133</v>
      </c>
      <c r="C4">
        <v>31.97</v>
      </c>
    </row>
    <row r="5" spans="1:3">
      <c r="A5">
        <v>409</v>
      </c>
      <c r="B5" t="s">
        <v>127</v>
      </c>
      <c r="C5">
        <v>138.04</v>
      </c>
    </row>
    <row r="6" spans="1:3">
      <c r="A6">
        <v>584</v>
      </c>
      <c r="B6" t="s">
        <v>182</v>
      </c>
      <c r="C6">
        <v>374.67</v>
      </c>
    </row>
    <row r="8" spans="1:3">
      <c r="A8">
        <v>417</v>
      </c>
      <c r="B8" t="s">
        <v>132</v>
      </c>
      <c r="C8">
        <v>344.38</v>
      </c>
    </row>
    <row r="9" spans="1:3">
      <c r="A9">
        <v>411</v>
      </c>
      <c r="B9" t="s">
        <v>128</v>
      </c>
      <c r="C9">
        <v>310.54000000000002</v>
      </c>
    </row>
    <row r="13" spans="1:3">
      <c r="A13">
        <v>62</v>
      </c>
      <c r="B13" t="s">
        <v>20</v>
      </c>
      <c r="C13">
        <v>418.94</v>
      </c>
    </row>
    <row r="15" spans="1:3">
      <c r="A15">
        <v>371</v>
      </c>
      <c r="B15" t="s">
        <v>117</v>
      </c>
      <c r="C15">
        <v>354.14</v>
      </c>
    </row>
    <row r="16" spans="1:3">
      <c r="A16">
        <v>2887</v>
      </c>
      <c r="B16" t="s">
        <v>335</v>
      </c>
      <c r="C16">
        <v>202.59</v>
      </c>
    </row>
  </sheetData>
  <conditionalFormatting sqref="A8:A9 A4:A6 A13 A15:A16 A1:A2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Disappeared</vt:lpstr>
    </vt:vector>
  </TitlesOfParts>
  <Company>MinnPost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Nehil</dc:creator>
  <cp:lastModifiedBy>Tom Nehil</cp:lastModifiedBy>
  <dcterms:created xsi:type="dcterms:W3CDTF">2013-02-06T20:30:41Z</dcterms:created>
  <dcterms:modified xsi:type="dcterms:W3CDTF">2013-02-11T20:31:51Z</dcterms:modified>
</cp:coreProperties>
</file>