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Results FHM\"/>
    </mc:Choice>
  </mc:AlternateContent>
  <xr:revisionPtr revIDLastSave="0" documentId="13_ncr:1_{6A880C83-437B-4C86-81FA-2CC2439C0E19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34" i="8"/>
  <c r="N4" i="8" s="1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30" i="8"/>
  <c r="R31" i="8"/>
  <c r="R32" i="8"/>
  <c r="R33" i="8"/>
  <c r="R34" i="8"/>
  <c r="Q86" i="8"/>
  <c r="Q87" i="8"/>
  <c r="Q88" i="8"/>
  <c r="Q89" i="8"/>
  <c r="Q90" i="8"/>
  <c r="Q80" i="8"/>
  <c r="Q81" i="8"/>
  <c r="S81" i="8" s="1"/>
  <c r="Q82" i="8"/>
  <c r="S82" i="8" s="1"/>
  <c r="Q83" i="8"/>
  <c r="Q84" i="8"/>
  <c r="Q85" i="8"/>
  <c r="S85" i="8" s="1"/>
  <c r="Q79" i="8"/>
  <c r="S79" i="8" s="1"/>
  <c r="S80" i="8"/>
  <c r="Q73" i="8"/>
  <c r="Q74" i="8"/>
  <c r="Q75" i="8"/>
  <c r="Q76" i="8"/>
  <c r="Q77" i="8"/>
  <c r="Q78" i="8"/>
  <c r="Q72" i="8"/>
  <c r="S78" i="8"/>
  <c r="S76" i="8"/>
  <c r="Q66" i="8"/>
  <c r="Q67" i="8"/>
  <c r="Q68" i="8"/>
  <c r="Q69" i="8"/>
  <c r="Q70" i="8"/>
  <c r="S70" i="8" s="1"/>
  <c r="Q71" i="8"/>
  <c r="S71" i="8" s="1"/>
  <c r="Q65" i="8"/>
  <c r="Q59" i="8"/>
  <c r="Q60" i="8"/>
  <c r="Q61" i="8"/>
  <c r="Q62" i="8"/>
  <c r="Q63" i="8"/>
  <c r="Q64" i="8"/>
  <c r="Q58" i="8"/>
  <c r="S64" i="8"/>
  <c r="Q52" i="8"/>
  <c r="Q53" i="8"/>
  <c r="Q54" i="8"/>
  <c r="Q55" i="8"/>
  <c r="Q56" i="8"/>
  <c r="Q57" i="8"/>
  <c r="S57" i="8" s="1"/>
  <c r="Q51" i="8"/>
  <c r="Q45" i="8"/>
  <c r="Q46" i="8"/>
  <c r="Q47" i="8"/>
  <c r="Q48" i="8"/>
  <c r="Q49" i="8"/>
  <c r="Q50" i="8"/>
  <c r="S50" i="8" s="1"/>
  <c r="Q44" i="8"/>
  <c r="Q38" i="8"/>
  <c r="Q39" i="8"/>
  <c r="Q40" i="8"/>
  <c r="Q41" i="8"/>
  <c r="Q42" i="8"/>
  <c r="Q43" i="8"/>
  <c r="Q37" i="8"/>
  <c r="Q31" i="8"/>
  <c r="Q32" i="8"/>
  <c r="Q33" i="8"/>
  <c r="Q34" i="8"/>
  <c r="Q35" i="8"/>
  <c r="S35" i="8" s="1"/>
  <c r="Q36" i="8"/>
  <c r="S36" i="8" s="1"/>
  <c r="Q30" i="8"/>
  <c r="S30" i="8" s="1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30" i="8"/>
  <c r="S75" i="8"/>
  <c r="S77" i="8"/>
  <c r="S83" i="8"/>
  <c r="S84" i="8"/>
  <c r="S86" i="8" l="1"/>
  <c r="S88" i="8"/>
  <c r="S87" i="8"/>
  <c r="S42" i="8"/>
  <c r="S56" i="8"/>
  <c r="S74" i="8"/>
  <c r="S69" i="8"/>
  <c r="S63" i="8"/>
  <c r="S43" i="8"/>
  <c r="F66" i="8"/>
  <c r="F67" i="8"/>
  <c r="F68" i="8"/>
  <c r="F69" i="8"/>
  <c r="F70" i="8"/>
  <c r="F71" i="8"/>
  <c r="F74" i="8"/>
  <c r="F73" i="8"/>
  <c r="F72" i="8"/>
  <c r="S90" i="8" l="1"/>
  <c r="S89" i="8"/>
  <c r="S41" i="8"/>
  <c r="S34" i="8"/>
  <c r="S68" i="8"/>
  <c r="S55" i="8"/>
  <c r="S62" i="8"/>
  <c r="S73" i="8"/>
  <c r="S72" i="8"/>
  <c r="S49" i="8"/>
  <c r="K4" i="8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30" i="8"/>
  <c r="L30" i="8"/>
  <c r="K31" i="8"/>
  <c r="L31" i="8"/>
  <c r="K32" i="8"/>
  <c r="L32" i="8"/>
  <c r="K33" i="8"/>
  <c r="L33" i="8"/>
  <c r="K34" i="8"/>
  <c r="L34" i="8"/>
  <c r="K35" i="8"/>
  <c r="L35" i="8"/>
  <c r="K36" i="8"/>
  <c r="L36" i="8"/>
  <c r="K37" i="8"/>
  <c r="L37" i="8"/>
  <c r="K38" i="8"/>
  <c r="L38" i="8"/>
  <c r="K39" i="8"/>
  <c r="L39" i="8"/>
  <c r="K40" i="8"/>
  <c r="L40" i="8"/>
  <c r="K41" i="8"/>
  <c r="L41" i="8"/>
  <c r="K42" i="8"/>
  <c r="L42" i="8"/>
  <c r="K43" i="8"/>
  <c r="L43" i="8"/>
  <c r="K44" i="8"/>
  <c r="L44" i="8"/>
  <c r="K45" i="8"/>
  <c r="L45" i="8"/>
  <c r="M45" i="8"/>
  <c r="K46" i="8"/>
  <c r="L46" i="8"/>
  <c r="M46" i="8"/>
  <c r="K47" i="8"/>
  <c r="L47" i="8"/>
  <c r="M47" i="8"/>
  <c r="K48" i="8"/>
  <c r="L48" i="8"/>
  <c r="M48" i="8"/>
  <c r="K49" i="8"/>
  <c r="L49" i="8"/>
  <c r="M49" i="8"/>
  <c r="K50" i="8"/>
  <c r="L50" i="8"/>
  <c r="M50" i="8"/>
  <c r="K51" i="8"/>
  <c r="L51" i="8"/>
  <c r="M51" i="8"/>
  <c r="K52" i="8"/>
  <c r="L52" i="8"/>
  <c r="M52" i="8"/>
  <c r="K53" i="8"/>
  <c r="L53" i="8"/>
  <c r="M53" i="8"/>
  <c r="K54" i="8"/>
  <c r="L54" i="8"/>
  <c r="M54" i="8"/>
  <c r="K55" i="8"/>
  <c r="L55" i="8"/>
  <c r="M55" i="8"/>
  <c r="K56" i="8"/>
  <c r="L56" i="8"/>
  <c r="M56" i="8"/>
  <c r="K57" i="8"/>
  <c r="L57" i="8"/>
  <c r="M57" i="8"/>
  <c r="K58" i="8"/>
  <c r="L58" i="8"/>
  <c r="M58" i="8"/>
  <c r="K59" i="8"/>
  <c r="L59" i="8"/>
  <c r="M59" i="8"/>
  <c r="K60" i="8"/>
  <c r="L60" i="8"/>
  <c r="M60" i="8"/>
  <c r="K61" i="8"/>
  <c r="L61" i="8"/>
  <c r="M61" i="8"/>
  <c r="K62" i="8"/>
  <c r="L62" i="8"/>
  <c r="M62" i="8"/>
  <c r="K63" i="8"/>
  <c r="L63" i="8"/>
  <c r="M63" i="8"/>
  <c r="L3" i="8"/>
  <c r="K3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17" i="8"/>
  <c r="E18" i="8"/>
  <c r="E19" i="8"/>
  <c r="E20" i="8"/>
  <c r="E16" i="8"/>
  <c r="G86" i="8"/>
  <c r="G87" i="8"/>
  <c r="G88" i="8"/>
  <c r="G89" i="8"/>
  <c r="G90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26" i="8"/>
  <c r="C90" i="8"/>
  <c r="C88" i="8"/>
  <c r="C89" i="8"/>
  <c r="S54" i="8" l="1"/>
  <c r="S48" i="8"/>
  <c r="S67" i="8"/>
  <c r="S33" i="8"/>
  <c r="S61" i="8"/>
  <c r="S40" i="8"/>
  <c r="M44" i="8"/>
  <c r="F65" i="8"/>
  <c r="F64" i="8"/>
  <c r="M40" i="8"/>
  <c r="G21" i="8"/>
  <c r="G9" i="8"/>
  <c r="G17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6" i="8"/>
  <c r="G7" i="8"/>
  <c r="G8" i="8"/>
  <c r="G10" i="8"/>
  <c r="G11" i="8"/>
  <c r="G12" i="8"/>
  <c r="G13" i="8"/>
  <c r="G14" i="8"/>
  <c r="G15" i="8"/>
  <c r="G16" i="8"/>
  <c r="G18" i="8"/>
  <c r="G19" i="8"/>
  <c r="G20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S60" i="8" l="1"/>
  <c r="S32" i="8"/>
  <c r="S66" i="8"/>
  <c r="S65" i="8"/>
  <c r="S53" i="8"/>
  <c r="S39" i="8"/>
  <c r="S47" i="8"/>
  <c r="I69" i="8"/>
  <c r="M39" i="8" s="1"/>
  <c r="M42" i="8"/>
  <c r="M43" i="8"/>
  <c r="M41" i="8"/>
  <c r="I68" i="8"/>
  <c r="M38" i="8" s="1"/>
  <c r="F42" i="8"/>
  <c r="F54" i="8"/>
  <c r="F44" i="8"/>
  <c r="F32" i="8"/>
  <c r="F22" i="8"/>
  <c r="F34" i="8"/>
  <c r="F33" i="8"/>
  <c r="F41" i="8"/>
  <c r="F63" i="8"/>
  <c r="I67" i="8" s="1"/>
  <c r="M37" i="8" s="1"/>
  <c r="F53" i="8"/>
  <c r="F43" i="8"/>
  <c r="F31" i="8"/>
  <c r="F21" i="8"/>
  <c r="F62" i="8"/>
  <c r="F52" i="8"/>
  <c r="F40" i="8"/>
  <c r="F30" i="8"/>
  <c r="F20" i="8"/>
  <c r="F61" i="8"/>
  <c r="F51" i="8"/>
  <c r="F39" i="8"/>
  <c r="F29" i="8"/>
  <c r="F16" i="8"/>
  <c r="F17" i="8"/>
  <c r="F18" i="8"/>
  <c r="F19" i="8"/>
  <c r="F58" i="8"/>
  <c r="F26" i="8"/>
  <c r="F60" i="8"/>
  <c r="F48" i="8"/>
  <c r="F38" i="8"/>
  <c r="F28" i="8"/>
  <c r="F57" i="8"/>
  <c r="F25" i="8"/>
  <c r="F59" i="8"/>
  <c r="F47" i="8"/>
  <c r="F37" i="8"/>
  <c r="F27" i="8"/>
  <c r="F50" i="8"/>
  <c r="F56" i="8"/>
  <c r="F46" i="8"/>
  <c r="F36" i="8"/>
  <c r="F24" i="8"/>
  <c r="F49" i="8"/>
  <c r="F55" i="8"/>
  <c r="F45" i="8"/>
  <c r="F35" i="8"/>
  <c r="F23" i="8"/>
  <c r="C6" i="8"/>
  <c r="S31" i="8" l="1"/>
  <c r="S59" i="8"/>
  <c r="S58" i="8"/>
  <c r="S52" i="8"/>
  <c r="S51" i="8"/>
  <c r="S46" i="8"/>
  <c r="S37" i="8"/>
  <c r="S38" i="8"/>
  <c r="I63" i="8"/>
  <c r="M33" i="8" s="1"/>
  <c r="I64" i="8"/>
  <c r="M34" i="8" s="1"/>
  <c r="I66" i="8"/>
  <c r="M36" i="8" s="1"/>
  <c r="I65" i="8"/>
  <c r="M35" i="8" s="1"/>
  <c r="I53" i="8"/>
  <c r="M23" i="8" s="1"/>
  <c r="I47" i="8"/>
  <c r="M17" i="8" s="1"/>
  <c r="I35" i="8"/>
  <c r="M5" i="8" s="1"/>
  <c r="I42" i="8"/>
  <c r="M12" i="8" s="1"/>
  <c r="I31" i="8"/>
  <c r="I27" i="8"/>
  <c r="I57" i="8"/>
  <c r="M27" i="8" s="1"/>
  <c r="I28" i="8"/>
  <c r="I49" i="8"/>
  <c r="M19" i="8" s="1"/>
  <c r="I30" i="8"/>
  <c r="I37" i="8"/>
  <c r="M7" i="8" s="1"/>
  <c r="I45" i="8"/>
  <c r="M15" i="8" s="1"/>
  <c r="I36" i="8"/>
  <c r="M6" i="8" s="1"/>
  <c r="I32" i="8"/>
  <c r="I29" i="8"/>
  <c r="I34" i="8"/>
  <c r="M4" i="8" s="1"/>
  <c r="I48" i="8"/>
  <c r="M18" i="8" s="1"/>
  <c r="I58" i="8"/>
  <c r="M28" i="8" s="1"/>
  <c r="I41" i="8"/>
  <c r="M11" i="8" s="1"/>
  <c r="I44" i="8"/>
  <c r="M14" i="8" s="1"/>
  <c r="I56" i="8"/>
  <c r="M26" i="8" s="1"/>
  <c r="I40" i="8"/>
  <c r="M10" i="8" s="1"/>
  <c r="I33" i="8"/>
  <c r="M3" i="8" s="1"/>
  <c r="I50" i="8"/>
  <c r="M20" i="8" s="1"/>
  <c r="I51" i="8"/>
  <c r="M21" i="8" s="1"/>
  <c r="I38" i="8"/>
  <c r="M8" i="8" s="1"/>
  <c r="I59" i="8"/>
  <c r="M29" i="8" s="1"/>
  <c r="I52" i="8"/>
  <c r="M22" i="8" s="1"/>
  <c r="I46" i="8"/>
  <c r="M16" i="8" s="1"/>
  <c r="I55" i="8"/>
  <c r="M25" i="8" s="1"/>
  <c r="I62" i="8"/>
  <c r="M32" i="8" s="1"/>
  <c r="I43" i="8"/>
  <c r="M13" i="8" s="1"/>
  <c r="I54" i="8"/>
  <c r="M24" i="8" s="1"/>
  <c r="I61" i="8"/>
  <c r="M31" i="8" s="1"/>
  <c r="I60" i="8"/>
  <c r="M30" i="8" s="1"/>
  <c r="I39" i="8"/>
  <c r="M9" i="8" s="1"/>
  <c r="I26" i="8"/>
  <c r="S44" i="8" l="1"/>
  <c r="S45" i="8"/>
</calcChain>
</file>

<file path=xl/sharedStrings.xml><?xml version="1.0" encoding="utf-8"?>
<sst xmlns="http://schemas.openxmlformats.org/spreadsheetml/2006/main" count="16" uniqueCount="16">
  <si>
    <t xml:space="preserve">serial interval </t>
  </si>
  <si>
    <t>Death lag</t>
  </si>
  <si>
    <t>New cases</t>
  </si>
  <si>
    <t xml:space="preserve">New deaths, 15 day lag </t>
  </si>
  <si>
    <t>Testdata</t>
  </si>
  <si>
    <t>Positive tests</t>
  </si>
  <si>
    <t>New cases per day</t>
  </si>
  <si>
    <t>New cases per day, smoothed</t>
  </si>
  <si>
    <t>New deaths per day</t>
  </si>
  <si>
    <t>New deaths per day w/ lag</t>
  </si>
  <si>
    <t>New deaths per day w/ lag smoothed</t>
  </si>
  <si>
    <t># tests preceding week</t>
  </si>
  <si>
    <t>R New cases, smoothed</t>
  </si>
  <si>
    <t>R new deaths w/ lag, smoothed</t>
  </si>
  <si>
    <t># tests per day</t>
  </si>
  <si>
    <t>#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</si>
</sst>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Sheet1!$H$43:$H$85</c:f>
              <c:numCache>
                <c:formatCode>General</c:formatCode>
                <c:ptCount val="43"/>
                <c:pt idx="0">
                  <c:v>1.05754548624748</c:v>
                </c:pt>
                <c:pt idx="1">
                  <c:v>1.1131678686798967</c:v>
                </c:pt>
                <c:pt idx="2">
                  <c:v>1.1929230566027633</c:v>
                </c:pt>
                <c:pt idx="3">
                  <c:v>1.3130456981980512</c:v>
                </c:pt>
                <c:pt idx="4">
                  <c:v>1.4634773386875715</c:v>
                </c:pt>
                <c:pt idx="5">
                  <c:v>1.5676736159088362</c:v>
                </c:pt>
                <c:pt idx="6">
                  <c:v>1.626921965555745</c:v>
                </c:pt>
                <c:pt idx="7">
                  <c:v>1.6584845638005941</c:v>
                </c:pt>
                <c:pt idx="8">
                  <c:v>1.684064937843273</c:v>
                </c:pt>
                <c:pt idx="9">
                  <c:v>1.6917887535167104</c:v>
                </c:pt>
                <c:pt idx="10">
                  <c:v>1.6525290957517278</c:v>
                </c:pt>
                <c:pt idx="11">
                  <c:v>1.6090844538512035</c:v>
                </c:pt>
                <c:pt idx="12">
                  <c:v>1.5820794301037058</c:v>
                </c:pt>
                <c:pt idx="13">
                  <c:v>1.5174530447308681</c:v>
                </c:pt>
                <c:pt idx="14">
                  <c:v>1.4424323626020199</c:v>
                </c:pt>
                <c:pt idx="15">
                  <c:v>1.3513607617313299</c:v>
                </c:pt>
                <c:pt idx="16">
                  <c:v>1.2844098366149179</c:v>
                </c:pt>
                <c:pt idx="17">
                  <c:v>1.2635332098095495</c:v>
                </c:pt>
                <c:pt idx="18">
                  <c:v>1.2235310863043665</c:v>
                </c:pt>
                <c:pt idx="19">
                  <c:v>1.145671544441889</c:v>
                </c:pt>
                <c:pt idx="20">
                  <c:v>1.097103520725609</c:v>
                </c:pt>
                <c:pt idx="21">
                  <c:v>1.1000067687964392</c:v>
                </c:pt>
                <c:pt idx="22">
                  <c:v>1.113835487401152</c:v>
                </c:pt>
                <c:pt idx="23">
                  <c:v>1.0657818906087284</c:v>
                </c:pt>
                <c:pt idx="24">
                  <c:v>0.99126709862955753</c:v>
                </c:pt>
                <c:pt idx="25">
                  <c:v>0.9602555492213436</c:v>
                </c:pt>
                <c:pt idx="26">
                  <c:v>0.98516783564175991</c:v>
                </c:pt>
                <c:pt idx="27">
                  <c:v>1.0306634778273152</c:v>
                </c:pt>
                <c:pt idx="28">
                  <c:v>1.0209455489080732</c:v>
                </c:pt>
                <c:pt idx="29">
                  <c:v>1.0001926818222204</c:v>
                </c:pt>
                <c:pt idx="30">
                  <c:v>1.0433964552678832</c:v>
                </c:pt>
                <c:pt idx="31">
                  <c:v>1.1070773100923927</c:v>
                </c:pt>
                <c:pt idx="32">
                  <c:v>1.1374937740570801</c:v>
                </c:pt>
                <c:pt idx="33">
                  <c:v>1.1333544518356118</c:v>
                </c:pt>
                <c:pt idx="34">
                  <c:v>1.0964449177229014</c:v>
                </c:pt>
                <c:pt idx="35">
                  <c:v>1.0770908697798733</c:v>
                </c:pt>
                <c:pt idx="36">
                  <c:v>1.0810998895618882</c:v>
                </c:pt>
                <c:pt idx="37">
                  <c:v>1.0676676651984291</c:v>
                </c:pt>
                <c:pt idx="38">
                  <c:v>1.0441662426144414</c:v>
                </c:pt>
                <c:pt idx="39">
                  <c:v>1.0116530074142653</c:v>
                </c:pt>
                <c:pt idx="40">
                  <c:v>0.91860108295429221</c:v>
                </c:pt>
                <c:pt idx="41">
                  <c:v>0.88530993736299013</c:v>
                </c:pt>
                <c:pt idx="42">
                  <c:v>0.87700167320480626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0-4E45-8D22-FF59DCBF6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286024"/>
        <c:axId val="346290616"/>
      </c:lineChart>
      <c:catAx>
        <c:axId val="346286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46290616"/>
        <c:crosses val="autoZero"/>
        <c:auto val="1"/>
        <c:lblAlgn val="ctr"/>
        <c:lblOffset val="100"/>
        <c:noMultiLvlLbl val="0"/>
      </c:catAx>
      <c:valAx>
        <c:axId val="34629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4628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Rough</a:t>
            </a:r>
            <a:r>
              <a:rPr lang="sv-SE" baseline="0"/>
              <a:t> </a:t>
            </a:r>
            <a:r>
              <a:rPr lang="sv-SE"/>
              <a:t>R(t)</a:t>
            </a:r>
            <a:r>
              <a:rPr lang="sv-SE" baseline="0"/>
              <a:t> Estimate Sweden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Sheet1!$K$3:$K$55</c:f>
              <c:numCache>
                <c:formatCode>m/d/yyyy</c:formatCode>
                <c:ptCount val="53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</c:numCache>
            </c:numRef>
          </c:cat>
          <c:val>
            <c:numRef>
              <c:f>Sheet1!$L$3:$L$55</c:f>
              <c:numCache>
                <c:formatCode>0.00</c:formatCode>
                <c:ptCount val="53"/>
                <c:pt idx="0">
                  <c:v>4.4087719351448778</c:v>
                </c:pt>
                <c:pt idx="1">
                  <c:v>3.7399662213889515</c:v>
                </c:pt>
                <c:pt idx="2">
                  <c:v>3.1508832655442665</c:v>
                </c:pt>
                <c:pt idx="3">
                  <c:v>2.7745286963042282</c:v>
                </c:pt>
                <c:pt idx="4">
                  <c:v>2.2472272123345425</c:v>
                </c:pt>
                <c:pt idx="5">
                  <c:v>1.8194883615685802</c:v>
                </c:pt>
                <c:pt idx="6">
                  <c:v>1.4636240552349922</c:v>
                </c:pt>
                <c:pt idx="7">
                  <c:v>1.1795228480372426</c:v>
                </c:pt>
                <c:pt idx="8">
                  <c:v>1.0620152123173523</c:v>
                </c:pt>
                <c:pt idx="9">
                  <c:v>1.0385560308735506</c:v>
                </c:pt>
                <c:pt idx="10">
                  <c:v>1.05754548624748</c:v>
                </c:pt>
                <c:pt idx="11">
                  <c:v>1.1131678686798967</c:v>
                </c:pt>
                <c:pt idx="12">
                  <c:v>1.1929230566027633</c:v>
                </c:pt>
                <c:pt idx="13">
                  <c:v>1.3130456981980512</c:v>
                </c:pt>
                <c:pt idx="14">
                  <c:v>1.4634773386875715</c:v>
                </c:pt>
                <c:pt idx="15">
                  <c:v>1.5676736159088362</c:v>
                </c:pt>
                <c:pt idx="16">
                  <c:v>1.626921965555745</c:v>
                </c:pt>
                <c:pt idx="17">
                  <c:v>1.6584845638005941</c:v>
                </c:pt>
                <c:pt idx="18">
                  <c:v>1.684064937843273</c:v>
                </c:pt>
                <c:pt idx="19">
                  <c:v>1.6917887535167104</c:v>
                </c:pt>
                <c:pt idx="20">
                  <c:v>1.6525290957517278</c:v>
                </c:pt>
                <c:pt idx="21">
                  <c:v>1.6090844538512035</c:v>
                </c:pt>
                <c:pt idx="22">
                  <c:v>1.5820794301037058</c:v>
                </c:pt>
                <c:pt idx="23">
                  <c:v>1.5174530447308681</c:v>
                </c:pt>
                <c:pt idx="24">
                  <c:v>1.4424323626020199</c:v>
                </c:pt>
                <c:pt idx="25">
                  <c:v>1.3513607617313299</c:v>
                </c:pt>
                <c:pt idx="26">
                  <c:v>1.2844098366149179</c:v>
                </c:pt>
                <c:pt idx="27">
                  <c:v>1.2635332098095495</c:v>
                </c:pt>
                <c:pt idx="28">
                  <c:v>1.2235310863043665</c:v>
                </c:pt>
                <c:pt idx="29">
                  <c:v>1.145671544441889</c:v>
                </c:pt>
                <c:pt idx="30">
                  <c:v>1.097103520725609</c:v>
                </c:pt>
                <c:pt idx="31">
                  <c:v>1.1000067687964392</c:v>
                </c:pt>
                <c:pt idx="32">
                  <c:v>1.113835487401152</c:v>
                </c:pt>
                <c:pt idx="33">
                  <c:v>1.0657818906087284</c:v>
                </c:pt>
                <c:pt idx="34">
                  <c:v>0.99126709862955753</c:v>
                </c:pt>
                <c:pt idx="35">
                  <c:v>0.9602555492213436</c:v>
                </c:pt>
                <c:pt idx="36">
                  <c:v>0.98516783564175991</c:v>
                </c:pt>
                <c:pt idx="37">
                  <c:v>1.0306634778273152</c:v>
                </c:pt>
                <c:pt idx="38">
                  <c:v>1.0209455489080732</c:v>
                </c:pt>
                <c:pt idx="39">
                  <c:v>1.0001926818222204</c:v>
                </c:pt>
                <c:pt idx="40">
                  <c:v>1.0433964552678832</c:v>
                </c:pt>
                <c:pt idx="41">
                  <c:v>1.1070773100923927</c:v>
                </c:pt>
                <c:pt idx="42">
                  <c:v>1.1374937740570801</c:v>
                </c:pt>
                <c:pt idx="43">
                  <c:v>1.1333544518356118</c:v>
                </c:pt>
                <c:pt idx="44">
                  <c:v>1.0964449177229014</c:v>
                </c:pt>
                <c:pt idx="45">
                  <c:v>1.0770908697798733</c:v>
                </c:pt>
                <c:pt idx="46">
                  <c:v>1.0810998895618882</c:v>
                </c:pt>
                <c:pt idx="47">
                  <c:v>1.0676676651984291</c:v>
                </c:pt>
                <c:pt idx="48">
                  <c:v>1.0441662426144414</c:v>
                </c:pt>
                <c:pt idx="49">
                  <c:v>1.0116530074142653</c:v>
                </c:pt>
                <c:pt idx="50">
                  <c:v>0.91860108295429221</c:v>
                </c:pt>
                <c:pt idx="51">
                  <c:v>0.88530993736299013</c:v>
                </c:pt>
                <c:pt idx="52">
                  <c:v>0.87700167320480626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0-4A27-A3E8-C9FE7777A080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New deaths, 15 day lag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Sheet1!$K$3:$K$55</c:f>
              <c:numCache>
                <c:formatCode>m/d/yyyy</c:formatCode>
                <c:ptCount val="53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</c:numCache>
            </c:numRef>
          </c:cat>
          <c:val>
            <c:numRef>
              <c:f>Sheet1!$M$3:$M$39</c:f>
              <c:numCache>
                <c:formatCode>0.00</c:formatCode>
                <c:ptCount val="37"/>
                <c:pt idx="0">
                  <c:v>3.1302464682821274</c:v>
                </c:pt>
                <c:pt idx="1">
                  <c:v>2.926858429786944</c:v>
                </c:pt>
                <c:pt idx="2">
                  <c:v>2.782604642954992</c:v>
                </c:pt>
                <c:pt idx="3">
                  <c:v>2.6646535474559778</c:v>
                </c:pt>
                <c:pt idx="4">
                  <c:v>2.4719253441876106</c:v>
                </c:pt>
                <c:pt idx="5">
                  <c:v>2.2486674555908395</c:v>
                </c:pt>
                <c:pt idx="6">
                  <c:v>2.1096384819941849</c:v>
                </c:pt>
                <c:pt idx="7">
                  <c:v>1.9992762363583696</c:v>
                </c:pt>
                <c:pt idx="8">
                  <c:v>1.9113213728118577</c:v>
                </c:pt>
                <c:pt idx="9">
                  <c:v>1.8364742257714097</c:v>
                </c:pt>
                <c:pt idx="10">
                  <c:v>1.7754368928678526</c:v>
                </c:pt>
                <c:pt idx="11">
                  <c:v>1.7074251523164052</c:v>
                </c:pt>
                <c:pt idx="12">
                  <c:v>1.673359592298205</c:v>
                </c:pt>
                <c:pt idx="13">
                  <c:v>1.6107143444418106</c:v>
                </c:pt>
                <c:pt idx="14">
                  <c:v>1.4949858548809813</c:v>
                </c:pt>
                <c:pt idx="15">
                  <c:v>1.4108078509919295</c:v>
                </c:pt>
                <c:pt idx="16">
                  <c:v>1.3408666394757192</c:v>
                </c:pt>
                <c:pt idx="17">
                  <c:v>1.2528516802978014</c:v>
                </c:pt>
                <c:pt idx="18">
                  <c:v>1.185368535980531</c:v>
                </c:pt>
                <c:pt idx="19">
                  <c:v>1.1188726781359268</c:v>
                </c:pt>
                <c:pt idx="20">
                  <c:v>1.0792840161494448</c:v>
                </c:pt>
                <c:pt idx="21">
                  <c:v>1.0684118616168672</c:v>
                </c:pt>
                <c:pt idx="22">
                  <c:v>1.0321920309632189</c:v>
                </c:pt>
                <c:pt idx="23">
                  <c:v>0.99739354648425815</c:v>
                </c:pt>
                <c:pt idx="24">
                  <c:v>0.98646465464508204</c:v>
                </c:pt>
                <c:pt idx="25">
                  <c:v>0.96904776510603452</c:v>
                </c:pt>
                <c:pt idx="26">
                  <c:v>0.92981929375969086</c:v>
                </c:pt>
                <c:pt idx="27">
                  <c:v>0.88159496766778978</c:v>
                </c:pt>
                <c:pt idx="28">
                  <c:v>0.85802758993456685</c:v>
                </c:pt>
                <c:pt idx="29">
                  <c:v>0.85005222271293768</c:v>
                </c:pt>
                <c:pt idx="30">
                  <c:v>0.82836339910189816</c:v>
                </c:pt>
                <c:pt idx="31">
                  <c:v>0.8025221444483529</c:v>
                </c:pt>
                <c:pt idx="32">
                  <c:v>0.78615585944034261</c:v>
                </c:pt>
                <c:pt idx="33">
                  <c:v>0.78397005869916736</c:v>
                </c:pt>
                <c:pt idx="34">
                  <c:v>0.76474630582923431</c:v>
                </c:pt>
                <c:pt idx="35">
                  <c:v>0.71633957904992629</c:v>
                </c:pt>
                <c:pt idx="36">
                  <c:v>0.65463204192386304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0-4A27-A3E8-C9FE7777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148936"/>
        <c:axId val="714148608"/>
      </c:lineChart>
      <c:dateAx>
        <c:axId val="714148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14148608"/>
        <c:crosses val="autoZero"/>
        <c:auto val="1"/>
        <c:lblOffset val="100"/>
        <c:baseTimeUnit val="days"/>
      </c:dateAx>
      <c:valAx>
        <c:axId val="7141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1414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Sheet1!$S$29</c:f>
              <c:strCache>
                <c:ptCount val="1"/>
                <c:pt idx="0">
                  <c:v>Positive tests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Sheet1!$O$30:$O$85</c:f>
              <c:numCache>
                <c:formatCode>m/d/yyyy</c:formatCode>
                <c:ptCount val="5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</c:numCache>
            </c:numRef>
          </c:cat>
          <c:val>
            <c:numRef>
              <c:f>Sheet1!$S$30:$S$85</c:f>
              <c:numCache>
                <c:formatCode>0.00%</c:formatCode>
                <c:ptCount val="56"/>
                <c:pt idx="0">
                  <c:v>4.9069767441860465E-2</c:v>
                </c:pt>
                <c:pt idx="1">
                  <c:v>4.9069767441860472E-2</c:v>
                </c:pt>
                <c:pt idx="2">
                  <c:v>4.9069767441860465E-2</c:v>
                </c:pt>
                <c:pt idx="3">
                  <c:v>4.9069767441860465E-2</c:v>
                </c:pt>
                <c:pt idx="4">
                  <c:v>4.9069767441860458E-2</c:v>
                </c:pt>
                <c:pt idx="5">
                  <c:v>4.9069767441860458E-2</c:v>
                </c:pt>
                <c:pt idx="6">
                  <c:v>4.9069767441860465E-2</c:v>
                </c:pt>
                <c:pt idx="7">
                  <c:v>9.3111111111111117E-2</c:v>
                </c:pt>
                <c:pt idx="8">
                  <c:v>9.3111111111111103E-2</c:v>
                </c:pt>
                <c:pt idx="9">
                  <c:v>9.3111111111111103E-2</c:v>
                </c:pt>
                <c:pt idx="10">
                  <c:v>9.3111111111111117E-2</c:v>
                </c:pt>
                <c:pt idx="11">
                  <c:v>9.3111111111111117E-2</c:v>
                </c:pt>
                <c:pt idx="12">
                  <c:v>9.3111111111111103E-2</c:v>
                </c:pt>
                <c:pt idx="13">
                  <c:v>9.3111111111111103E-2</c:v>
                </c:pt>
                <c:pt idx="14">
                  <c:v>8.9417475728155338E-2</c:v>
                </c:pt>
                <c:pt idx="15">
                  <c:v>8.9417475728155338E-2</c:v>
                </c:pt>
                <c:pt idx="16">
                  <c:v>8.9417475728155352E-2</c:v>
                </c:pt>
                <c:pt idx="17">
                  <c:v>8.9417475728155324E-2</c:v>
                </c:pt>
                <c:pt idx="18">
                  <c:v>8.9417475728155338E-2</c:v>
                </c:pt>
                <c:pt idx="19">
                  <c:v>8.9417475728155338E-2</c:v>
                </c:pt>
                <c:pt idx="20">
                  <c:v>8.9417475728155338E-2</c:v>
                </c:pt>
                <c:pt idx="21">
                  <c:v>0.1592682926829268</c:v>
                </c:pt>
                <c:pt idx="22">
                  <c:v>0.15926829268292683</c:v>
                </c:pt>
                <c:pt idx="23">
                  <c:v>0.15926829268292683</c:v>
                </c:pt>
                <c:pt idx="24">
                  <c:v>0.15926829268292683</c:v>
                </c:pt>
                <c:pt idx="25">
                  <c:v>0.15926829268292686</c:v>
                </c:pt>
                <c:pt idx="26">
                  <c:v>0.15926829268292686</c:v>
                </c:pt>
                <c:pt idx="27">
                  <c:v>0.1592682926829268</c:v>
                </c:pt>
                <c:pt idx="28">
                  <c:v>0.18242937853107344</c:v>
                </c:pt>
                <c:pt idx="29">
                  <c:v>0.18242937853107344</c:v>
                </c:pt>
                <c:pt idx="30">
                  <c:v>0.18242937853107347</c:v>
                </c:pt>
                <c:pt idx="31">
                  <c:v>0.18242937853107344</c:v>
                </c:pt>
                <c:pt idx="32">
                  <c:v>0.18242937853107344</c:v>
                </c:pt>
                <c:pt idx="33">
                  <c:v>0.18242937853107344</c:v>
                </c:pt>
                <c:pt idx="34">
                  <c:v>0.18242937853107347</c:v>
                </c:pt>
                <c:pt idx="35">
                  <c:v>0.18788944723618092</c:v>
                </c:pt>
                <c:pt idx="36">
                  <c:v>0.1878894472361809</c:v>
                </c:pt>
                <c:pt idx="37">
                  <c:v>0.1878894472361809</c:v>
                </c:pt>
                <c:pt idx="38">
                  <c:v>0.1878894472361809</c:v>
                </c:pt>
                <c:pt idx="39">
                  <c:v>0.18788944723618092</c:v>
                </c:pt>
                <c:pt idx="40">
                  <c:v>0.1878894472361809</c:v>
                </c:pt>
                <c:pt idx="41">
                  <c:v>0.1878894472361809</c:v>
                </c:pt>
                <c:pt idx="42">
                  <c:v>0.18760000000000002</c:v>
                </c:pt>
                <c:pt idx="43">
                  <c:v>0.18759999999999999</c:v>
                </c:pt>
                <c:pt idx="44">
                  <c:v>0.18759999999999999</c:v>
                </c:pt>
                <c:pt idx="45">
                  <c:v>0.18759999999999999</c:v>
                </c:pt>
                <c:pt idx="46">
                  <c:v>0.18759999999999999</c:v>
                </c:pt>
                <c:pt idx="47">
                  <c:v>0.18759999999999999</c:v>
                </c:pt>
                <c:pt idx="48">
                  <c:v>0.18759999999999999</c:v>
                </c:pt>
                <c:pt idx="49">
                  <c:v>0.17404166666666665</c:v>
                </c:pt>
                <c:pt idx="50">
                  <c:v>0.17404166666666668</c:v>
                </c:pt>
                <c:pt idx="51">
                  <c:v>0.17404166666666668</c:v>
                </c:pt>
                <c:pt idx="52">
                  <c:v>0.17404166666666665</c:v>
                </c:pt>
                <c:pt idx="53">
                  <c:v>0.17404166666666668</c:v>
                </c:pt>
                <c:pt idx="54">
                  <c:v>0.17404166666666668</c:v>
                </c:pt>
                <c:pt idx="55">
                  <c:v>0.17404166666666668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F-454B-BBA3-AE1566CB8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160312"/>
        <c:axId val="582164248"/>
      </c:lineChart>
      <c:dateAx>
        <c:axId val="582160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82164248"/>
        <c:crosses val="autoZero"/>
        <c:auto val="1"/>
        <c:lblOffset val="100"/>
        <c:baseTimeUnit val="days"/>
      </c:dateAx>
      <c:valAx>
        <c:axId val="58216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8216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Sheet1!$Q$29</c:f>
              <c:strCache>
                <c:ptCount val="1"/>
                <c:pt idx="0">
                  <c:v># tests per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Sheet1!$O$30:$O$85</c:f>
              <c:numCache>
                <c:formatCode>m/d/yyyy</c:formatCode>
                <c:ptCount val="5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</c:numCache>
            </c:numRef>
          </c:cat>
          <c:val>
            <c:numRef>
              <c:f>Sheet1!$Q$30:$Q$85</c:f>
              <c:numCache>
                <c:formatCode>General</c:formatCode>
                <c:ptCount val="56"/>
                <c:pt idx="0">
                  <c:v>101.89573459715639</c:v>
                </c:pt>
                <c:pt idx="1">
                  <c:v>264.9289099526066</c:v>
                </c:pt>
                <c:pt idx="2">
                  <c:v>611.37440758293837</c:v>
                </c:pt>
                <c:pt idx="3">
                  <c:v>509.478672985782</c:v>
                </c:pt>
                <c:pt idx="4">
                  <c:v>1202.3696682464456</c:v>
                </c:pt>
                <c:pt idx="5">
                  <c:v>672.51184834123228</c:v>
                </c:pt>
                <c:pt idx="6">
                  <c:v>937.44075829383883</c:v>
                </c:pt>
                <c:pt idx="7">
                  <c:v>1084.72553699284</c:v>
                </c:pt>
                <c:pt idx="8">
                  <c:v>1052.5059665871122</c:v>
                </c:pt>
                <c:pt idx="9">
                  <c:v>2105.0119331742244</c:v>
                </c:pt>
                <c:pt idx="10">
                  <c:v>1621.7183770883055</c:v>
                </c:pt>
                <c:pt idx="11">
                  <c:v>1632.4582338902146</c:v>
                </c:pt>
                <c:pt idx="12">
                  <c:v>762.52983293556088</c:v>
                </c:pt>
                <c:pt idx="13">
                  <c:v>741.05011933174228</c:v>
                </c:pt>
                <c:pt idx="14">
                  <c:v>928.23018458197612</c:v>
                </c:pt>
                <c:pt idx="15">
                  <c:v>1330.8360477741585</c:v>
                </c:pt>
                <c:pt idx="16">
                  <c:v>1621.6069489685124</c:v>
                </c:pt>
                <c:pt idx="17">
                  <c:v>1599.239956568947</c:v>
                </c:pt>
                <c:pt idx="18">
                  <c:v>2013.0293159609121</c:v>
                </c:pt>
                <c:pt idx="19">
                  <c:v>1498.5884907709012</c:v>
                </c:pt>
                <c:pt idx="20">
                  <c:v>1308.4690553745929</c:v>
                </c:pt>
                <c:pt idx="21">
                  <c:v>1142.7258805513018</c:v>
                </c:pt>
                <c:pt idx="22">
                  <c:v>1444.104134762634</c:v>
                </c:pt>
                <c:pt idx="23">
                  <c:v>1971.5160796324656</c:v>
                </c:pt>
                <c:pt idx="24">
                  <c:v>1795.7120980091884</c:v>
                </c:pt>
                <c:pt idx="25">
                  <c:v>2298.0091883614086</c:v>
                </c:pt>
                <c:pt idx="26">
                  <c:v>1883.6140888208267</c:v>
                </c:pt>
                <c:pt idx="27">
                  <c:v>1764.3185298621747</c:v>
                </c:pt>
                <c:pt idx="28">
                  <c:v>2280.3344688758129</c:v>
                </c:pt>
                <c:pt idx="29">
                  <c:v>2603.7472901827191</c:v>
                </c:pt>
                <c:pt idx="30">
                  <c:v>2664.0445958501082</c:v>
                </c:pt>
                <c:pt idx="31">
                  <c:v>3036.791576339424</c:v>
                </c:pt>
                <c:pt idx="32">
                  <c:v>3294.4255187364511</c:v>
                </c:pt>
                <c:pt idx="33">
                  <c:v>1956.9216475689068</c:v>
                </c:pt>
                <c:pt idx="34">
                  <c:v>1863.7349024465777</c:v>
                </c:pt>
                <c:pt idx="35">
                  <c:v>2070.366408130516</c:v>
                </c:pt>
                <c:pt idx="36">
                  <c:v>3927.8416688954267</c:v>
                </c:pt>
                <c:pt idx="37">
                  <c:v>3480.7702594276548</c:v>
                </c:pt>
                <c:pt idx="38">
                  <c:v>3432.8697512703934</c:v>
                </c:pt>
                <c:pt idx="39">
                  <c:v>2416.3145225996254</c:v>
                </c:pt>
                <c:pt idx="40">
                  <c:v>2102.3000802353572</c:v>
                </c:pt>
                <c:pt idx="41">
                  <c:v>2469.537309441027</c:v>
                </c:pt>
                <c:pt idx="42">
                  <c:v>2329.4243070362472</c:v>
                </c:pt>
                <c:pt idx="43">
                  <c:v>2553.3049040511728</c:v>
                </c:pt>
                <c:pt idx="44">
                  <c:v>3219.6162046908316</c:v>
                </c:pt>
                <c:pt idx="45">
                  <c:v>3320.8955223880598</c:v>
                </c:pt>
                <c:pt idx="46">
                  <c:v>3667.3773987206828</c:v>
                </c:pt>
                <c:pt idx="47">
                  <c:v>2835.8208955223881</c:v>
                </c:pt>
                <c:pt idx="48">
                  <c:v>2073.5607675906185</c:v>
                </c:pt>
                <c:pt idx="49">
                  <c:v>2648.7909983241561</c:v>
                </c:pt>
                <c:pt idx="50">
                  <c:v>4067.9913813741919</c:v>
                </c:pt>
                <c:pt idx="51">
                  <c:v>4142.6861383768255</c:v>
                </c:pt>
                <c:pt idx="52">
                  <c:v>4292.0756523820928</c:v>
                </c:pt>
                <c:pt idx="53">
                  <c:v>4418.4821642327024</c:v>
                </c:pt>
                <c:pt idx="54">
                  <c:v>2723.4857553267893</c:v>
                </c:pt>
                <c:pt idx="55">
                  <c:v>1706.4879099832415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0-499D-883D-61389C8B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66808"/>
        <c:axId val="405171400"/>
      </c:lineChart>
      <c:dateAx>
        <c:axId val="405166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5171400"/>
        <c:crosses val="autoZero"/>
        <c:auto val="1"/>
        <c:lblOffset val="100"/>
        <c:baseTimeUnit val="days"/>
      </c:dateAx>
      <c:valAx>
        <c:axId val="40517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516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Sheet1!$R$30:$R$85</c:f>
              <c:numCache>
                <c:formatCode>0.0</c:formatCode>
                <c:ptCount val="56"/>
                <c:pt idx="0">
                  <c:v>371.91943127962082</c:v>
                </c:pt>
                <c:pt idx="1">
                  <c:v>538.00947867298578</c:v>
                </c:pt>
                <c:pt idx="2">
                  <c:v>560.42654028436027</c:v>
                </c:pt>
                <c:pt idx="3">
                  <c:v>614.28571428571433</c:v>
                </c:pt>
                <c:pt idx="4">
                  <c:v>754.68997177081201</c:v>
                </c:pt>
                <c:pt idx="5">
                  <c:v>867.20097986145561</c:v>
                </c:pt>
                <c:pt idx="6">
                  <c:v>1080.5777692316394</c:v>
                </c:pt>
                <c:pt idx="7">
                  <c:v>1239.4691555319998</c:v>
                </c:pt>
                <c:pt idx="8">
                  <c:v>1300.9103791953953</c:v>
                </c:pt>
                <c:pt idx="9">
                  <c:v>1313.7700912802995</c:v>
                </c:pt>
                <c:pt idx="10">
                  <c:v>1285.7142857142858</c:v>
                </c:pt>
                <c:pt idx="11">
                  <c:v>1263.3578067984479</c:v>
                </c:pt>
                <c:pt idx="12">
                  <c:v>1303.1192469680261</c:v>
                </c:pt>
                <c:pt idx="13">
                  <c:v>1234.0613920814958</c:v>
                </c:pt>
                <c:pt idx="14">
                  <c:v>1230.8501891501587</c:v>
                </c:pt>
                <c:pt idx="15">
                  <c:v>1285.2174865888298</c:v>
                </c:pt>
                <c:pt idx="16">
                  <c:v>1390.3687234224496</c:v>
                </c:pt>
                <c:pt idx="17">
                  <c:v>1471.4285714285713</c:v>
                </c:pt>
                <c:pt idx="18">
                  <c:v>1502.0708137099034</c:v>
                </c:pt>
                <c:pt idx="19">
                  <c:v>1518.2519689939716</c:v>
                </c:pt>
                <c:pt idx="20">
                  <c:v>1568.2389876602506</c:v>
                </c:pt>
                <c:pt idx="21">
                  <c:v>1596.3064364374279</c:v>
                </c:pt>
                <c:pt idx="22">
                  <c:v>1637.0178467803562</c:v>
                </c:pt>
                <c:pt idx="23">
                  <c:v>1692.0215036446311</c:v>
                </c:pt>
                <c:pt idx="24">
                  <c:v>1757.1428571428571</c:v>
                </c:pt>
                <c:pt idx="25">
                  <c:v>1919.6583697606445</c:v>
                </c:pt>
                <c:pt idx="26">
                  <c:v>2085.3216776777995</c:v>
                </c:pt>
                <c:pt idx="27">
                  <c:v>2184.2543228517484</c:v>
                </c:pt>
                <c:pt idx="28">
                  <c:v>2361.5513911846392</c:v>
                </c:pt>
                <c:pt idx="29">
                  <c:v>2503.8965812382162</c:v>
                </c:pt>
                <c:pt idx="30">
                  <c:v>2514.3690896307994</c:v>
                </c:pt>
                <c:pt idx="31">
                  <c:v>2528.571428571428</c:v>
                </c:pt>
                <c:pt idx="32">
                  <c:v>2498.5759913221004</c:v>
                </c:pt>
                <c:pt idx="33">
                  <c:v>2687.7323311382015</c:v>
                </c:pt>
                <c:pt idx="34">
                  <c:v>2804.4074259349941</c:v>
                </c:pt>
                <c:pt idx="35">
                  <c:v>2860.9900223537043</c:v>
                </c:pt>
                <c:pt idx="36">
                  <c:v>2735.5455943341576</c:v>
                </c:pt>
                <c:pt idx="37">
                  <c:v>2756.3139418579353</c:v>
                </c:pt>
                <c:pt idx="38">
                  <c:v>2842.8571428571427</c:v>
                </c:pt>
                <c:pt idx="39">
                  <c:v>2879.8654141293905</c:v>
                </c:pt>
                <c:pt idx="40">
                  <c:v>2683.5030191516394</c:v>
                </c:pt>
                <c:pt idx="41">
                  <c:v>2646.195297046379</c:v>
                </c:pt>
                <c:pt idx="42">
                  <c:v>2630.1989786346171</c:v>
                </c:pt>
                <c:pt idx="43">
                  <c:v>2808.9222466519118</c:v>
                </c:pt>
                <c:pt idx="44">
                  <c:v>2913.7109345500585</c:v>
                </c:pt>
                <c:pt idx="45">
                  <c:v>2857.1428571428573</c:v>
                </c:pt>
                <c:pt idx="46">
                  <c:v>2902.7666701839871</c:v>
                </c:pt>
                <c:pt idx="47">
                  <c:v>3119.1504526587041</c:v>
                </c:pt>
                <c:pt idx="48">
                  <c:v>3251.0175860424174</c:v>
                </c:pt>
                <c:pt idx="49">
                  <c:v>3389.7576046129939</c:v>
                </c:pt>
                <c:pt idx="50">
                  <c:v>3497.0582854004251</c:v>
                </c:pt>
                <c:pt idx="51">
                  <c:v>3481.0104082296252</c:v>
                </c:pt>
                <c:pt idx="52">
                  <c:v>3428.5714285714284</c:v>
                </c:pt>
                <c:pt idx="53">
                  <c:v>3495.0579705188279</c:v>
                </c:pt>
                <c:pt idx="54">
                  <c:v>3528.7116522452889</c:v>
                </c:pt>
                <c:pt idx="55">
                  <c:v>3575.4984780601253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5-4946-A26F-8D3C58B1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945488"/>
        <c:axId val="579944832"/>
      </c:lineChart>
      <c:catAx>
        <c:axId val="57994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79944832"/>
        <c:crosses val="autoZero"/>
        <c:auto val="1"/>
        <c:lblAlgn val="ctr"/>
        <c:lblOffset val="100"/>
        <c:noMultiLvlLbl val="0"/>
      </c:catAx>
      <c:valAx>
        <c:axId val="5799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799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Rough</a:t>
            </a:r>
            <a:r>
              <a:rPr lang="sv-SE" baseline="0"/>
              <a:t> Re(t) estimate Sweden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Sheet1!$K$9:$K$55</c:f>
              <c:numCache>
                <c:formatCode>m/d/yyyy</c:formatCode>
                <c:ptCount val="4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</c:numCache>
            </c:numRef>
          </c:cat>
          <c:val>
            <c:numRef>
              <c:f>Sheet1!$L$9:$L$55</c:f>
              <c:numCache>
                <c:formatCode>0.00</c:formatCode>
                <c:ptCount val="47"/>
                <c:pt idx="0">
                  <c:v>1.4636240552349922</c:v>
                </c:pt>
                <c:pt idx="1">
                  <c:v>1.1795228480372426</c:v>
                </c:pt>
                <c:pt idx="2">
                  <c:v>1.0620152123173523</c:v>
                </c:pt>
                <c:pt idx="3">
                  <c:v>1.0385560308735506</c:v>
                </c:pt>
                <c:pt idx="4">
                  <c:v>1.05754548624748</c:v>
                </c:pt>
                <c:pt idx="5">
                  <c:v>1.1131678686798967</c:v>
                </c:pt>
                <c:pt idx="6">
                  <c:v>1.1929230566027633</c:v>
                </c:pt>
                <c:pt idx="7">
                  <c:v>1.3130456981980512</c:v>
                </c:pt>
                <c:pt idx="8">
                  <c:v>1.4634773386875715</c:v>
                </c:pt>
                <c:pt idx="9">
                  <c:v>1.5676736159088362</c:v>
                </c:pt>
                <c:pt idx="10">
                  <c:v>1.626921965555745</c:v>
                </c:pt>
                <c:pt idx="11">
                  <c:v>1.6584845638005941</c:v>
                </c:pt>
                <c:pt idx="12">
                  <c:v>1.684064937843273</c:v>
                </c:pt>
                <c:pt idx="13">
                  <c:v>1.6917887535167104</c:v>
                </c:pt>
                <c:pt idx="14">
                  <c:v>1.6525290957517278</c:v>
                </c:pt>
                <c:pt idx="15">
                  <c:v>1.6090844538512035</c:v>
                </c:pt>
                <c:pt idx="16">
                  <c:v>1.5820794301037058</c:v>
                </c:pt>
                <c:pt idx="17">
                  <c:v>1.5174530447308681</c:v>
                </c:pt>
                <c:pt idx="18">
                  <c:v>1.4424323626020199</c:v>
                </c:pt>
                <c:pt idx="19">
                  <c:v>1.3513607617313299</c:v>
                </c:pt>
                <c:pt idx="20">
                  <c:v>1.2844098366149179</c:v>
                </c:pt>
                <c:pt idx="21">
                  <c:v>1.2635332098095495</c:v>
                </c:pt>
                <c:pt idx="22">
                  <c:v>1.2235310863043665</c:v>
                </c:pt>
                <c:pt idx="23">
                  <c:v>1.145671544441889</c:v>
                </c:pt>
                <c:pt idx="24">
                  <c:v>1.097103520725609</c:v>
                </c:pt>
                <c:pt idx="25">
                  <c:v>1.1000067687964392</c:v>
                </c:pt>
                <c:pt idx="26">
                  <c:v>1.113835487401152</c:v>
                </c:pt>
                <c:pt idx="27">
                  <c:v>1.0657818906087284</c:v>
                </c:pt>
                <c:pt idx="28">
                  <c:v>0.99126709862955753</c:v>
                </c:pt>
                <c:pt idx="29">
                  <c:v>0.9602555492213436</c:v>
                </c:pt>
                <c:pt idx="30">
                  <c:v>0.98516783564175991</c:v>
                </c:pt>
                <c:pt idx="31">
                  <c:v>1.0306634778273152</c:v>
                </c:pt>
                <c:pt idx="32">
                  <c:v>1.0209455489080732</c:v>
                </c:pt>
                <c:pt idx="33">
                  <c:v>1.0001926818222204</c:v>
                </c:pt>
                <c:pt idx="34">
                  <c:v>1.0433964552678832</c:v>
                </c:pt>
                <c:pt idx="35">
                  <c:v>1.1070773100923927</c:v>
                </c:pt>
                <c:pt idx="36">
                  <c:v>1.1374937740570801</c:v>
                </c:pt>
                <c:pt idx="37">
                  <c:v>1.1333544518356118</c:v>
                </c:pt>
                <c:pt idx="38">
                  <c:v>1.0964449177229014</c:v>
                </c:pt>
                <c:pt idx="39">
                  <c:v>1.0770908697798733</c:v>
                </c:pt>
                <c:pt idx="40">
                  <c:v>1.0810998895618882</c:v>
                </c:pt>
                <c:pt idx="41">
                  <c:v>1.0676676651984291</c:v>
                </c:pt>
                <c:pt idx="42">
                  <c:v>1.0441662426144414</c:v>
                </c:pt>
                <c:pt idx="43">
                  <c:v>1.0116530074142653</c:v>
                </c:pt>
                <c:pt idx="44">
                  <c:v>0.91860108295429221</c:v>
                </c:pt>
                <c:pt idx="45">
                  <c:v>0.88530993736299013</c:v>
                </c:pt>
                <c:pt idx="46">
                  <c:v>0.87700167320480626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A-4784-9727-EB008225891B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# Tests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Sheet1!$K$9:$K$55</c:f>
              <c:numCache>
                <c:formatCode>m/d/yyyy</c:formatCode>
                <c:ptCount val="4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</c:numCache>
            </c:numRef>
          </c:cat>
          <c:val>
            <c:numRef>
              <c:f>Sheet1!$N$9:$N$55</c:f>
              <c:numCache>
                <c:formatCode>General</c:formatCode>
                <c:ptCount val="47"/>
                <c:pt idx="0">
                  <c:v>1.2034151520440695</c:v>
                </c:pt>
                <c:pt idx="1">
                  <c:v>1.044088265726139</c:v>
                </c:pt>
                <c:pt idx="2">
                  <c:v>0.99346791779124521</c:v>
                </c:pt>
                <c:pt idx="3">
                  <c:v>1.0153851586863261</c:v>
                </c:pt>
                <c:pt idx="4">
                  <c:v>1.0678925166801794</c:v>
                </c:pt>
                <c:pt idx="5">
                  <c:v>1.11137377454566</c:v>
                </c:pt>
                <c:pt idx="6">
                  <c:v>1.1182075563421352</c:v>
                </c:pt>
                <c:pt idx="7">
                  <c:v>1.1440234247382812</c:v>
                </c:pt>
                <c:pt idx="8">
                  <c:v>1.1868487815035758</c:v>
                </c:pt>
                <c:pt idx="9">
                  <c:v>1.1877873441583755</c:v>
                </c:pt>
                <c:pt idx="10">
                  <c:v>1.162154250230601</c:v>
                </c:pt>
                <c:pt idx="11">
                  <c:v>1.1367389021066396</c:v>
                </c:pt>
                <c:pt idx="12">
                  <c:v>1.1559766463390875</c:v>
                </c:pt>
                <c:pt idx="13">
                  <c:v>1.2127785642981967</c:v>
                </c:pt>
                <c:pt idx="14">
                  <c:v>1.2490786060023789</c:v>
                </c:pt>
                <c:pt idx="15">
                  <c:v>1.2812904079645115</c:v>
                </c:pt>
                <c:pt idx="16">
                  <c:v>1.3230987710207669</c:v>
                </c:pt>
                <c:pt idx="17">
                  <c:v>1.3251288205448373</c:v>
                </c:pt>
                <c:pt idx="18">
                  <c:v>1.2976995738158981</c:v>
                </c:pt>
                <c:pt idx="19">
                  <c:v>1.2400556588168168</c:v>
                </c:pt>
                <c:pt idx="20">
                  <c:v>1.1940807094716048</c:v>
                </c:pt>
                <c:pt idx="21">
                  <c:v>1.1885030363878071</c:v>
                </c:pt>
                <c:pt idx="22">
                  <c:v>1.163535103427922</c:v>
                </c:pt>
                <c:pt idx="23">
                  <c:v>1.1008842577785416</c:v>
                </c:pt>
                <c:pt idx="24">
                  <c:v>1.0637879045086422</c:v>
                </c:pt>
                <c:pt idx="25">
                  <c:v>1.0742970601127508</c:v>
                </c:pt>
                <c:pt idx="26">
                  <c:v>1.0929286429453156</c:v>
                </c:pt>
                <c:pt idx="27">
                  <c:v>1.0493317465376977</c:v>
                </c:pt>
                <c:pt idx="28">
                  <c:v>0.97975823524895367</c:v>
                </c:pt>
                <c:pt idx="29">
                  <c:v>0.95242243265554838</c:v>
                </c:pt>
                <c:pt idx="30">
                  <c:v>0.98043229300862578</c:v>
                </c:pt>
                <c:pt idx="31">
                  <c:v>1.0285143543191424</c:v>
                </c:pt>
                <c:pt idx="32">
                  <c:v>1.0209755130051426</c:v>
                </c:pt>
                <c:pt idx="33">
                  <c:v>1.0044441155354471</c:v>
                </c:pt>
                <c:pt idx="34">
                  <c:v>1.0557952790743383</c:v>
                </c:pt>
                <c:pt idx="35">
                  <c:v>1.1299282195628122</c:v>
                </c:pt>
                <c:pt idx="36">
                  <c:v>1.1706486246793006</c:v>
                </c:pt>
                <c:pt idx="37">
                  <c:v>1.1759893267011661</c:v>
                </c:pt>
                <c:pt idx="38">
                  <c:v>1.145819260201665</c:v>
                </c:pt>
                <c:pt idx="39">
                  <c:v>1.1314532314271109</c:v>
                </c:pt>
                <c:pt idx="40">
                  <c:v>1.1344794387796022</c:v>
                </c:pt>
                <c:pt idx="41">
                  <c:v>1.1117803835329743</c:v>
                </c:pt>
                <c:pt idx="42">
                  <c:v>1.0777949831802169</c:v>
                </c:pt>
                <c:pt idx="43">
                  <c:v>1.0354060748072953</c:v>
                </c:pt>
                <c:pt idx="44">
                  <c:v>0.93233117620745198</c:v>
                </c:pt>
                <c:pt idx="45">
                  <c:v>0.86873854140100715</c:v>
                </c:pt>
                <c:pt idx="46">
                  <c:v>0.90009004824963068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A-4784-9727-EB0082258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75264"/>
        <c:axId val="642871328"/>
      </c:lineChart>
      <c:dateAx>
        <c:axId val="64287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42871328"/>
        <c:crosses val="autoZero"/>
        <c:auto val="1"/>
        <c:lblOffset val="100"/>
        <c:baseTimeUnit val="days"/>
      </c:dateAx>
      <c:valAx>
        <c:axId val="6428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428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809625</xdr:colOff>
      <xdr:row>98</xdr:row>
      <xdr:rowOff>74612</xdr:rowOff>
    </xdr:from>
    <xdr:to>
      <xdr:col>7</xdr:col>
      <xdr:colOff>274637</xdr:colOff>
      <xdr:row>113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597A8-8618-4916-B166-79D5D8658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311150</xdr:colOff>
      <xdr:row>2</xdr:row>
      <xdr:rowOff>69850</xdr:rowOff>
    </xdr:from>
    <xdr:to>
      <xdr:col>9</xdr:col>
      <xdr:colOff>587375</xdr:colOff>
      <xdr:row>17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C80AA0-7BBA-456A-92A5-0B01DD938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379412</xdr:colOff>
      <xdr:row>40</xdr:row>
      <xdr:rowOff>14287</xdr:rowOff>
    </xdr:from>
    <xdr:to>
      <xdr:col>30</xdr:col>
      <xdr:colOff>74612</xdr:colOff>
      <xdr:row>54</xdr:row>
      <xdr:rowOff>134937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471C43-AE4E-4229-A2B9-23FC7F9D5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569912</xdr:colOff>
      <xdr:row>24</xdr:row>
      <xdr:rowOff>179387</xdr:rowOff>
    </xdr:from>
    <xdr:to>
      <xdr:col>29</xdr:col>
      <xdr:colOff>265112</xdr:colOff>
      <xdr:row>39</xdr:row>
      <xdr:rowOff>112712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B2DE16-070C-4B5A-9020-2E599A4D5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204787</xdr:colOff>
      <xdr:row>91</xdr:row>
      <xdr:rowOff>134937</xdr:rowOff>
    </xdr:from>
    <xdr:to>
      <xdr:col>24</xdr:col>
      <xdr:colOff>112712</xdr:colOff>
      <xdr:row>106</xdr:row>
      <xdr:rowOff>68262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B98A67-FF89-4455-8E9A-620D087D0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107950</xdr:colOff>
      <xdr:row>0</xdr:row>
      <xdr:rowOff>44450</xdr:rowOff>
    </xdr:from>
    <xdr:to>
      <xdr:col>22</xdr:col>
      <xdr:colOff>168274</xdr:colOff>
      <xdr:row>20</xdr:row>
      <xdr:rowOff>71438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D4FA1E-F84D-4FF0-B832-1936D35EA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93F3-16B4-4BAD-822F-7E057E0C424B}">
  <dimension ref="A1:U315"/>
  <sheetViews>
    <sheetView tabSelected="1" topLeftCell="I1" workbookViewId="0">
      <selection activeCell="N2" activeCellId="2" sqref="K2:K56 L2:L56 N2:N56"/>
    </sheetView>
  </sheetViews>
  <sheetFormatPr defaultRowHeight="14.75"/>
  <cols>
    <col min="1" max="1" width="9.86328125" bestFit="1" customWidth="1"/>
    <col min="2" max="2" width="17" customWidth="1"/>
    <col min="3" max="3" width="19.90625" customWidth="1"/>
    <col min="4" max="4" width="14.40625" customWidth="1"/>
    <col min="5" max="6" width="19.54296875" customWidth="1"/>
    <col min="7" max="7" width="13" customWidth="1"/>
    <col min="8" max="10" width="17.36328125" customWidth="1"/>
    <col min="11" max="11" width="9.86328125" bestFit="1" customWidth="1"/>
    <col min="12" max="12" width="10.36328125" customWidth="1"/>
    <col min="13" max="14" width="10.6796875" customWidth="1"/>
    <col min="15" max="15" width="12.76953125" customWidth="1"/>
    <col min="16" max="16" width="10.6328125" customWidth="1"/>
    <col min="17" max="17" width="11.58984375" customWidth="1"/>
    <col min="18" max="18" width="14.40625" customWidth="1"/>
  </cols>
  <sheetData>
    <row r="1" spans="1:21">
      <c r="B1" s="4" t="s">
        <v>0</v>
      </c>
      <c r="C1">
        <v>4.8</v>
      </c>
      <c r="E1" s="4" t="s">
        <v>1</v>
      </c>
      <c r="F1">
        <v>15</v>
      </c>
    </row>
    <row r="2" spans="1:21">
      <c r="B2" t="s">
        <v>6</v>
      </c>
      <c r="C2" s="4" t="s">
        <v>7</v>
      </c>
      <c r="D2" t="s">
        <v>8</v>
      </c>
      <c r="E2" s="4" t="s">
        <v>9</v>
      </c>
      <c r="F2" s="4" t="s">
        <v>10</v>
      </c>
      <c r="L2" s="4" t="s">
        <v>2</v>
      </c>
      <c r="M2" s="4" t="s">
        <v>3</v>
      </c>
      <c r="N2" t="s">
        <v>15</v>
      </c>
      <c r="T2" t="s">
        <v>4</v>
      </c>
      <c r="U2">
        <v>119200</v>
      </c>
    </row>
    <row r="3" spans="1:21">
      <c r="A3" s="2">
        <v>43865</v>
      </c>
      <c r="B3" s="1">
        <v>1</v>
      </c>
      <c r="C3" s="1"/>
      <c r="F3" s="6"/>
      <c r="K3" s="2">
        <f>G33</f>
        <v>43895</v>
      </c>
      <c r="L3" s="3">
        <f>H33</f>
        <v>4.4087719351448778</v>
      </c>
      <c r="M3" s="3">
        <f>I33</f>
        <v>3.1302464682821274</v>
      </c>
      <c r="T3">
        <v>17</v>
      </c>
      <c r="U3">
        <v>24300</v>
      </c>
    </row>
    <row r="4" spans="1:21">
      <c r="A4" s="2">
        <v>43866</v>
      </c>
      <c r="B4" s="1">
        <v>0</v>
      </c>
      <c r="C4" s="1"/>
      <c r="F4" s="6"/>
      <c r="K4" s="2">
        <f t="shared" ref="K4:M4" si="0">G34</f>
        <v>43896</v>
      </c>
      <c r="L4" s="3">
        <f t="shared" si="0"/>
        <v>3.7399662213889515</v>
      </c>
      <c r="M4" s="3">
        <f t="shared" si="0"/>
        <v>2.926858429786944</v>
      </c>
      <c r="N4">
        <f>J34</f>
        <v>2.0450895687481254</v>
      </c>
      <c r="T4">
        <v>16</v>
      </c>
      <c r="U4">
        <v>20000</v>
      </c>
    </row>
    <row r="5" spans="1:21">
      <c r="A5" s="2">
        <v>43867</v>
      </c>
      <c r="B5" s="1">
        <v>0</v>
      </c>
      <c r="C5" s="1"/>
      <c r="F5" s="6"/>
      <c r="K5" s="2">
        <f t="shared" ref="K5:N20" si="1">G35</f>
        <v>43897</v>
      </c>
      <c r="L5" s="3">
        <f t="shared" si="1"/>
        <v>3.1508832655442665</v>
      </c>
      <c r="M5" s="3">
        <f t="shared" si="1"/>
        <v>2.782604642954992</v>
      </c>
      <c r="N5">
        <f t="shared" si="1"/>
        <v>1.812710711562554</v>
      </c>
      <c r="T5">
        <v>15</v>
      </c>
      <c r="U5">
        <v>19900</v>
      </c>
    </row>
    <row r="6" spans="1:21">
      <c r="A6" s="2">
        <v>43868</v>
      </c>
      <c r="B6" s="1">
        <v>0</v>
      </c>
      <c r="C6" s="6">
        <f>AVERAGE(B3:B9)</f>
        <v>0.14285714285714285</v>
      </c>
      <c r="F6" s="6"/>
      <c r="G6" s="2">
        <f t="shared" ref="G6:G20" si="2">A6</f>
        <v>43868</v>
      </c>
      <c r="K6" s="2">
        <f t="shared" ref="K6:M6" si="3">G36</f>
        <v>43898</v>
      </c>
      <c r="L6" s="3">
        <f t="shared" si="3"/>
        <v>2.7745286963042282</v>
      </c>
      <c r="M6" s="3">
        <f t="shared" si="3"/>
        <v>2.6646535474559778</v>
      </c>
      <c r="N6">
        <f t="shared" si="1"/>
        <v>1.7251904700322196</v>
      </c>
      <c r="T6">
        <v>14</v>
      </c>
      <c r="U6">
        <v>17700</v>
      </c>
    </row>
    <row r="7" spans="1:21">
      <c r="A7" s="2">
        <v>43869</v>
      </c>
      <c r="B7" s="1">
        <v>0</v>
      </c>
      <c r="C7" s="6">
        <f t="shared" ref="C7:C70" si="4">AVERAGE(B4:B10)</f>
        <v>0</v>
      </c>
      <c r="F7" s="6"/>
      <c r="G7" s="2">
        <f t="shared" si="2"/>
        <v>43869</v>
      </c>
      <c r="K7" s="2">
        <f t="shared" ref="K7:M7" si="5">G37</f>
        <v>43899</v>
      </c>
      <c r="L7" s="3">
        <f t="shared" si="5"/>
        <v>2.2472272123345425</v>
      </c>
      <c r="M7" s="3">
        <f t="shared" si="5"/>
        <v>2.4719253441876106</v>
      </c>
      <c r="N7">
        <f t="shared" si="1"/>
        <v>1.5370805670161951</v>
      </c>
      <c r="T7">
        <v>13</v>
      </c>
      <c r="U7">
        <v>12300</v>
      </c>
    </row>
    <row r="8" spans="1:21">
      <c r="A8" s="2">
        <v>43870</v>
      </c>
      <c r="B8" s="1">
        <v>0</v>
      </c>
      <c r="C8" s="6">
        <f t="shared" si="4"/>
        <v>0</v>
      </c>
      <c r="F8" s="6"/>
      <c r="G8" s="2">
        <f t="shared" si="2"/>
        <v>43870</v>
      </c>
      <c r="K8" s="2">
        <f t="shared" ref="K8:M8" si="6">G38</f>
        <v>43900</v>
      </c>
      <c r="L8" s="3">
        <f t="shared" si="6"/>
        <v>1.8194883615685802</v>
      </c>
      <c r="M8" s="3">
        <f t="shared" si="6"/>
        <v>2.2486674555908395</v>
      </c>
      <c r="N8">
        <f t="shared" si="1"/>
        <v>1.3720065318188575</v>
      </c>
      <c r="T8">
        <v>12</v>
      </c>
      <c r="U8">
        <v>10300</v>
      </c>
    </row>
    <row r="9" spans="1:21">
      <c r="A9" s="2">
        <v>43871</v>
      </c>
      <c r="B9" s="1">
        <v>0</v>
      </c>
      <c r="C9" s="6">
        <f t="shared" si="4"/>
        <v>0</v>
      </c>
      <c r="F9" s="6"/>
      <c r="G9" s="2">
        <f t="shared" si="2"/>
        <v>43871</v>
      </c>
      <c r="K9" s="2">
        <f t="shared" ref="K9:M9" si="7">G39</f>
        <v>43901</v>
      </c>
      <c r="L9" s="3">
        <f t="shared" si="7"/>
        <v>1.4636240552349922</v>
      </c>
      <c r="M9" s="3">
        <f t="shared" si="7"/>
        <v>2.1096384819941849</v>
      </c>
      <c r="N9">
        <f t="shared" si="1"/>
        <v>1.2034151520440695</v>
      </c>
      <c r="T9">
        <v>11</v>
      </c>
      <c r="U9">
        <v>9000</v>
      </c>
    </row>
    <row r="10" spans="1:21">
      <c r="A10" s="2">
        <v>43872</v>
      </c>
      <c r="B10" s="1">
        <v>0</v>
      </c>
      <c r="C10" s="6">
        <f t="shared" si="4"/>
        <v>0</v>
      </c>
      <c r="F10" s="6"/>
      <c r="G10" s="2">
        <f t="shared" si="2"/>
        <v>43872</v>
      </c>
      <c r="K10" s="2">
        <f t="shared" ref="K10:M10" si="8">G40</f>
        <v>43902</v>
      </c>
      <c r="L10" s="3">
        <f t="shared" si="8"/>
        <v>1.1795228480372426</v>
      </c>
      <c r="M10" s="3">
        <f t="shared" si="8"/>
        <v>1.9992762363583696</v>
      </c>
      <c r="N10">
        <f t="shared" si="1"/>
        <v>1.044088265726139</v>
      </c>
      <c r="T10">
        <v>10</v>
      </c>
      <c r="U10">
        <v>4300</v>
      </c>
    </row>
    <row r="11" spans="1:21">
      <c r="A11" s="2">
        <v>43873</v>
      </c>
      <c r="B11" s="1">
        <v>0</v>
      </c>
      <c r="C11" s="6">
        <f t="shared" si="4"/>
        <v>0</v>
      </c>
      <c r="F11" s="6"/>
      <c r="G11" s="2">
        <f t="shared" si="2"/>
        <v>43873</v>
      </c>
      <c r="K11" s="2">
        <f t="shared" ref="K11:M11" si="9">G41</f>
        <v>43903</v>
      </c>
      <c r="L11" s="3">
        <f t="shared" si="9"/>
        <v>1.0620152123173523</v>
      </c>
      <c r="M11" s="3">
        <f t="shared" si="9"/>
        <v>1.9113213728118577</v>
      </c>
      <c r="N11">
        <f t="shared" si="1"/>
        <v>0.99346791779124521</v>
      </c>
    </row>
    <row r="12" spans="1:21">
      <c r="A12" s="2">
        <v>43874</v>
      </c>
      <c r="B12" s="1">
        <v>0</v>
      </c>
      <c r="C12" s="6">
        <f t="shared" si="4"/>
        <v>0</v>
      </c>
      <c r="F12" s="6"/>
      <c r="G12" s="2">
        <f t="shared" si="2"/>
        <v>43874</v>
      </c>
      <c r="K12" s="2">
        <f t="shared" ref="K12:M12" si="10">G42</f>
        <v>43904</v>
      </c>
      <c r="L12" s="3">
        <f t="shared" si="10"/>
        <v>1.0385560308735506</v>
      </c>
      <c r="M12" s="3">
        <f t="shared" si="10"/>
        <v>1.8364742257714097</v>
      </c>
      <c r="N12">
        <f t="shared" si="1"/>
        <v>1.0153851586863261</v>
      </c>
    </row>
    <row r="13" spans="1:21">
      <c r="A13" s="2">
        <v>43875</v>
      </c>
      <c r="B13" s="1">
        <v>0</v>
      </c>
      <c r="C13" s="6">
        <f t="shared" si="4"/>
        <v>0</v>
      </c>
      <c r="F13" s="6"/>
      <c r="G13" s="2">
        <f t="shared" si="2"/>
        <v>43875</v>
      </c>
      <c r="K13" s="2">
        <f t="shared" ref="K13:M13" si="11">G43</f>
        <v>43905</v>
      </c>
      <c r="L13" s="3">
        <f t="shared" si="11"/>
        <v>1.05754548624748</v>
      </c>
      <c r="M13" s="3">
        <f t="shared" si="11"/>
        <v>1.7754368928678526</v>
      </c>
      <c r="N13">
        <f t="shared" si="1"/>
        <v>1.0678925166801794</v>
      </c>
    </row>
    <row r="14" spans="1:21">
      <c r="A14" s="2">
        <v>43876</v>
      </c>
      <c r="B14" s="1">
        <v>0</v>
      </c>
      <c r="C14" s="6">
        <f t="shared" si="4"/>
        <v>0</v>
      </c>
      <c r="F14" s="6"/>
      <c r="G14" s="2">
        <f t="shared" si="2"/>
        <v>43876</v>
      </c>
      <c r="K14" s="2">
        <f t="shared" ref="K14:M14" si="12">G44</f>
        <v>43906</v>
      </c>
      <c r="L14" s="3">
        <f t="shared" si="12"/>
        <v>1.1131678686798967</v>
      </c>
      <c r="M14" s="3">
        <f t="shared" si="12"/>
        <v>1.7074251523164052</v>
      </c>
      <c r="N14">
        <f t="shared" si="1"/>
        <v>1.11137377454566</v>
      </c>
    </row>
    <row r="15" spans="1:21">
      <c r="A15" s="2">
        <v>43877</v>
      </c>
      <c r="B15" s="1">
        <v>0</v>
      </c>
      <c r="C15" s="6">
        <f t="shared" si="4"/>
        <v>0</v>
      </c>
      <c r="F15" s="6"/>
      <c r="G15" s="2">
        <f t="shared" si="2"/>
        <v>43877</v>
      </c>
      <c r="K15" s="2">
        <f t="shared" ref="K15:M15" si="13">G45</f>
        <v>43907</v>
      </c>
      <c r="L15" s="3">
        <f t="shared" si="13"/>
        <v>1.1929230566027633</v>
      </c>
      <c r="M15" s="3">
        <f t="shared" si="13"/>
        <v>1.673359592298205</v>
      </c>
      <c r="N15">
        <f t="shared" si="1"/>
        <v>1.1182075563421352</v>
      </c>
    </row>
    <row r="16" spans="1:21">
      <c r="A16" s="2">
        <v>43878</v>
      </c>
      <c r="B16" s="1">
        <v>0</v>
      </c>
      <c r="C16" s="6">
        <f t="shared" si="4"/>
        <v>0</v>
      </c>
      <c r="E16" s="1">
        <f>VLOOKUP(A16+$F$1,$A$16:$D$186,4)</f>
        <v>0</v>
      </c>
      <c r="F16" s="6">
        <f t="shared" ref="F16:F71" si="14">AVERAGE(E13:E19)</f>
        <v>0</v>
      </c>
      <c r="G16" s="2">
        <f t="shared" si="2"/>
        <v>43878</v>
      </c>
      <c r="K16" s="2">
        <f t="shared" ref="K16:M16" si="15">G46</f>
        <v>43908</v>
      </c>
      <c r="L16" s="3">
        <f t="shared" si="15"/>
        <v>1.3130456981980512</v>
      </c>
      <c r="M16" s="3">
        <f t="shared" si="15"/>
        <v>1.6107143444418106</v>
      </c>
      <c r="N16">
        <f t="shared" si="1"/>
        <v>1.1440234247382812</v>
      </c>
    </row>
    <row r="17" spans="1:19">
      <c r="A17" s="2">
        <v>43879</v>
      </c>
      <c r="B17" s="1">
        <v>0</v>
      </c>
      <c r="C17" s="6">
        <f t="shared" si="4"/>
        <v>0</v>
      </c>
      <c r="E17" s="1">
        <f t="shared" ref="E17:E80" si="16">VLOOKUP(A17+$F$1,$A$16:$D$186,4)</f>
        <v>0</v>
      </c>
      <c r="F17" s="6">
        <f t="shared" si="14"/>
        <v>0</v>
      </c>
      <c r="G17" s="2">
        <f t="shared" si="2"/>
        <v>43879</v>
      </c>
      <c r="K17" s="2">
        <f t="shared" ref="K17:M17" si="17">G47</f>
        <v>43909</v>
      </c>
      <c r="L17" s="3">
        <f t="shared" si="17"/>
        <v>1.4634773386875715</v>
      </c>
      <c r="M17" s="3">
        <f t="shared" si="17"/>
        <v>1.4949858548809813</v>
      </c>
      <c r="N17">
        <f t="shared" si="1"/>
        <v>1.1868487815035758</v>
      </c>
    </row>
    <row r="18" spans="1:19">
      <c r="A18" s="2">
        <v>43880</v>
      </c>
      <c r="B18" s="1">
        <v>0</v>
      </c>
      <c r="C18" s="6">
        <f t="shared" si="4"/>
        <v>0</v>
      </c>
      <c r="E18" s="1">
        <f t="shared" si="16"/>
        <v>0</v>
      </c>
      <c r="F18" s="6">
        <f t="shared" si="14"/>
        <v>0</v>
      </c>
      <c r="G18" s="2">
        <f t="shared" si="2"/>
        <v>43880</v>
      </c>
      <c r="K18" s="2">
        <f t="shared" ref="K18:M18" si="18">G48</f>
        <v>43910</v>
      </c>
      <c r="L18" s="3">
        <f t="shared" si="18"/>
        <v>1.5676736159088362</v>
      </c>
      <c r="M18" s="3">
        <f t="shared" si="18"/>
        <v>1.4108078509919295</v>
      </c>
      <c r="N18">
        <f t="shared" si="1"/>
        <v>1.1877873441583755</v>
      </c>
    </row>
    <row r="19" spans="1:19">
      <c r="A19" s="2">
        <v>43881</v>
      </c>
      <c r="B19" s="1">
        <v>0</v>
      </c>
      <c r="C19" s="6">
        <f t="shared" si="4"/>
        <v>0</v>
      </c>
      <c r="E19" s="1">
        <f t="shared" si="16"/>
        <v>0</v>
      </c>
      <c r="F19" s="6">
        <f t="shared" si="14"/>
        <v>0</v>
      </c>
      <c r="G19" s="2">
        <f t="shared" si="2"/>
        <v>43881</v>
      </c>
      <c r="K19" s="2">
        <f t="shared" ref="K19:M19" si="19">G49</f>
        <v>43911</v>
      </c>
      <c r="L19" s="3">
        <f t="shared" si="19"/>
        <v>1.626921965555745</v>
      </c>
      <c r="M19" s="3">
        <f t="shared" si="19"/>
        <v>1.3408666394757192</v>
      </c>
      <c r="N19">
        <f t="shared" si="1"/>
        <v>1.162154250230601</v>
      </c>
    </row>
    <row r="20" spans="1:19">
      <c r="A20" s="2">
        <v>43882</v>
      </c>
      <c r="B20" s="1">
        <v>0</v>
      </c>
      <c r="C20" s="6">
        <f t="shared" si="4"/>
        <v>0</v>
      </c>
      <c r="E20" s="1">
        <f t="shared" si="16"/>
        <v>0</v>
      </c>
      <c r="F20" s="6">
        <f t="shared" si="14"/>
        <v>0</v>
      </c>
      <c r="G20" s="2">
        <f t="shared" si="2"/>
        <v>43882</v>
      </c>
      <c r="K20" s="2">
        <f t="shared" ref="K20:M20" si="20">G50</f>
        <v>43912</v>
      </c>
      <c r="L20" s="3">
        <f t="shared" si="20"/>
        <v>1.6584845638005941</v>
      </c>
      <c r="M20" s="3">
        <f t="shared" si="20"/>
        <v>1.2528516802978014</v>
      </c>
      <c r="N20">
        <f t="shared" si="1"/>
        <v>1.1367389021066396</v>
      </c>
    </row>
    <row r="21" spans="1:19">
      <c r="A21" s="2">
        <v>43883</v>
      </c>
      <c r="B21" s="1">
        <v>0</v>
      </c>
      <c r="C21" s="6">
        <f t="shared" si="4"/>
        <v>0</v>
      </c>
      <c r="E21" s="1">
        <f t="shared" si="16"/>
        <v>0</v>
      </c>
      <c r="F21" s="6">
        <f t="shared" si="14"/>
        <v>0.14285714285714285</v>
      </c>
      <c r="G21" s="2">
        <f t="shared" ref="G21:G52" si="21">A21</f>
        <v>43883</v>
      </c>
      <c r="H21" s="4" t="s">
        <v>12</v>
      </c>
      <c r="I21" s="4" t="s">
        <v>13</v>
      </c>
      <c r="J21" s="4"/>
      <c r="K21" s="2">
        <f t="shared" ref="K21:N36" si="22">G51</f>
        <v>43913</v>
      </c>
      <c r="L21" s="3">
        <f t="shared" si="22"/>
        <v>1.684064937843273</v>
      </c>
      <c r="M21" s="3">
        <f t="shared" si="22"/>
        <v>1.185368535980531</v>
      </c>
      <c r="N21">
        <f t="shared" si="22"/>
        <v>1.1559766463390875</v>
      </c>
    </row>
    <row r="22" spans="1:19">
      <c r="A22" s="2">
        <v>43884</v>
      </c>
      <c r="B22" s="1">
        <v>0</v>
      </c>
      <c r="C22" s="6">
        <f t="shared" si="4"/>
        <v>0.14285714285714285</v>
      </c>
      <c r="E22" s="1">
        <f t="shared" si="16"/>
        <v>0</v>
      </c>
      <c r="F22" s="6">
        <f t="shared" si="14"/>
        <v>0.14285714285714285</v>
      </c>
      <c r="G22" s="2">
        <f t="shared" si="21"/>
        <v>43884</v>
      </c>
      <c r="K22" s="2">
        <f t="shared" ref="K22:M22" si="23">G52</f>
        <v>43914</v>
      </c>
      <c r="L22" s="3">
        <f t="shared" si="23"/>
        <v>1.6917887535167104</v>
      </c>
      <c r="M22" s="3">
        <f t="shared" si="23"/>
        <v>1.1188726781359268</v>
      </c>
      <c r="N22">
        <f t="shared" si="22"/>
        <v>1.2127785642981967</v>
      </c>
    </row>
    <row r="23" spans="1:19">
      <c r="A23" s="2">
        <v>43885</v>
      </c>
      <c r="B23" s="1">
        <v>0</v>
      </c>
      <c r="C23" s="6">
        <f t="shared" si="4"/>
        <v>0.2857142857142857</v>
      </c>
      <c r="E23" s="1">
        <f t="shared" si="16"/>
        <v>0</v>
      </c>
      <c r="F23" s="6">
        <f t="shared" si="14"/>
        <v>0.2857142857142857</v>
      </c>
      <c r="G23" s="2">
        <f t="shared" si="21"/>
        <v>43885</v>
      </c>
      <c r="K23" s="2">
        <f t="shared" ref="K23:M23" si="24">G53</f>
        <v>43915</v>
      </c>
      <c r="L23" s="3">
        <f t="shared" si="24"/>
        <v>1.6525290957517278</v>
      </c>
      <c r="M23" s="3">
        <f t="shared" si="24"/>
        <v>1.0792840161494448</v>
      </c>
      <c r="N23">
        <f t="shared" si="22"/>
        <v>1.2490786060023789</v>
      </c>
    </row>
    <row r="24" spans="1:19">
      <c r="A24" s="2">
        <v>43886</v>
      </c>
      <c r="B24" s="1">
        <v>0</v>
      </c>
      <c r="C24" s="6">
        <f t="shared" si="4"/>
        <v>1.4285714285714286</v>
      </c>
      <c r="E24" s="1">
        <f t="shared" si="16"/>
        <v>1</v>
      </c>
      <c r="F24" s="6">
        <f t="shared" si="14"/>
        <v>0.42857142857142855</v>
      </c>
      <c r="G24" s="2">
        <f t="shared" si="21"/>
        <v>43886</v>
      </c>
      <c r="K24" s="2">
        <f t="shared" ref="K24:M24" si="25">G54</f>
        <v>43916</v>
      </c>
      <c r="L24" s="3">
        <f t="shared" si="25"/>
        <v>1.6090844538512035</v>
      </c>
      <c r="M24" s="3">
        <f t="shared" si="25"/>
        <v>1.0684118616168672</v>
      </c>
      <c r="N24">
        <f t="shared" si="22"/>
        <v>1.2812904079645115</v>
      </c>
    </row>
    <row r="25" spans="1:19">
      <c r="A25" s="2">
        <v>43887</v>
      </c>
      <c r="B25" s="1">
        <v>1</v>
      </c>
      <c r="C25" s="6">
        <f t="shared" si="4"/>
        <v>1.8571428571428572</v>
      </c>
      <c r="E25" s="1">
        <f t="shared" si="16"/>
        <v>0</v>
      </c>
      <c r="F25" s="6">
        <f t="shared" si="14"/>
        <v>0.7142857142857143</v>
      </c>
      <c r="G25" s="2">
        <f t="shared" si="21"/>
        <v>43887</v>
      </c>
      <c r="K25" s="2">
        <f t="shared" ref="K25:M25" si="26">G55</f>
        <v>43917</v>
      </c>
      <c r="L25" s="3">
        <f t="shared" si="26"/>
        <v>1.5820794301037058</v>
      </c>
      <c r="M25" s="3">
        <f t="shared" si="26"/>
        <v>1.0321920309632189</v>
      </c>
      <c r="N25">
        <f t="shared" si="22"/>
        <v>1.3230987710207669</v>
      </c>
    </row>
    <row r="26" spans="1:19">
      <c r="A26" s="2">
        <v>43888</v>
      </c>
      <c r="B26" s="1">
        <v>1</v>
      </c>
      <c r="C26" s="6">
        <f t="shared" si="4"/>
        <v>1.8571428571428572</v>
      </c>
      <c r="E26" s="1">
        <f t="shared" si="16"/>
        <v>1</v>
      </c>
      <c r="F26" s="6">
        <f t="shared" si="14"/>
        <v>1</v>
      </c>
      <c r="G26" s="2">
        <f t="shared" si="21"/>
        <v>43888</v>
      </c>
      <c r="H26">
        <f>(C29*C30/(C22*C23))^($C$1/(2*7))</f>
        <v>14.662042401734528</v>
      </c>
      <c r="I26">
        <f>(F29*F30/(F22*F23))^($C$1/(2*7))</f>
        <v>6.9028050911789718</v>
      </c>
      <c r="K26" s="2">
        <f t="shared" ref="K26:M26" si="27">G56</f>
        <v>43918</v>
      </c>
      <c r="L26" s="3">
        <f t="shared" si="27"/>
        <v>1.5174530447308681</v>
      </c>
      <c r="M26" s="3">
        <f t="shared" si="27"/>
        <v>0.99739354648425815</v>
      </c>
      <c r="N26">
        <f t="shared" si="22"/>
        <v>1.3251288205448373</v>
      </c>
    </row>
    <row r="27" spans="1:19">
      <c r="A27" s="2">
        <v>43889</v>
      </c>
      <c r="B27" s="1">
        <v>8</v>
      </c>
      <c r="C27" s="6">
        <f t="shared" si="4"/>
        <v>2.5714285714285716</v>
      </c>
      <c r="E27" s="1">
        <f t="shared" si="16"/>
        <v>1</v>
      </c>
      <c r="F27" s="6">
        <f t="shared" si="14"/>
        <v>1.1428571428571428</v>
      </c>
      <c r="G27" s="2">
        <f t="shared" si="21"/>
        <v>43889</v>
      </c>
      <c r="H27">
        <f t="shared" ref="H27:H86" si="28">(C30*C31/(C23*C24))^($C$1/(2*7))</f>
        <v>8.7919583125009595</v>
      </c>
      <c r="I27">
        <f t="shared" ref="I27:I69" si="29">(F30*F31/(F23*F24))^($C$1/(2*7))</f>
        <v>5.7381052710788918</v>
      </c>
      <c r="K27" s="2">
        <f t="shared" ref="K27:M27" si="30">G57</f>
        <v>43919</v>
      </c>
      <c r="L27" s="3">
        <f t="shared" si="30"/>
        <v>1.4424323626020199</v>
      </c>
      <c r="M27" s="3">
        <f t="shared" si="30"/>
        <v>0.98646465464508204</v>
      </c>
      <c r="N27">
        <f t="shared" si="22"/>
        <v>1.2976995738158981</v>
      </c>
    </row>
    <row r="28" spans="1:19">
      <c r="A28" s="2">
        <v>43890</v>
      </c>
      <c r="B28" s="1">
        <v>3</v>
      </c>
      <c r="C28" s="6">
        <f t="shared" si="4"/>
        <v>4.4285714285714288</v>
      </c>
      <c r="E28" s="1">
        <f t="shared" si="16"/>
        <v>2</v>
      </c>
      <c r="F28" s="6">
        <f t="shared" si="14"/>
        <v>1.8571428571428572</v>
      </c>
      <c r="G28" s="2">
        <f t="shared" si="21"/>
        <v>43890</v>
      </c>
      <c r="H28">
        <f t="shared" si="28"/>
        <v>5.8331048200515694</v>
      </c>
      <c r="I28">
        <f t="shared" si="29"/>
        <v>4.9315017122837981</v>
      </c>
      <c r="K28" s="2">
        <f t="shared" ref="K28:M28" si="31">G58</f>
        <v>43920</v>
      </c>
      <c r="L28" s="3">
        <f t="shared" si="31"/>
        <v>1.3513607617313299</v>
      </c>
      <c r="M28" s="3">
        <f t="shared" si="31"/>
        <v>0.96904776510603452</v>
      </c>
      <c r="N28">
        <f t="shared" si="22"/>
        <v>1.2400556588168168</v>
      </c>
    </row>
    <row r="29" spans="1:19">
      <c r="A29" s="2">
        <v>43891</v>
      </c>
      <c r="B29" s="1">
        <v>0</v>
      </c>
      <c r="C29" s="6">
        <f t="shared" si="4"/>
        <v>8.5714285714285712</v>
      </c>
      <c r="E29" s="1">
        <f t="shared" si="16"/>
        <v>2</v>
      </c>
      <c r="F29" s="6">
        <f t="shared" si="14"/>
        <v>2.8571428571428572</v>
      </c>
      <c r="G29" s="2">
        <f t="shared" si="21"/>
        <v>43891</v>
      </c>
      <c r="H29">
        <f t="shared" si="28"/>
        <v>6.2134124187083835</v>
      </c>
      <c r="I29">
        <f t="shared" si="29"/>
        <v>4.2794162921185146</v>
      </c>
      <c r="K29" s="2">
        <f t="shared" ref="K29:M29" si="32">G59</f>
        <v>43921</v>
      </c>
      <c r="L29" s="3">
        <f t="shared" si="32"/>
        <v>1.2844098366149179</v>
      </c>
      <c r="M29" s="3">
        <f t="shared" si="32"/>
        <v>0.92981929375969086</v>
      </c>
      <c r="N29">
        <f t="shared" si="22"/>
        <v>1.1940807094716048</v>
      </c>
      <c r="P29" t="s">
        <v>11</v>
      </c>
      <c r="Q29" t="s">
        <v>14</v>
      </c>
      <c r="S29" t="s">
        <v>5</v>
      </c>
    </row>
    <row r="30" spans="1:19">
      <c r="A30" s="2">
        <v>43892</v>
      </c>
      <c r="B30" s="1">
        <v>5</v>
      </c>
      <c r="C30" s="6">
        <f t="shared" si="4"/>
        <v>12</v>
      </c>
      <c r="E30" s="1">
        <f t="shared" si="16"/>
        <v>1</v>
      </c>
      <c r="F30" s="6">
        <f t="shared" si="14"/>
        <v>4</v>
      </c>
      <c r="G30" s="2">
        <f t="shared" si="21"/>
        <v>43892</v>
      </c>
      <c r="H30">
        <f t="shared" si="28"/>
        <v>6.8758662385921872</v>
      </c>
      <c r="I30">
        <f t="shared" si="29"/>
        <v>4.3198062596809503</v>
      </c>
      <c r="K30" s="2">
        <f t="shared" ref="K30:M30" si="33">G60</f>
        <v>43922</v>
      </c>
      <c r="L30" s="3">
        <f t="shared" si="33"/>
        <v>1.2635332098095495</v>
      </c>
      <c r="M30" s="3">
        <f t="shared" si="33"/>
        <v>0.88159496766778978</v>
      </c>
      <c r="N30">
        <f t="shared" si="22"/>
        <v>1.1885030363878071</v>
      </c>
      <c r="O30" s="2">
        <f>A30</f>
        <v>43892</v>
      </c>
      <c r="Q30">
        <f>B30/SUM($B$30:$B$36)*$P$36</f>
        <v>101.89573459715639</v>
      </c>
      <c r="R30" s="6">
        <f t="shared" ref="R30:R33" si="34">AVERAGE(Q27:Q33)</f>
        <v>371.91943127962082</v>
      </c>
      <c r="S30" s="8">
        <f>B30/Q30</f>
        <v>4.9069767441860465E-2</v>
      </c>
    </row>
    <row r="31" spans="1:19">
      <c r="A31" s="2">
        <v>43893</v>
      </c>
      <c r="B31" s="1">
        <v>13</v>
      </c>
      <c r="C31" s="6">
        <f t="shared" si="4"/>
        <v>19.285714285714285</v>
      </c>
      <c r="E31" s="1">
        <f t="shared" si="16"/>
        <v>6</v>
      </c>
      <c r="F31" s="6">
        <f t="shared" si="14"/>
        <v>5</v>
      </c>
      <c r="G31" s="2">
        <f t="shared" si="21"/>
        <v>43893</v>
      </c>
      <c r="H31">
        <f t="shared" si="28"/>
        <v>6.3118497898809798</v>
      </c>
      <c r="I31">
        <f t="shared" si="29"/>
        <v>4.1624704388609306</v>
      </c>
      <c r="K31" s="2">
        <f t="shared" ref="K31:M31" si="35">G61</f>
        <v>43923</v>
      </c>
      <c r="L31" s="3">
        <f t="shared" si="35"/>
        <v>1.2235310863043665</v>
      </c>
      <c r="M31" s="3">
        <f t="shared" si="35"/>
        <v>0.85802758993456685</v>
      </c>
      <c r="N31">
        <f t="shared" si="22"/>
        <v>1.163535103427922</v>
      </c>
      <c r="O31" s="2">
        <f>A31</f>
        <v>43893</v>
      </c>
      <c r="Q31">
        <f>B31/SUM($B$30:$B$36)*$P$36</f>
        <v>264.9289099526066</v>
      </c>
      <c r="R31" s="6">
        <f t="shared" si="34"/>
        <v>538.00947867298578</v>
      </c>
      <c r="S31" s="8">
        <f>B31/Q31</f>
        <v>4.9069767441860472E-2</v>
      </c>
    </row>
    <row r="32" spans="1:19">
      <c r="A32" s="2">
        <v>43894</v>
      </c>
      <c r="B32" s="1">
        <v>30</v>
      </c>
      <c r="C32" s="6">
        <f t="shared" si="4"/>
        <v>23.571428571428573</v>
      </c>
      <c r="E32" s="1">
        <f t="shared" si="16"/>
        <v>7</v>
      </c>
      <c r="F32" s="6">
        <f t="shared" si="14"/>
        <v>6.4285714285714288</v>
      </c>
      <c r="G32" s="2">
        <f t="shared" si="21"/>
        <v>43894</v>
      </c>
      <c r="H32">
        <f t="shared" si="28"/>
        <v>5.1268892839995406</v>
      </c>
      <c r="I32">
        <f t="shared" si="29"/>
        <v>3.5258161403513117</v>
      </c>
      <c r="K32" s="2">
        <f t="shared" ref="K32:M32" si="36">G62</f>
        <v>43924</v>
      </c>
      <c r="L32" s="3">
        <f t="shared" si="36"/>
        <v>1.145671544441889</v>
      </c>
      <c r="M32" s="3">
        <f t="shared" si="36"/>
        <v>0.85005222271293768</v>
      </c>
      <c r="N32">
        <f t="shared" si="22"/>
        <v>1.1008842577785416</v>
      </c>
      <c r="O32" s="2">
        <f>A32</f>
        <v>43894</v>
      </c>
      <c r="Q32">
        <f>B32/SUM($B$30:$B$36)*$P$36</f>
        <v>611.37440758293837</v>
      </c>
      <c r="R32" s="6">
        <f t="shared" si="34"/>
        <v>560.42654028436027</v>
      </c>
      <c r="S32" s="8">
        <f>B32/Q32</f>
        <v>4.9069767441860465E-2</v>
      </c>
    </row>
    <row r="33" spans="1:19">
      <c r="A33" s="2">
        <v>43895</v>
      </c>
      <c r="B33" s="1">
        <v>25</v>
      </c>
      <c r="C33" s="6">
        <f t="shared" si="4"/>
        <v>30.142857142857142</v>
      </c>
      <c r="E33" s="1">
        <f t="shared" si="16"/>
        <v>9</v>
      </c>
      <c r="F33" s="6">
        <f t="shared" si="14"/>
        <v>7.7142857142857144</v>
      </c>
      <c r="G33" s="2">
        <f t="shared" si="21"/>
        <v>43895</v>
      </c>
      <c r="H33">
        <f t="shared" si="28"/>
        <v>4.4087719351448778</v>
      </c>
      <c r="I33">
        <f t="shared" si="29"/>
        <v>3.1302464682821274</v>
      </c>
      <c r="K33" s="2">
        <f t="shared" ref="K33:M33" si="37">G63</f>
        <v>43925</v>
      </c>
      <c r="L33" s="3">
        <f t="shared" si="37"/>
        <v>1.097103520725609</v>
      </c>
      <c r="M33" s="3">
        <f t="shared" si="37"/>
        <v>0.82836339910189816</v>
      </c>
      <c r="N33">
        <f t="shared" si="22"/>
        <v>1.0637879045086422</v>
      </c>
      <c r="O33" s="2">
        <f>A33</f>
        <v>43895</v>
      </c>
      <c r="Q33">
        <f>B33/SUM($B$30:$B$36)*$P$36</f>
        <v>509.478672985782</v>
      </c>
      <c r="R33" s="6">
        <f t="shared" si="34"/>
        <v>614.28571428571433</v>
      </c>
      <c r="S33" s="8">
        <f>B33/Q33</f>
        <v>4.9069767441860465E-2</v>
      </c>
    </row>
    <row r="34" spans="1:19">
      <c r="A34" s="2">
        <v>43896</v>
      </c>
      <c r="B34" s="1">
        <v>59</v>
      </c>
      <c r="C34" s="6">
        <f t="shared" si="4"/>
        <v>43.857142857142854</v>
      </c>
      <c r="E34" s="1">
        <f t="shared" si="16"/>
        <v>8</v>
      </c>
      <c r="F34" s="6">
        <f t="shared" si="14"/>
        <v>10.571428571428571</v>
      </c>
      <c r="G34" s="2">
        <f t="shared" si="21"/>
        <v>43896</v>
      </c>
      <c r="H34">
        <f t="shared" si="28"/>
        <v>3.7399662213889515</v>
      </c>
      <c r="I34">
        <f t="shared" si="29"/>
        <v>2.926858429786944</v>
      </c>
      <c r="J34">
        <f>(R37*R38/(R30*R31))^($C$1/(2*7))</f>
        <v>2.0450895687481254</v>
      </c>
      <c r="K34" s="2">
        <f t="shared" ref="K34:M34" si="38">G64</f>
        <v>43926</v>
      </c>
      <c r="L34" s="3">
        <f t="shared" si="38"/>
        <v>1.1000067687964392</v>
      </c>
      <c r="M34" s="3">
        <f t="shared" si="38"/>
        <v>0.8025221444483529</v>
      </c>
      <c r="N34">
        <f t="shared" si="22"/>
        <v>1.0742970601127508</v>
      </c>
      <c r="O34" s="2">
        <f>A34</f>
        <v>43896</v>
      </c>
      <c r="Q34">
        <f>B34/SUM($B$30:$B$36)*$P$36</f>
        <v>1202.3696682464456</v>
      </c>
      <c r="R34" s="6">
        <f t="shared" ref="R34:R90" si="39">AVERAGE(Q31:Q37)</f>
        <v>754.68997177081201</v>
      </c>
      <c r="S34" s="8">
        <f>B34/Q34</f>
        <v>4.9069767441860458E-2</v>
      </c>
    </row>
    <row r="35" spans="1:19">
      <c r="A35" s="2">
        <v>43897</v>
      </c>
      <c r="B35" s="1">
        <v>33</v>
      </c>
      <c r="C35" s="6">
        <f t="shared" si="4"/>
        <v>56</v>
      </c>
      <c r="E35" s="1">
        <f t="shared" si="16"/>
        <v>12</v>
      </c>
      <c r="F35" s="6">
        <f t="shared" si="14"/>
        <v>12.857142857142858</v>
      </c>
      <c r="G35" s="2">
        <f t="shared" si="21"/>
        <v>43897</v>
      </c>
      <c r="H35">
        <f t="shared" si="28"/>
        <v>3.1508832655442665</v>
      </c>
      <c r="I35">
        <f t="shared" si="29"/>
        <v>2.782604642954992</v>
      </c>
      <c r="J35">
        <f>(R38*R39/(R31*R32))^($C$1/(2*7))</f>
        <v>1.812710711562554</v>
      </c>
      <c r="K35" s="2">
        <f t="shared" ref="K35:M35" si="40">G65</f>
        <v>43927</v>
      </c>
      <c r="L35" s="3">
        <f t="shared" si="40"/>
        <v>1.113835487401152</v>
      </c>
      <c r="M35" s="3">
        <f t="shared" si="40"/>
        <v>0.78615585944034261</v>
      </c>
      <c r="N35">
        <f t="shared" si="22"/>
        <v>1.0929286429453156</v>
      </c>
      <c r="O35" s="2">
        <f>A35</f>
        <v>43897</v>
      </c>
      <c r="Q35">
        <f>B35/SUM($B$30:$B$36)*$P$36</f>
        <v>672.51184834123228</v>
      </c>
      <c r="R35" s="6">
        <f t="shared" si="39"/>
        <v>867.20097986145561</v>
      </c>
      <c r="S35" s="8">
        <f>B35/Q35</f>
        <v>4.9069767441860458E-2</v>
      </c>
    </row>
    <row r="36" spans="1:19">
      <c r="A36" s="2">
        <v>43898</v>
      </c>
      <c r="B36" s="1">
        <v>46</v>
      </c>
      <c r="C36" s="6">
        <f t="shared" si="4"/>
        <v>79.714285714285708</v>
      </c>
      <c r="E36" s="1">
        <f t="shared" si="16"/>
        <v>11</v>
      </c>
      <c r="F36" s="6">
        <f t="shared" si="14"/>
        <v>16.285714285714285</v>
      </c>
      <c r="G36" s="2">
        <f t="shared" si="21"/>
        <v>43898</v>
      </c>
      <c r="H36">
        <f t="shared" si="28"/>
        <v>2.7745286963042282</v>
      </c>
      <c r="I36">
        <f t="shared" si="29"/>
        <v>2.6646535474559778</v>
      </c>
      <c r="J36">
        <f>(R39*R40/(R32*R33))^($C$1/(2*7))</f>
        <v>1.7251904700322196</v>
      </c>
      <c r="K36" s="2">
        <f t="shared" ref="K36:M36" si="41">G66</f>
        <v>43928</v>
      </c>
      <c r="L36" s="3">
        <f t="shared" si="41"/>
        <v>1.0657818906087284</v>
      </c>
      <c r="M36" s="3">
        <f t="shared" si="41"/>
        <v>0.78397005869916736</v>
      </c>
      <c r="N36">
        <f t="shared" si="22"/>
        <v>1.0493317465376977</v>
      </c>
      <c r="O36" s="2">
        <f>A36</f>
        <v>43898</v>
      </c>
      <c r="P36">
        <v>4300</v>
      </c>
      <c r="Q36">
        <f>B36/SUM($B$30:$B$36)*$P$36</f>
        <v>937.44075829383883</v>
      </c>
      <c r="R36" s="6">
        <f t="shared" si="39"/>
        <v>1080.5777692316394</v>
      </c>
      <c r="S36" s="8">
        <f>B36/Q36</f>
        <v>4.9069767441860465E-2</v>
      </c>
    </row>
    <row r="37" spans="1:19">
      <c r="A37" s="2">
        <v>43899</v>
      </c>
      <c r="B37" s="1">
        <v>101</v>
      </c>
      <c r="C37" s="6">
        <f t="shared" si="4"/>
        <v>97.714285714285708</v>
      </c>
      <c r="E37" s="1">
        <f t="shared" si="16"/>
        <v>21</v>
      </c>
      <c r="F37" s="6">
        <f t="shared" si="14"/>
        <v>19.571428571428573</v>
      </c>
      <c r="G37" s="2">
        <f t="shared" si="21"/>
        <v>43899</v>
      </c>
      <c r="H37">
        <f t="shared" si="28"/>
        <v>2.2472272123345425</v>
      </c>
      <c r="I37">
        <f t="shared" si="29"/>
        <v>2.4719253441876106</v>
      </c>
      <c r="J37">
        <f>(R40*R41/(R33*R34))^($C$1/(2*7))</f>
        <v>1.5370805670161951</v>
      </c>
      <c r="K37" s="2">
        <f t="shared" ref="K37:N52" si="42">G67</f>
        <v>43929</v>
      </c>
      <c r="L37" s="3">
        <f t="shared" si="42"/>
        <v>0.99126709862955753</v>
      </c>
      <c r="M37" s="3">
        <f t="shared" si="42"/>
        <v>0.76474630582923431</v>
      </c>
      <c r="N37">
        <f t="shared" si="42"/>
        <v>0.97975823524895367</v>
      </c>
      <c r="O37" s="2">
        <f>A37</f>
        <v>43899</v>
      </c>
      <c r="Q37">
        <f>B37/SUM($B$37:$B$43)*$P$43</f>
        <v>1084.72553699284</v>
      </c>
      <c r="R37" s="6">
        <f t="shared" si="39"/>
        <v>1239.4691555319998</v>
      </c>
      <c r="S37" s="8">
        <f>B37/Q37</f>
        <v>9.3111111111111117E-2</v>
      </c>
    </row>
    <row r="38" spans="1:19">
      <c r="A38" s="2">
        <v>43900</v>
      </c>
      <c r="B38" s="1">
        <v>98</v>
      </c>
      <c r="C38" s="6">
        <f t="shared" si="4"/>
        <v>111</v>
      </c>
      <c r="E38" s="1">
        <f t="shared" si="16"/>
        <v>22</v>
      </c>
      <c r="F38" s="6">
        <f t="shared" si="14"/>
        <v>23.428571428571427</v>
      </c>
      <c r="G38" s="2">
        <f t="shared" si="21"/>
        <v>43900</v>
      </c>
      <c r="H38">
        <f t="shared" si="28"/>
        <v>1.8194883615685802</v>
      </c>
      <c r="I38">
        <f t="shared" si="29"/>
        <v>2.2486674555908395</v>
      </c>
      <c r="J38">
        <f>(R41*R42/(R34*R35))^($C$1/(2*7))</f>
        <v>1.3720065318188575</v>
      </c>
      <c r="K38" s="2">
        <f t="shared" ref="K38:M38" si="43">G68</f>
        <v>43930</v>
      </c>
      <c r="L38" s="3">
        <f t="shared" si="43"/>
        <v>0.9602555492213436</v>
      </c>
      <c r="M38" s="3">
        <f t="shared" si="43"/>
        <v>0.71633957904992629</v>
      </c>
      <c r="N38">
        <f t="shared" si="42"/>
        <v>0.95242243265554838</v>
      </c>
      <c r="O38" s="2">
        <f>A38</f>
        <v>43900</v>
      </c>
      <c r="Q38">
        <f>B38/SUM($B$37:$B$43)*$P$43</f>
        <v>1052.5059665871122</v>
      </c>
      <c r="R38" s="6">
        <f t="shared" si="39"/>
        <v>1300.9103791953953</v>
      </c>
      <c r="S38" s="8">
        <f>B38/Q38</f>
        <v>9.3111111111111103E-2</v>
      </c>
    </row>
    <row r="39" spans="1:19">
      <c r="A39" s="2">
        <v>43901</v>
      </c>
      <c r="B39" s="1">
        <v>196</v>
      </c>
      <c r="C39" s="6">
        <f t="shared" si="4"/>
        <v>116.42857142857143</v>
      </c>
      <c r="D39" s="1">
        <v>1</v>
      </c>
      <c r="E39" s="1">
        <f t="shared" si="16"/>
        <v>31</v>
      </c>
      <c r="F39" s="6">
        <f t="shared" si="14"/>
        <v>27.142857142857142</v>
      </c>
      <c r="G39" s="2">
        <f t="shared" si="21"/>
        <v>43901</v>
      </c>
      <c r="H39">
        <f t="shared" si="28"/>
        <v>1.4636240552349922</v>
      </c>
      <c r="I39">
        <f t="shared" si="29"/>
        <v>2.1096384819941849</v>
      </c>
      <c r="J39">
        <f>(R42*R43/(R35*R36))^($C$1/(2*7))</f>
        <v>1.2034151520440695</v>
      </c>
      <c r="K39" s="2">
        <f t="shared" ref="K39:M39" si="44">G69</f>
        <v>43931</v>
      </c>
      <c r="L39" s="3">
        <f t="shared" si="44"/>
        <v>0.98516783564175991</v>
      </c>
      <c r="M39" s="3">
        <f t="shared" si="44"/>
        <v>0.65463204192386304</v>
      </c>
      <c r="N39">
        <f t="shared" si="42"/>
        <v>0.98043229300862578</v>
      </c>
      <c r="O39" s="2">
        <f>A39</f>
        <v>43901</v>
      </c>
      <c r="Q39">
        <f>B39/SUM($B$37:$B$43)*$P$43</f>
        <v>2105.0119331742244</v>
      </c>
      <c r="R39" s="6">
        <f t="shared" si="39"/>
        <v>1313.7700912802995</v>
      </c>
      <c r="S39" s="8">
        <f>B39/Q39</f>
        <v>9.3111111111111103E-2</v>
      </c>
    </row>
    <row r="40" spans="1:19">
      <c r="A40" s="2">
        <v>43902</v>
      </c>
      <c r="B40" s="1">
        <v>151</v>
      </c>
      <c r="C40" s="6">
        <f t="shared" si="4"/>
        <v>119.71428571428571</v>
      </c>
      <c r="D40" s="1">
        <v>0</v>
      </c>
      <c r="E40" s="1">
        <f t="shared" si="16"/>
        <v>32</v>
      </c>
      <c r="F40" s="6">
        <f t="shared" si="14"/>
        <v>31.857142857142858</v>
      </c>
      <c r="G40" s="2">
        <f t="shared" si="21"/>
        <v>43902</v>
      </c>
      <c r="H40">
        <f t="shared" si="28"/>
        <v>1.1795228480372426</v>
      </c>
      <c r="I40">
        <f t="shared" si="29"/>
        <v>1.9992762363583696</v>
      </c>
      <c r="J40">
        <f>(R43*R44/(R36*R37))^($C$1/(2*7))</f>
        <v>1.044088265726139</v>
      </c>
      <c r="K40" s="2">
        <f t="shared" ref="K40:M40" si="45">G70</f>
        <v>43932</v>
      </c>
      <c r="L40" s="3">
        <f t="shared" si="45"/>
        <v>1.0306634778273152</v>
      </c>
      <c r="M40" s="3">
        <f t="shared" si="45"/>
        <v>0</v>
      </c>
      <c r="N40">
        <f t="shared" si="42"/>
        <v>1.0285143543191424</v>
      </c>
      <c r="O40" s="2">
        <f>A40</f>
        <v>43902</v>
      </c>
      <c r="Q40">
        <f>B40/SUM($B$37:$B$43)*$P$43</f>
        <v>1621.7183770883055</v>
      </c>
      <c r="R40" s="6">
        <f t="shared" si="39"/>
        <v>1285.7142857142858</v>
      </c>
      <c r="S40" s="8">
        <f>B40/Q40</f>
        <v>9.3111111111111117E-2</v>
      </c>
    </row>
    <row r="41" spans="1:19">
      <c r="A41" s="2">
        <v>43903</v>
      </c>
      <c r="B41" s="1">
        <v>152</v>
      </c>
      <c r="C41" s="6">
        <f t="shared" si="4"/>
        <v>117.14285714285714</v>
      </c>
      <c r="D41" s="1">
        <v>1</v>
      </c>
      <c r="E41" s="1">
        <f t="shared" si="16"/>
        <v>35</v>
      </c>
      <c r="F41" s="6">
        <f t="shared" si="14"/>
        <v>35.857142857142854</v>
      </c>
      <c r="G41" s="2">
        <f t="shared" si="21"/>
        <v>43903</v>
      </c>
      <c r="H41">
        <f t="shared" si="28"/>
        <v>1.0620152123173523</v>
      </c>
      <c r="I41">
        <f t="shared" si="29"/>
        <v>1.9113213728118577</v>
      </c>
      <c r="J41">
        <f>(R44*R45/(R37*R38))^($C$1/(2*7))</f>
        <v>0.99346791779124521</v>
      </c>
      <c r="K41" s="2">
        <f t="shared" ref="K41:M41" si="46">G71</f>
        <v>43933</v>
      </c>
      <c r="L41" s="3">
        <f t="shared" si="46"/>
        <v>1.0209455489080732</v>
      </c>
      <c r="M41" s="3">
        <f t="shared" si="46"/>
        <v>0</v>
      </c>
      <c r="N41">
        <f t="shared" si="42"/>
        <v>1.0209755130051426</v>
      </c>
      <c r="O41" s="2">
        <f>A41</f>
        <v>43903</v>
      </c>
      <c r="Q41">
        <f>B41/SUM($B$37:$B$43)*$P$43</f>
        <v>1632.4582338902146</v>
      </c>
      <c r="R41" s="6">
        <f t="shared" si="39"/>
        <v>1263.3578067984479</v>
      </c>
      <c r="S41" s="8">
        <f>B41/Q41</f>
        <v>9.3111111111111117E-2</v>
      </c>
    </row>
    <row r="42" spans="1:19">
      <c r="A42" s="2">
        <v>43904</v>
      </c>
      <c r="B42" s="1">
        <v>71</v>
      </c>
      <c r="C42" s="6">
        <f t="shared" si="4"/>
        <v>120.14285714285714</v>
      </c>
      <c r="D42" s="1">
        <v>1</v>
      </c>
      <c r="E42" s="1">
        <f t="shared" si="16"/>
        <v>38</v>
      </c>
      <c r="F42" s="6">
        <f t="shared" si="14"/>
        <v>40.285714285714285</v>
      </c>
      <c r="G42" s="2">
        <f t="shared" si="21"/>
        <v>43904</v>
      </c>
      <c r="H42">
        <f t="shared" si="28"/>
        <v>1.0385560308735506</v>
      </c>
      <c r="I42">
        <f t="shared" si="29"/>
        <v>1.8364742257714097</v>
      </c>
      <c r="J42">
        <f>(R45*R46/(R38*R39))^($C$1/(2*7))</f>
        <v>1.0153851586863261</v>
      </c>
      <c r="K42" s="2">
        <f t="shared" ref="K42:M42" si="47">G72</f>
        <v>43934</v>
      </c>
      <c r="L42" s="3">
        <f t="shared" si="47"/>
        <v>1.0001926818222204</v>
      </c>
      <c r="M42" s="3">
        <f t="shared" si="47"/>
        <v>0</v>
      </c>
      <c r="N42">
        <f t="shared" si="42"/>
        <v>1.0044441155354471</v>
      </c>
      <c r="O42" s="2">
        <f>A42</f>
        <v>43904</v>
      </c>
      <c r="Q42">
        <f>B42/SUM($B$37:$B$43)*$P$43</f>
        <v>762.52983293556088</v>
      </c>
      <c r="R42" s="6">
        <f t="shared" si="39"/>
        <v>1303.1192469680261</v>
      </c>
      <c r="S42" s="8">
        <f>B42/Q42</f>
        <v>9.3111111111111103E-2</v>
      </c>
    </row>
    <row r="43" spans="1:19">
      <c r="A43" s="2">
        <v>43905</v>
      </c>
      <c r="B43" s="1">
        <v>69</v>
      </c>
      <c r="C43" s="6">
        <f t="shared" si="4"/>
        <v>112.85714285714286</v>
      </c>
      <c r="D43" s="1">
        <v>2</v>
      </c>
      <c r="E43" s="1">
        <f t="shared" si="16"/>
        <v>44</v>
      </c>
      <c r="F43" s="6">
        <f t="shared" si="14"/>
        <v>45.857142857142854</v>
      </c>
      <c r="G43" s="2">
        <f t="shared" si="21"/>
        <v>43905</v>
      </c>
      <c r="H43">
        <f t="shared" si="28"/>
        <v>1.05754548624748</v>
      </c>
      <c r="I43">
        <f t="shared" si="29"/>
        <v>1.7754368928678526</v>
      </c>
      <c r="J43">
        <f>(R46*R47/(R39*R40))^($C$1/(2*7))</f>
        <v>1.0678925166801794</v>
      </c>
      <c r="K43" s="2">
        <f t="shared" ref="K43:M43" si="48">G73</f>
        <v>43935</v>
      </c>
      <c r="L43" s="3">
        <f t="shared" si="48"/>
        <v>1.0433964552678832</v>
      </c>
      <c r="M43" s="3">
        <f t="shared" si="48"/>
        <v>0</v>
      </c>
      <c r="N43">
        <f t="shared" si="42"/>
        <v>1.0557952790743383</v>
      </c>
      <c r="O43" s="2">
        <f>A43</f>
        <v>43905</v>
      </c>
      <c r="P43">
        <v>9000</v>
      </c>
      <c r="Q43">
        <f>B43/SUM($B$37:$B$43)*$P$43</f>
        <v>741.05011933174228</v>
      </c>
      <c r="R43" s="6">
        <f t="shared" si="39"/>
        <v>1234.0613920814958</v>
      </c>
      <c r="S43" s="8">
        <f>B43/Q43</f>
        <v>9.3111111111111103E-2</v>
      </c>
    </row>
    <row r="44" spans="1:19">
      <c r="A44" s="2">
        <v>43906</v>
      </c>
      <c r="B44" s="1">
        <v>83</v>
      </c>
      <c r="C44" s="6">
        <f t="shared" si="4"/>
        <v>111.71428571428571</v>
      </c>
      <c r="D44" s="1">
        <v>2</v>
      </c>
      <c r="E44" s="1">
        <f t="shared" si="16"/>
        <v>49</v>
      </c>
      <c r="F44" s="6">
        <f t="shared" si="14"/>
        <v>52.428571428571431</v>
      </c>
      <c r="G44" s="2">
        <f t="shared" si="21"/>
        <v>43906</v>
      </c>
      <c r="H44">
        <f t="shared" si="28"/>
        <v>1.1131678686798967</v>
      </c>
      <c r="I44">
        <f t="shared" si="29"/>
        <v>1.7074251523164052</v>
      </c>
      <c r="J44">
        <f>(R47*R48/(R40*R41))^($C$1/(2*7))</f>
        <v>1.11137377454566</v>
      </c>
      <c r="K44" s="2">
        <f t="shared" ref="K44:M44" si="49">G74</f>
        <v>43936</v>
      </c>
      <c r="L44" s="3">
        <f t="shared" si="49"/>
        <v>1.1070773100923927</v>
      </c>
      <c r="M44" s="3">
        <f t="shared" si="49"/>
        <v>0</v>
      </c>
      <c r="N44">
        <f t="shared" si="42"/>
        <v>1.1299282195628122</v>
      </c>
      <c r="O44" s="2">
        <f>A44</f>
        <v>43906</v>
      </c>
      <c r="Q44">
        <f>B44/SUM($B$44:$B$50)*$P$50</f>
        <v>928.23018458197612</v>
      </c>
      <c r="R44" s="6">
        <f t="shared" si="39"/>
        <v>1230.8501891501587</v>
      </c>
      <c r="S44" s="8">
        <f>B44/Q44</f>
        <v>8.9417475728155338E-2</v>
      </c>
    </row>
    <row r="45" spans="1:19">
      <c r="A45" s="2">
        <v>43907</v>
      </c>
      <c r="B45" s="1">
        <v>119</v>
      </c>
      <c r="C45" s="6">
        <f t="shared" si="4"/>
        <v>115.71428571428571</v>
      </c>
      <c r="D45" s="1">
        <v>1</v>
      </c>
      <c r="E45" s="1">
        <f t="shared" si="16"/>
        <v>53</v>
      </c>
      <c r="F45" s="6">
        <f t="shared" si="14"/>
        <v>57.857142857142854</v>
      </c>
      <c r="G45" s="2">
        <f t="shared" si="21"/>
        <v>43907</v>
      </c>
      <c r="H45">
        <f t="shared" si="28"/>
        <v>1.1929230566027633</v>
      </c>
      <c r="I45">
        <f t="shared" si="29"/>
        <v>1.673359592298205</v>
      </c>
      <c r="J45">
        <f>(R48*R49/(R41*R42))^($C$1/(2*7))</f>
        <v>1.1182075563421352</v>
      </c>
      <c r="K45" s="2">
        <f t="shared" ref="K45:M45" si="50">G75</f>
        <v>43937</v>
      </c>
      <c r="L45" s="3">
        <f t="shared" si="50"/>
        <v>1.1374937740570801</v>
      </c>
      <c r="M45" s="3">
        <f t="shared" si="50"/>
        <v>0</v>
      </c>
      <c r="N45">
        <f t="shared" si="42"/>
        <v>1.1706486246793006</v>
      </c>
      <c r="O45" s="2">
        <f>A45</f>
        <v>43907</v>
      </c>
      <c r="Q45">
        <f>B45/SUM($B$44:$B$50)*$P$50</f>
        <v>1330.8360477741585</v>
      </c>
      <c r="R45" s="6">
        <f t="shared" si="39"/>
        <v>1285.2174865888298</v>
      </c>
      <c r="S45" s="8">
        <f>B45/Q45</f>
        <v>8.9417475728155338E-2</v>
      </c>
    </row>
    <row r="46" spans="1:19">
      <c r="A46" s="2">
        <v>43908</v>
      </c>
      <c r="B46" s="1">
        <v>145</v>
      </c>
      <c r="C46" s="6">
        <f t="shared" si="4"/>
        <v>124.71428571428571</v>
      </c>
      <c r="D46" s="1">
        <v>6</v>
      </c>
      <c r="E46" s="1">
        <f t="shared" si="16"/>
        <v>70</v>
      </c>
      <c r="F46" s="6">
        <f t="shared" si="14"/>
        <v>64.714285714285708</v>
      </c>
      <c r="G46" s="2">
        <f t="shared" si="21"/>
        <v>43908</v>
      </c>
      <c r="H46">
        <f t="shared" si="28"/>
        <v>1.3130456981980512</v>
      </c>
      <c r="I46">
        <f t="shared" si="29"/>
        <v>1.6107143444418106</v>
      </c>
      <c r="J46">
        <f>(R49*R50/(R42*R43))^($C$1/(2*7))</f>
        <v>1.1440234247382812</v>
      </c>
      <c r="K46" s="2">
        <f t="shared" ref="K46:M46" si="51">G76</f>
        <v>43938</v>
      </c>
      <c r="L46" s="3">
        <f t="shared" si="51"/>
        <v>1.1333544518356118</v>
      </c>
      <c r="M46" s="3">
        <f t="shared" si="51"/>
        <v>0</v>
      </c>
      <c r="N46">
        <f t="shared" si="42"/>
        <v>1.1759893267011661</v>
      </c>
      <c r="O46" s="2">
        <f>A46</f>
        <v>43908</v>
      </c>
      <c r="Q46">
        <f>B46/SUM($B$44:$B$50)*$P$50</f>
        <v>1621.6069489685124</v>
      </c>
      <c r="R46" s="6">
        <f t="shared" si="39"/>
        <v>1390.3687234224496</v>
      </c>
      <c r="S46" s="8">
        <f>B46/Q46</f>
        <v>8.9417475728155352E-2</v>
      </c>
    </row>
    <row r="47" spans="1:19">
      <c r="A47" s="2">
        <v>43909</v>
      </c>
      <c r="B47" s="1">
        <v>143</v>
      </c>
      <c r="C47" s="6">
        <f t="shared" si="4"/>
        <v>131.57142857142858</v>
      </c>
      <c r="D47" s="1">
        <v>7</v>
      </c>
      <c r="E47" s="1">
        <f t="shared" si="16"/>
        <v>78</v>
      </c>
      <c r="F47" s="6">
        <f t="shared" si="14"/>
        <v>71.285714285714292</v>
      </c>
      <c r="G47" s="2">
        <f t="shared" si="21"/>
        <v>43909</v>
      </c>
      <c r="H47">
        <f t="shared" si="28"/>
        <v>1.4634773386875715</v>
      </c>
      <c r="I47">
        <f t="shared" si="29"/>
        <v>1.4949858548809813</v>
      </c>
      <c r="J47">
        <f>(R50*R51/(R43*R44))^($C$1/(2*7))</f>
        <v>1.1868487815035758</v>
      </c>
      <c r="K47" s="2">
        <f t="shared" ref="K47:M47" si="52">G77</f>
        <v>43939</v>
      </c>
      <c r="L47" s="3">
        <f t="shared" si="52"/>
        <v>1.0964449177229014</v>
      </c>
      <c r="M47" s="3">
        <f t="shared" si="52"/>
        <v>0</v>
      </c>
      <c r="N47">
        <f t="shared" si="42"/>
        <v>1.145819260201665</v>
      </c>
      <c r="O47" s="2">
        <f>A47</f>
        <v>43909</v>
      </c>
      <c r="Q47">
        <f>B47/SUM($B$44:$B$50)*$P$50</f>
        <v>1599.239956568947</v>
      </c>
      <c r="R47" s="6">
        <f t="shared" si="39"/>
        <v>1471.4285714285713</v>
      </c>
      <c r="S47" s="8">
        <f>B47/Q47</f>
        <v>8.9417475728155324E-2</v>
      </c>
    </row>
    <row r="48" spans="1:19">
      <c r="A48" s="2">
        <v>43910</v>
      </c>
      <c r="B48" s="1">
        <v>180</v>
      </c>
      <c r="C48" s="6">
        <f t="shared" si="4"/>
        <v>145.71428571428572</v>
      </c>
      <c r="D48" s="1">
        <v>9</v>
      </c>
      <c r="E48" s="1">
        <f t="shared" si="16"/>
        <v>73</v>
      </c>
      <c r="F48" s="6">
        <f t="shared" si="14"/>
        <v>76.285714285714292</v>
      </c>
      <c r="G48" s="2">
        <f t="shared" si="21"/>
        <v>43910</v>
      </c>
      <c r="H48">
        <f t="shared" si="28"/>
        <v>1.5676736159088362</v>
      </c>
      <c r="I48">
        <f t="shared" si="29"/>
        <v>1.4108078509919295</v>
      </c>
      <c r="J48">
        <f>(R51*R52/(R44*R45))^($C$1/(2*7))</f>
        <v>1.1877873441583755</v>
      </c>
      <c r="K48" s="2">
        <f t="shared" ref="K48:M48" si="53">G78</f>
        <v>43940</v>
      </c>
      <c r="L48" s="3">
        <f t="shared" si="53"/>
        <v>1.0770908697798733</v>
      </c>
      <c r="M48" s="3">
        <f t="shared" si="53"/>
        <v>0</v>
      </c>
      <c r="N48">
        <f t="shared" si="42"/>
        <v>1.1314532314271109</v>
      </c>
      <c r="O48" s="2">
        <f>A48</f>
        <v>43910</v>
      </c>
      <c r="Q48">
        <f>B48/SUM($B$44:$B$50)*$P$50</f>
        <v>2013.0293159609121</v>
      </c>
      <c r="R48" s="6">
        <f t="shared" si="39"/>
        <v>1502.0708137099034</v>
      </c>
      <c r="S48" s="8">
        <f>B48/Q48</f>
        <v>8.9417475728155338E-2</v>
      </c>
    </row>
    <row r="49" spans="1:19">
      <c r="A49" s="2">
        <v>43911</v>
      </c>
      <c r="B49" s="1">
        <v>134</v>
      </c>
      <c r="C49" s="6">
        <f t="shared" si="4"/>
        <v>161.57142857142858</v>
      </c>
      <c r="D49" s="1">
        <v>8</v>
      </c>
      <c r="E49" s="1">
        <f t="shared" si="16"/>
        <v>86</v>
      </c>
      <c r="F49" s="6">
        <f t="shared" si="14"/>
        <v>85</v>
      </c>
      <c r="G49" s="2">
        <f t="shared" si="21"/>
        <v>43911</v>
      </c>
      <c r="H49">
        <f t="shared" si="28"/>
        <v>1.626921965555745</v>
      </c>
      <c r="I49">
        <f t="shared" si="29"/>
        <v>1.3408666394757192</v>
      </c>
      <c r="J49">
        <f>(R52*R53/(R45*R46))^($C$1/(2*7))</f>
        <v>1.162154250230601</v>
      </c>
      <c r="K49" s="2">
        <f t="shared" ref="K49:M49" si="54">G79</f>
        <v>43941</v>
      </c>
      <c r="L49" s="3">
        <f t="shared" si="54"/>
        <v>1.0810998895618882</v>
      </c>
      <c r="M49" s="3">
        <f t="shared" si="54"/>
        <v>0</v>
      </c>
      <c r="N49">
        <f t="shared" si="42"/>
        <v>1.1344794387796022</v>
      </c>
      <c r="O49" s="2">
        <f>A49</f>
        <v>43911</v>
      </c>
      <c r="Q49">
        <f>B49/SUM($B$44:$B$50)*$P$50</f>
        <v>1498.5884907709012</v>
      </c>
      <c r="R49" s="6">
        <f t="shared" si="39"/>
        <v>1518.2519689939716</v>
      </c>
      <c r="S49" s="8">
        <f>B49/Q49</f>
        <v>8.9417475728155338E-2</v>
      </c>
    </row>
    <row r="50" spans="1:19">
      <c r="A50" s="2">
        <v>43912</v>
      </c>
      <c r="B50" s="1">
        <v>117</v>
      </c>
      <c r="C50" s="6">
        <f t="shared" si="4"/>
        <v>185.71428571428572</v>
      </c>
      <c r="D50" s="1">
        <v>12</v>
      </c>
      <c r="E50" s="1">
        <f t="shared" si="16"/>
        <v>90</v>
      </c>
      <c r="F50" s="6">
        <f t="shared" si="14"/>
        <v>87.285714285714292</v>
      </c>
      <c r="G50" s="2">
        <f t="shared" si="21"/>
        <v>43912</v>
      </c>
      <c r="H50">
        <f t="shared" si="28"/>
        <v>1.6584845638005941</v>
      </c>
      <c r="I50">
        <f t="shared" si="29"/>
        <v>1.2528516802978014</v>
      </c>
      <c r="J50">
        <f>(R53*R54/(R46*R47))^($C$1/(2*7))</f>
        <v>1.1367389021066396</v>
      </c>
      <c r="K50" s="2">
        <f t="shared" ref="K50:M50" si="55">G80</f>
        <v>43942</v>
      </c>
      <c r="L50" s="3">
        <f t="shared" si="55"/>
        <v>1.0676676651984291</v>
      </c>
      <c r="M50" s="3">
        <f t="shared" si="55"/>
        <v>0</v>
      </c>
      <c r="N50">
        <f t="shared" si="42"/>
        <v>1.1117803835329743</v>
      </c>
      <c r="O50" s="2">
        <f>A50</f>
        <v>43912</v>
      </c>
      <c r="P50">
        <v>10300</v>
      </c>
      <c r="Q50">
        <f>B50/SUM($B$44:$B$50)*$P$50</f>
        <v>1308.4690553745929</v>
      </c>
      <c r="R50" s="6">
        <f t="shared" si="39"/>
        <v>1568.2389876602506</v>
      </c>
      <c r="S50" s="8">
        <f>B50/Q50</f>
        <v>8.9417475728155338E-2</v>
      </c>
    </row>
    <row r="51" spans="1:19">
      <c r="A51" s="2">
        <v>43913</v>
      </c>
      <c r="B51" s="1">
        <v>182</v>
      </c>
      <c r="C51" s="6">
        <f t="shared" si="4"/>
        <v>206.14285714285714</v>
      </c>
      <c r="D51" s="1">
        <v>11</v>
      </c>
      <c r="E51" s="1">
        <f t="shared" si="16"/>
        <v>84</v>
      </c>
      <c r="F51" s="6">
        <f t="shared" si="14"/>
        <v>89</v>
      </c>
      <c r="G51" s="2">
        <f t="shared" si="21"/>
        <v>43913</v>
      </c>
      <c r="H51">
        <f t="shared" si="28"/>
        <v>1.684064937843273</v>
      </c>
      <c r="I51">
        <f t="shared" si="29"/>
        <v>1.185368535980531</v>
      </c>
      <c r="J51">
        <f>(R54*R55/(R47*R48))^($C$1/(2*7))</f>
        <v>1.1559766463390875</v>
      </c>
      <c r="K51" s="2">
        <f t="shared" ref="K51:M51" si="56">G81</f>
        <v>43943</v>
      </c>
      <c r="L51" s="3">
        <f t="shared" si="56"/>
        <v>1.0441662426144414</v>
      </c>
      <c r="M51" s="3">
        <f t="shared" si="56"/>
        <v>0</v>
      </c>
      <c r="N51">
        <f t="shared" si="42"/>
        <v>1.0777949831802169</v>
      </c>
      <c r="O51" s="2">
        <f>A51</f>
        <v>43913</v>
      </c>
      <c r="Q51">
        <f>B51/SUM($B$51:$B$57)*$P$57</f>
        <v>1142.7258805513018</v>
      </c>
      <c r="R51" s="6">
        <f t="shared" si="39"/>
        <v>1596.3064364374279</v>
      </c>
      <c r="S51" s="8">
        <f>B51/Q51</f>
        <v>0.1592682926829268</v>
      </c>
    </row>
    <row r="52" spans="1:19">
      <c r="A52" s="2">
        <v>43914</v>
      </c>
      <c r="B52" s="1">
        <v>230</v>
      </c>
      <c r="C52" s="6">
        <f t="shared" si="4"/>
        <v>232.71428571428572</v>
      </c>
      <c r="D52" s="1">
        <v>21</v>
      </c>
      <c r="E52" s="1">
        <f t="shared" si="16"/>
        <v>114</v>
      </c>
      <c r="F52" s="6">
        <f t="shared" si="14"/>
        <v>93</v>
      </c>
      <c r="G52" s="2">
        <f t="shared" si="21"/>
        <v>43914</v>
      </c>
      <c r="H52">
        <f t="shared" si="28"/>
        <v>1.6917887535167104</v>
      </c>
      <c r="I52">
        <f t="shared" si="29"/>
        <v>1.1188726781359268</v>
      </c>
      <c r="J52">
        <f>(R55*R56/(R48*R49))^($C$1/(2*7))</f>
        <v>1.2127785642981967</v>
      </c>
      <c r="K52" s="2">
        <f t="shared" ref="K52:M52" si="57">G82</f>
        <v>43944</v>
      </c>
      <c r="L52" s="3">
        <f t="shared" si="57"/>
        <v>1.0116530074142653</v>
      </c>
      <c r="M52" s="3">
        <f t="shared" si="57"/>
        <v>0</v>
      </c>
      <c r="N52">
        <f t="shared" si="42"/>
        <v>1.0354060748072953</v>
      </c>
      <c r="O52" s="2">
        <f>A52</f>
        <v>43914</v>
      </c>
      <c r="Q52">
        <f>B52/SUM($B$51:$B$57)*$P$57</f>
        <v>1444.104134762634</v>
      </c>
      <c r="R52" s="6">
        <f t="shared" si="39"/>
        <v>1637.0178467803562</v>
      </c>
      <c r="S52" s="8">
        <f>B52/Q52</f>
        <v>0.15926829268292683</v>
      </c>
    </row>
    <row r="53" spans="1:19">
      <c r="A53" s="2">
        <v>43915</v>
      </c>
      <c r="B53" s="1">
        <v>314</v>
      </c>
      <c r="C53" s="6">
        <f t="shared" si="4"/>
        <v>256.42857142857144</v>
      </c>
      <c r="D53" s="1">
        <v>22</v>
      </c>
      <c r="E53" s="1">
        <f t="shared" si="16"/>
        <v>86</v>
      </c>
      <c r="F53" s="6">
        <f t="shared" si="14"/>
        <v>94.714285714285708</v>
      </c>
      <c r="G53" s="2">
        <f t="shared" ref="G53:G90" si="58">A53</f>
        <v>43915</v>
      </c>
      <c r="H53">
        <f t="shared" si="28"/>
        <v>1.6525290957517278</v>
      </c>
      <c r="I53">
        <f t="shared" si="29"/>
        <v>1.0792840161494448</v>
      </c>
      <c r="J53">
        <f>(R56*R57/(R49*R50))^($C$1/(2*7))</f>
        <v>1.2490786060023789</v>
      </c>
      <c r="K53" s="2">
        <f t="shared" ref="K53:N63" si="59">G83</f>
        <v>43945</v>
      </c>
      <c r="L53" s="3">
        <f t="shared" si="59"/>
        <v>0.91860108295429221</v>
      </c>
      <c r="M53" s="3">
        <f t="shared" si="59"/>
        <v>0</v>
      </c>
      <c r="N53">
        <f t="shared" si="59"/>
        <v>0.93233117620745198</v>
      </c>
      <c r="O53" s="2">
        <f>A53</f>
        <v>43915</v>
      </c>
      <c r="Q53">
        <f>B53/SUM($B$51:$B$57)*$P$57</f>
        <v>1971.5160796324656</v>
      </c>
      <c r="R53" s="6">
        <f t="shared" si="39"/>
        <v>1692.0215036446311</v>
      </c>
      <c r="S53" s="8">
        <f>B53/Q53</f>
        <v>0.15926829268292683</v>
      </c>
    </row>
    <row r="54" spans="1:19">
      <c r="A54" s="2">
        <v>43916</v>
      </c>
      <c r="B54" s="1">
        <v>286</v>
      </c>
      <c r="C54" s="6">
        <f t="shared" si="4"/>
        <v>279.85714285714283</v>
      </c>
      <c r="D54" s="1">
        <v>31</v>
      </c>
      <c r="E54" s="1">
        <f t="shared" si="16"/>
        <v>90</v>
      </c>
      <c r="F54" s="6">
        <f t="shared" si="14"/>
        <v>94</v>
      </c>
      <c r="G54" s="2">
        <f t="shared" si="58"/>
        <v>43916</v>
      </c>
      <c r="H54">
        <f t="shared" si="28"/>
        <v>1.6090844538512035</v>
      </c>
      <c r="I54">
        <f t="shared" si="29"/>
        <v>1.0684118616168672</v>
      </c>
      <c r="J54">
        <f>(R57*R58/(R50*R51))^($C$1/(2*7))</f>
        <v>1.2812904079645115</v>
      </c>
      <c r="K54" s="2">
        <f t="shared" ref="K54:M54" si="60">G84</f>
        <v>43946</v>
      </c>
      <c r="L54" s="3">
        <f t="shared" si="60"/>
        <v>0.88530993736299013</v>
      </c>
      <c r="M54" s="3">
        <f t="shared" si="60"/>
        <v>0</v>
      </c>
      <c r="N54">
        <f t="shared" si="59"/>
        <v>0.86873854140100715</v>
      </c>
      <c r="O54" s="2">
        <f>A54</f>
        <v>43916</v>
      </c>
      <c r="Q54">
        <f>B54/SUM($B$51:$B$57)*$P$57</f>
        <v>1795.7120980091884</v>
      </c>
      <c r="R54" s="6">
        <f t="shared" si="39"/>
        <v>1757.1428571428571</v>
      </c>
      <c r="S54" s="8">
        <f>B54/Q54</f>
        <v>0.15926829268292683</v>
      </c>
    </row>
    <row r="55" spans="1:19">
      <c r="A55" s="2">
        <v>43917</v>
      </c>
      <c r="B55" s="1">
        <v>366</v>
      </c>
      <c r="C55" s="6">
        <f t="shared" si="4"/>
        <v>313.28571428571428</v>
      </c>
      <c r="D55" s="1">
        <v>32</v>
      </c>
      <c r="E55" s="1">
        <f t="shared" si="16"/>
        <v>101</v>
      </c>
      <c r="F55" s="6">
        <f t="shared" si="14"/>
        <v>95</v>
      </c>
      <c r="G55" s="2">
        <f t="shared" si="58"/>
        <v>43917</v>
      </c>
      <c r="H55">
        <f t="shared" si="28"/>
        <v>1.5820794301037058</v>
      </c>
      <c r="I55">
        <f t="shared" si="29"/>
        <v>1.0321920309632189</v>
      </c>
      <c r="J55">
        <f>(R58*R59/(R51*R52))^($C$1/(2*7))</f>
        <v>1.3230987710207669</v>
      </c>
      <c r="K55" s="2">
        <f t="shared" ref="K55:M55" si="61">G85</f>
        <v>43947</v>
      </c>
      <c r="L55" s="3">
        <f t="shared" si="61"/>
        <v>0.87700167320480626</v>
      </c>
      <c r="M55" s="3">
        <f t="shared" si="61"/>
        <v>0</v>
      </c>
      <c r="N55">
        <f t="shared" si="59"/>
        <v>0.90009004824963068</v>
      </c>
      <c r="O55" s="2">
        <f>A55</f>
        <v>43917</v>
      </c>
      <c r="Q55">
        <f>B55/SUM($B$51:$B$57)*$P$57</f>
        <v>2298.0091883614086</v>
      </c>
      <c r="R55" s="6">
        <f t="shared" si="39"/>
        <v>1919.6583697606445</v>
      </c>
      <c r="S55" s="8">
        <f>B55/Q55</f>
        <v>0.15926829268292686</v>
      </c>
    </row>
    <row r="56" spans="1:19">
      <c r="A56" s="2">
        <v>43918</v>
      </c>
      <c r="B56" s="1">
        <v>300</v>
      </c>
      <c r="C56" s="6">
        <f t="shared" si="4"/>
        <v>348.28571428571428</v>
      </c>
      <c r="D56" s="1">
        <v>35</v>
      </c>
      <c r="E56" s="1">
        <f t="shared" si="16"/>
        <v>98</v>
      </c>
      <c r="F56" s="6">
        <f t="shared" si="14"/>
        <v>94.714285714285708</v>
      </c>
      <c r="G56" s="2">
        <f t="shared" si="58"/>
        <v>43918</v>
      </c>
      <c r="H56">
        <f t="shared" si="28"/>
        <v>1.5174530447308681</v>
      </c>
      <c r="I56">
        <f t="shared" si="29"/>
        <v>0.99739354648425815</v>
      </c>
      <c r="J56">
        <f>(R59*R60/(R52*R53))^($C$1/(2*7))</f>
        <v>1.3251288205448373</v>
      </c>
      <c r="K56" s="2">
        <f t="shared" ref="K56:M56" si="62">G86</f>
        <v>43948</v>
      </c>
      <c r="L56" s="3">
        <f t="shared" si="62"/>
        <v>0.42357727859879657</v>
      </c>
      <c r="M56" s="3">
        <f t="shared" si="62"/>
        <v>0</v>
      </c>
      <c r="N56">
        <f t="shared" si="59"/>
        <v>0.92207759078286711</v>
      </c>
      <c r="O56" s="2">
        <f>A56</f>
        <v>43918</v>
      </c>
      <c r="Q56">
        <f>B56/SUM($B$51:$B$57)*$P$57</f>
        <v>1883.6140888208267</v>
      </c>
      <c r="R56" s="6">
        <f t="shared" si="39"/>
        <v>2085.3216776777995</v>
      </c>
      <c r="S56" s="8">
        <f>B56/Q56</f>
        <v>0.15926829268292686</v>
      </c>
    </row>
    <row r="57" spans="1:19">
      <c r="A57" s="2">
        <v>43919</v>
      </c>
      <c r="B57" s="1">
        <v>281</v>
      </c>
      <c r="C57" s="6">
        <f t="shared" si="4"/>
        <v>372.85714285714283</v>
      </c>
      <c r="D57" s="1">
        <v>38</v>
      </c>
      <c r="E57" s="1">
        <f t="shared" si="16"/>
        <v>85</v>
      </c>
      <c r="F57" s="6">
        <f t="shared" si="14"/>
        <v>97.857142857142861</v>
      </c>
      <c r="G57" s="2">
        <f t="shared" si="58"/>
        <v>43919</v>
      </c>
      <c r="H57">
        <f t="shared" si="28"/>
        <v>1.4424323626020199</v>
      </c>
      <c r="I57">
        <f t="shared" si="29"/>
        <v>0.98646465464508204</v>
      </c>
      <c r="J57">
        <f>(R60*R61/(R53*R54))^($C$1/(2*7))</f>
        <v>1.2976995738158981</v>
      </c>
      <c r="K57" s="2">
        <f t="shared" ref="K57:M57" si="63">G87</f>
        <v>43949</v>
      </c>
      <c r="L57" s="3">
        <f t="shared" si="63"/>
        <v>0</v>
      </c>
      <c r="M57" s="3">
        <f t="shared" si="63"/>
        <v>0</v>
      </c>
      <c r="N57">
        <f t="shared" si="59"/>
        <v>0</v>
      </c>
      <c r="O57" s="2">
        <f>A57</f>
        <v>43919</v>
      </c>
      <c r="P57">
        <v>12300</v>
      </c>
      <c r="Q57">
        <f>B57/SUM($B$51:$B$57)*$P$57</f>
        <v>1764.3185298621747</v>
      </c>
      <c r="R57" s="6">
        <f t="shared" si="39"/>
        <v>2184.2543228517484</v>
      </c>
      <c r="S57" s="8">
        <f>B57/Q57</f>
        <v>0.1592682926829268</v>
      </c>
    </row>
    <row r="58" spans="1:19">
      <c r="A58" s="2">
        <v>43920</v>
      </c>
      <c r="B58" s="1">
        <v>416</v>
      </c>
      <c r="C58" s="6">
        <f t="shared" si="4"/>
        <v>411.14285714285717</v>
      </c>
      <c r="D58" s="1">
        <v>44</v>
      </c>
      <c r="E58" s="1">
        <f t="shared" si="16"/>
        <v>91</v>
      </c>
      <c r="F58" s="6">
        <f t="shared" si="14"/>
        <v>96.285714285714292</v>
      </c>
      <c r="G58" s="2">
        <f t="shared" si="58"/>
        <v>43920</v>
      </c>
      <c r="H58">
        <f t="shared" si="28"/>
        <v>1.3513607617313299</v>
      </c>
      <c r="I58">
        <f t="shared" si="29"/>
        <v>0.96904776510603452</v>
      </c>
      <c r="J58">
        <f>(R61*R62/(R54*R55))^($C$1/(2*7))</f>
        <v>1.2400556588168168</v>
      </c>
      <c r="K58" s="2">
        <f t="shared" ref="K58:M58" si="64">G88</f>
        <v>43950</v>
      </c>
      <c r="L58" s="3">
        <f t="shared" si="64"/>
        <v>0</v>
      </c>
      <c r="M58" s="3">
        <f t="shared" si="64"/>
        <v>0</v>
      </c>
      <c r="N58">
        <f t="shared" si="59"/>
        <v>0</v>
      </c>
      <c r="O58" s="2">
        <f>A58</f>
        <v>43920</v>
      </c>
      <c r="Q58">
        <f>B58/SUM($B$58:$B$64)*$P$64</f>
        <v>2280.3344688758129</v>
      </c>
      <c r="R58" s="6">
        <f t="shared" si="39"/>
        <v>2361.5513911846392</v>
      </c>
      <c r="S58" s="8">
        <f>B58/Q58</f>
        <v>0.18242937853107344</v>
      </c>
    </row>
    <row r="59" spans="1:19">
      <c r="A59" s="2">
        <v>43921</v>
      </c>
      <c r="B59" s="1">
        <v>475</v>
      </c>
      <c r="C59" s="6">
        <f t="shared" si="4"/>
        <v>444.71428571428572</v>
      </c>
      <c r="D59" s="1">
        <v>49</v>
      </c>
      <c r="E59" s="1">
        <f t="shared" si="16"/>
        <v>112</v>
      </c>
      <c r="F59" s="6">
        <f t="shared" si="14"/>
        <v>94.285714285714292</v>
      </c>
      <c r="G59" s="2">
        <f t="shared" si="58"/>
        <v>43921</v>
      </c>
      <c r="H59">
        <f t="shared" si="28"/>
        <v>1.2844098366149179</v>
      </c>
      <c r="I59">
        <f t="shared" si="29"/>
        <v>0.92981929375969086</v>
      </c>
      <c r="J59">
        <f>(R62*R63/(R55*R56))^($C$1/(2*7))</f>
        <v>1.1940807094716048</v>
      </c>
      <c r="K59" s="2">
        <f t="shared" ref="K59:M59" si="65">G89</f>
        <v>43951</v>
      </c>
      <c r="L59" s="3">
        <f t="shared" si="65"/>
        <v>0</v>
      </c>
      <c r="M59" s="3">
        <f t="shared" si="65"/>
        <v>0</v>
      </c>
      <c r="N59">
        <f t="shared" si="59"/>
        <v>0</v>
      </c>
      <c r="O59" s="2">
        <f>A59</f>
        <v>43921</v>
      </c>
      <c r="Q59">
        <f>B59/SUM($B$58:$B$64)*$P$64</f>
        <v>2603.7472901827191</v>
      </c>
      <c r="R59" s="6">
        <f t="shared" si="39"/>
        <v>2503.8965812382162</v>
      </c>
      <c r="S59" s="8">
        <f>B59/Q59</f>
        <v>0.18242937853107344</v>
      </c>
    </row>
    <row r="60" spans="1:19">
      <c r="A60" s="2">
        <v>43922</v>
      </c>
      <c r="B60" s="1">
        <v>486</v>
      </c>
      <c r="C60" s="6">
        <f t="shared" si="4"/>
        <v>452.85714285714283</v>
      </c>
      <c r="D60" s="1">
        <v>53</v>
      </c>
      <c r="E60" s="1">
        <f t="shared" si="16"/>
        <v>108</v>
      </c>
      <c r="F60" s="6">
        <f t="shared" si="14"/>
        <v>92.714285714285708</v>
      </c>
      <c r="G60" s="2">
        <f t="shared" si="58"/>
        <v>43922</v>
      </c>
      <c r="H60">
        <f t="shared" si="28"/>
        <v>1.2635332098095495</v>
      </c>
      <c r="I60">
        <f t="shared" si="29"/>
        <v>0.88159496766778978</v>
      </c>
      <c r="J60">
        <f>(R63*R64/(R56*R57))^($C$1/(2*7))</f>
        <v>1.1885030363878071</v>
      </c>
      <c r="K60" s="2">
        <f t="shared" ref="K60:M60" si="66">G90</f>
        <v>43952</v>
      </c>
      <c r="L60" s="3">
        <f t="shared" si="66"/>
        <v>0</v>
      </c>
      <c r="M60" s="3">
        <f t="shared" si="66"/>
        <v>0</v>
      </c>
      <c r="N60">
        <f t="shared" si="59"/>
        <v>0</v>
      </c>
      <c r="O60" s="2">
        <f>A60</f>
        <v>43922</v>
      </c>
      <c r="Q60">
        <f>B60/SUM($B$58:$B$64)*$P$64</f>
        <v>2664.0445958501082</v>
      </c>
      <c r="R60" s="6">
        <f t="shared" si="39"/>
        <v>2514.3690896307994</v>
      </c>
      <c r="S60" s="8">
        <f>B60/Q60</f>
        <v>0.18242937853107347</v>
      </c>
    </row>
    <row r="61" spans="1:19">
      <c r="A61" s="2">
        <v>43923</v>
      </c>
      <c r="B61" s="1">
        <v>554</v>
      </c>
      <c r="C61" s="6">
        <f t="shared" si="4"/>
        <v>461.28571428571428</v>
      </c>
      <c r="D61" s="1">
        <v>70</v>
      </c>
      <c r="E61" s="1">
        <f t="shared" si="16"/>
        <v>79</v>
      </c>
      <c r="F61" s="6">
        <f t="shared" si="14"/>
        <v>92.285714285714292</v>
      </c>
      <c r="G61" s="2">
        <f t="shared" si="58"/>
        <v>43923</v>
      </c>
      <c r="H61">
        <f t="shared" si="28"/>
        <v>1.2235310863043665</v>
      </c>
      <c r="I61">
        <f t="shared" si="29"/>
        <v>0.85802758993456685</v>
      </c>
      <c r="J61">
        <f>(R64*R65/(R57*R58))^($C$1/(2*7))</f>
        <v>1.163535103427922</v>
      </c>
      <c r="K61" s="2">
        <f t="shared" ref="K61:M61" si="67">G91</f>
        <v>0</v>
      </c>
      <c r="L61" s="3">
        <f t="shared" si="67"/>
        <v>0</v>
      </c>
      <c r="M61" s="3">
        <f t="shared" si="67"/>
        <v>0</v>
      </c>
      <c r="N61">
        <f t="shared" si="59"/>
        <v>0</v>
      </c>
      <c r="O61" s="2">
        <f>A61</f>
        <v>43923</v>
      </c>
      <c r="Q61">
        <f>B61/SUM($B$58:$B$64)*$P$64</f>
        <v>3036.791576339424</v>
      </c>
      <c r="R61" s="6">
        <f t="shared" si="39"/>
        <v>2528.571428571428</v>
      </c>
      <c r="S61" s="8">
        <f>B61/Q61</f>
        <v>0.18242937853107344</v>
      </c>
    </row>
    <row r="62" spans="1:19">
      <c r="A62" s="2">
        <v>43924</v>
      </c>
      <c r="B62" s="1">
        <v>601</v>
      </c>
      <c r="C62" s="6">
        <f t="shared" si="4"/>
        <v>457.42857142857144</v>
      </c>
      <c r="D62" s="1">
        <v>78</v>
      </c>
      <c r="E62" s="1">
        <f t="shared" si="16"/>
        <v>87</v>
      </c>
      <c r="F62" s="6">
        <f t="shared" si="14"/>
        <v>88.285714285714292</v>
      </c>
      <c r="G62" s="2">
        <f t="shared" si="58"/>
        <v>43924</v>
      </c>
      <c r="H62">
        <f t="shared" si="28"/>
        <v>1.145671544441889</v>
      </c>
      <c r="I62">
        <f t="shared" si="29"/>
        <v>0.85005222271293768</v>
      </c>
      <c r="J62">
        <f>(R65*R66/(R58*R59))^($C$1/(2*7))</f>
        <v>1.1008842577785416</v>
      </c>
      <c r="K62" s="2">
        <f t="shared" ref="K62:M62" si="68">G92</f>
        <v>0</v>
      </c>
      <c r="L62" s="3">
        <f t="shared" si="68"/>
        <v>0</v>
      </c>
      <c r="M62" s="3">
        <f t="shared" si="68"/>
        <v>0</v>
      </c>
      <c r="N62">
        <f t="shared" si="59"/>
        <v>0</v>
      </c>
      <c r="O62" s="2">
        <f>A62</f>
        <v>43924</v>
      </c>
      <c r="Q62">
        <f>B62/SUM($B$58:$B$64)*$P$64</f>
        <v>3294.4255187364511</v>
      </c>
      <c r="R62" s="6">
        <f t="shared" si="39"/>
        <v>2498.5759913221004</v>
      </c>
      <c r="S62" s="8">
        <f>B62/Q62</f>
        <v>0.18242937853107344</v>
      </c>
    </row>
    <row r="63" spans="1:19">
      <c r="A63" s="2">
        <v>43925</v>
      </c>
      <c r="B63" s="1">
        <v>357</v>
      </c>
      <c r="C63" s="6">
        <f t="shared" si="4"/>
        <v>495</v>
      </c>
      <c r="D63" s="1">
        <v>73</v>
      </c>
      <c r="E63" s="1">
        <f t="shared" si="16"/>
        <v>87</v>
      </c>
      <c r="F63" s="6">
        <f t="shared" si="14"/>
        <v>82.428571428571431</v>
      </c>
      <c r="G63" s="2">
        <f t="shared" si="58"/>
        <v>43925</v>
      </c>
      <c r="H63">
        <f t="shared" si="28"/>
        <v>1.097103520725609</v>
      </c>
      <c r="I63">
        <f t="shared" si="29"/>
        <v>0.82836339910189816</v>
      </c>
      <c r="J63">
        <f>(R66*R67/(R59*R60))^($C$1/(2*7))</f>
        <v>1.0637879045086422</v>
      </c>
      <c r="K63" s="2">
        <f t="shared" ref="K63:M63" si="69">G93</f>
        <v>0</v>
      </c>
      <c r="L63" s="3">
        <f t="shared" si="69"/>
        <v>0</v>
      </c>
      <c r="M63" s="3">
        <f t="shared" si="69"/>
        <v>0</v>
      </c>
      <c r="N63">
        <f t="shared" si="59"/>
        <v>0</v>
      </c>
      <c r="O63" s="2">
        <f>A63</f>
        <v>43925</v>
      </c>
      <c r="Q63">
        <f>B63/SUM($B$58:$B$64)*$P$64</f>
        <v>1956.9216475689068</v>
      </c>
      <c r="R63" s="6">
        <f t="shared" si="39"/>
        <v>2687.7323311382015</v>
      </c>
      <c r="S63" s="8">
        <f>B63/Q63</f>
        <v>0.18242937853107344</v>
      </c>
    </row>
    <row r="64" spans="1:19">
      <c r="A64" s="2">
        <v>43926</v>
      </c>
      <c r="B64" s="1">
        <v>340</v>
      </c>
      <c r="C64" s="6">
        <f t="shared" si="4"/>
        <v>519</v>
      </c>
      <c r="D64" s="1">
        <v>86</v>
      </c>
      <c r="E64" s="1">
        <f t="shared" si="16"/>
        <v>82</v>
      </c>
      <c r="F64" s="6">
        <f t="shared" si="14"/>
        <v>77.857142857142861</v>
      </c>
      <c r="G64" s="2">
        <f t="shared" si="58"/>
        <v>43926</v>
      </c>
      <c r="H64">
        <f t="shared" si="28"/>
        <v>1.1000067687964392</v>
      </c>
      <c r="I64">
        <f t="shared" si="29"/>
        <v>0.8025221444483529</v>
      </c>
      <c r="J64">
        <f>(R67*R68/(R60*R61))^($C$1/(2*7))</f>
        <v>1.0742970601127508</v>
      </c>
      <c r="L64" s="3"/>
      <c r="M64" s="3"/>
      <c r="N64" s="3"/>
      <c r="O64" s="2">
        <f>A64</f>
        <v>43926</v>
      </c>
      <c r="P64">
        <v>17700</v>
      </c>
      <c r="Q64">
        <f>B64/SUM($B$58:$B$64)*$P$64</f>
        <v>1863.7349024465777</v>
      </c>
      <c r="R64" s="6">
        <f t="shared" si="39"/>
        <v>2804.4074259349941</v>
      </c>
      <c r="S64" s="8">
        <f>B64/Q64</f>
        <v>0.18242937853107347</v>
      </c>
    </row>
    <row r="65" spans="1:19">
      <c r="A65" s="2">
        <v>43927</v>
      </c>
      <c r="B65" s="1">
        <v>389</v>
      </c>
      <c r="C65" s="6">
        <f t="shared" si="4"/>
        <v>532</v>
      </c>
      <c r="D65" s="1">
        <v>90</v>
      </c>
      <c r="E65" s="1">
        <f t="shared" si="16"/>
        <v>63</v>
      </c>
      <c r="F65" s="6">
        <f t="shared" si="14"/>
        <v>77.428571428571431</v>
      </c>
      <c r="G65" s="2">
        <f t="shared" si="58"/>
        <v>43927</v>
      </c>
      <c r="H65">
        <f t="shared" si="28"/>
        <v>1.113835487401152</v>
      </c>
      <c r="I65">
        <f t="shared" si="29"/>
        <v>0.78615585944034261</v>
      </c>
      <c r="J65">
        <f>(R68*R69/(R61*R62))^($C$1/(2*7))</f>
        <v>1.0929286429453156</v>
      </c>
      <c r="L65" s="3"/>
      <c r="M65" s="3"/>
      <c r="N65" s="3"/>
      <c r="O65" s="2">
        <f>A65</f>
        <v>43927</v>
      </c>
      <c r="Q65">
        <f>B65/SUM($B$65:$B$71)*$P$71</f>
        <v>2070.366408130516</v>
      </c>
      <c r="R65" s="6">
        <f t="shared" si="39"/>
        <v>2860.9900223537043</v>
      </c>
      <c r="S65" s="8">
        <f>B65/Q65</f>
        <v>0.18788944723618092</v>
      </c>
    </row>
    <row r="66" spans="1:19">
      <c r="A66" s="2">
        <v>43928</v>
      </c>
      <c r="B66" s="1">
        <v>738</v>
      </c>
      <c r="C66" s="6">
        <f t="shared" si="4"/>
        <v>511</v>
      </c>
      <c r="D66" s="1">
        <v>84</v>
      </c>
      <c r="E66" s="1">
        <f t="shared" si="16"/>
        <v>71</v>
      </c>
      <c r="F66" s="6">
        <f t="shared" si="14"/>
        <v>73</v>
      </c>
      <c r="G66" s="2">
        <f t="shared" si="58"/>
        <v>43928</v>
      </c>
      <c r="H66">
        <f t="shared" si="28"/>
        <v>1.0657818906087284</v>
      </c>
      <c r="I66">
        <f t="shared" si="29"/>
        <v>0.78397005869916736</v>
      </c>
      <c r="J66">
        <f>(R69*R70/(R62*R63))^($C$1/(2*7))</f>
        <v>1.0493317465376977</v>
      </c>
      <c r="L66" s="3"/>
      <c r="M66" s="3"/>
      <c r="N66" s="3"/>
      <c r="O66" s="2">
        <f>A66</f>
        <v>43928</v>
      </c>
      <c r="Q66">
        <f>B66/SUM($B$65:$B$71)*$P$71</f>
        <v>3927.8416688954267</v>
      </c>
      <c r="R66" s="6">
        <f t="shared" si="39"/>
        <v>2735.5455943341576</v>
      </c>
      <c r="S66" s="8">
        <f>B66/Q66</f>
        <v>0.1878894472361809</v>
      </c>
    </row>
    <row r="67" spans="1:19">
      <c r="A67" s="2">
        <v>43929</v>
      </c>
      <c r="B67" s="1">
        <v>654</v>
      </c>
      <c r="C67" s="6">
        <f t="shared" si="4"/>
        <v>516.42857142857144</v>
      </c>
      <c r="D67" s="1">
        <v>114</v>
      </c>
      <c r="E67" s="1">
        <f t="shared" si="16"/>
        <v>76</v>
      </c>
      <c r="F67" s="6">
        <f t="shared" si="14"/>
        <v>69.142857142857139</v>
      </c>
      <c r="G67" s="2">
        <f t="shared" si="58"/>
        <v>43929</v>
      </c>
      <c r="H67">
        <f t="shared" si="28"/>
        <v>0.99126709862955753</v>
      </c>
      <c r="I67">
        <f t="shared" si="29"/>
        <v>0.76474630582923431</v>
      </c>
      <c r="J67">
        <f>(R70*R71/(R63*R64))^($C$1/(2*7))</f>
        <v>0.97975823524895367</v>
      </c>
      <c r="L67" s="3"/>
      <c r="M67" s="3"/>
      <c r="N67" s="3"/>
      <c r="O67" s="2">
        <f>A67</f>
        <v>43929</v>
      </c>
      <c r="Q67">
        <f>B67/SUM($B$65:$B$71)*$P$71</f>
        <v>3480.7702594276548</v>
      </c>
      <c r="R67" s="6">
        <f t="shared" si="39"/>
        <v>2756.3139418579353</v>
      </c>
      <c r="S67" s="8">
        <f>B67/Q67</f>
        <v>0.1878894472361809</v>
      </c>
    </row>
    <row r="68" spans="1:19">
      <c r="A68" s="2">
        <v>43930</v>
      </c>
      <c r="B68" s="1">
        <v>645</v>
      </c>
      <c r="C68" s="6">
        <f t="shared" si="4"/>
        <v>534.14285714285711</v>
      </c>
      <c r="D68" s="1">
        <v>86</v>
      </c>
      <c r="E68" s="1">
        <f t="shared" si="16"/>
        <v>76</v>
      </c>
      <c r="F68" s="6">
        <f t="shared" si="14"/>
        <v>65.142857142857139</v>
      </c>
      <c r="G68" s="2">
        <f t="shared" si="58"/>
        <v>43930</v>
      </c>
      <c r="H68">
        <f t="shared" si="28"/>
        <v>0.9602555492213436</v>
      </c>
      <c r="I68">
        <f t="shared" si="29"/>
        <v>0.71633957904992629</v>
      </c>
      <c r="J68">
        <f>(R71*R72/(R64*R65))^($C$1/(2*7))</f>
        <v>0.95242243265554838</v>
      </c>
      <c r="L68" s="3"/>
      <c r="M68" s="3"/>
      <c r="N68" s="3"/>
      <c r="O68" s="2">
        <f>A68</f>
        <v>43930</v>
      </c>
      <c r="Q68">
        <f>B68/SUM($B$65:$B$71)*$P$71</f>
        <v>3432.8697512703934</v>
      </c>
      <c r="R68" s="6">
        <f t="shared" si="39"/>
        <v>2842.8571428571427</v>
      </c>
      <c r="S68" s="8">
        <f>B68/Q68</f>
        <v>0.1878894472361809</v>
      </c>
    </row>
    <row r="69" spans="1:19">
      <c r="A69" s="2">
        <v>43931</v>
      </c>
      <c r="B69" s="1">
        <v>454</v>
      </c>
      <c r="C69" s="6">
        <f t="shared" si="4"/>
        <v>541</v>
      </c>
      <c r="D69" s="1">
        <v>90</v>
      </c>
      <c r="E69" s="1">
        <f t="shared" si="16"/>
        <v>56</v>
      </c>
      <c r="F69" s="6">
        <f t="shared" si="14"/>
        <v>62</v>
      </c>
      <c r="G69" s="2">
        <f t="shared" si="58"/>
        <v>43931</v>
      </c>
      <c r="H69">
        <f t="shared" si="28"/>
        <v>0.98516783564175991</v>
      </c>
      <c r="I69">
        <f t="shared" si="29"/>
        <v>0.65463204192386304</v>
      </c>
      <c r="J69">
        <f>(R72*R73/(R65*R66))^($C$1/(2*7))</f>
        <v>0.98043229300862578</v>
      </c>
      <c r="L69" s="3"/>
      <c r="M69" s="3"/>
      <c r="N69" s="3"/>
      <c r="O69" s="2">
        <f>A69</f>
        <v>43931</v>
      </c>
      <c r="Q69">
        <f>B69/SUM($B$65:$B$71)*$P$71</f>
        <v>2416.3145225996254</v>
      </c>
      <c r="R69" s="6">
        <f t="shared" si="39"/>
        <v>2879.8654141293905</v>
      </c>
      <c r="S69" s="8">
        <f>B69/Q69</f>
        <v>0.18788944723618092</v>
      </c>
    </row>
    <row r="70" spans="1:19">
      <c r="A70" s="2">
        <v>43932</v>
      </c>
      <c r="B70" s="1">
        <v>395</v>
      </c>
      <c r="C70" s="6">
        <f t="shared" si="4"/>
        <v>504</v>
      </c>
      <c r="D70" s="1">
        <v>101</v>
      </c>
      <c r="E70" s="1">
        <f t="shared" si="16"/>
        <v>60</v>
      </c>
      <c r="F70" s="6">
        <f t="shared" si="14"/>
        <v>57.714285714285715</v>
      </c>
      <c r="G70" s="2">
        <f t="shared" si="58"/>
        <v>43932</v>
      </c>
      <c r="H70">
        <f t="shared" si="28"/>
        <v>1.0306634778273152</v>
      </c>
      <c r="J70">
        <f>(R73*R74/(R66*R67))^($C$1/(2*7))</f>
        <v>1.0285143543191424</v>
      </c>
      <c r="L70" s="3"/>
      <c r="M70" s="3"/>
      <c r="N70" s="3"/>
      <c r="O70" s="2">
        <f>A70</f>
        <v>43932</v>
      </c>
      <c r="Q70">
        <f>B70/SUM($B$65:$B$71)*$P$71</f>
        <v>2102.3000802353572</v>
      </c>
      <c r="R70" s="6">
        <f t="shared" si="39"/>
        <v>2683.5030191516394</v>
      </c>
      <c r="S70" s="8">
        <f>B70/Q70</f>
        <v>0.1878894472361809</v>
      </c>
    </row>
    <row r="71" spans="1:19">
      <c r="A71" s="2">
        <v>43933</v>
      </c>
      <c r="B71" s="1">
        <v>464</v>
      </c>
      <c r="C71" s="6">
        <f t="shared" ref="C71:C87" si="70">AVERAGE(B68:B74)</f>
        <v>496.85714285714283</v>
      </c>
      <c r="D71" s="1">
        <v>98</v>
      </c>
      <c r="E71" s="1">
        <f t="shared" si="16"/>
        <v>54</v>
      </c>
      <c r="F71" s="6">
        <f t="shared" si="14"/>
        <v>50.857142857142854</v>
      </c>
      <c r="G71" s="2">
        <f t="shared" si="58"/>
        <v>43933</v>
      </c>
      <c r="H71">
        <f t="shared" si="28"/>
        <v>1.0209455489080732</v>
      </c>
      <c r="J71">
        <f>(R74*R75/(R67*R68))^($C$1/(2*7))</f>
        <v>1.0209755130051426</v>
      </c>
      <c r="L71" s="3"/>
      <c r="M71" s="3"/>
      <c r="N71" s="3"/>
      <c r="O71" s="2">
        <f>A71</f>
        <v>43933</v>
      </c>
      <c r="P71">
        <v>19900</v>
      </c>
      <c r="Q71">
        <f>B71/SUM($B$65:$B$71)*$P$71</f>
        <v>2469.537309441027</v>
      </c>
      <c r="R71" s="6">
        <f t="shared" si="39"/>
        <v>2646.195297046379</v>
      </c>
      <c r="S71" s="8">
        <f>B71/Q71</f>
        <v>0.1878894472361809</v>
      </c>
    </row>
    <row r="72" spans="1:19">
      <c r="A72" s="2">
        <v>43934</v>
      </c>
      <c r="B72" s="1">
        <v>437</v>
      </c>
      <c r="C72" s="6">
        <f t="shared" si="70"/>
        <v>493.71428571428572</v>
      </c>
      <c r="D72" s="1">
        <v>85</v>
      </c>
      <c r="E72" s="1">
        <f t="shared" si="16"/>
        <v>41</v>
      </c>
      <c r="F72" s="7">
        <f>AVERAGE(E70:E74)</f>
        <v>44.8</v>
      </c>
      <c r="G72" s="2">
        <f t="shared" si="58"/>
        <v>43934</v>
      </c>
      <c r="H72">
        <f t="shared" si="28"/>
        <v>1.0001926818222204</v>
      </c>
      <c r="J72">
        <f>(R75*R76/(R68*R69))^($C$1/(2*7))</f>
        <v>1.0044441155354471</v>
      </c>
      <c r="L72" s="3"/>
      <c r="M72" s="3"/>
      <c r="N72" s="3"/>
      <c r="O72" s="2">
        <f>A72</f>
        <v>43934</v>
      </c>
      <c r="Q72">
        <f>B72/SUM($B$72:$B$78)*$P$78</f>
        <v>2329.4243070362472</v>
      </c>
      <c r="R72" s="6">
        <f t="shared" si="39"/>
        <v>2630.1989786346171</v>
      </c>
      <c r="S72" s="8">
        <f>B72/Q72</f>
        <v>0.18760000000000002</v>
      </c>
    </row>
    <row r="73" spans="1:19">
      <c r="A73" s="2">
        <v>43935</v>
      </c>
      <c r="B73" s="1">
        <v>479</v>
      </c>
      <c r="C73" s="6">
        <f t="shared" si="70"/>
        <v>527.14285714285711</v>
      </c>
      <c r="D73" s="1">
        <v>91</v>
      </c>
      <c r="E73" s="1">
        <f t="shared" si="16"/>
        <v>41</v>
      </c>
      <c r="F73" s="7">
        <f>AVERAGE(E72:E74)</f>
        <v>36.666666666666664</v>
      </c>
      <c r="G73" s="2">
        <f t="shared" si="58"/>
        <v>43935</v>
      </c>
      <c r="H73">
        <f t="shared" si="28"/>
        <v>1.0433964552678832</v>
      </c>
      <c r="J73">
        <f>(R76*R77/(R69*R70))^($C$1/(2*7))</f>
        <v>1.0557952790743383</v>
      </c>
      <c r="L73" s="3"/>
      <c r="M73" s="3"/>
      <c r="N73" s="3"/>
      <c r="O73" s="2">
        <f>A73</f>
        <v>43935</v>
      </c>
      <c r="Q73">
        <f>B73/SUM($B$72:$B$78)*$P$78</f>
        <v>2553.3049040511728</v>
      </c>
      <c r="R73" s="6">
        <f t="shared" si="39"/>
        <v>2808.9222466519118</v>
      </c>
      <c r="S73" s="8">
        <f>B73/Q73</f>
        <v>0.18759999999999999</v>
      </c>
    </row>
    <row r="74" spans="1:19">
      <c r="A74" s="2">
        <v>43936</v>
      </c>
      <c r="B74" s="1">
        <v>604</v>
      </c>
      <c r="C74" s="6">
        <f t="shared" si="70"/>
        <v>546.71428571428567</v>
      </c>
      <c r="D74" s="1">
        <v>112</v>
      </c>
      <c r="E74" s="1">
        <f t="shared" si="16"/>
        <v>28</v>
      </c>
      <c r="F74" s="7">
        <f>AVERAGE(E74:E74)</f>
        <v>28</v>
      </c>
      <c r="G74" s="2">
        <f t="shared" si="58"/>
        <v>43936</v>
      </c>
      <c r="H74">
        <f t="shared" si="28"/>
        <v>1.1070773100923927</v>
      </c>
      <c r="J74">
        <f>(R77*R78/(R70*R71))^($C$1/(2*7))</f>
        <v>1.1299282195628122</v>
      </c>
      <c r="L74" s="3"/>
      <c r="M74" s="3"/>
      <c r="N74" s="3"/>
      <c r="O74" s="2">
        <f>A74</f>
        <v>43936</v>
      </c>
      <c r="Q74">
        <f>B74/SUM($B$72:$B$78)*$P$78</f>
        <v>3219.6162046908316</v>
      </c>
      <c r="R74" s="6">
        <f t="shared" si="39"/>
        <v>2913.7109345500585</v>
      </c>
      <c r="S74" s="8">
        <f>B74/Q74</f>
        <v>0.18759999999999999</v>
      </c>
    </row>
    <row r="75" spans="1:19">
      <c r="A75" s="2">
        <v>43937</v>
      </c>
      <c r="B75" s="1">
        <v>623</v>
      </c>
      <c r="C75" s="6">
        <f t="shared" si="70"/>
        <v>536</v>
      </c>
      <c r="D75" s="1">
        <v>108</v>
      </c>
      <c r="E75" s="1">
        <f t="shared" si="16"/>
        <v>0</v>
      </c>
      <c r="F75" s="7"/>
      <c r="G75" s="2">
        <f t="shared" si="58"/>
        <v>43937</v>
      </c>
      <c r="H75">
        <f t="shared" si="28"/>
        <v>1.1374937740570801</v>
      </c>
      <c r="J75">
        <f>(R78*R79/(R71*R72))^($C$1/(2*7))</f>
        <v>1.1706486246793006</v>
      </c>
      <c r="L75" s="3"/>
      <c r="M75" s="3"/>
      <c r="N75" s="3"/>
      <c r="O75" s="2">
        <f>A75</f>
        <v>43937</v>
      </c>
      <c r="Q75">
        <f>B75/SUM($B$72:$B$78)*$P$78</f>
        <v>3320.8955223880598</v>
      </c>
      <c r="R75" s="6">
        <f t="shared" si="39"/>
        <v>2857.1428571428573</v>
      </c>
      <c r="S75" s="8">
        <f>B75/Q75</f>
        <v>0.18759999999999999</v>
      </c>
    </row>
    <row r="76" spans="1:19">
      <c r="A76" s="2">
        <v>43938</v>
      </c>
      <c r="B76" s="1">
        <v>688</v>
      </c>
      <c r="C76" s="6">
        <f t="shared" si="70"/>
        <v>539.42857142857144</v>
      </c>
      <c r="D76" s="1">
        <v>79</v>
      </c>
      <c r="E76" s="1">
        <f t="shared" si="16"/>
        <v>0</v>
      </c>
      <c r="F76" s="7"/>
      <c r="G76" s="2">
        <f t="shared" si="58"/>
        <v>43938</v>
      </c>
      <c r="H76">
        <f t="shared" si="28"/>
        <v>1.1333544518356118</v>
      </c>
      <c r="J76">
        <f>(R79*R80/(R72*R73))^($C$1/(2*7))</f>
        <v>1.1759893267011661</v>
      </c>
      <c r="L76" s="3"/>
      <c r="M76" s="3"/>
      <c r="N76" s="3"/>
      <c r="O76" s="2">
        <f>A76</f>
        <v>43938</v>
      </c>
      <c r="Q76">
        <f>B76/SUM($B$72:$B$78)*$P$78</f>
        <v>3667.3773987206828</v>
      </c>
      <c r="R76" s="6">
        <f t="shared" si="39"/>
        <v>2902.7666701839871</v>
      </c>
      <c r="S76" s="8">
        <f>B76/Q76</f>
        <v>0.18759999999999999</v>
      </c>
    </row>
    <row r="77" spans="1:19">
      <c r="A77" s="2">
        <v>43939</v>
      </c>
      <c r="B77" s="1">
        <v>532</v>
      </c>
      <c r="C77" s="6">
        <f t="shared" si="70"/>
        <v>572.14285714285711</v>
      </c>
      <c r="D77" s="1">
        <v>87</v>
      </c>
      <c r="E77" s="1">
        <f t="shared" si="16"/>
        <v>0</v>
      </c>
      <c r="F77" s="6"/>
      <c r="G77" s="2">
        <f t="shared" si="58"/>
        <v>43939</v>
      </c>
      <c r="H77">
        <f t="shared" si="28"/>
        <v>1.0964449177229014</v>
      </c>
      <c r="J77">
        <f>(R80*R81/(R73*R74))^($C$1/(2*7))</f>
        <v>1.145819260201665</v>
      </c>
      <c r="L77" s="3"/>
      <c r="M77" s="3"/>
      <c r="N77" s="3"/>
      <c r="O77" s="2">
        <f>A77</f>
        <v>43939</v>
      </c>
      <c r="Q77">
        <f>B77/SUM($B$72:$B$78)*$P$78</f>
        <v>2835.8208955223881</v>
      </c>
      <c r="R77" s="6">
        <f t="shared" si="39"/>
        <v>3119.1504526587041</v>
      </c>
      <c r="S77" s="8">
        <f>B77/Q77</f>
        <v>0.18759999999999999</v>
      </c>
    </row>
    <row r="78" spans="1:19">
      <c r="A78" s="2">
        <v>43940</v>
      </c>
      <c r="B78" s="1">
        <v>389</v>
      </c>
      <c r="C78" s="6">
        <f t="shared" si="70"/>
        <v>588.85714285714289</v>
      </c>
      <c r="D78" s="1">
        <v>87</v>
      </c>
      <c r="E78" s="1">
        <f t="shared" si="16"/>
        <v>0</v>
      </c>
      <c r="F78" s="6"/>
      <c r="G78" s="2">
        <f t="shared" si="58"/>
        <v>43940</v>
      </c>
      <c r="H78">
        <f t="shared" si="28"/>
        <v>1.0770908697798733</v>
      </c>
      <c r="J78">
        <f>(R81*R82/(R74*R75))^($C$1/(2*7))</f>
        <v>1.1314532314271109</v>
      </c>
      <c r="L78" s="3"/>
      <c r="M78" s="3"/>
      <c r="N78" s="3"/>
      <c r="O78" s="2">
        <f>A78</f>
        <v>43940</v>
      </c>
      <c r="P78">
        <v>20000</v>
      </c>
      <c r="Q78">
        <f>B78/SUM($B$72:$B$78)*$P$78</f>
        <v>2073.5607675906185</v>
      </c>
      <c r="R78" s="6">
        <f t="shared" si="39"/>
        <v>3251.0175860424174</v>
      </c>
      <c r="S78" s="8">
        <f>B78/Q78</f>
        <v>0.18759999999999999</v>
      </c>
    </row>
    <row r="79" spans="1:19">
      <c r="A79" s="2">
        <v>43941</v>
      </c>
      <c r="B79" s="1">
        <v>461</v>
      </c>
      <c r="C79" s="6">
        <f t="shared" si="70"/>
        <v>606.57142857142856</v>
      </c>
      <c r="D79" s="1">
        <v>82</v>
      </c>
      <c r="E79" s="1">
        <f t="shared" si="16"/>
        <v>0</v>
      </c>
      <c r="F79" s="6"/>
      <c r="G79" s="2">
        <f t="shared" si="58"/>
        <v>43941</v>
      </c>
      <c r="H79">
        <f t="shared" si="28"/>
        <v>1.0810998895618882</v>
      </c>
      <c r="J79">
        <f>(R82*R83/(R75*R76))^($C$1/(2*7))</f>
        <v>1.1344794387796022</v>
      </c>
      <c r="L79" s="3"/>
      <c r="M79" s="3"/>
      <c r="N79" s="3"/>
      <c r="O79" s="2">
        <f>A79</f>
        <v>43941</v>
      </c>
      <c r="Q79">
        <f>B79/SUM($B$79:$B$85)*$P$85</f>
        <v>2648.7909983241561</v>
      </c>
      <c r="R79" s="6">
        <f t="shared" si="39"/>
        <v>3389.7576046129939</v>
      </c>
      <c r="S79" s="8">
        <f>B79/Q79</f>
        <v>0.17404166666666665</v>
      </c>
    </row>
    <row r="80" spans="1:19">
      <c r="A80" s="2">
        <v>43942</v>
      </c>
      <c r="B80" s="1">
        <v>708</v>
      </c>
      <c r="C80" s="6">
        <f t="shared" si="70"/>
        <v>618.14285714285711</v>
      </c>
      <c r="D80" s="1">
        <v>63</v>
      </c>
      <c r="E80" s="1">
        <f t="shared" si="16"/>
        <v>0</v>
      </c>
      <c r="F80" s="7"/>
      <c r="G80" s="2">
        <f t="shared" si="58"/>
        <v>43942</v>
      </c>
      <c r="H80">
        <f t="shared" si="28"/>
        <v>1.0676676651984291</v>
      </c>
      <c r="J80">
        <f>(R83*R84/(R76*R77))^($C$1/(2*7))</f>
        <v>1.1117803835329743</v>
      </c>
      <c r="L80" s="3"/>
      <c r="M80" s="3"/>
      <c r="N80" s="3"/>
      <c r="O80" s="2">
        <f>A80</f>
        <v>43942</v>
      </c>
      <c r="Q80">
        <f t="shared" ref="Q80:Q90" si="71">B80/SUM($B$79:$B$85)*$P$85</f>
        <v>4067.9913813741919</v>
      </c>
      <c r="R80" s="6">
        <f t="shared" si="39"/>
        <v>3497.0582854004251</v>
      </c>
      <c r="S80" s="8">
        <f>B80/Q80</f>
        <v>0.17404166666666668</v>
      </c>
    </row>
    <row r="81" spans="1:19">
      <c r="A81" s="2">
        <v>43943</v>
      </c>
      <c r="B81" s="1">
        <v>721</v>
      </c>
      <c r="C81" s="6">
        <f t="shared" si="70"/>
        <v>609.85714285714289</v>
      </c>
      <c r="D81" s="1">
        <v>71</v>
      </c>
      <c r="E81" s="1">
        <f t="shared" ref="E81:E91" si="72">VLOOKUP(A81+$F$1,$A$16:$D$186,4)</f>
        <v>0</v>
      </c>
      <c r="F81" s="7"/>
      <c r="G81" s="2">
        <f t="shared" si="58"/>
        <v>43943</v>
      </c>
      <c r="H81">
        <f t="shared" si="28"/>
        <v>1.0441662426144414</v>
      </c>
      <c r="J81">
        <f>(R84*R85/(R77*R78))^($C$1/(2*7))</f>
        <v>1.0777949831802169</v>
      </c>
      <c r="L81" s="3"/>
      <c r="M81" s="3"/>
      <c r="N81" s="3"/>
      <c r="O81" s="2">
        <f>A81</f>
        <v>43943</v>
      </c>
      <c r="Q81">
        <f t="shared" si="71"/>
        <v>4142.6861383768255</v>
      </c>
      <c r="R81" s="6">
        <f t="shared" si="39"/>
        <v>3481.0104082296252</v>
      </c>
      <c r="S81" s="8">
        <f>B81/Q81</f>
        <v>0.17404166666666668</v>
      </c>
    </row>
    <row r="82" spans="1:19">
      <c r="A82" s="2">
        <v>43944</v>
      </c>
      <c r="B82" s="1">
        <v>747</v>
      </c>
      <c r="C82" s="6">
        <f t="shared" si="70"/>
        <v>596.71428571428567</v>
      </c>
      <c r="D82" s="1">
        <v>76</v>
      </c>
      <c r="E82" s="1">
        <f t="shared" si="72"/>
        <v>0</v>
      </c>
      <c r="F82" s="7"/>
      <c r="G82" s="2">
        <f t="shared" si="58"/>
        <v>43944</v>
      </c>
      <c r="H82">
        <f t="shared" si="28"/>
        <v>1.0116530074142653</v>
      </c>
      <c r="J82">
        <f>(R85*R86/(R78*R79))^($C$1/(2*7))</f>
        <v>1.0354060748072953</v>
      </c>
      <c r="L82" s="3"/>
      <c r="M82" s="3"/>
      <c r="N82" s="3"/>
      <c r="O82" s="2">
        <f>A82</f>
        <v>43944</v>
      </c>
      <c r="Q82">
        <f t="shared" si="71"/>
        <v>4292.0756523820928</v>
      </c>
      <c r="R82" s="6">
        <f t="shared" si="39"/>
        <v>3428.5714285714284</v>
      </c>
      <c r="S82" s="8">
        <f>B82/Q82</f>
        <v>0.17404166666666665</v>
      </c>
    </row>
    <row r="83" spans="1:19">
      <c r="A83" s="2">
        <v>43945</v>
      </c>
      <c r="B83" s="1">
        <v>769</v>
      </c>
      <c r="C83" s="6">
        <f t="shared" si="70"/>
        <v>608.28571428571433</v>
      </c>
      <c r="D83" s="1">
        <v>76</v>
      </c>
      <c r="E83" s="1">
        <f t="shared" si="72"/>
        <v>0</v>
      </c>
      <c r="F83" s="6"/>
      <c r="G83" s="2">
        <f t="shared" si="58"/>
        <v>43945</v>
      </c>
      <c r="H83">
        <f t="shared" si="28"/>
        <v>0.91860108295429221</v>
      </c>
      <c r="J83">
        <f>(R86*R87/(R79*R80))^($C$1/(2*7))</f>
        <v>0.93233117620745198</v>
      </c>
      <c r="L83" s="3"/>
      <c r="M83" s="3"/>
      <c r="N83" s="3"/>
      <c r="O83" s="2">
        <f>A83</f>
        <v>43945</v>
      </c>
      <c r="Q83">
        <f t="shared" si="71"/>
        <v>4418.4821642327024</v>
      </c>
      <c r="R83" s="6">
        <f t="shared" si="39"/>
        <v>3495.0579705188279</v>
      </c>
      <c r="S83" s="8">
        <f>B83/Q83</f>
        <v>0.17404166666666668</v>
      </c>
    </row>
    <row r="84" spans="1:19">
      <c r="A84" s="2">
        <v>43946</v>
      </c>
      <c r="B84" s="1">
        <v>474</v>
      </c>
      <c r="C84" s="6">
        <f t="shared" si="70"/>
        <v>614.14285714285711</v>
      </c>
      <c r="D84" s="1">
        <v>56</v>
      </c>
      <c r="E84" s="1">
        <f t="shared" si="72"/>
        <v>0</v>
      </c>
      <c r="F84" s="6"/>
      <c r="G84" s="2">
        <f t="shared" si="58"/>
        <v>43946</v>
      </c>
      <c r="H84">
        <f t="shared" si="28"/>
        <v>0.88530993736299013</v>
      </c>
      <c r="J84">
        <f>(R87*R88/(R80*R81))^($C$1/(2*7))</f>
        <v>0.86873854140100715</v>
      </c>
      <c r="L84" s="3"/>
      <c r="M84" s="3"/>
      <c r="N84" s="3"/>
      <c r="O84" s="2">
        <f>A84</f>
        <v>43946</v>
      </c>
      <c r="Q84">
        <f t="shared" si="71"/>
        <v>2723.4857553267893</v>
      </c>
      <c r="R84" s="6">
        <f t="shared" si="39"/>
        <v>3528.7116522452889</v>
      </c>
      <c r="S84" s="8">
        <f>B84/Q84</f>
        <v>0.17404166666666668</v>
      </c>
    </row>
    <row r="85" spans="1:19">
      <c r="A85" s="2">
        <v>43947</v>
      </c>
      <c r="B85" s="1">
        <v>297</v>
      </c>
      <c r="C85" s="6">
        <f t="shared" si="70"/>
        <v>622.28571428571433</v>
      </c>
      <c r="D85" s="1">
        <v>60</v>
      </c>
      <c r="E85" s="1">
        <f t="shared" si="72"/>
        <v>0</v>
      </c>
      <c r="F85" s="6"/>
      <c r="G85" s="2">
        <f t="shared" si="58"/>
        <v>43947</v>
      </c>
      <c r="H85">
        <f t="shared" si="28"/>
        <v>0.87700167320480626</v>
      </c>
      <c r="J85">
        <f>(R88*R89/(R81*R82))^($C$1/(2*7))</f>
        <v>0.90009004824963068</v>
      </c>
      <c r="L85" s="3"/>
      <c r="M85" s="3"/>
      <c r="N85" s="3"/>
      <c r="O85" s="2">
        <f>A85</f>
        <v>43947</v>
      </c>
      <c r="P85">
        <v>24000</v>
      </c>
      <c r="Q85">
        <f t="shared" si="71"/>
        <v>1706.4879099832415</v>
      </c>
      <c r="R85" s="6">
        <f t="shared" si="39"/>
        <v>3575.4984780601253</v>
      </c>
      <c r="S85" s="8">
        <f>B85/Q85</f>
        <v>0.17404166666666668</v>
      </c>
    </row>
    <row r="86" spans="1:19">
      <c r="A86" s="2">
        <v>43948</v>
      </c>
      <c r="B86" s="1">
        <v>542</v>
      </c>
      <c r="C86" s="6">
        <f t="shared" si="70"/>
        <v>593.71428571428567</v>
      </c>
      <c r="D86" s="1">
        <v>54</v>
      </c>
      <c r="E86" s="1">
        <f t="shared" si="72"/>
        <v>0</v>
      </c>
      <c r="F86" s="6"/>
      <c r="G86" s="2">
        <f t="shared" si="58"/>
        <v>43948</v>
      </c>
      <c r="H86">
        <f t="shared" si="28"/>
        <v>0.42357727859879657</v>
      </c>
      <c r="J86">
        <f>(R89*R90/(R82*R83))^($C$1/(2*7))</f>
        <v>0.92207759078286711</v>
      </c>
      <c r="L86" s="3"/>
      <c r="M86" s="3"/>
      <c r="N86" s="3"/>
      <c r="O86" s="2">
        <f>A86</f>
        <v>43948</v>
      </c>
      <c r="Q86">
        <f t="shared" si="71"/>
        <v>3114.1967919559488</v>
      </c>
      <c r="R86" s="6">
        <f t="shared" si="39"/>
        <v>3411.3341769554363</v>
      </c>
      <c r="S86" s="8">
        <f>B86/Q86</f>
        <v>0.17404166666666668</v>
      </c>
    </row>
    <row r="87" spans="1:19">
      <c r="A87" s="2">
        <v>43949</v>
      </c>
      <c r="B87" s="1">
        <v>749</v>
      </c>
      <c r="C87" s="6">
        <f t="shared" si="70"/>
        <v>493</v>
      </c>
      <c r="D87" s="1">
        <v>41</v>
      </c>
      <c r="E87" s="1">
        <f t="shared" si="72"/>
        <v>0</v>
      </c>
      <c r="F87" s="6"/>
      <c r="G87" s="2">
        <f t="shared" si="58"/>
        <v>43949</v>
      </c>
      <c r="L87" s="3"/>
      <c r="M87" s="3"/>
      <c r="N87" s="3"/>
      <c r="O87" s="2">
        <f>A87</f>
        <v>43949</v>
      </c>
      <c r="Q87">
        <f t="shared" si="71"/>
        <v>4303.5671534594212</v>
      </c>
      <c r="R87" s="6">
        <f t="shared" si="39"/>
        <v>2832.6550155614086</v>
      </c>
      <c r="S87" s="8">
        <f>B87/Q87</f>
        <v>0.17404166666666665</v>
      </c>
    </row>
    <row r="88" spans="1:19">
      <c r="A88" s="2">
        <v>43950</v>
      </c>
      <c r="B88" s="1">
        <v>778</v>
      </c>
      <c r="C88" s="7">
        <f>AVERAGE(B86:B90)</f>
        <v>536</v>
      </c>
      <c r="D88" s="1">
        <v>41</v>
      </c>
      <c r="E88" s="1">
        <f t="shared" si="72"/>
        <v>0</v>
      </c>
      <c r="F88" s="6"/>
      <c r="G88" s="2">
        <f t="shared" si="58"/>
        <v>43950</v>
      </c>
      <c r="L88" s="3"/>
      <c r="M88" s="3"/>
      <c r="N88" s="3"/>
      <c r="O88" s="2">
        <f>A88</f>
        <v>43950</v>
      </c>
      <c r="Q88">
        <f t="shared" si="71"/>
        <v>4470.1939190806797</v>
      </c>
      <c r="R88" s="6">
        <f t="shared" si="39"/>
        <v>2850.8498922671783</v>
      </c>
      <c r="S88" s="8">
        <f>B88/Q88</f>
        <v>0.17404166666666668</v>
      </c>
    </row>
    <row r="89" spans="1:19">
      <c r="A89" s="2">
        <v>43951</v>
      </c>
      <c r="B89" s="1">
        <v>547</v>
      </c>
      <c r="C89" s="7">
        <f>AVERAGE(B88:B90)</f>
        <v>463</v>
      </c>
      <c r="D89" s="5">
        <v>28</v>
      </c>
      <c r="E89" s="1">
        <f t="shared" si="72"/>
        <v>0</v>
      </c>
      <c r="F89" s="6"/>
      <c r="G89" s="2">
        <f t="shared" si="58"/>
        <v>43951</v>
      </c>
      <c r="L89" s="3"/>
      <c r="M89" s="3"/>
      <c r="N89" s="3"/>
      <c r="O89" s="2">
        <f>A89</f>
        <v>43951</v>
      </c>
      <c r="Q89">
        <f t="shared" si="71"/>
        <v>3142.9255446492703</v>
      </c>
      <c r="R89" s="6">
        <f t="shared" si="39"/>
        <v>3079.7222887239645</v>
      </c>
      <c r="S89" s="8">
        <f>B89/Q89</f>
        <v>0.17404166666666665</v>
      </c>
    </row>
    <row r="90" spans="1:19">
      <c r="A90" s="2">
        <v>43952</v>
      </c>
      <c r="B90" s="1">
        <v>64</v>
      </c>
      <c r="C90" s="7">
        <f>AVERAGE(B90:B90)</f>
        <v>64</v>
      </c>
      <c r="E90" s="1">
        <f t="shared" si="72"/>
        <v>0</v>
      </c>
      <c r="F90" s="6"/>
      <c r="G90" s="2">
        <f t="shared" si="58"/>
        <v>43952</v>
      </c>
      <c r="L90" s="3"/>
      <c r="M90" s="3"/>
      <c r="N90" s="3"/>
      <c r="O90" s="2">
        <f>A90</f>
        <v>43952</v>
      </c>
      <c r="Q90">
        <f t="shared" si="71"/>
        <v>367.7280344745032</v>
      </c>
      <c r="R90" s="6">
        <f t="shared" si="39"/>
        <v>3071.1036629159685</v>
      </c>
      <c r="S90" s="8">
        <f>B90/Q90</f>
        <v>0.17404166666666668</v>
      </c>
    </row>
    <row r="91" spans="1:19">
      <c r="A91" s="2"/>
      <c r="B91" s="3"/>
      <c r="C91" s="3"/>
      <c r="E91" s="1" t="e">
        <f t="shared" si="72"/>
        <v>#N/A</v>
      </c>
      <c r="F91" s="6"/>
      <c r="G91" s="2"/>
      <c r="L91" s="3"/>
      <c r="M91" s="3"/>
      <c r="N91" s="3"/>
    </row>
    <row r="92" spans="1:19">
      <c r="A92" s="2"/>
      <c r="B92" s="3"/>
      <c r="C92" s="3"/>
      <c r="E92" s="1"/>
      <c r="F92" s="6"/>
      <c r="G92" s="2"/>
      <c r="L92" s="3"/>
      <c r="M92" s="3"/>
      <c r="N92" s="3"/>
    </row>
    <row r="93" spans="1:19">
      <c r="A93" s="2"/>
      <c r="B93" s="3"/>
      <c r="C93" s="3"/>
      <c r="E93" s="1"/>
      <c r="F93" s="6"/>
      <c r="L93" s="3"/>
      <c r="M93" s="3"/>
      <c r="N93" s="3"/>
    </row>
    <row r="94" spans="1:19">
      <c r="A94" s="2"/>
      <c r="B94" s="3"/>
      <c r="C94" s="3"/>
      <c r="E94" s="1"/>
      <c r="F94" s="6"/>
      <c r="L94" s="3"/>
      <c r="M94" s="3"/>
      <c r="N94" s="3"/>
    </row>
    <row r="95" spans="1:19">
      <c r="A95" s="2"/>
      <c r="B95" s="3"/>
      <c r="C95" s="3"/>
      <c r="E95" s="1"/>
      <c r="F95" s="6"/>
      <c r="L95" s="3"/>
      <c r="M95" s="3"/>
      <c r="N95" s="3"/>
    </row>
    <row r="96" spans="1:19">
      <c r="A96" s="2"/>
      <c r="B96" s="3"/>
      <c r="C96" s="3"/>
      <c r="E96" s="1"/>
      <c r="F96" s="6"/>
      <c r="L96" s="3"/>
      <c r="M96" s="3"/>
      <c r="N96" s="3"/>
    </row>
    <row r="97" spans="1:14">
      <c r="A97" s="2"/>
      <c r="B97" s="3"/>
      <c r="C97" s="3"/>
      <c r="E97" s="1"/>
      <c r="F97" s="6"/>
      <c r="L97" s="3"/>
      <c r="M97" s="3"/>
      <c r="N97" s="3"/>
    </row>
    <row r="98" spans="1:14">
      <c r="A98" s="2"/>
      <c r="B98" s="3"/>
      <c r="C98" s="3"/>
      <c r="E98" s="1"/>
      <c r="F98" s="6"/>
      <c r="L98" s="3"/>
      <c r="M98" s="3"/>
      <c r="N98" s="3"/>
    </row>
    <row r="99" spans="1:14">
      <c r="A99" s="2"/>
      <c r="B99" s="3"/>
      <c r="C99" s="3"/>
      <c r="E99" s="1"/>
      <c r="F99" s="6"/>
      <c r="L99" s="3"/>
      <c r="M99" s="3"/>
      <c r="N99" s="3"/>
    </row>
    <row r="100" spans="1:14">
      <c r="A100" s="2"/>
      <c r="B100" s="3"/>
      <c r="C100" s="3"/>
      <c r="E100" s="1"/>
      <c r="F100" s="6"/>
      <c r="L100" s="3"/>
      <c r="M100" s="3"/>
      <c r="N100" s="3"/>
    </row>
    <row r="101" spans="1:14">
      <c r="A101" s="2"/>
      <c r="B101" s="3"/>
      <c r="C101" s="3"/>
      <c r="E101" s="1"/>
      <c r="F101" s="6"/>
      <c r="L101" s="3"/>
      <c r="M101" s="3"/>
      <c r="N101" s="3"/>
    </row>
    <row r="102" spans="1:14">
      <c r="A102" s="2"/>
      <c r="B102" s="3"/>
      <c r="C102" s="3"/>
      <c r="E102" s="1"/>
      <c r="F102" s="6"/>
      <c r="L102" s="3"/>
      <c r="M102" s="3"/>
      <c r="N102" s="3"/>
    </row>
    <row r="103" spans="1:14">
      <c r="A103" s="2"/>
      <c r="B103" s="3"/>
      <c r="C103" s="3"/>
      <c r="E103" s="1"/>
      <c r="F103" s="6"/>
      <c r="L103" s="3"/>
      <c r="M103" s="3"/>
      <c r="N103" s="3"/>
    </row>
    <row r="104" spans="1:14">
      <c r="A104" s="2"/>
      <c r="B104" s="3"/>
      <c r="C104" s="3"/>
      <c r="E104" s="1"/>
      <c r="F104" s="1"/>
      <c r="L104" s="3"/>
      <c r="M104" s="3"/>
      <c r="N104" s="3"/>
    </row>
    <row r="105" spans="1:14">
      <c r="A105" s="2"/>
      <c r="B105" s="3"/>
      <c r="C105" s="3"/>
      <c r="E105" s="1"/>
      <c r="F105" s="1"/>
      <c r="L105" s="3"/>
      <c r="M105" s="3"/>
      <c r="N105" s="3"/>
    </row>
    <row r="106" spans="1:14">
      <c r="A106" s="2"/>
      <c r="B106" s="3"/>
      <c r="C106" s="3"/>
      <c r="E106" s="1"/>
      <c r="F106" s="1"/>
      <c r="L106" s="3"/>
      <c r="M106" s="3"/>
      <c r="N106" s="3"/>
    </row>
    <row r="107" spans="1:14">
      <c r="A107" s="2"/>
      <c r="B107" s="3"/>
      <c r="C107" s="3"/>
      <c r="E107" s="1"/>
      <c r="F107" s="1"/>
      <c r="L107" s="3"/>
      <c r="M107" s="3"/>
      <c r="N107" s="3"/>
    </row>
    <row r="108" spans="1:14">
      <c r="A108" s="2"/>
      <c r="B108" s="3"/>
      <c r="C108" s="3"/>
      <c r="E108" s="1"/>
      <c r="F108" s="1"/>
      <c r="L108" s="3"/>
      <c r="M108" s="3"/>
      <c r="N108" s="3"/>
    </row>
    <row r="109" spans="1:14">
      <c r="A109" s="2"/>
      <c r="B109" s="3"/>
      <c r="C109" s="3"/>
      <c r="E109" s="1"/>
      <c r="F109" s="1"/>
      <c r="L109" s="3"/>
      <c r="M109" s="3"/>
      <c r="N109" s="3"/>
    </row>
    <row r="110" spans="1:14">
      <c r="A110" s="2"/>
      <c r="B110" s="3"/>
      <c r="C110" s="3"/>
      <c r="E110" s="1"/>
      <c r="F110" s="1"/>
      <c r="L110" s="3"/>
      <c r="M110" s="3"/>
      <c r="N110" s="3"/>
    </row>
    <row r="111" spans="1:14">
      <c r="A111" s="2"/>
      <c r="B111" s="3"/>
      <c r="C111" s="3"/>
      <c r="E111" s="1"/>
      <c r="F111" s="1"/>
      <c r="L111" s="3"/>
      <c r="M111" s="3"/>
      <c r="N111" s="3"/>
    </row>
    <row r="112" spans="1:14">
      <c r="A112" s="2"/>
      <c r="B112" s="3"/>
      <c r="C112" s="3"/>
      <c r="E112" s="1"/>
      <c r="F112" s="1"/>
      <c r="L112" s="3"/>
      <c r="M112" s="3"/>
      <c r="N112" s="3"/>
    </row>
    <row r="113" spans="1:14">
      <c r="A113" s="2"/>
      <c r="B113" s="3"/>
      <c r="C113" s="3"/>
      <c r="E113" s="1"/>
      <c r="F113" s="1"/>
      <c r="L113" s="3"/>
      <c r="M113" s="3"/>
      <c r="N113" s="3"/>
    </row>
    <row r="114" spans="1:14">
      <c r="A114" s="2"/>
      <c r="B114" s="3"/>
      <c r="C114" s="3"/>
      <c r="E114" s="1"/>
      <c r="F114" s="1"/>
      <c r="L114" s="3"/>
      <c r="M114" s="3"/>
      <c r="N114" s="3"/>
    </row>
    <row r="115" spans="1:14">
      <c r="A115" s="2"/>
      <c r="B115" s="3"/>
      <c r="C115" s="3"/>
      <c r="E115" s="1"/>
      <c r="F115" s="1"/>
      <c r="L115" s="3"/>
      <c r="M115" s="3"/>
      <c r="N115" s="3"/>
    </row>
    <row r="116" spans="1:14">
      <c r="A116" s="2"/>
      <c r="B116" s="3"/>
      <c r="C116" s="3"/>
      <c r="E116" s="1"/>
      <c r="F116" s="1"/>
      <c r="L116" s="3"/>
      <c r="M116" s="3"/>
      <c r="N116" s="3"/>
    </row>
    <row r="117" spans="1:14">
      <c r="A117" s="2"/>
      <c r="B117" s="3"/>
      <c r="C117" s="3"/>
      <c r="E117" s="1"/>
      <c r="F117" s="1"/>
      <c r="L117" s="3"/>
      <c r="M117" s="3"/>
      <c r="N117" s="3"/>
    </row>
    <row r="118" spans="1:14">
      <c r="A118" s="2"/>
      <c r="B118" s="3"/>
      <c r="C118" s="3"/>
      <c r="E118" s="1"/>
      <c r="F118" s="1"/>
      <c r="L118" s="3"/>
      <c r="M118" s="3"/>
      <c r="N118" s="3"/>
    </row>
    <row r="119" spans="1:14">
      <c r="A119" s="2"/>
      <c r="B119" s="3"/>
      <c r="C119" s="3"/>
      <c r="E119" s="1"/>
      <c r="F119" s="1"/>
      <c r="L119" s="3"/>
      <c r="M119" s="3"/>
      <c r="N119" s="3"/>
    </row>
    <row r="120" spans="1:14">
      <c r="A120" s="2"/>
      <c r="B120" s="3"/>
      <c r="C120" s="3"/>
      <c r="E120" s="1"/>
      <c r="F120" s="1"/>
      <c r="L120" s="3"/>
      <c r="M120" s="3"/>
      <c r="N120" s="3"/>
    </row>
    <row r="121" spans="1:14">
      <c r="A121" s="2"/>
      <c r="B121" s="3"/>
      <c r="C121" s="3"/>
      <c r="E121" s="1"/>
      <c r="F121" s="1"/>
      <c r="L121" s="3"/>
      <c r="M121" s="3"/>
      <c r="N121" s="3"/>
    </row>
    <row r="122" spans="1:14">
      <c r="A122" s="2"/>
      <c r="B122" s="3"/>
      <c r="C122" s="3"/>
      <c r="E122" s="1"/>
      <c r="F122" s="1"/>
      <c r="L122" s="3"/>
      <c r="M122" s="3"/>
      <c r="N122" s="3"/>
    </row>
    <row r="123" spans="1:14">
      <c r="A123" s="2"/>
      <c r="B123" s="3"/>
      <c r="C123" s="3"/>
      <c r="E123" s="1"/>
      <c r="F123" s="1"/>
      <c r="L123" s="3"/>
      <c r="M123" s="3"/>
      <c r="N123" s="3"/>
    </row>
    <row r="124" spans="1:14">
      <c r="A124" s="2"/>
      <c r="B124" s="3"/>
      <c r="C124" s="3"/>
      <c r="E124" s="1"/>
      <c r="F124" s="1"/>
      <c r="L124" s="3"/>
      <c r="M124" s="3"/>
      <c r="N124" s="3"/>
    </row>
    <row r="125" spans="1:14">
      <c r="A125" s="2"/>
      <c r="B125" s="3"/>
      <c r="C125" s="3"/>
      <c r="E125" s="1"/>
      <c r="F125" s="1"/>
      <c r="L125" s="3"/>
      <c r="M125" s="3"/>
      <c r="N125" s="3"/>
    </row>
    <row r="126" spans="1:14">
      <c r="A126" s="2"/>
      <c r="B126" s="3"/>
      <c r="C126" s="3"/>
      <c r="E126" s="1"/>
      <c r="F126" s="1"/>
      <c r="L126" s="3"/>
      <c r="M126" s="3"/>
      <c r="N126" s="3"/>
    </row>
    <row r="127" spans="1:14">
      <c r="A127" s="2"/>
      <c r="B127" s="3"/>
      <c r="C127" s="3"/>
      <c r="E127" s="1"/>
      <c r="F127" s="1"/>
      <c r="L127" s="3"/>
      <c r="M127" s="3"/>
      <c r="N127" s="3"/>
    </row>
    <row r="128" spans="1:14">
      <c r="A128" s="2"/>
      <c r="B128" s="3"/>
      <c r="C128" s="3"/>
      <c r="E128" s="1"/>
      <c r="F128" s="1"/>
      <c r="L128" s="3"/>
      <c r="M128" s="3"/>
      <c r="N128" s="3"/>
    </row>
    <row r="129" spans="1:14">
      <c r="A129" s="2"/>
      <c r="B129" s="3"/>
      <c r="C129" s="3"/>
      <c r="E129" s="1">
        <f t="shared" ref="E129:E144" si="73">D152</f>
        <v>0</v>
      </c>
      <c r="F129" s="1"/>
      <c r="L129" s="3"/>
      <c r="M129" s="3"/>
      <c r="N129" s="3"/>
    </row>
    <row r="130" spans="1:14">
      <c r="A130" s="2"/>
      <c r="B130" s="3"/>
      <c r="C130" s="3"/>
      <c r="E130" s="1">
        <f t="shared" si="73"/>
        <v>0</v>
      </c>
      <c r="F130" s="1"/>
      <c r="L130" s="3"/>
      <c r="M130" s="3"/>
      <c r="N130" s="3"/>
    </row>
    <row r="131" spans="1:14">
      <c r="A131" s="2"/>
      <c r="B131" s="3"/>
      <c r="C131" s="3"/>
      <c r="E131" s="1">
        <f t="shared" si="73"/>
        <v>0</v>
      </c>
      <c r="F131" s="1"/>
      <c r="L131" s="3"/>
      <c r="M131" s="3"/>
      <c r="N131" s="3"/>
    </row>
    <row r="132" spans="1:14">
      <c r="A132" s="2"/>
      <c r="B132" s="3"/>
      <c r="C132" s="3"/>
      <c r="E132" s="1">
        <f t="shared" si="73"/>
        <v>0</v>
      </c>
      <c r="F132" s="1"/>
      <c r="L132" s="3"/>
      <c r="M132" s="3"/>
      <c r="N132" s="3"/>
    </row>
    <row r="133" spans="1:14">
      <c r="A133" s="2"/>
      <c r="B133" s="3"/>
      <c r="C133" s="3"/>
      <c r="E133" s="1">
        <f t="shared" si="73"/>
        <v>0</v>
      </c>
      <c r="F133" s="1"/>
      <c r="L133" s="3"/>
      <c r="M133" s="3"/>
      <c r="N133" s="3"/>
    </row>
    <row r="134" spans="1:14">
      <c r="A134" s="2"/>
      <c r="B134" s="3"/>
      <c r="C134" s="3"/>
      <c r="E134" s="1">
        <f t="shared" si="73"/>
        <v>0</v>
      </c>
      <c r="F134" s="1"/>
      <c r="L134" s="3"/>
      <c r="M134" s="3"/>
      <c r="N134" s="3"/>
    </row>
    <row r="135" spans="1:14">
      <c r="A135" s="2"/>
      <c r="B135" s="3"/>
      <c r="C135" s="3"/>
      <c r="E135" s="1">
        <f t="shared" si="73"/>
        <v>0</v>
      </c>
      <c r="F135" s="1"/>
      <c r="L135" s="3"/>
      <c r="M135" s="3"/>
      <c r="N135" s="3"/>
    </row>
    <row r="136" spans="1:14">
      <c r="A136" s="2"/>
      <c r="B136" s="3"/>
      <c r="C136" s="3"/>
      <c r="E136" s="1">
        <f t="shared" si="73"/>
        <v>0</v>
      </c>
      <c r="F136" s="1"/>
      <c r="L136" s="3"/>
      <c r="M136" s="3"/>
      <c r="N136" s="3"/>
    </row>
    <row r="137" spans="1:14">
      <c r="A137" s="2"/>
      <c r="B137" s="3"/>
      <c r="C137" s="3"/>
      <c r="E137" s="1">
        <f t="shared" si="73"/>
        <v>0</v>
      </c>
      <c r="F137" s="1"/>
      <c r="L137" s="3"/>
      <c r="M137" s="3"/>
      <c r="N137" s="3"/>
    </row>
    <row r="138" spans="1:14">
      <c r="A138" s="2"/>
      <c r="B138" s="3"/>
      <c r="C138" s="3"/>
      <c r="E138" s="1">
        <f t="shared" si="73"/>
        <v>0</v>
      </c>
      <c r="F138" s="1"/>
      <c r="L138" s="3"/>
      <c r="M138" s="3"/>
      <c r="N138" s="3"/>
    </row>
    <row r="139" spans="1:14">
      <c r="A139" s="2"/>
      <c r="B139" s="3"/>
      <c r="C139" s="3"/>
      <c r="E139" s="1">
        <f t="shared" si="73"/>
        <v>0</v>
      </c>
      <c r="F139" s="1"/>
      <c r="L139" s="3"/>
      <c r="M139" s="3"/>
      <c r="N139" s="3"/>
    </row>
    <row r="140" spans="1:14">
      <c r="A140" s="2"/>
      <c r="B140" s="3"/>
      <c r="C140" s="3"/>
      <c r="E140" s="1">
        <f t="shared" si="73"/>
        <v>0</v>
      </c>
      <c r="F140" s="1"/>
      <c r="L140" s="3"/>
      <c r="M140" s="3"/>
      <c r="N140" s="3"/>
    </row>
    <row r="141" spans="1:14">
      <c r="A141" s="2"/>
      <c r="B141" s="3"/>
      <c r="C141" s="3"/>
      <c r="E141" s="1">
        <f t="shared" si="73"/>
        <v>0</v>
      </c>
      <c r="F141" s="1"/>
      <c r="L141" s="3"/>
      <c r="M141" s="3"/>
      <c r="N141" s="3"/>
    </row>
    <row r="142" spans="1:14">
      <c r="A142" s="2"/>
      <c r="B142" s="3"/>
      <c r="C142" s="3"/>
      <c r="E142" s="1">
        <f t="shared" si="73"/>
        <v>0</v>
      </c>
      <c r="F142" s="1"/>
      <c r="L142" s="3"/>
      <c r="M142" s="3"/>
      <c r="N142" s="3"/>
    </row>
    <row r="143" spans="1:14">
      <c r="A143" s="2"/>
      <c r="B143" s="3"/>
      <c r="C143" s="3"/>
      <c r="E143" s="1">
        <f t="shared" si="73"/>
        <v>0</v>
      </c>
      <c r="F143" s="1"/>
      <c r="L143" s="3"/>
      <c r="M143" s="3"/>
      <c r="N143" s="3"/>
    </row>
    <row r="144" spans="1:14">
      <c r="A144" s="2"/>
      <c r="B144" s="3"/>
      <c r="C144" s="3"/>
      <c r="E144" s="1">
        <f t="shared" si="73"/>
        <v>0</v>
      </c>
      <c r="F144" s="1"/>
      <c r="L144" s="3"/>
      <c r="M144" s="3"/>
      <c r="N144" s="3"/>
    </row>
    <row r="145" spans="1:14">
      <c r="A145" s="2"/>
      <c r="B145" s="3"/>
      <c r="C145" s="3"/>
      <c r="E145" s="1">
        <f t="shared" ref="E145:E150" si="74">D168</f>
        <v>0</v>
      </c>
      <c r="F145" s="1"/>
      <c r="L145" s="3"/>
      <c r="M145" s="3"/>
      <c r="N145" s="3"/>
    </row>
    <row r="146" spans="1:14">
      <c r="A146" s="2"/>
      <c r="B146" s="3"/>
      <c r="C146" s="3"/>
      <c r="E146" s="1">
        <f t="shared" si="74"/>
        <v>0</v>
      </c>
      <c r="F146" s="1"/>
      <c r="L146" s="3"/>
      <c r="M146" s="3"/>
      <c r="N146" s="3"/>
    </row>
    <row r="147" spans="1:14">
      <c r="A147" s="2"/>
      <c r="B147" s="3"/>
      <c r="C147" s="3"/>
      <c r="E147" s="1">
        <f t="shared" si="74"/>
        <v>0</v>
      </c>
      <c r="F147" s="1"/>
      <c r="L147" s="3"/>
      <c r="M147" s="3"/>
      <c r="N147" s="3"/>
    </row>
    <row r="148" spans="1:14">
      <c r="A148" s="2"/>
      <c r="B148" s="3"/>
      <c r="C148" s="3"/>
      <c r="E148" s="1">
        <f t="shared" si="74"/>
        <v>0</v>
      </c>
      <c r="F148" s="1"/>
      <c r="L148" s="3"/>
      <c r="M148" s="3"/>
      <c r="N148" s="3"/>
    </row>
    <row r="149" spans="1:14">
      <c r="A149" s="2"/>
      <c r="B149" s="3"/>
      <c r="C149" s="3"/>
      <c r="E149" s="1">
        <f t="shared" si="74"/>
        <v>0</v>
      </c>
      <c r="F149" s="1"/>
      <c r="L149" s="3"/>
      <c r="M149" s="3"/>
      <c r="N149" s="3"/>
    </row>
    <row r="150" spans="1:14">
      <c r="A150" s="2"/>
      <c r="B150" s="3"/>
      <c r="C150" s="3"/>
      <c r="E150" s="1">
        <f t="shared" si="74"/>
        <v>0</v>
      </c>
      <c r="F150" s="1"/>
      <c r="L150" s="3"/>
      <c r="M150" s="3"/>
      <c r="N150" s="3"/>
    </row>
    <row r="151" spans="1:14">
      <c r="A151" s="2"/>
      <c r="B151" s="3"/>
      <c r="C151" s="3"/>
      <c r="L151" s="3"/>
      <c r="M151" s="3"/>
      <c r="N151" s="3"/>
    </row>
    <row r="152" spans="1:14">
      <c r="A152" s="2"/>
      <c r="B152" s="3"/>
      <c r="C152" s="3"/>
      <c r="L152" s="3"/>
      <c r="M152" s="3"/>
      <c r="N152" s="3"/>
    </row>
    <row r="153" spans="1:14">
      <c r="A153" s="2"/>
      <c r="B153" s="3"/>
      <c r="C153" s="3"/>
      <c r="L153" s="3"/>
      <c r="M153" s="3"/>
      <c r="N153" s="3"/>
    </row>
    <row r="154" spans="1:14">
      <c r="A154" s="2"/>
      <c r="B154" s="3"/>
      <c r="C154" s="3"/>
      <c r="L154" s="3"/>
      <c r="M154" s="3"/>
      <c r="N154" s="3"/>
    </row>
    <row r="155" spans="1:14">
      <c r="A155" s="2"/>
      <c r="B155" s="3"/>
      <c r="C155" s="3"/>
      <c r="L155" s="3"/>
      <c r="M155" s="3"/>
      <c r="N155" s="3"/>
    </row>
    <row r="156" spans="1:14">
      <c r="A156" s="2"/>
      <c r="B156" s="3"/>
      <c r="C156" s="3"/>
      <c r="L156" s="3"/>
      <c r="M156" s="3"/>
      <c r="N156" s="3"/>
    </row>
    <row r="157" spans="1:14">
      <c r="A157" s="2"/>
      <c r="B157" s="3"/>
      <c r="C157" s="3"/>
      <c r="L157" s="3"/>
      <c r="M157" s="3"/>
      <c r="N157" s="3"/>
    </row>
    <row r="158" spans="1:14">
      <c r="A158" s="2"/>
      <c r="B158" s="3"/>
      <c r="C158" s="3"/>
      <c r="L158" s="3"/>
      <c r="M158" s="3"/>
      <c r="N158" s="3"/>
    </row>
    <row r="159" spans="1:14">
      <c r="A159" s="2"/>
      <c r="B159" s="3"/>
      <c r="C159" s="3"/>
      <c r="L159" s="3"/>
      <c r="M159" s="3"/>
      <c r="N159" s="3"/>
    </row>
    <row r="160" spans="1:14">
      <c r="A160" s="2"/>
      <c r="B160" s="3"/>
      <c r="C160" s="3"/>
      <c r="L160" s="3"/>
      <c r="M160" s="3"/>
      <c r="N160" s="3"/>
    </row>
    <row r="161" spans="1:14">
      <c r="A161" s="2"/>
      <c r="B161" s="3"/>
      <c r="C161" s="3"/>
      <c r="L161" s="3"/>
      <c r="M161" s="3"/>
      <c r="N161" s="3"/>
    </row>
    <row r="162" spans="1:14">
      <c r="A162" s="2"/>
      <c r="B162" s="3"/>
      <c r="C162" s="3"/>
      <c r="L162" s="3"/>
      <c r="M162" s="3"/>
      <c r="N162" s="3"/>
    </row>
    <row r="163" spans="1:14">
      <c r="A163" s="2"/>
      <c r="B163" s="3"/>
      <c r="C163" s="3"/>
      <c r="L163" s="3"/>
      <c r="M163" s="3"/>
      <c r="N163" s="3"/>
    </row>
    <row r="164" spans="1:14">
      <c r="A164" s="2"/>
      <c r="B164" s="3"/>
      <c r="C164" s="3"/>
      <c r="L164" s="3"/>
      <c r="M164" s="3"/>
      <c r="N164" s="3"/>
    </row>
    <row r="165" spans="1:14">
      <c r="A165" s="2"/>
      <c r="B165" s="3"/>
      <c r="C165" s="3"/>
      <c r="L165" s="3"/>
      <c r="M165" s="3"/>
      <c r="N165" s="3"/>
    </row>
    <row r="166" spans="1:14">
      <c r="A166" s="2"/>
      <c r="B166" s="3"/>
      <c r="C166" s="3"/>
      <c r="L166" s="3"/>
      <c r="M166" s="3"/>
      <c r="N166" s="3"/>
    </row>
    <row r="167" spans="1:14">
      <c r="A167" s="2"/>
      <c r="B167" s="3"/>
      <c r="C167" s="3"/>
      <c r="L167" s="3"/>
      <c r="M167" s="3"/>
      <c r="N167" s="3"/>
    </row>
    <row r="168" spans="1:14">
      <c r="A168" s="2"/>
      <c r="B168" s="3"/>
      <c r="C168" s="3"/>
      <c r="L168" s="3"/>
      <c r="M168" s="3"/>
      <c r="N168" s="3"/>
    </row>
    <row r="169" spans="1:14">
      <c r="A169" s="2"/>
      <c r="B169" s="3"/>
      <c r="C169" s="3"/>
      <c r="L169" s="3"/>
      <c r="M169" s="3"/>
      <c r="N169" s="3"/>
    </row>
    <row r="170" spans="1:14">
      <c r="A170" s="2"/>
      <c r="B170" s="3"/>
      <c r="C170" s="3"/>
      <c r="L170" s="3"/>
      <c r="M170" s="3"/>
      <c r="N170" s="3"/>
    </row>
    <row r="171" spans="1:14">
      <c r="A171" s="2"/>
      <c r="B171" s="3"/>
      <c r="C171" s="3"/>
      <c r="L171" s="3"/>
      <c r="M171" s="3"/>
      <c r="N171" s="3"/>
    </row>
    <row r="172" spans="1:14">
      <c r="A172" s="2"/>
      <c r="B172" s="3"/>
      <c r="C172" s="3"/>
      <c r="L172" s="3"/>
      <c r="M172" s="3"/>
      <c r="N172" s="3"/>
    </row>
    <row r="173" spans="1:14">
      <c r="A173" s="2"/>
      <c r="B173" s="3"/>
      <c r="C173" s="3"/>
      <c r="L173" s="3"/>
      <c r="M173" s="3"/>
      <c r="N173" s="3"/>
    </row>
    <row r="174" spans="1:14">
      <c r="A174" s="2"/>
      <c r="B174" s="3"/>
      <c r="C174" s="3"/>
      <c r="L174" s="3"/>
      <c r="M174" s="3"/>
      <c r="N174" s="3"/>
    </row>
    <row r="175" spans="1:14">
      <c r="A175" s="2"/>
      <c r="B175" s="3"/>
      <c r="C175" s="3"/>
      <c r="L175" s="3"/>
      <c r="M175" s="3"/>
      <c r="N175" s="3"/>
    </row>
    <row r="176" spans="1:14">
      <c r="A176" s="2"/>
      <c r="B176" s="3"/>
      <c r="C176" s="3"/>
      <c r="L176" s="3"/>
      <c r="M176" s="3"/>
      <c r="N176" s="3"/>
    </row>
    <row r="177" spans="1:14">
      <c r="A177" s="2"/>
      <c r="B177" s="3"/>
      <c r="C177" s="3"/>
      <c r="L177" s="3"/>
      <c r="M177" s="3"/>
      <c r="N177" s="3"/>
    </row>
    <row r="178" spans="1:14">
      <c r="A178" s="2"/>
      <c r="B178" s="3"/>
      <c r="C178" s="3"/>
      <c r="L178" s="3"/>
      <c r="M178" s="3"/>
      <c r="N178" s="3"/>
    </row>
    <row r="179" spans="1:14">
      <c r="A179" s="2"/>
      <c r="B179" s="3"/>
      <c r="C179" s="3"/>
      <c r="L179" s="3"/>
      <c r="M179" s="3"/>
      <c r="N179" s="3"/>
    </row>
    <row r="180" spans="1:14">
      <c r="A180" s="2"/>
      <c r="B180" s="3"/>
      <c r="C180" s="3"/>
      <c r="L180" s="3"/>
      <c r="M180" s="3"/>
      <c r="N180" s="3"/>
    </row>
    <row r="181" spans="1:14">
      <c r="A181" s="2"/>
      <c r="B181" s="3"/>
      <c r="C181" s="3"/>
      <c r="L181" s="3"/>
      <c r="M181" s="3"/>
      <c r="N181" s="3"/>
    </row>
    <row r="182" spans="1:14">
      <c r="A182" s="2"/>
      <c r="B182" s="3"/>
      <c r="C182" s="3"/>
      <c r="L182" s="3"/>
      <c r="M182" s="3"/>
      <c r="N182" s="3"/>
    </row>
    <row r="183" spans="1:14">
      <c r="A183" s="2"/>
      <c r="B183" s="3"/>
      <c r="C183" s="3"/>
      <c r="L183" s="3"/>
      <c r="M183" s="3"/>
      <c r="N183" s="3"/>
    </row>
    <row r="184" spans="1:14">
      <c r="A184" s="2"/>
      <c r="B184" s="3"/>
      <c r="C184" s="3"/>
      <c r="L184" s="3"/>
      <c r="M184" s="3"/>
      <c r="N184" s="3"/>
    </row>
    <row r="185" spans="1:14">
      <c r="A185" s="2"/>
      <c r="B185" s="3"/>
      <c r="C185" s="3"/>
      <c r="L185" s="3"/>
      <c r="M185" s="3"/>
      <c r="N185" s="3"/>
    </row>
    <row r="186" spans="1:14">
      <c r="A186" s="2"/>
      <c r="B186" s="3"/>
      <c r="C186" s="3"/>
      <c r="L186" s="3"/>
      <c r="M186" s="3"/>
      <c r="N186" s="3"/>
    </row>
    <row r="187" spans="1:14">
      <c r="A187" s="2"/>
      <c r="B187" s="3"/>
      <c r="C187" s="3"/>
      <c r="L187" s="3"/>
      <c r="M187" s="3"/>
      <c r="N187" s="3"/>
    </row>
    <row r="188" spans="1:14">
      <c r="A188" s="2"/>
      <c r="B188" s="3"/>
      <c r="C188" s="3"/>
      <c r="L188" s="3"/>
      <c r="M188" s="3"/>
      <c r="N188" s="3"/>
    </row>
    <row r="189" spans="1:14">
      <c r="A189" s="2"/>
      <c r="B189" s="3"/>
      <c r="C189" s="3"/>
      <c r="L189" s="3"/>
      <c r="M189" s="3"/>
      <c r="N189" s="3"/>
    </row>
    <row r="190" spans="1:14">
      <c r="A190" s="2"/>
      <c r="B190" s="3"/>
      <c r="C190" s="3"/>
      <c r="L190" s="3"/>
      <c r="M190" s="3"/>
      <c r="N190" s="3"/>
    </row>
    <row r="191" spans="1:14">
      <c r="A191" s="2"/>
      <c r="B191" s="3"/>
      <c r="C191" s="3"/>
      <c r="L191" s="3"/>
      <c r="M191" s="3"/>
      <c r="N191" s="3"/>
    </row>
    <row r="192" spans="1:14">
      <c r="A192" s="2"/>
      <c r="B192" s="3"/>
      <c r="C192" s="3"/>
      <c r="L192" s="3"/>
      <c r="M192" s="3"/>
      <c r="N192" s="3"/>
    </row>
    <row r="193" spans="1:14">
      <c r="A193" s="2"/>
      <c r="B193" s="3"/>
      <c r="C193" s="3"/>
      <c r="L193" s="3"/>
      <c r="M193" s="3"/>
      <c r="N193" s="3"/>
    </row>
    <row r="194" spans="1:14">
      <c r="A194" s="2"/>
      <c r="B194" s="3"/>
      <c r="C194" s="3"/>
      <c r="L194" s="3"/>
      <c r="M194" s="3"/>
      <c r="N194" s="3"/>
    </row>
    <row r="195" spans="1:14">
      <c r="A195" s="2"/>
      <c r="B195" s="3"/>
      <c r="C195" s="3"/>
      <c r="L195" s="3"/>
      <c r="M195" s="3"/>
      <c r="N195" s="3"/>
    </row>
    <row r="196" spans="1:14">
      <c r="A196" s="2"/>
      <c r="B196" s="3"/>
      <c r="C196" s="3"/>
      <c r="L196" s="3"/>
      <c r="M196" s="3"/>
      <c r="N196" s="3"/>
    </row>
    <row r="197" spans="1:14">
      <c r="A197" s="2"/>
      <c r="B197" s="3"/>
      <c r="C197" s="3"/>
      <c r="L197" s="3"/>
      <c r="M197" s="3"/>
      <c r="N197" s="3"/>
    </row>
    <row r="198" spans="1:14">
      <c r="A198" s="2"/>
      <c r="B198" s="3"/>
      <c r="C198" s="3"/>
      <c r="L198" s="3"/>
      <c r="M198" s="3"/>
      <c r="N198" s="3"/>
    </row>
    <row r="199" spans="1:14">
      <c r="A199" s="2"/>
      <c r="B199" s="3"/>
      <c r="C199" s="3"/>
      <c r="L199" s="3"/>
      <c r="M199" s="3"/>
      <c r="N199" s="3"/>
    </row>
    <row r="200" spans="1:14">
      <c r="A200" s="2"/>
      <c r="B200" s="3"/>
      <c r="C200" s="3"/>
      <c r="L200" s="3"/>
      <c r="M200" s="3"/>
      <c r="N200" s="3"/>
    </row>
    <row r="201" spans="1:14">
      <c r="A201" s="2"/>
      <c r="B201" s="3"/>
      <c r="C201" s="3"/>
      <c r="L201" s="3"/>
      <c r="M201" s="3"/>
      <c r="N201" s="3"/>
    </row>
    <row r="202" spans="1:14">
      <c r="A202" s="2"/>
      <c r="B202" s="3"/>
      <c r="C202" s="3"/>
      <c r="L202" s="3"/>
      <c r="M202" s="3"/>
      <c r="N202" s="3"/>
    </row>
    <row r="203" spans="1:14">
      <c r="A203" s="2"/>
      <c r="B203" s="3"/>
      <c r="C203" s="3"/>
      <c r="L203" s="3"/>
      <c r="M203" s="3"/>
      <c r="N203" s="3"/>
    </row>
    <row r="204" spans="1:14">
      <c r="A204" s="2"/>
      <c r="B204" s="3"/>
      <c r="C204" s="3"/>
      <c r="L204" s="3"/>
      <c r="M204" s="3"/>
      <c r="N204" s="3"/>
    </row>
    <row r="205" spans="1:14">
      <c r="A205" s="2"/>
      <c r="B205" s="3"/>
      <c r="C205" s="3"/>
      <c r="L205" s="3"/>
      <c r="M205" s="3"/>
      <c r="N205" s="3"/>
    </row>
    <row r="206" spans="1:14">
      <c r="A206" s="2"/>
      <c r="B206" s="3"/>
      <c r="C206" s="3"/>
      <c r="L206" s="3"/>
      <c r="M206" s="3"/>
      <c r="N206" s="3"/>
    </row>
    <row r="207" spans="1:14">
      <c r="A207" s="2"/>
      <c r="B207" s="3"/>
      <c r="C207" s="3"/>
      <c r="L207" s="3"/>
      <c r="M207" s="3"/>
      <c r="N207" s="3"/>
    </row>
    <row r="208" spans="1:14">
      <c r="A208" s="2"/>
      <c r="B208" s="3"/>
      <c r="C208" s="3"/>
      <c r="L208" s="3"/>
      <c r="M208" s="3"/>
      <c r="N208" s="3"/>
    </row>
    <row r="209" spans="1:14">
      <c r="A209" s="2"/>
      <c r="B209" s="3"/>
      <c r="C209" s="3"/>
      <c r="L209" s="3"/>
      <c r="M209" s="3"/>
      <c r="N209" s="3"/>
    </row>
    <row r="210" spans="1:14">
      <c r="A210" s="2"/>
      <c r="B210" s="3"/>
      <c r="C210" s="3"/>
      <c r="L210" s="3"/>
      <c r="M210" s="3"/>
      <c r="N210" s="3"/>
    </row>
    <row r="211" spans="1:14">
      <c r="A211" s="2"/>
      <c r="B211" s="3"/>
      <c r="C211" s="3"/>
      <c r="L211" s="3"/>
      <c r="M211" s="3"/>
      <c r="N211" s="3"/>
    </row>
    <row r="212" spans="1:14">
      <c r="A212" s="2"/>
      <c r="B212" s="3"/>
      <c r="C212" s="3"/>
      <c r="L212" s="3"/>
      <c r="M212" s="3"/>
      <c r="N212" s="3"/>
    </row>
    <row r="213" spans="1:14">
      <c r="A213" s="2"/>
      <c r="B213" s="3"/>
      <c r="C213" s="3"/>
      <c r="L213" s="3"/>
      <c r="M213" s="3"/>
      <c r="N213" s="3"/>
    </row>
    <row r="214" spans="1:14">
      <c r="A214" s="2"/>
      <c r="B214" s="3"/>
      <c r="C214" s="3"/>
      <c r="L214" s="3"/>
      <c r="M214" s="3"/>
      <c r="N214" s="3"/>
    </row>
    <row r="215" spans="1:14">
      <c r="A215" s="2"/>
      <c r="B215" s="3"/>
      <c r="C215" s="3"/>
      <c r="L215" s="3"/>
      <c r="M215" s="3"/>
      <c r="N215" s="3"/>
    </row>
    <row r="216" spans="1:14">
      <c r="A216" s="2"/>
      <c r="B216" s="3"/>
      <c r="C216" s="3"/>
      <c r="L216" s="3"/>
      <c r="M216" s="3"/>
      <c r="N216" s="3"/>
    </row>
    <row r="217" spans="1:14">
      <c r="A217" s="2"/>
      <c r="B217" s="3"/>
      <c r="C217" s="3"/>
      <c r="L217" s="3"/>
      <c r="M217" s="3"/>
      <c r="N217" s="3"/>
    </row>
    <row r="218" spans="1:14">
      <c r="A218" s="2"/>
      <c r="B218" s="3"/>
      <c r="C218" s="3"/>
      <c r="L218" s="3"/>
      <c r="M218" s="3"/>
      <c r="N218" s="3"/>
    </row>
    <row r="219" spans="1:14">
      <c r="A219" s="2"/>
      <c r="B219" s="3"/>
      <c r="C219" s="3"/>
      <c r="L219" s="3"/>
      <c r="M219" s="3"/>
      <c r="N219" s="3"/>
    </row>
    <row r="220" spans="1:14">
      <c r="A220" s="2"/>
      <c r="B220" s="3"/>
      <c r="C220" s="3"/>
      <c r="L220" s="3"/>
      <c r="M220" s="3"/>
      <c r="N220" s="3"/>
    </row>
    <row r="221" spans="1:14">
      <c r="A221" s="2"/>
      <c r="B221" s="3"/>
      <c r="C221" s="3"/>
      <c r="L221" s="3"/>
      <c r="M221" s="3"/>
      <c r="N221" s="3"/>
    </row>
    <row r="222" spans="1:14">
      <c r="A222" s="2"/>
      <c r="B222" s="3"/>
      <c r="C222" s="3"/>
      <c r="L222" s="3"/>
      <c r="M222" s="3"/>
      <c r="N222" s="3"/>
    </row>
    <row r="223" spans="1:14">
      <c r="A223" s="2"/>
      <c r="B223" s="3"/>
      <c r="C223" s="3"/>
      <c r="L223" s="3"/>
      <c r="M223" s="3"/>
      <c r="N223" s="3"/>
    </row>
    <row r="224" spans="1:14">
      <c r="A224" s="2"/>
      <c r="B224" s="3"/>
      <c r="C224" s="3"/>
      <c r="L224" s="3"/>
      <c r="M224" s="3"/>
      <c r="N224" s="3"/>
    </row>
    <row r="225" spans="1:14">
      <c r="A225" s="2"/>
      <c r="B225" s="3"/>
      <c r="C225" s="3"/>
      <c r="L225" s="3"/>
      <c r="M225" s="3"/>
      <c r="N225" s="3"/>
    </row>
    <row r="226" spans="1:14">
      <c r="A226" s="2"/>
      <c r="B226" s="3"/>
      <c r="C226" s="3"/>
      <c r="L226" s="3"/>
      <c r="M226" s="3"/>
      <c r="N226" s="3"/>
    </row>
    <row r="227" spans="1:14">
      <c r="A227" s="2"/>
      <c r="B227" s="3"/>
      <c r="C227" s="3"/>
      <c r="L227" s="3"/>
      <c r="M227" s="3"/>
      <c r="N227" s="3"/>
    </row>
    <row r="228" spans="1:14">
      <c r="A228" s="2"/>
      <c r="B228" s="3"/>
      <c r="C228" s="3"/>
      <c r="L228" s="3"/>
      <c r="M228" s="3"/>
      <c r="N228" s="3"/>
    </row>
    <row r="229" spans="1:14">
      <c r="A229" s="2"/>
      <c r="B229" s="3"/>
      <c r="C229" s="3"/>
      <c r="L229" s="3"/>
      <c r="M229" s="3"/>
      <c r="N229" s="3"/>
    </row>
    <row r="230" spans="1:14">
      <c r="A230" s="2"/>
      <c r="B230" s="3"/>
      <c r="C230" s="3"/>
      <c r="L230" s="3"/>
      <c r="M230" s="3"/>
      <c r="N230" s="3"/>
    </row>
    <row r="231" spans="1:14">
      <c r="A231" s="2"/>
      <c r="B231" s="3"/>
      <c r="C231" s="3"/>
      <c r="L231" s="3"/>
      <c r="M231" s="3"/>
      <c r="N231" s="3"/>
    </row>
    <row r="232" spans="1:14">
      <c r="A232" s="2"/>
      <c r="B232" s="3"/>
      <c r="C232" s="3"/>
      <c r="L232" s="3"/>
      <c r="M232" s="3"/>
      <c r="N232" s="3"/>
    </row>
    <row r="233" spans="1:14">
      <c r="A233" s="2"/>
      <c r="B233" s="3"/>
      <c r="C233" s="3"/>
      <c r="L233" s="3"/>
      <c r="M233" s="3"/>
      <c r="N233" s="3"/>
    </row>
    <row r="234" spans="1:14">
      <c r="A234" s="2"/>
      <c r="B234" s="3"/>
      <c r="C234" s="3"/>
      <c r="L234" s="3"/>
      <c r="M234" s="3"/>
      <c r="N234" s="3"/>
    </row>
    <row r="235" spans="1:14">
      <c r="A235" s="2"/>
      <c r="B235" s="3"/>
      <c r="C235" s="3"/>
      <c r="L235" s="3"/>
      <c r="M235" s="3"/>
      <c r="N235" s="3"/>
    </row>
    <row r="236" spans="1:14">
      <c r="A236" s="2"/>
      <c r="B236" s="3"/>
      <c r="C236" s="3"/>
      <c r="L236" s="3"/>
      <c r="M236" s="3"/>
      <c r="N236" s="3"/>
    </row>
    <row r="237" spans="1:14">
      <c r="A237" s="2"/>
      <c r="B237" s="3"/>
      <c r="C237" s="3"/>
      <c r="L237" s="3"/>
      <c r="M237" s="3"/>
      <c r="N237" s="3"/>
    </row>
    <row r="238" spans="1:14">
      <c r="A238" s="2"/>
      <c r="B238" s="3"/>
      <c r="C238" s="3"/>
      <c r="L238" s="3"/>
      <c r="M238" s="3"/>
      <c r="N238" s="3"/>
    </row>
    <row r="239" spans="1:14">
      <c r="A239" s="2"/>
      <c r="B239" s="3"/>
      <c r="C239" s="3"/>
      <c r="L239" s="3"/>
      <c r="M239" s="3"/>
      <c r="N239" s="3"/>
    </row>
    <row r="240" spans="1:14">
      <c r="A240" s="2"/>
      <c r="B240" s="3"/>
      <c r="C240" s="3"/>
      <c r="L240" s="3"/>
      <c r="M240" s="3"/>
      <c r="N240" s="3"/>
    </row>
    <row r="241" spans="1:14">
      <c r="A241" s="2"/>
      <c r="B241" s="3"/>
      <c r="C241" s="3"/>
      <c r="L241" s="3"/>
      <c r="M241" s="3"/>
      <c r="N241" s="3"/>
    </row>
    <row r="242" spans="1:14">
      <c r="A242" s="2"/>
      <c r="B242" s="3"/>
      <c r="C242" s="3"/>
      <c r="L242" s="3"/>
      <c r="M242" s="3"/>
      <c r="N242" s="3"/>
    </row>
    <row r="243" spans="1:14">
      <c r="A243" s="2"/>
      <c r="B243" s="3"/>
      <c r="C243" s="3"/>
      <c r="L243" s="3"/>
      <c r="M243" s="3"/>
      <c r="N243" s="3"/>
    </row>
    <row r="244" spans="1:14">
      <c r="A244" s="2"/>
      <c r="B244" s="3"/>
      <c r="C244" s="3"/>
      <c r="L244" s="3"/>
      <c r="M244" s="3"/>
      <c r="N244" s="3"/>
    </row>
    <row r="245" spans="1:14">
      <c r="A245" s="2"/>
      <c r="B245" s="3"/>
      <c r="C245" s="3"/>
      <c r="L245" s="3"/>
      <c r="M245" s="3"/>
      <c r="N245" s="3"/>
    </row>
    <row r="246" spans="1:14">
      <c r="A246" s="2"/>
      <c r="B246" s="3"/>
      <c r="C246" s="3"/>
      <c r="L246" s="3"/>
      <c r="M246" s="3"/>
      <c r="N246" s="3"/>
    </row>
    <row r="247" spans="1:14">
      <c r="A247" s="2"/>
      <c r="B247" s="3"/>
      <c r="C247" s="3"/>
      <c r="L247" s="3"/>
      <c r="M247" s="3"/>
      <c r="N247" s="3"/>
    </row>
    <row r="248" spans="1:14">
      <c r="A248" s="2"/>
      <c r="B248" s="3"/>
      <c r="C248" s="3"/>
      <c r="L248" s="3"/>
      <c r="M248" s="3"/>
      <c r="N248" s="3"/>
    </row>
    <row r="249" spans="1:14">
      <c r="A249" s="2"/>
      <c r="B249" s="3"/>
      <c r="C249" s="3"/>
      <c r="L249" s="3"/>
      <c r="M249" s="3"/>
      <c r="N249" s="3"/>
    </row>
    <row r="250" spans="1:14">
      <c r="A250" s="2"/>
      <c r="B250" s="3"/>
      <c r="C250" s="3"/>
      <c r="L250" s="3"/>
      <c r="M250" s="3"/>
      <c r="N250" s="3"/>
    </row>
    <row r="251" spans="1:14">
      <c r="A251" s="2"/>
      <c r="B251" s="3"/>
      <c r="C251" s="3"/>
      <c r="L251" s="3"/>
      <c r="M251" s="3"/>
      <c r="N251" s="3"/>
    </row>
    <row r="252" spans="1:14">
      <c r="A252" s="2"/>
      <c r="B252" s="3"/>
      <c r="C252" s="3"/>
      <c r="L252" s="3"/>
      <c r="M252" s="3"/>
      <c r="N252" s="3"/>
    </row>
    <row r="253" spans="1:14">
      <c r="A253" s="2"/>
      <c r="B253" s="3"/>
      <c r="C253" s="3"/>
      <c r="L253" s="3"/>
      <c r="M253" s="3"/>
      <c r="N253" s="3"/>
    </row>
    <row r="254" spans="1:14">
      <c r="A254" s="2"/>
      <c r="B254" s="3"/>
      <c r="C254" s="3"/>
      <c r="L254" s="3"/>
      <c r="M254" s="3"/>
      <c r="N254" s="3"/>
    </row>
    <row r="255" spans="1:14">
      <c r="A255" s="2"/>
      <c r="B255" s="3"/>
      <c r="C255" s="3"/>
      <c r="L255" s="3"/>
      <c r="M255" s="3"/>
      <c r="N255" s="3"/>
    </row>
    <row r="256" spans="1:14">
      <c r="A256" s="2"/>
      <c r="B256" s="3"/>
      <c r="C256" s="3"/>
      <c r="L256" s="3"/>
      <c r="M256" s="3"/>
      <c r="N256" s="3"/>
    </row>
    <row r="257" spans="1:14">
      <c r="A257" s="2"/>
      <c r="B257" s="3"/>
      <c r="C257" s="3"/>
      <c r="L257" s="3"/>
      <c r="M257" s="3"/>
      <c r="N257" s="3"/>
    </row>
    <row r="258" spans="1:14">
      <c r="A258" s="2"/>
      <c r="B258" s="3"/>
      <c r="C258" s="3"/>
      <c r="L258" s="3"/>
      <c r="M258" s="3"/>
      <c r="N258" s="3"/>
    </row>
    <row r="259" spans="1:14">
      <c r="A259" s="2"/>
      <c r="B259" s="3"/>
      <c r="C259" s="3"/>
    </row>
    <row r="260" spans="1:14">
      <c r="A260" s="2"/>
      <c r="B260" s="3"/>
      <c r="C260" s="3"/>
    </row>
    <row r="261" spans="1:14">
      <c r="A261" s="2"/>
      <c r="B261" s="3"/>
      <c r="C261" s="3"/>
    </row>
    <row r="262" spans="1:14">
      <c r="A262" s="2"/>
      <c r="B262" s="3"/>
      <c r="C262" s="3"/>
    </row>
    <row r="263" spans="1:14">
      <c r="A263" s="2"/>
      <c r="B263" s="3"/>
      <c r="C263" s="3"/>
    </row>
    <row r="264" spans="1:14">
      <c r="A264" s="2"/>
      <c r="B264" s="3"/>
      <c r="C264" s="3"/>
    </row>
    <row r="265" spans="1:14">
      <c r="A265" s="2"/>
      <c r="B265" s="3"/>
      <c r="C265" s="3"/>
    </row>
    <row r="266" spans="1:14">
      <c r="A266" s="2"/>
      <c r="B266" s="3"/>
      <c r="C266" s="3"/>
    </row>
    <row r="267" spans="1:14">
      <c r="A267" s="2"/>
      <c r="B267" s="3"/>
      <c r="C267" s="3"/>
    </row>
    <row r="268" spans="1:14">
      <c r="A268" s="2"/>
      <c r="B268" s="3"/>
      <c r="C268" s="3"/>
    </row>
    <row r="269" spans="1:14">
      <c r="A269" s="2"/>
      <c r="B269" s="3"/>
      <c r="C269" s="3"/>
    </row>
    <row r="270" spans="1:14">
      <c r="A270" s="2"/>
      <c r="B270" s="3"/>
      <c r="C270" s="3"/>
    </row>
    <row r="271" spans="1:14">
      <c r="A271" s="2"/>
      <c r="B271" s="3"/>
      <c r="C271" s="3"/>
    </row>
    <row r="272" spans="1:14">
      <c r="A272" s="2"/>
      <c r="B272" s="3"/>
      <c r="C272" s="3"/>
    </row>
    <row r="273" spans="1:3">
      <c r="A273" s="2"/>
      <c r="B273" s="3"/>
      <c r="C273" s="3"/>
    </row>
    <row r="274" spans="1:3">
      <c r="A274" s="2"/>
      <c r="B274" s="3"/>
      <c r="C274" s="3"/>
    </row>
    <row r="275" spans="1:3">
      <c r="A275" s="2"/>
      <c r="B275" s="3"/>
      <c r="C275" s="3"/>
    </row>
    <row r="276" spans="1:3">
      <c r="A276" s="2"/>
      <c r="B276" s="3"/>
      <c r="C276" s="3"/>
    </row>
    <row r="277" spans="1:3">
      <c r="A277" s="2"/>
      <c r="B277" s="3"/>
      <c r="C277" s="3"/>
    </row>
    <row r="278" spans="1:3">
      <c r="A278" s="2"/>
      <c r="B278" s="3"/>
      <c r="C278" s="3"/>
    </row>
    <row r="279" spans="1:3">
      <c r="A279" s="2"/>
      <c r="B279" s="3"/>
      <c r="C279" s="3"/>
    </row>
    <row r="280" spans="1:3">
      <c r="A280" s="2"/>
      <c r="B280" s="3"/>
      <c r="C280" s="3"/>
    </row>
    <row r="281" spans="1:3">
      <c r="A281" s="2"/>
      <c r="B281" s="3"/>
      <c r="C281" s="3"/>
    </row>
    <row r="282" spans="1:3">
      <c r="A282" s="2"/>
      <c r="B282" s="3"/>
      <c r="C282" s="3"/>
    </row>
    <row r="283" spans="1:3">
      <c r="A283" s="2"/>
      <c r="B283" s="3"/>
      <c r="C283" s="3"/>
    </row>
    <row r="284" spans="1:3">
      <c r="A284" s="2"/>
      <c r="B284" s="3"/>
      <c r="C284" s="3"/>
    </row>
    <row r="285" spans="1:3">
      <c r="A285" s="2"/>
      <c r="B285" s="3"/>
      <c r="C285" s="3"/>
    </row>
    <row r="286" spans="1:3">
      <c r="A286" s="2"/>
      <c r="B286" s="3"/>
      <c r="C286" s="3"/>
    </row>
    <row r="287" spans="1:3">
      <c r="A287" s="2"/>
      <c r="B287" s="3"/>
      <c r="C287" s="3"/>
    </row>
    <row r="288" spans="1:3">
      <c r="A288" s="2"/>
      <c r="B288" s="3"/>
      <c r="C288" s="3"/>
    </row>
    <row r="289" spans="1:3">
      <c r="A289" s="2"/>
      <c r="B289" s="3"/>
      <c r="C289" s="3"/>
    </row>
    <row r="290" spans="1:3">
      <c r="A290" s="2"/>
      <c r="B290" s="3"/>
      <c r="C290" s="3"/>
    </row>
    <row r="291" spans="1:3">
      <c r="A291" s="2"/>
      <c r="B291" s="3"/>
      <c r="C291" s="3"/>
    </row>
    <row r="292" spans="1:3">
      <c r="A292" s="2"/>
      <c r="B292" s="3"/>
      <c r="C292" s="3"/>
    </row>
    <row r="293" spans="1:3">
      <c r="A293" s="2"/>
      <c r="B293" s="3"/>
      <c r="C293" s="3"/>
    </row>
    <row r="294" spans="1:3">
      <c r="A294" s="2"/>
      <c r="B294" s="3"/>
      <c r="C294" s="3"/>
    </row>
    <row r="295" spans="1:3">
      <c r="A295" s="2"/>
      <c r="B295" s="3"/>
      <c r="C295" s="3"/>
    </row>
    <row r="296" spans="1:3">
      <c r="A296" s="2"/>
      <c r="B296" s="3"/>
      <c r="C296" s="3"/>
    </row>
    <row r="297" spans="1:3">
      <c r="A297" s="2"/>
      <c r="B297" s="3"/>
      <c r="C297" s="3"/>
    </row>
    <row r="298" spans="1:3">
      <c r="A298" s="2"/>
      <c r="B298" s="3"/>
      <c r="C298" s="3"/>
    </row>
    <row r="299" spans="1:3">
      <c r="A299" s="2"/>
      <c r="B299" s="3"/>
      <c r="C299" s="3"/>
    </row>
    <row r="300" spans="1:3">
      <c r="A300" s="2"/>
      <c r="B300" s="3"/>
      <c r="C300" s="3"/>
    </row>
    <row r="301" spans="1:3">
      <c r="A301" s="2"/>
      <c r="B301" s="3"/>
      <c r="C301" s="3"/>
    </row>
    <row r="302" spans="1:3">
      <c r="A302" s="2"/>
      <c r="B302" s="3"/>
      <c r="C302" s="3"/>
    </row>
    <row r="303" spans="1:3">
      <c r="A303" s="2"/>
      <c r="B303" s="3"/>
      <c r="C303" s="3"/>
    </row>
    <row r="304" spans="1:3">
      <c r="A304" s="2"/>
      <c r="B304" s="3"/>
      <c r="C304" s="3"/>
    </row>
    <row r="305" spans="1:3">
      <c r="A305" s="2"/>
      <c r="B305" s="3"/>
      <c r="C305" s="3"/>
    </row>
    <row r="306" spans="1:3">
      <c r="A306" s="2"/>
      <c r="B306" s="3"/>
      <c r="C306" s="3"/>
    </row>
    <row r="307" spans="1:3">
      <c r="A307" s="2"/>
      <c r="B307" s="3"/>
      <c r="C307" s="3"/>
    </row>
    <row r="308" spans="1:3">
      <c r="A308" s="2"/>
      <c r="B308" s="3"/>
      <c r="C308" s="3"/>
    </row>
    <row r="309" spans="1:3">
      <c r="A309" s="2"/>
      <c r="B309" s="3"/>
      <c r="C309" s="3"/>
    </row>
    <row r="310" spans="1:3">
      <c r="A310" s="2"/>
      <c r="B310" s="3"/>
      <c r="C310" s="3"/>
    </row>
    <row r="311" spans="1:3">
      <c r="A311" s="2"/>
      <c r="B311" s="3"/>
      <c r="C311" s="3"/>
    </row>
    <row r="312" spans="1:3">
      <c r="A312" s="2"/>
    </row>
    <row r="313" spans="1:3">
      <c r="A313" s="2"/>
    </row>
    <row r="314" spans="1:3">
      <c r="A314" s="2"/>
    </row>
    <row r="315" spans="1:3">
      <c r="A315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Bender</dc:creator>
  <cp:lastModifiedBy>Martin Bender</cp:lastModifiedBy>
  <dcterms:created xsi:type="dcterms:W3CDTF">2020-05-01T19:20:44Z</dcterms:created>
  <dcterms:modified xsi:type="dcterms:W3CDTF">2020-05-03T14:10:39Z</dcterms:modified>
</cp:coreProperties>
</file>