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ults FHM\"/>
    </mc:Choice>
  </mc:AlternateContent>
  <xr:revisionPtr revIDLastSave="0" documentId="13_ncr:1_{9E7B1701-1ED2-4B4D-8C9D-904201B8A53F}" xr6:coauthVersionLast="45" xr6:coauthVersionMax="45" xr10:uidLastSave="{00000000-0000-0000-0000-000000000000}"/>
  <bookViews>
    <workbookView xWindow="1285" yWindow="95" windowWidth="17980" windowHeight="10200" xr2:uid="{A49B5D5F-57B6-40C9-B9B9-29C1B29C961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2" l="1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10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4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10" i="2"/>
  <c r="F12" i="2"/>
  <c r="F13" i="2"/>
  <c r="F14" i="2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11" i="2"/>
  <c r="F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10" i="2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56" i="2"/>
  <c r="C7" i="1"/>
  <c r="D7" i="1"/>
  <c r="B7" i="1"/>
</calcChain>
</file>

<file path=xl/sharedStrings.xml><?xml version="1.0" encoding="utf-8"?>
<sst xmlns="http://schemas.openxmlformats.org/spreadsheetml/2006/main" count="48" uniqueCount="34">
  <si>
    <t>Scenario 1</t>
  </si>
  <si>
    <t>R0 start</t>
  </si>
  <si>
    <t>R0 end</t>
  </si>
  <si>
    <t>delta</t>
  </si>
  <si>
    <t>epsilon</t>
  </si>
  <si>
    <t>theta</t>
  </si>
  <si>
    <t>Input</t>
  </si>
  <si>
    <t>Peak day, prevalens</t>
  </si>
  <si>
    <t>Total infected 1/5</t>
  </si>
  <si>
    <t>Data</t>
  </si>
  <si>
    <t>Region Stockholm</t>
  </si>
  <si>
    <t>Stockholm</t>
  </si>
  <si>
    <t>59.334591</t>
  </si>
  <si>
    <t>18.06324</t>
  </si>
  <si>
    <t>Region</t>
  </si>
  <si>
    <t>Display_Name</t>
  </si>
  <si>
    <t>Population</t>
  </si>
  <si>
    <t>Lat</t>
  </si>
  <si>
    <t>Long</t>
  </si>
  <si>
    <t>Today</t>
  </si>
  <si>
    <t>Region_Deaths</t>
  </si>
  <si>
    <t>FHM_Deaths_Today</t>
  </si>
  <si>
    <t>Diff</t>
  </si>
  <si>
    <t>Region_deaths</t>
  </si>
  <si>
    <t>rapporterat</t>
  </si>
  <si>
    <t>Daily death rate increase</t>
  </si>
  <si>
    <t>kumulativt rapporterat</t>
  </si>
  <si>
    <t>Doubling time</t>
  </si>
  <si>
    <t>doubling</t>
  </si>
  <si>
    <t>R0</t>
  </si>
  <si>
    <t>FHM 14/10 published report</t>
  </si>
  <si>
    <t>p0</t>
  </si>
  <si>
    <t xml:space="preserve">FMH 14/10, adjusted p0 </t>
  </si>
  <si>
    <t>FHM 24/4, adjusted p0 and truncated at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</si>
</sst>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"/>
      <color rgb="FF24292E"/>
      <name val="Segoe U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0" fillId="3" borderId="0" xfId="0" applyNumberFormat="1" applyFill="1"/>
    <xf numFmtId="14" fontId="1" fillId="3" borderId="0" xfId="0" applyNumberFormat="1" applyFont="1" applyFill="1" applyAlignment="1">
      <alignment horizontal="left" vertical="center"/>
    </xf>
    <xf numFmtId="0" fontId="0" fillId="3" borderId="0" xfId="0" applyFill="1"/>
    <xf numFmtId="9" fontId="0" fillId="0" borderId="0" xfId="0" applyNumberFormat="1"/>
    <xf numFmtId="3" fontId="0" fillId="0" borderId="0" xfId="0" applyNumberFormat="1"/>
    <xf numFmtId="1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Sheet2!$E$10:$E$69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1.5849625007211563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1.5849625007211563</c:v>
                </c:pt>
                <c:pt idx="25">
                  <c:v>1</c:v>
                </c:pt>
                <c:pt idx="26">
                  <c:v>0</c:v>
                </c:pt>
                <c:pt idx="27">
                  <c:v>2.5849625007211561</c:v>
                </c:pt>
                <c:pt idx="28">
                  <c:v>1.5849625007211563</c:v>
                </c:pt>
                <c:pt idx="29">
                  <c:v>4.1699250014423122</c:v>
                </c:pt>
                <c:pt idx="30">
                  <c:v>2.5849625007211561</c:v>
                </c:pt>
                <c:pt idx="31">
                  <c:v>4.08746284125034</c:v>
                </c:pt>
                <c:pt idx="32">
                  <c:v>1.5849625007211563</c:v>
                </c:pt>
                <c:pt idx="33">
                  <c:v>2.3219280948873622</c:v>
                </c:pt>
                <c:pt idx="34">
                  <c:v>4.3923174227787607</c:v>
                </c:pt>
                <c:pt idx="35">
                  <c:v>3.9068905956085187</c:v>
                </c:pt>
                <c:pt idx="36">
                  <c:v>5.4918530963296748</c:v>
                </c:pt>
                <c:pt idx="37">
                  <c:v>4.9068905956085187</c:v>
                </c:pt>
                <c:pt idx="38">
                  <c:v>4.6438561897747244</c:v>
                </c:pt>
                <c:pt idx="39">
                  <c:v>4.3923174227787607</c:v>
                </c:pt>
                <c:pt idx="40">
                  <c:v>4.7004397181410926</c:v>
                </c:pt>
                <c:pt idx="41">
                  <c:v>5.7004397181410926</c:v>
                </c:pt>
                <c:pt idx="42">
                  <c:v>6.2854022188622487</c:v>
                </c:pt>
                <c:pt idx="43">
                  <c:v>5.2479275134435852</c:v>
                </c:pt>
                <c:pt idx="44">
                  <c:v>6.0660891904577721</c:v>
                </c:pt>
                <c:pt idx="45">
                  <c:v>4.584962500721157</c:v>
                </c:pt>
                <c:pt idx="46">
                  <c:v>3.7004397181410922</c:v>
                </c:pt>
                <c:pt idx="47">
                  <c:v>2.3219280948873622</c:v>
                </c:pt>
                <c:pt idx="48">
                  <c:v>3.9068905956085187</c:v>
                </c:pt>
                <c:pt idx="49">
                  <c:v>6.1898245588800176</c:v>
                </c:pt>
                <c:pt idx="50">
                  <c:v>6.4262647547020979</c:v>
                </c:pt>
                <c:pt idx="51">
                  <c:v>6.5391588111080319</c:v>
                </c:pt>
                <c:pt idx="52">
                  <c:v>4.3923174227787607</c:v>
                </c:pt>
                <c:pt idx="53">
                  <c:v>6.3398500028846252</c:v>
                </c:pt>
                <c:pt idx="54">
                  <c:v>4.584962500721157</c:v>
                </c:pt>
                <c:pt idx="55">
                  <c:v>4.5235619560570131</c:v>
                </c:pt>
                <c:pt idx="56">
                  <c:v>6.2854022188622487</c:v>
                </c:pt>
                <c:pt idx="57">
                  <c:v>5.584962500721157</c:v>
                </c:pt>
                <c:pt idx="58">
                  <c:v>5.8579809951275719</c:v>
                </c:pt>
                <c:pt idx="5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9-46FB-8D5E-599E1C0F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97576"/>
        <c:axId val="569600200"/>
      </c:lineChart>
      <c:catAx>
        <c:axId val="56959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69600200"/>
        <c:crosses val="autoZero"/>
        <c:auto val="1"/>
        <c:lblAlgn val="ctr"/>
        <c:lblOffset val="100"/>
        <c:noMultiLvlLbl val="0"/>
      </c:catAx>
      <c:valAx>
        <c:axId val="5696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6959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Sheet2!$G$10:$G$69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2.3219280948873622</c:v>
                </c:pt>
                <c:pt idx="21">
                  <c:v>2.3219280948873622</c:v>
                </c:pt>
                <c:pt idx="22">
                  <c:v>2.3219280948873622</c:v>
                </c:pt>
                <c:pt idx="23">
                  <c:v>2.3219280948873622</c:v>
                </c:pt>
                <c:pt idx="24">
                  <c:v>3</c:v>
                </c:pt>
                <c:pt idx="25">
                  <c:v>3.3219280948873626</c:v>
                </c:pt>
                <c:pt idx="26">
                  <c:v>3.3219280948873626</c:v>
                </c:pt>
                <c:pt idx="27">
                  <c:v>4</c:v>
                </c:pt>
                <c:pt idx="28">
                  <c:v>4.2479275134435852</c:v>
                </c:pt>
                <c:pt idx="29">
                  <c:v>5.2094533656289501</c:v>
                </c:pt>
                <c:pt idx="30">
                  <c:v>5.4262647547020979</c:v>
                </c:pt>
                <c:pt idx="31">
                  <c:v>5.9068905956085187</c:v>
                </c:pt>
                <c:pt idx="32">
                  <c:v>5.9772799234999168</c:v>
                </c:pt>
                <c:pt idx="33">
                  <c:v>6.08746284125034</c:v>
                </c:pt>
                <c:pt idx="34">
                  <c:v>6.4757334309663976</c:v>
                </c:pt>
                <c:pt idx="35">
                  <c:v>6.7004397181410917</c:v>
                </c:pt>
                <c:pt idx="36">
                  <c:v>7.2191685204621621</c:v>
                </c:pt>
                <c:pt idx="37">
                  <c:v>7.4838157772642564</c:v>
                </c:pt>
                <c:pt idx="38">
                  <c:v>7.6724253419714952</c:v>
                </c:pt>
                <c:pt idx="39">
                  <c:v>7.8137811912170374</c:v>
                </c:pt>
                <c:pt idx="40">
                  <c:v>7.971543553950772</c:v>
                </c:pt>
                <c:pt idx="41">
                  <c:v>8.2431739834729498</c:v>
                </c:pt>
                <c:pt idx="42">
                  <c:v>8.5736471874933233</c:v>
                </c:pt>
                <c:pt idx="43">
                  <c:v>8.7108064336993518</c:v>
                </c:pt>
                <c:pt idx="44">
                  <c:v>8.9248125036057804</c:v>
                </c:pt>
                <c:pt idx="45">
                  <c:v>8.9943534368588587</c:v>
                </c:pt>
                <c:pt idx="46">
                  <c:v>9.030667136246942</c:v>
                </c:pt>
                <c:pt idx="47">
                  <c:v>9.0443941193584543</c:v>
                </c:pt>
                <c:pt idx="48">
                  <c:v>9.0848083878043617</c:v>
                </c:pt>
                <c:pt idx="49">
                  <c:v>9.2667865406949019</c:v>
                </c:pt>
                <c:pt idx="50">
                  <c:v>9.4553272203045609</c:v>
                </c:pt>
                <c:pt idx="51">
                  <c:v>9.6348110501717183</c:v>
                </c:pt>
                <c:pt idx="52">
                  <c:v>9.6724253419714952</c:v>
                </c:pt>
                <c:pt idx="53">
                  <c:v>9.8089641749192609</c:v>
                </c:pt>
                <c:pt idx="54">
                  <c:v>9.8470573460913364</c:v>
                </c:pt>
                <c:pt idx="55">
                  <c:v>9.8826430493618407</c:v>
                </c:pt>
                <c:pt idx="56">
                  <c:v>9.9971794809376213</c:v>
                </c:pt>
                <c:pt idx="57">
                  <c:v>10.06339508128851</c:v>
                </c:pt>
                <c:pt idx="58">
                  <c:v>10.139551352398794</c:v>
                </c:pt>
                <c:pt idx="59">
                  <c:v>10.219168520462162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1-4F5F-861E-9A9E1A7E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083672"/>
        <c:axId val="745085968"/>
      </c:lineChart>
      <c:catAx>
        <c:axId val="745083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45085968"/>
        <c:crosses val="autoZero"/>
        <c:auto val="1"/>
        <c:lblAlgn val="ctr"/>
        <c:lblOffset val="100"/>
        <c:noMultiLvlLbl val="0"/>
      </c:catAx>
      <c:valAx>
        <c:axId val="745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4508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Sheet2!$M$10:$M$52</c:f>
              <c:numCache>
                <c:formatCode>General</c:formatCode>
                <c:ptCount val="43"/>
                <c:pt idx="0">
                  <c:v>1.7499999999999998</c:v>
                </c:pt>
                <c:pt idx="1">
                  <c:v>1.593691740878671</c:v>
                </c:pt>
                <c:pt idx="2">
                  <c:v>2.1863836726922599</c:v>
                </c:pt>
                <c:pt idx="3">
                  <c:v>2.2884090496671763</c:v>
                </c:pt>
                <c:pt idx="4">
                  <c:v>2.1899656187787833</c:v>
                </c:pt>
                <c:pt idx="5">
                  <c:v>2.241160085057206</c:v>
                </c:pt>
                <c:pt idx="6">
                  <c:v>2.3029888723782856</c:v>
                </c:pt>
                <c:pt idx="7">
                  <c:v>2.9260331147315961</c:v>
                </c:pt>
                <c:pt idx="8">
                  <c:v>4.8591789416632372</c:v>
                </c:pt>
                <c:pt idx="9">
                  <c:v>4.3045528623316924</c:v>
                </c:pt>
                <c:pt idx="10">
                  <c:v>3.9089285805228964</c:v>
                </c:pt>
                <c:pt idx="11">
                  <c:v>3.6475811238516322</c:v>
                </c:pt>
                <c:pt idx="12">
                  <c:v>3.4108801198160186</c:v>
                </c:pt>
                <c:pt idx="13">
                  <c:v>3.4339410227519491</c:v>
                </c:pt>
                <c:pt idx="14">
                  <c:v>3.3340705224412792</c:v>
                </c:pt>
                <c:pt idx="15">
                  <c:v>3.9124465877243533</c:v>
                </c:pt>
                <c:pt idx="16">
                  <c:v>4.1433439105796923</c:v>
                </c:pt>
                <c:pt idx="17">
                  <c:v>4.3632988279357896</c:v>
                </c:pt>
                <c:pt idx="18">
                  <c:v>4.5800159035262231</c:v>
                </c:pt>
                <c:pt idx="19">
                  <c:v>4.7811279813056213</c:v>
                </c:pt>
                <c:pt idx="20">
                  <c:v>5.0472875440673706</c:v>
                </c:pt>
                <c:pt idx="21">
                  <c:v>5.0386505368796914</c:v>
                </c:pt>
                <c:pt idx="22">
                  <c:v>5.0491323764221505</c:v>
                </c:pt>
                <c:pt idx="23">
                  <c:v>5.4588144065971562</c:v>
                </c:pt>
                <c:pt idx="24">
                  <c:v>5.5694794968431722</c:v>
                </c:pt>
                <c:pt idx="25">
                  <c:v>5.7313086053663911</c:v>
                </c:pt>
                <c:pt idx="26">
                  <c:v>5.9715766810555486</c:v>
                </c:pt>
                <c:pt idx="27">
                  <c:v>6.2729863725089228</c:v>
                </c:pt>
                <c:pt idx="28">
                  <c:v>6.8441726634601343</c:v>
                </c:pt>
                <c:pt idx="29">
                  <c:v>7.0295815741380698</c:v>
                </c:pt>
                <c:pt idx="30">
                  <c:v>7.1205854322394</c:v>
                </c:pt>
                <c:pt idx="31">
                  <c:v>7.4878162636054473</c:v>
                </c:pt>
                <c:pt idx="32">
                  <c:v>7.7286459923469994</c:v>
                </c:pt>
                <c:pt idx="33">
                  <c:v>8.0782309429518975</c:v>
                </c:pt>
                <c:pt idx="34">
                  <c:v>8.4720153995917649</c:v>
                </c:pt>
                <c:pt idx="35">
                  <c:v>9.2578626605448822</c:v>
                </c:pt>
                <c:pt idx="36">
                  <c:v>9.7413387220489831</c:v>
                </c:pt>
                <c:pt idx="37">
                  <c:v>10.343386238489193</c:v>
                </c:pt>
                <c:pt idx="38">
                  <c:v>11.075661532570159</c:v>
                </c:pt>
                <c:pt idx="39">
                  <c:v>11.977852085989468</c:v>
                </c:pt>
                <c:pt idx="40">
                  <c:v>13.165935549666033</c:v>
                </c:pt>
                <c:pt idx="41">
                  <c:v>13.901913868886847</c:v>
                </c:pt>
                <c:pt idx="42">
                  <c:v>15.019421496763353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6-46B8-B93E-27D645F7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903688"/>
        <c:axId val="684904016"/>
      </c:lineChart>
      <c:catAx>
        <c:axId val="68490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4904016"/>
        <c:crosses val="autoZero"/>
        <c:auto val="1"/>
        <c:lblAlgn val="ctr"/>
        <c:lblOffset val="100"/>
        <c:noMultiLvlLbl val="0"/>
      </c:catAx>
      <c:valAx>
        <c:axId val="6849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490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Sheet2!$P$8:$P$55</c:f>
              <c:numCache>
                <c:formatCode>General</c:formatCode>
                <c:ptCount val="48"/>
                <c:pt idx="0">
                  <c:v>2.3219280948873622</c:v>
                </c:pt>
                <c:pt idx="1">
                  <c:v>2.5849625007211561</c:v>
                </c:pt>
                <c:pt idx="2">
                  <c:v>2.5849625007211561</c:v>
                </c:pt>
                <c:pt idx="3">
                  <c:v>2.8073549220576042</c:v>
                </c:pt>
                <c:pt idx="4">
                  <c:v>3.1699250014423126</c:v>
                </c:pt>
                <c:pt idx="5">
                  <c:v>4</c:v>
                </c:pt>
                <c:pt idx="6">
                  <c:v>5.3923174227787607</c:v>
                </c:pt>
                <c:pt idx="7">
                  <c:v>5.5235619560570131</c:v>
                </c:pt>
                <c:pt idx="8">
                  <c:v>5.6438561897747244</c:v>
                </c:pt>
                <c:pt idx="9">
                  <c:v>5.7813597135246599</c:v>
                </c:pt>
                <c:pt idx="10">
                  <c:v>5.9307373375628867</c:v>
                </c:pt>
                <c:pt idx="11">
                  <c:v>6.209453365628951</c:v>
                </c:pt>
                <c:pt idx="12">
                  <c:v>6.3923174227787598</c:v>
                </c:pt>
                <c:pt idx="13">
                  <c:v>6.8328900141647422</c:v>
                </c:pt>
                <c:pt idx="14">
                  <c:v>7.1497471195046822</c:v>
                </c:pt>
                <c:pt idx="15">
                  <c:v>7.4346282276367255</c:v>
                </c:pt>
                <c:pt idx="16">
                  <c:v>7.7004397181410926</c:v>
                </c:pt>
                <c:pt idx="17">
                  <c:v>7.9829935746943104</c:v>
                </c:pt>
                <c:pt idx="18">
                  <c:v>8.2479275134435852</c:v>
                </c:pt>
                <c:pt idx="19">
                  <c:v>8.4918530963296757</c:v>
                </c:pt>
                <c:pt idx="20">
                  <c:v>8.6220518194563773</c:v>
                </c:pt>
                <c:pt idx="21">
                  <c:v>8.8392037880969454</c:v>
                </c:pt>
                <c:pt idx="22">
                  <c:v>9.0389189892923039</c:v>
                </c:pt>
                <c:pt idx="23">
                  <c:v>9.2288186904958813</c:v>
                </c:pt>
                <c:pt idx="24">
                  <c:v>9.4470832262096529</c:v>
                </c:pt>
                <c:pt idx="25">
                  <c:v>9.6348110501717183</c:v>
                </c:pt>
                <c:pt idx="26">
                  <c:v>9.8811139606750977</c:v>
                </c:pt>
                <c:pt idx="27">
                  <c:v>10.008428622070582</c:v>
                </c:pt>
                <c:pt idx="28">
                  <c:v>10.121533517340033</c:v>
                </c:pt>
                <c:pt idx="29">
                  <c:v>10.295768934420508</c:v>
                </c:pt>
                <c:pt idx="30">
                  <c:v>10.450180247164754</c:v>
                </c:pt>
                <c:pt idx="31">
                  <c:v>10.619302955415687</c:v>
                </c:pt>
                <c:pt idx="32">
                  <c:v>10.750706986224948</c:v>
                </c:pt>
                <c:pt idx="33">
                  <c:v>10.90388184573618</c:v>
                </c:pt>
                <c:pt idx="34">
                  <c:v>11.004220466318195</c:v>
                </c:pt>
                <c:pt idx="35">
                  <c:v>11.104598753564369</c:v>
                </c:pt>
                <c:pt idx="36">
                  <c:v>11.230620933129867</c:v>
                </c:pt>
                <c:pt idx="37">
                  <c:v>11.355901638328419</c:v>
                </c:pt>
                <c:pt idx="38">
                  <c:v>11.485829308701906</c:v>
                </c:pt>
                <c:pt idx="39">
                  <c:v>11.576956664706092</c:v>
                </c:pt>
                <c:pt idx="40">
                  <c:v>11.659995892429977</c:v>
                </c:pt>
                <c:pt idx="41">
                  <c:v>11.722807531169547</c:v>
                </c:pt>
                <c:pt idx="42">
                  <c:v>11.78135971352466</c:v>
                </c:pt>
                <c:pt idx="43">
                  <c:v>11.862637357558794</c:v>
                </c:pt>
                <c:pt idx="44">
                  <c:v>11.94031359714597</c:v>
                </c:pt>
                <c:pt idx="45">
                  <c:v>12.017504401109415</c:v>
                </c:pt>
                <c:pt idx="46">
                  <c:v>12.08048445706757</c:v>
                </c:pt>
                <c:pt idx="47">
                  <c:v>12.12605911607068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2-48D1-B0B4-1C0E2D201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16528"/>
        <c:axId val="749912592"/>
      </c:lineChart>
      <c:catAx>
        <c:axId val="74991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49912592"/>
        <c:crosses val="autoZero"/>
        <c:auto val="1"/>
        <c:lblAlgn val="ctr"/>
        <c:lblOffset val="100"/>
        <c:noMultiLvlLbl val="0"/>
      </c:catAx>
      <c:valAx>
        <c:axId val="7499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499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550862</xdr:colOff>
      <xdr:row>68</xdr:row>
      <xdr:rowOff>182562</xdr:rowOff>
    </xdr:from>
    <xdr:to>
      <xdr:col>8</xdr:col>
      <xdr:colOff>423862</xdr:colOff>
      <xdr:row>83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CFA7D-CD36-442A-A280-A50B86248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725487</xdr:colOff>
      <xdr:row>65</xdr:row>
      <xdr:rowOff>138112</xdr:rowOff>
    </xdr:from>
    <xdr:to>
      <xdr:col>8</xdr:col>
      <xdr:colOff>598487</xdr:colOff>
      <xdr:row>80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2FE33-3A5A-4AB3-A7AE-12566B06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468312</xdr:colOff>
      <xdr:row>53</xdr:row>
      <xdr:rowOff>7937</xdr:rowOff>
    </xdr:from>
    <xdr:to>
      <xdr:col>12</xdr:col>
      <xdr:colOff>163512</xdr:colOff>
      <xdr:row>67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CB74D9-1CFB-4D39-915D-6C11018AF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468312</xdr:colOff>
      <xdr:row>6</xdr:row>
      <xdr:rowOff>7937</xdr:rowOff>
    </xdr:from>
    <xdr:to>
      <xdr:col>12</xdr:col>
      <xdr:colOff>163512</xdr:colOff>
      <xdr:row>20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FCED7F-7AA7-4FFF-ABB7-FFD78B75C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0A15-0C73-48E2-998E-A4933C6708ED}">
  <dimension ref="A1:K119"/>
  <sheetViews>
    <sheetView tabSelected="1" topLeftCell="A51" workbookViewId="0">
      <selection activeCell="C9" sqref="C9"/>
    </sheetView>
  </sheetViews>
  <sheetFormatPr defaultRowHeight="14.75" x14ac:dyDescent="0.75"/>
  <cols>
    <col min="1" max="1" width="17.6796875" customWidth="1"/>
    <col min="2" max="2" width="24.08984375" customWidth="1"/>
    <col min="3" max="3" width="24.5" customWidth="1"/>
    <col min="4" max="4" width="38.81640625" customWidth="1"/>
    <col min="5" max="5" width="11.1796875" customWidth="1"/>
  </cols>
  <sheetData>
    <row r="1" spans="1:11" x14ac:dyDescent="0.75">
      <c r="A1" t="s">
        <v>0</v>
      </c>
    </row>
    <row r="2" spans="1:11" x14ac:dyDescent="0.75">
      <c r="A2" t="s">
        <v>6</v>
      </c>
      <c r="B2" t="s">
        <v>30</v>
      </c>
      <c r="C2" t="s">
        <v>32</v>
      </c>
      <c r="D2" t="s">
        <v>33</v>
      </c>
    </row>
    <row r="3" spans="1:11" x14ac:dyDescent="0.75">
      <c r="A3" t="s">
        <v>1</v>
      </c>
      <c r="B3">
        <v>8.4019999999999992</v>
      </c>
      <c r="C3">
        <v>7.4029999999999996</v>
      </c>
      <c r="D3">
        <v>6.7679999999999998</v>
      </c>
    </row>
    <row r="4" spans="1:11" x14ac:dyDescent="0.75">
      <c r="A4" t="s">
        <v>2</v>
      </c>
      <c r="B4">
        <v>1.1719999999999999</v>
      </c>
      <c r="C4">
        <v>1.0049999999999999</v>
      </c>
      <c r="D4">
        <v>1.855</v>
      </c>
    </row>
    <row r="5" spans="1:11" x14ac:dyDescent="0.75">
      <c r="A5" t="s">
        <v>7</v>
      </c>
      <c r="B5" s="1">
        <v>43932</v>
      </c>
      <c r="C5" s="1">
        <v>43930</v>
      </c>
      <c r="D5" s="1">
        <v>43955</v>
      </c>
      <c r="E5" s="1"/>
      <c r="F5" s="1"/>
      <c r="G5" s="1"/>
      <c r="H5" s="1"/>
      <c r="I5" s="1"/>
    </row>
    <row r="6" spans="1:11" x14ac:dyDescent="0.75">
      <c r="A6" t="s">
        <v>8</v>
      </c>
      <c r="B6" s="11">
        <v>648527</v>
      </c>
      <c r="C6" s="11">
        <v>205771</v>
      </c>
      <c r="D6" s="11">
        <v>551798</v>
      </c>
      <c r="E6" s="11"/>
    </row>
    <row r="7" spans="1:11" x14ac:dyDescent="0.75">
      <c r="B7" s="4">
        <f>B6/2000000</f>
        <v>0.32426349999999998</v>
      </c>
      <c r="C7" s="4">
        <f t="shared" ref="C7:D7" si="0">C6/2000000</f>
        <v>0.1028855</v>
      </c>
      <c r="D7" s="4">
        <f t="shared" si="0"/>
        <v>0.27589900000000001</v>
      </c>
      <c r="E7" s="4"/>
      <c r="F7" s="4"/>
    </row>
    <row r="8" spans="1:11" x14ac:dyDescent="0.75">
      <c r="A8" t="s">
        <v>3</v>
      </c>
      <c r="B8">
        <v>0.13700000000000001</v>
      </c>
      <c r="C8">
        <v>0.13</v>
      </c>
      <c r="D8">
        <v>0.26100000000000001</v>
      </c>
    </row>
    <row r="9" spans="1:11" x14ac:dyDescent="0.75">
      <c r="A9" t="s">
        <v>4</v>
      </c>
      <c r="B9">
        <v>-0.24199999999999999</v>
      </c>
      <c r="C9">
        <v>-0.20599999999999999</v>
      </c>
      <c r="D9">
        <v>-0.224</v>
      </c>
    </row>
    <row r="10" spans="1:11" x14ac:dyDescent="0.75">
      <c r="A10" t="s">
        <v>5</v>
      </c>
      <c r="B10">
        <v>1.6819999999999999</v>
      </c>
      <c r="C10">
        <v>1.4850000000000001</v>
      </c>
      <c r="D10">
        <v>1.355</v>
      </c>
    </row>
    <row r="11" spans="1:11" x14ac:dyDescent="0.75">
      <c r="A11" t="s">
        <v>31</v>
      </c>
      <c r="B11" s="4">
        <v>0.98699999999999999</v>
      </c>
      <c r="C11" s="10">
        <v>0.96</v>
      </c>
      <c r="D11" s="10">
        <v>0.96</v>
      </c>
      <c r="E11" s="10"/>
    </row>
    <row r="12" spans="1:11" x14ac:dyDescent="0.75">
      <c r="A12" t="s">
        <v>9</v>
      </c>
    </row>
    <row r="14" spans="1:11" x14ac:dyDescent="0.75">
      <c r="A14" s="1">
        <v>43878</v>
      </c>
      <c r="B14" s="3">
        <v>1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3"/>
    </row>
    <row r="15" spans="1:11" x14ac:dyDescent="0.75">
      <c r="A15" s="1">
        <v>43879</v>
      </c>
      <c r="B15" s="3">
        <v>0</v>
      </c>
      <c r="C15" s="3">
        <v>0</v>
      </c>
      <c r="D15" s="3">
        <v>0</v>
      </c>
      <c r="E15" s="3"/>
      <c r="F15" s="3"/>
      <c r="G15" s="3"/>
      <c r="H15" s="3"/>
      <c r="I15" s="3"/>
      <c r="J15" s="3"/>
      <c r="K15" s="3"/>
    </row>
    <row r="16" spans="1:11" x14ac:dyDescent="0.75">
      <c r="A16" s="1">
        <v>43880</v>
      </c>
      <c r="B16" s="3">
        <v>0</v>
      </c>
      <c r="C16" s="3">
        <v>0</v>
      </c>
      <c r="D16" s="3">
        <v>0</v>
      </c>
      <c r="E16" s="3"/>
      <c r="F16" s="3"/>
      <c r="G16" s="3"/>
      <c r="H16" s="3"/>
      <c r="I16" s="3"/>
      <c r="J16" s="3"/>
      <c r="K16" s="3"/>
    </row>
    <row r="17" spans="1:11" x14ac:dyDescent="0.75">
      <c r="A17" s="1">
        <v>43881</v>
      </c>
      <c r="B17" s="3">
        <v>0</v>
      </c>
      <c r="C17" s="3">
        <v>0</v>
      </c>
      <c r="D17" s="3">
        <v>0</v>
      </c>
      <c r="E17" s="3"/>
      <c r="F17" s="3"/>
      <c r="G17" s="3"/>
      <c r="H17" s="3"/>
      <c r="I17" s="3"/>
      <c r="J17" s="3"/>
      <c r="K17" s="3"/>
    </row>
    <row r="18" spans="1:11" x14ac:dyDescent="0.75">
      <c r="A18" s="1">
        <v>43882</v>
      </c>
      <c r="B18" s="3">
        <v>1</v>
      </c>
      <c r="C18" s="3">
        <v>1</v>
      </c>
      <c r="D18" s="3">
        <v>0</v>
      </c>
      <c r="E18" s="3"/>
      <c r="F18" s="3"/>
      <c r="G18" s="3"/>
      <c r="H18" s="3"/>
      <c r="I18" s="3"/>
      <c r="J18" s="3"/>
      <c r="K18" s="3"/>
    </row>
    <row r="19" spans="1:11" x14ac:dyDescent="0.75">
      <c r="A19" s="1">
        <v>43883</v>
      </c>
      <c r="B19" s="3">
        <v>1</v>
      </c>
      <c r="C19" s="3">
        <v>1</v>
      </c>
      <c r="D19" s="3">
        <v>0</v>
      </c>
      <c r="E19" s="3"/>
      <c r="F19" s="3"/>
      <c r="G19" s="3"/>
      <c r="H19" s="3"/>
      <c r="I19" s="3"/>
      <c r="J19" s="3"/>
      <c r="K19" s="3"/>
    </row>
    <row r="20" spans="1:11" x14ac:dyDescent="0.75">
      <c r="A20" s="1">
        <v>43884</v>
      </c>
      <c r="B20" s="3">
        <v>3</v>
      </c>
      <c r="C20" s="3">
        <v>3</v>
      </c>
      <c r="D20" s="3">
        <v>0</v>
      </c>
      <c r="E20" s="3"/>
      <c r="F20" s="3"/>
      <c r="G20" s="3"/>
      <c r="H20" s="3"/>
      <c r="I20" s="3"/>
      <c r="J20" s="3"/>
      <c r="K20" s="3"/>
    </row>
    <row r="21" spans="1:11" x14ac:dyDescent="0.75">
      <c r="A21" s="1">
        <v>43885</v>
      </c>
      <c r="B21" s="3">
        <v>1</v>
      </c>
      <c r="C21" s="3">
        <v>1</v>
      </c>
      <c r="D21" s="3">
        <v>0</v>
      </c>
      <c r="E21" s="3"/>
      <c r="F21" s="3"/>
      <c r="G21" s="3"/>
      <c r="H21" s="3"/>
      <c r="I21" s="3"/>
      <c r="J21" s="3"/>
      <c r="K21" s="3"/>
    </row>
    <row r="22" spans="1:11" x14ac:dyDescent="0.75">
      <c r="A22" s="1">
        <v>43886</v>
      </c>
      <c r="B22" s="3">
        <v>0</v>
      </c>
      <c r="C22" s="3">
        <v>0</v>
      </c>
      <c r="D22" s="3">
        <v>0</v>
      </c>
      <c r="E22" s="3"/>
      <c r="F22" s="3"/>
      <c r="G22" s="3"/>
      <c r="H22" s="3"/>
      <c r="I22" s="3"/>
      <c r="J22" s="3"/>
      <c r="K22" s="3"/>
    </row>
    <row r="23" spans="1:11" x14ac:dyDescent="0.75">
      <c r="A23" s="1">
        <v>43887</v>
      </c>
      <c r="B23" s="3">
        <v>1</v>
      </c>
      <c r="C23" s="3">
        <v>1</v>
      </c>
      <c r="D23" s="3">
        <v>0</v>
      </c>
      <c r="E23" s="3"/>
      <c r="F23" s="3"/>
      <c r="G23" s="3"/>
      <c r="H23" s="3"/>
      <c r="I23" s="3"/>
      <c r="J23" s="3"/>
      <c r="K23" s="3"/>
    </row>
    <row r="24" spans="1:11" x14ac:dyDescent="0.75">
      <c r="A24" s="1">
        <v>43888</v>
      </c>
      <c r="B24" s="3">
        <v>2</v>
      </c>
      <c r="C24" s="3">
        <v>2</v>
      </c>
      <c r="D24" s="3">
        <v>1</v>
      </c>
      <c r="E24" s="3"/>
      <c r="F24" s="3"/>
      <c r="G24" s="3"/>
      <c r="H24" s="3"/>
      <c r="I24" s="3"/>
      <c r="J24" s="3"/>
      <c r="K24" s="3"/>
    </row>
    <row r="25" spans="1:11" x14ac:dyDescent="0.75">
      <c r="A25" s="1">
        <v>43889</v>
      </c>
      <c r="B25" s="3">
        <v>7</v>
      </c>
      <c r="C25" s="3">
        <v>7</v>
      </c>
      <c r="D25" s="3">
        <v>2</v>
      </c>
      <c r="E25" s="3"/>
      <c r="F25" s="3"/>
      <c r="G25" s="3"/>
      <c r="H25" s="3"/>
      <c r="I25" s="3"/>
      <c r="J25" s="3"/>
      <c r="K25" s="3"/>
    </row>
    <row r="26" spans="1:11" x14ac:dyDescent="0.75">
      <c r="A26" s="1">
        <v>43890</v>
      </c>
      <c r="B26" s="3">
        <v>26</v>
      </c>
      <c r="C26" s="3">
        <v>26</v>
      </c>
      <c r="D26" s="3">
        <v>1</v>
      </c>
      <c r="E26" s="3"/>
      <c r="F26" s="3"/>
      <c r="G26" s="3"/>
      <c r="H26" s="3"/>
      <c r="I26" s="3"/>
      <c r="J26" s="3"/>
      <c r="K26" s="3"/>
    </row>
    <row r="27" spans="1:11" x14ac:dyDescent="0.75">
      <c r="A27" s="1">
        <v>43891</v>
      </c>
      <c r="B27" s="3">
        <v>4</v>
      </c>
      <c r="C27" s="3">
        <v>4</v>
      </c>
      <c r="D27" s="3">
        <v>0</v>
      </c>
      <c r="E27" s="3"/>
      <c r="F27" s="3"/>
      <c r="G27" s="3"/>
      <c r="H27" s="3"/>
      <c r="I27" s="3"/>
      <c r="J27" s="3"/>
      <c r="K27" s="3"/>
    </row>
    <row r="28" spans="1:11" x14ac:dyDescent="0.75">
      <c r="A28" s="1">
        <v>43892</v>
      </c>
      <c r="B28" s="3">
        <v>4</v>
      </c>
      <c r="C28" s="3">
        <v>4</v>
      </c>
      <c r="D28" s="3">
        <v>1</v>
      </c>
      <c r="E28" s="3"/>
      <c r="F28" s="3"/>
      <c r="G28" s="3"/>
      <c r="H28" s="3"/>
      <c r="I28" s="3"/>
      <c r="J28" s="3"/>
      <c r="K28" s="3"/>
    </row>
    <row r="29" spans="1:11" x14ac:dyDescent="0.75">
      <c r="A29" s="1">
        <v>43893</v>
      </c>
      <c r="B29" s="3">
        <v>5</v>
      </c>
      <c r="C29" s="3">
        <v>5</v>
      </c>
      <c r="D29" s="3">
        <v>10</v>
      </c>
      <c r="E29" s="3"/>
      <c r="F29" s="3"/>
      <c r="G29" s="3"/>
      <c r="H29" s="3"/>
      <c r="I29" s="3"/>
      <c r="J29" s="3"/>
      <c r="K29" s="3"/>
    </row>
    <row r="30" spans="1:11" x14ac:dyDescent="0.75">
      <c r="A30" s="1">
        <v>43894</v>
      </c>
      <c r="B30" s="3">
        <v>6</v>
      </c>
      <c r="C30" s="3">
        <v>6</v>
      </c>
      <c r="D30" s="3">
        <v>21</v>
      </c>
      <c r="E30" s="3"/>
      <c r="F30" s="3"/>
      <c r="G30" s="3"/>
      <c r="H30" s="3"/>
      <c r="I30" s="3"/>
      <c r="J30" s="3"/>
      <c r="K30" s="3"/>
    </row>
    <row r="31" spans="1:11" x14ac:dyDescent="0.75">
      <c r="A31" s="1">
        <v>43895</v>
      </c>
      <c r="B31" s="3">
        <v>13</v>
      </c>
      <c r="C31" s="3">
        <v>13</v>
      </c>
      <c r="D31" s="3">
        <v>22</v>
      </c>
      <c r="E31" s="3"/>
      <c r="F31" s="3"/>
      <c r="G31" s="3"/>
      <c r="H31" s="3"/>
      <c r="I31" s="3"/>
      <c r="J31" s="3"/>
      <c r="K31" s="3"/>
    </row>
    <row r="32" spans="1:11" x14ac:dyDescent="0.75">
      <c r="A32" s="1">
        <v>43896</v>
      </c>
      <c r="B32" s="3">
        <v>10</v>
      </c>
      <c r="C32" s="3">
        <v>10</v>
      </c>
      <c r="D32" s="3">
        <v>36</v>
      </c>
      <c r="E32" s="3"/>
      <c r="F32" s="3"/>
      <c r="G32" s="3"/>
      <c r="H32" s="3"/>
      <c r="I32" s="3"/>
      <c r="J32" s="3"/>
      <c r="K32" s="3"/>
    </row>
    <row r="33" spans="1:11" x14ac:dyDescent="0.75">
      <c r="A33" s="1">
        <v>43897</v>
      </c>
      <c r="B33" s="3">
        <v>30</v>
      </c>
      <c r="C33" s="3">
        <v>30</v>
      </c>
      <c r="D33" s="3">
        <v>21</v>
      </c>
      <c r="E33" s="3"/>
      <c r="F33" s="3"/>
      <c r="G33" s="3"/>
      <c r="H33" s="3"/>
      <c r="I33" s="3"/>
      <c r="J33" s="3"/>
      <c r="K33" s="3"/>
    </row>
    <row r="34" spans="1:11" x14ac:dyDescent="0.75">
      <c r="A34" s="1">
        <v>43898</v>
      </c>
      <c r="B34" s="3">
        <v>28</v>
      </c>
      <c r="C34" s="3">
        <v>28</v>
      </c>
      <c r="D34" s="3">
        <v>29</v>
      </c>
      <c r="E34" s="3"/>
      <c r="F34" s="3"/>
      <c r="G34" s="3"/>
      <c r="H34" s="3"/>
      <c r="I34" s="3"/>
      <c r="J34" s="3"/>
      <c r="K34" s="3"/>
    </row>
    <row r="35" spans="1:11" x14ac:dyDescent="0.75">
      <c r="A35" s="1">
        <v>43899</v>
      </c>
      <c r="B35" s="3">
        <v>31</v>
      </c>
      <c r="C35" s="3">
        <v>31</v>
      </c>
      <c r="D35" s="3">
        <v>64</v>
      </c>
      <c r="E35" s="3"/>
      <c r="F35" s="3"/>
      <c r="G35" s="3"/>
      <c r="H35" s="3"/>
      <c r="I35" s="3"/>
      <c r="J35" s="3"/>
      <c r="K35" s="3"/>
    </row>
    <row r="36" spans="1:11" x14ac:dyDescent="0.75">
      <c r="A36" s="1">
        <v>43900</v>
      </c>
      <c r="B36" s="3">
        <v>35</v>
      </c>
      <c r="C36" s="3">
        <v>35</v>
      </c>
      <c r="D36" s="3">
        <v>26</v>
      </c>
      <c r="E36" s="3"/>
      <c r="F36" s="3"/>
      <c r="G36" s="3"/>
      <c r="H36" s="3"/>
      <c r="I36" s="3"/>
      <c r="J36" s="3"/>
      <c r="K36" s="3"/>
    </row>
    <row r="37" spans="1:11" x14ac:dyDescent="0.75">
      <c r="A37" s="1">
        <v>43901</v>
      </c>
      <c r="B37" s="3">
        <v>45</v>
      </c>
      <c r="C37" s="3">
        <v>45</v>
      </c>
      <c r="D37" s="3">
        <v>32</v>
      </c>
      <c r="E37" s="3"/>
      <c r="F37" s="3"/>
      <c r="G37" s="3"/>
      <c r="H37" s="3"/>
      <c r="I37" s="3"/>
      <c r="J37" s="3"/>
      <c r="K37" s="3"/>
    </row>
    <row r="38" spans="1:11" x14ac:dyDescent="0.75">
      <c r="A38" s="1">
        <v>43902</v>
      </c>
      <c r="B38" s="3">
        <v>51</v>
      </c>
      <c r="C38" s="3">
        <v>51</v>
      </c>
      <c r="D38" s="3">
        <v>42</v>
      </c>
      <c r="E38" s="3"/>
      <c r="F38" s="3"/>
      <c r="G38" s="3"/>
      <c r="H38" s="3"/>
      <c r="I38" s="3"/>
      <c r="J38" s="3"/>
      <c r="K38" s="3"/>
    </row>
    <row r="39" spans="1:11" x14ac:dyDescent="0.75">
      <c r="A39" s="1">
        <v>43903</v>
      </c>
      <c r="B39" s="3">
        <v>56</v>
      </c>
      <c r="C39" s="3">
        <v>56</v>
      </c>
      <c r="D39" s="3">
        <v>31</v>
      </c>
      <c r="E39" s="3"/>
      <c r="F39" s="3"/>
      <c r="G39" s="3"/>
      <c r="H39" s="3"/>
      <c r="I39" s="3"/>
      <c r="J39" s="3"/>
      <c r="K39" s="3"/>
    </row>
    <row r="40" spans="1:11" x14ac:dyDescent="0.75">
      <c r="A40" s="1">
        <v>43904</v>
      </c>
      <c r="B40" s="3">
        <v>34</v>
      </c>
      <c r="C40" s="3">
        <v>34</v>
      </c>
      <c r="D40" s="3">
        <v>18</v>
      </c>
      <c r="E40" s="3"/>
      <c r="F40" s="3"/>
      <c r="G40" s="3"/>
      <c r="H40" s="3"/>
      <c r="I40" s="3"/>
      <c r="J40" s="3"/>
      <c r="K40" s="3"/>
    </row>
    <row r="41" spans="1:11" x14ac:dyDescent="0.75">
      <c r="A41" s="1">
        <v>43905</v>
      </c>
      <c r="B41" s="3">
        <v>64</v>
      </c>
      <c r="C41" s="3">
        <v>64</v>
      </c>
      <c r="D41" s="3">
        <v>17</v>
      </c>
      <c r="E41" s="3"/>
      <c r="F41" s="3"/>
      <c r="G41" s="3"/>
      <c r="H41" s="3"/>
      <c r="I41" s="3"/>
      <c r="J41" s="3"/>
      <c r="K41" s="3"/>
    </row>
    <row r="42" spans="1:11" x14ac:dyDescent="0.75">
      <c r="A42" s="1">
        <v>43906</v>
      </c>
      <c r="B42" s="3">
        <v>68</v>
      </c>
      <c r="C42" s="3">
        <v>68</v>
      </c>
      <c r="D42" s="3">
        <v>34</v>
      </c>
      <c r="E42" s="3"/>
      <c r="F42" s="3"/>
      <c r="G42" s="3"/>
      <c r="H42" s="3"/>
      <c r="I42" s="3"/>
      <c r="J42" s="3"/>
      <c r="K42" s="3"/>
    </row>
    <row r="43" spans="1:11" x14ac:dyDescent="0.75">
      <c r="A43" s="1">
        <v>43907</v>
      </c>
      <c r="B43" s="3">
        <v>74</v>
      </c>
      <c r="C43" s="3">
        <v>74</v>
      </c>
      <c r="D43" s="3">
        <v>35</v>
      </c>
      <c r="E43" s="3"/>
      <c r="F43" s="3"/>
      <c r="G43" s="3"/>
      <c r="H43" s="3"/>
      <c r="I43" s="3"/>
      <c r="J43" s="3"/>
      <c r="K43" s="3"/>
    </row>
    <row r="44" spans="1:11" x14ac:dyDescent="0.75">
      <c r="A44" s="1">
        <v>43908</v>
      </c>
      <c r="B44" s="3">
        <v>98</v>
      </c>
      <c r="C44" s="3">
        <v>98</v>
      </c>
      <c r="D44" s="3">
        <v>58</v>
      </c>
      <c r="E44" s="3"/>
      <c r="F44" s="3"/>
      <c r="G44" s="3"/>
      <c r="H44" s="3"/>
      <c r="I44" s="3"/>
      <c r="J44" s="3"/>
      <c r="K44" s="3"/>
    </row>
    <row r="45" spans="1:11" x14ac:dyDescent="0.75">
      <c r="A45" s="1">
        <v>43909</v>
      </c>
      <c r="B45" s="3">
        <v>97</v>
      </c>
      <c r="C45" s="3">
        <v>97</v>
      </c>
      <c r="D45" s="3">
        <v>66</v>
      </c>
      <c r="E45" s="3"/>
      <c r="F45" s="3"/>
      <c r="G45" s="3"/>
      <c r="H45" s="3"/>
      <c r="I45" s="3"/>
      <c r="J45" s="3"/>
      <c r="K45" s="3"/>
    </row>
    <row r="46" spans="1:11" x14ac:dyDescent="0.75">
      <c r="A46" s="1">
        <v>43910</v>
      </c>
      <c r="B46" s="3">
        <v>148</v>
      </c>
      <c r="C46" s="3">
        <v>148</v>
      </c>
      <c r="D46" s="3">
        <v>84</v>
      </c>
      <c r="E46" s="3"/>
      <c r="F46" s="3"/>
      <c r="G46" s="3"/>
      <c r="H46" s="3"/>
      <c r="I46" s="3"/>
      <c r="J46" s="3"/>
      <c r="K46" s="3"/>
    </row>
    <row r="47" spans="1:11" x14ac:dyDescent="0.75">
      <c r="A47" s="1">
        <v>43911</v>
      </c>
      <c r="B47" s="3">
        <v>87</v>
      </c>
      <c r="C47" s="3">
        <v>87</v>
      </c>
      <c r="D47" s="3">
        <v>71</v>
      </c>
      <c r="E47" s="3"/>
      <c r="F47" s="3"/>
      <c r="G47" s="3"/>
      <c r="H47" s="3"/>
      <c r="I47" s="3"/>
      <c r="J47" s="3"/>
      <c r="K47" s="3"/>
    </row>
    <row r="48" spans="1:11" x14ac:dyDescent="0.75">
      <c r="A48" s="1">
        <v>43912</v>
      </c>
      <c r="B48" s="3">
        <v>84</v>
      </c>
      <c r="C48" s="3">
        <v>84</v>
      </c>
      <c r="D48" s="3">
        <v>59</v>
      </c>
      <c r="E48" s="3"/>
      <c r="F48" s="3"/>
      <c r="G48" s="3"/>
      <c r="H48" s="3"/>
      <c r="I48" s="3"/>
      <c r="J48" s="3"/>
      <c r="K48" s="3"/>
    </row>
    <row r="49" spans="1:11" x14ac:dyDescent="0.75">
      <c r="A49" s="1">
        <v>43913</v>
      </c>
      <c r="B49" s="3">
        <v>143</v>
      </c>
      <c r="C49" s="3">
        <v>143</v>
      </c>
      <c r="D49" s="3">
        <v>99</v>
      </c>
      <c r="E49" s="3"/>
      <c r="F49" s="3"/>
      <c r="G49" s="3"/>
      <c r="H49" s="3"/>
      <c r="I49" s="3"/>
      <c r="J49" s="3"/>
      <c r="K49" s="3"/>
    </row>
    <row r="50" spans="1:11" x14ac:dyDescent="0.75">
      <c r="A50" s="1">
        <v>43914</v>
      </c>
      <c r="B50" s="3">
        <v>142</v>
      </c>
      <c r="C50" s="3">
        <v>142</v>
      </c>
      <c r="D50" s="3">
        <v>105</v>
      </c>
      <c r="E50" s="3"/>
      <c r="F50" s="3"/>
      <c r="G50" s="3"/>
      <c r="H50" s="3"/>
      <c r="I50" s="3"/>
      <c r="J50" s="3"/>
      <c r="K50" s="3"/>
    </row>
    <row r="51" spans="1:11" x14ac:dyDescent="0.75">
      <c r="A51" s="1">
        <v>43915</v>
      </c>
      <c r="B51" s="3">
        <v>174</v>
      </c>
      <c r="C51" s="3">
        <v>174</v>
      </c>
      <c r="D51" s="3">
        <v>154</v>
      </c>
      <c r="E51" s="3"/>
      <c r="F51" s="3"/>
      <c r="G51" s="3"/>
      <c r="H51" s="3"/>
      <c r="I51" s="3"/>
      <c r="J51" s="3"/>
      <c r="K51" s="3"/>
    </row>
    <row r="52" spans="1:11" x14ac:dyDescent="0.75">
      <c r="A52" s="1">
        <v>43916</v>
      </c>
      <c r="B52" s="3">
        <v>150</v>
      </c>
      <c r="C52" s="3">
        <v>150</v>
      </c>
      <c r="D52" s="3">
        <v>132</v>
      </c>
      <c r="E52" s="3"/>
      <c r="F52" s="3"/>
      <c r="G52" s="3"/>
      <c r="H52" s="3"/>
      <c r="I52" s="3"/>
      <c r="J52" s="3"/>
      <c r="K52" s="3"/>
    </row>
    <row r="53" spans="1:11" x14ac:dyDescent="0.75">
      <c r="A53" s="1">
        <v>43917</v>
      </c>
      <c r="B53" s="3">
        <v>193</v>
      </c>
      <c r="C53" s="3">
        <v>193</v>
      </c>
      <c r="D53" s="3">
        <v>176</v>
      </c>
      <c r="E53" s="3"/>
      <c r="F53" s="3"/>
      <c r="G53" s="3"/>
      <c r="H53" s="3"/>
      <c r="I53" s="3"/>
      <c r="J53" s="3"/>
      <c r="K53" s="3"/>
    </row>
    <row r="54" spans="1:11" x14ac:dyDescent="0.75">
      <c r="A54" s="1">
        <v>43918</v>
      </c>
      <c r="B54" s="3">
        <v>138</v>
      </c>
      <c r="C54" s="3">
        <v>138</v>
      </c>
      <c r="D54" s="3">
        <v>147</v>
      </c>
      <c r="E54" s="3"/>
      <c r="F54" s="3"/>
      <c r="G54" s="3"/>
      <c r="H54" s="3"/>
      <c r="I54" s="3"/>
      <c r="J54" s="3"/>
      <c r="K54" s="3"/>
    </row>
    <row r="55" spans="1:11" x14ac:dyDescent="0.75">
      <c r="A55" s="1">
        <v>43919</v>
      </c>
      <c r="B55" s="3">
        <v>148</v>
      </c>
      <c r="C55" s="3">
        <v>148</v>
      </c>
      <c r="D55" s="3">
        <v>150</v>
      </c>
      <c r="E55" s="3"/>
      <c r="F55" s="3"/>
      <c r="G55" s="3"/>
      <c r="H55" s="3"/>
      <c r="I55" s="3"/>
      <c r="J55" s="3"/>
      <c r="K55" s="3"/>
    </row>
    <row r="56" spans="1:11" x14ac:dyDescent="0.75">
      <c r="A56" s="1">
        <v>43920</v>
      </c>
      <c r="B56" s="3">
        <v>201</v>
      </c>
      <c r="C56" s="3">
        <v>201</v>
      </c>
      <c r="D56" s="3">
        <v>171</v>
      </c>
      <c r="E56" s="3"/>
      <c r="F56" s="3"/>
      <c r="G56" s="3"/>
      <c r="H56" s="3"/>
      <c r="I56" s="3"/>
      <c r="J56" s="3"/>
      <c r="K56" s="3"/>
    </row>
    <row r="57" spans="1:11" x14ac:dyDescent="0.75">
      <c r="A57" s="1">
        <v>43921</v>
      </c>
      <c r="B57" s="3">
        <v>218</v>
      </c>
      <c r="C57" s="3">
        <v>218</v>
      </c>
      <c r="D57" s="3">
        <v>209</v>
      </c>
      <c r="E57" s="3"/>
      <c r="F57" s="3"/>
      <c r="G57" s="3"/>
      <c r="H57" s="3"/>
      <c r="I57" s="3"/>
      <c r="J57" s="3"/>
      <c r="K57" s="3"/>
    </row>
    <row r="58" spans="1:11" x14ac:dyDescent="0.75">
      <c r="A58" s="1">
        <v>43922</v>
      </c>
      <c r="B58" s="3">
        <v>247</v>
      </c>
      <c r="C58" s="3">
        <v>247</v>
      </c>
      <c r="D58" s="3">
        <v>205</v>
      </c>
      <c r="E58" s="3"/>
      <c r="F58" s="3"/>
      <c r="G58" s="3"/>
      <c r="H58" s="3"/>
      <c r="I58" s="3"/>
      <c r="J58" s="3"/>
      <c r="K58" s="3"/>
    </row>
    <row r="59" spans="1:11" x14ac:dyDescent="0.75">
      <c r="A59" s="1">
        <v>43923</v>
      </c>
      <c r="B59" s="3">
        <v>187</v>
      </c>
      <c r="C59" s="3">
        <v>187</v>
      </c>
      <c r="D59" s="3">
        <v>218</v>
      </c>
      <c r="E59" s="3"/>
      <c r="F59" s="3"/>
      <c r="G59" s="3"/>
      <c r="H59" s="3"/>
      <c r="I59" s="3"/>
      <c r="J59" s="3"/>
      <c r="K59" s="3"/>
    </row>
    <row r="60" spans="1:11" x14ac:dyDescent="0.75">
      <c r="A60" s="1">
        <v>43924</v>
      </c>
      <c r="B60" s="3">
        <v>181</v>
      </c>
      <c r="C60" s="3">
        <v>181</v>
      </c>
      <c r="D60" s="3">
        <v>246</v>
      </c>
      <c r="E60" s="3"/>
      <c r="F60" s="3"/>
      <c r="G60" s="3"/>
      <c r="H60" s="3"/>
      <c r="I60" s="3"/>
      <c r="J60" s="3"/>
      <c r="K60" s="3"/>
    </row>
    <row r="61" spans="1:11" x14ac:dyDescent="0.75">
      <c r="A61" s="1">
        <v>43925</v>
      </c>
      <c r="B61" s="3">
        <v>144</v>
      </c>
      <c r="C61" s="3">
        <v>144</v>
      </c>
      <c r="D61" s="12">
        <v>129</v>
      </c>
      <c r="E61" s="3"/>
      <c r="F61" s="3"/>
      <c r="G61" s="3"/>
      <c r="H61" s="3"/>
      <c r="I61" s="3"/>
      <c r="J61" s="3"/>
      <c r="K61" s="3"/>
    </row>
    <row r="62" spans="1:11" x14ac:dyDescent="0.75">
      <c r="A62" s="1">
        <v>43926</v>
      </c>
      <c r="B62" s="3">
        <v>140</v>
      </c>
      <c r="C62" s="3">
        <v>140</v>
      </c>
      <c r="D62" s="12">
        <v>172</v>
      </c>
      <c r="E62" s="3"/>
      <c r="F62" s="3"/>
      <c r="G62" s="3"/>
      <c r="H62" s="3"/>
      <c r="I62" s="3"/>
      <c r="J62" s="3"/>
      <c r="K62" s="3"/>
    </row>
    <row r="63" spans="1:11" x14ac:dyDescent="0.75">
      <c r="A63" s="1">
        <v>43927</v>
      </c>
      <c r="B63" s="3">
        <v>204</v>
      </c>
      <c r="C63" s="3">
        <v>204</v>
      </c>
      <c r="D63" s="12">
        <v>131</v>
      </c>
      <c r="E63" s="3"/>
      <c r="F63" s="3"/>
      <c r="G63" s="3"/>
      <c r="H63" s="3"/>
      <c r="I63" s="3"/>
      <c r="J63" s="3"/>
      <c r="K63" s="3"/>
    </row>
    <row r="64" spans="1:11" x14ac:dyDescent="0.75">
      <c r="A64" s="1">
        <v>43928</v>
      </c>
      <c r="B64" s="3">
        <v>206</v>
      </c>
      <c r="C64" s="3">
        <v>206</v>
      </c>
      <c r="D64" s="12">
        <v>243</v>
      </c>
      <c r="E64" s="3"/>
      <c r="F64" s="3"/>
      <c r="G64" s="3"/>
      <c r="H64" s="3"/>
      <c r="I64" s="3"/>
      <c r="J64" s="3"/>
      <c r="K64" s="3"/>
    </row>
    <row r="65" spans="1:11" x14ac:dyDescent="0.75">
      <c r="A65" s="1">
        <v>43929</v>
      </c>
      <c r="B65" s="3">
        <v>216</v>
      </c>
      <c r="C65" s="3">
        <v>216</v>
      </c>
      <c r="D65" s="12">
        <v>271</v>
      </c>
      <c r="E65" s="3"/>
      <c r="F65" s="3"/>
      <c r="G65" s="3"/>
      <c r="H65" s="3"/>
      <c r="I65" s="3"/>
      <c r="J65" s="3"/>
      <c r="K65" s="3"/>
    </row>
    <row r="66" spans="1:11" x14ac:dyDescent="0.75">
      <c r="A66" s="1">
        <v>43930</v>
      </c>
      <c r="B66" s="3">
        <v>185</v>
      </c>
      <c r="C66" s="3">
        <v>185</v>
      </c>
      <c r="D66" s="12">
        <v>240</v>
      </c>
      <c r="E66" s="3"/>
      <c r="F66" s="3"/>
      <c r="G66" s="3"/>
      <c r="H66" s="3"/>
      <c r="I66" s="3"/>
      <c r="J66" s="3"/>
      <c r="K66" s="3"/>
    </row>
    <row r="67" spans="1:11" x14ac:dyDescent="0.75">
      <c r="A67" s="1">
        <v>43931</v>
      </c>
      <c r="B67" s="3">
        <v>139</v>
      </c>
      <c r="C67" s="3">
        <v>139</v>
      </c>
      <c r="D67" s="12">
        <v>148</v>
      </c>
      <c r="E67" s="3"/>
      <c r="F67" s="3"/>
      <c r="G67" s="3"/>
      <c r="H67" s="3"/>
      <c r="I67" s="3"/>
      <c r="J67" s="3"/>
      <c r="K67" s="3"/>
    </row>
    <row r="70" spans="1:11" x14ac:dyDescent="0.75">
      <c r="B70" s="2"/>
    </row>
    <row r="71" spans="1:11" x14ac:dyDescent="0.75">
      <c r="B71" s="2"/>
    </row>
    <row r="72" spans="1:11" x14ac:dyDescent="0.75">
      <c r="B72" s="2"/>
    </row>
    <row r="73" spans="1:11" x14ac:dyDescent="0.75">
      <c r="A73" s="1"/>
      <c r="B73" s="2"/>
    </row>
    <row r="74" spans="1:11" x14ac:dyDescent="0.75">
      <c r="A74" s="1"/>
      <c r="B74" s="2"/>
    </row>
    <row r="75" spans="1:11" x14ac:dyDescent="0.75">
      <c r="A75" s="1"/>
      <c r="B75" s="2"/>
    </row>
    <row r="76" spans="1:11" x14ac:dyDescent="0.75">
      <c r="A76" s="1"/>
      <c r="B76" s="3"/>
    </row>
    <row r="77" spans="1:11" x14ac:dyDescent="0.75">
      <c r="A77" s="1"/>
      <c r="B77" s="3"/>
    </row>
    <row r="78" spans="1:11" x14ac:dyDescent="0.75">
      <c r="A78" s="1"/>
      <c r="B78" s="3"/>
    </row>
    <row r="79" spans="1:11" x14ac:dyDescent="0.75">
      <c r="A79" s="1"/>
    </row>
    <row r="80" spans="1:11" x14ac:dyDescent="0.75">
      <c r="A80" s="1"/>
    </row>
    <row r="81" spans="1:1" x14ac:dyDescent="0.75">
      <c r="A81" s="1"/>
    </row>
    <row r="82" spans="1:1" x14ac:dyDescent="0.75">
      <c r="A82" s="1"/>
    </row>
    <row r="83" spans="1:1" x14ac:dyDescent="0.75">
      <c r="A83" s="1"/>
    </row>
    <row r="84" spans="1:1" x14ac:dyDescent="0.75">
      <c r="A84" s="1"/>
    </row>
    <row r="85" spans="1:1" x14ac:dyDescent="0.75">
      <c r="A85" s="1"/>
    </row>
    <row r="86" spans="1:1" x14ac:dyDescent="0.75">
      <c r="A86" s="1"/>
    </row>
    <row r="87" spans="1:1" x14ac:dyDescent="0.75">
      <c r="A87" s="1"/>
    </row>
    <row r="88" spans="1:1" x14ac:dyDescent="0.75">
      <c r="A88" s="1"/>
    </row>
    <row r="89" spans="1:1" x14ac:dyDescent="0.75">
      <c r="A89" s="1"/>
    </row>
    <row r="90" spans="1:1" x14ac:dyDescent="0.75">
      <c r="A90" s="1"/>
    </row>
    <row r="91" spans="1:1" x14ac:dyDescent="0.75">
      <c r="A91" s="1"/>
    </row>
    <row r="92" spans="1:1" x14ac:dyDescent="0.75">
      <c r="A92" s="1"/>
    </row>
    <row r="93" spans="1:1" x14ac:dyDescent="0.75">
      <c r="A93" s="1"/>
    </row>
    <row r="94" spans="1:1" x14ac:dyDescent="0.75">
      <c r="A94" s="1"/>
    </row>
    <row r="95" spans="1:1" x14ac:dyDescent="0.75">
      <c r="A95" s="1"/>
    </row>
    <row r="96" spans="1:1" x14ac:dyDescent="0.75">
      <c r="A96" s="1"/>
    </row>
    <row r="97" spans="1:1" x14ac:dyDescent="0.75">
      <c r="A97" s="1"/>
    </row>
    <row r="98" spans="1:1" x14ac:dyDescent="0.75">
      <c r="A98" s="1"/>
    </row>
    <row r="99" spans="1:1" x14ac:dyDescent="0.75">
      <c r="A99" s="1"/>
    </row>
    <row r="100" spans="1:1" x14ac:dyDescent="0.75">
      <c r="A100" s="1"/>
    </row>
    <row r="101" spans="1:1" x14ac:dyDescent="0.75">
      <c r="A101" s="1"/>
    </row>
    <row r="102" spans="1:1" x14ac:dyDescent="0.75">
      <c r="A102" s="1"/>
    </row>
    <row r="103" spans="1:1" x14ac:dyDescent="0.75">
      <c r="A103" s="1"/>
    </row>
    <row r="104" spans="1:1" x14ac:dyDescent="0.75">
      <c r="A104" s="1"/>
    </row>
    <row r="105" spans="1:1" x14ac:dyDescent="0.75">
      <c r="A105" s="1"/>
    </row>
    <row r="106" spans="1:1" x14ac:dyDescent="0.75">
      <c r="A106" s="1"/>
    </row>
    <row r="107" spans="1:1" x14ac:dyDescent="0.75">
      <c r="A107" s="1"/>
    </row>
    <row r="108" spans="1:1" x14ac:dyDescent="0.75">
      <c r="A108" s="1"/>
    </row>
    <row r="109" spans="1:1" x14ac:dyDescent="0.75">
      <c r="A109" s="1"/>
    </row>
    <row r="110" spans="1:1" x14ac:dyDescent="0.75">
      <c r="A110" s="1"/>
    </row>
    <row r="111" spans="1:1" x14ac:dyDescent="0.75">
      <c r="A111" s="1"/>
    </row>
    <row r="112" spans="1:1" x14ac:dyDescent="0.75">
      <c r="A112" s="1"/>
    </row>
    <row r="113" spans="1:1" x14ac:dyDescent="0.75">
      <c r="A113" s="1"/>
    </row>
    <row r="114" spans="1:1" x14ac:dyDescent="0.75">
      <c r="A114" s="1"/>
    </row>
    <row r="115" spans="1:1" x14ac:dyDescent="0.75">
      <c r="A115" s="1"/>
    </row>
    <row r="116" spans="1:1" x14ac:dyDescent="0.75">
      <c r="A116" s="1"/>
    </row>
    <row r="117" spans="1:1" x14ac:dyDescent="0.75">
      <c r="A117" s="1"/>
    </row>
    <row r="118" spans="1:1" x14ac:dyDescent="0.75">
      <c r="A118" s="1"/>
    </row>
    <row r="119" spans="1:1" x14ac:dyDescent="0.75">
      <c r="A11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77AB-ED2A-4423-B209-19D6B1FA4626}">
  <dimension ref="A1:BS73"/>
  <sheetViews>
    <sheetView topLeftCell="A13" zoomScaleNormal="100" workbookViewId="0">
      <selection activeCell="P55" sqref="P8:P55"/>
    </sheetView>
  </sheetViews>
  <sheetFormatPr defaultRowHeight="14.75" x14ac:dyDescent="0.75"/>
  <cols>
    <col min="1" max="1" width="12.08984375" customWidth="1"/>
    <col min="2" max="3" width="11.81640625" customWidth="1"/>
  </cols>
  <sheetData>
    <row r="1" spans="1:71" x14ac:dyDescent="0.75">
      <c r="J1" t="s">
        <v>24</v>
      </c>
      <c r="K1" t="s">
        <v>26</v>
      </c>
    </row>
    <row r="2" spans="1:71" x14ac:dyDescent="0.75">
      <c r="A2" s="1">
        <v>43878</v>
      </c>
      <c r="B2" s="5" t="s">
        <v>14</v>
      </c>
      <c r="C2" s="5"/>
      <c r="D2" s="5" t="s">
        <v>15</v>
      </c>
      <c r="E2" s="5" t="s">
        <v>16</v>
      </c>
      <c r="F2" s="5" t="s">
        <v>17</v>
      </c>
      <c r="G2" s="5" t="s">
        <v>18</v>
      </c>
      <c r="H2" s="6">
        <v>43886</v>
      </c>
      <c r="I2" s="6">
        <v>43887</v>
      </c>
      <c r="J2" s="6">
        <v>1</v>
      </c>
      <c r="K2" s="6">
        <v>43889</v>
      </c>
      <c r="L2" s="6">
        <v>43890</v>
      </c>
      <c r="M2" s="6">
        <v>43891</v>
      </c>
      <c r="N2" s="6">
        <v>43892</v>
      </c>
      <c r="O2" s="6">
        <v>43893</v>
      </c>
      <c r="P2" s="6">
        <v>43894</v>
      </c>
      <c r="Q2" s="6">
        <v>43895</v>
      </c>
      <c r="R2" s="6">
        <v>43896</v>
      </c>
      <c r="S2" s="6">
        <v>43897</v>
      </c>
      <c r="T2" s="6">
        <v>43898</v>
      </c>
      <c r="U2" s="6">
        <v>43899</v>
      </c>
      <c r="V2" s="6">
        <v>43900</v>
      </c>
      <c r="W2" s="6">
        <v>43901</v>
      </c>
      <c r="X2" s="6">
        <v>43902</v>
      </c>
      <c r="Y2" s="6">
        <v>43903</v>
      </c>
      <c r="Z2" s="6">
        <v>43904</v>
      </c>
      <c r="AA2" s="6">
        <v>43905</v>
      </c>
      <c r="AB2" s="6">
        <v>43906</v>
      </c>
      <c r="AC2" s="6">
        <v>43907</v>
      </c>
      <c r="AD2" s="6">
        <v>43908</v>
      </c>
      <c r="AE2" s="6">
        <v>43909</v>
      </c>
      <c r="AF2" s="6">
        <v>43910</v>
      </c>
      <c r="AG2" s="6">
        <v>43911</v>
      </c>
      <c r="AH2" s="6">
        <v>43912</v>
      </c>
      <c r="AI2" s="6">
        <v>43913</v>
      </c>
      <c r="AJ2" s="6">
        <v>43914</v>
      </c>
      <c r="AK2" s="6">
        <v>43915</v>
      </c>
      <c r="AL2" s="6">
        <v>43916</v>
      </c>
      <c r="AM2" s="6">
        <v>43917</v>
      </c>
      <c r="AN2" s="6">
        <v>43918</v>
      </c>
      <c r="AO2" s="6">
        <v>43919</v>
      </c>
      <c r="AP2" s="6">
        <v>43920</v>
      </c>
      <c r="AQ2" s="6">
        <v>43921</v>
      </c>
      <c r="AR2" s="6">
        <v>43922</v>
      </c>
      <c r="AS2" s="6">
        <v>43923</v>
      </c>
      <c r="AT2" s="6">
        <v>43924</v>
      </c>
      <c r="AU2" s="6">
        <v>43925</v>
      </c>
      <c r="AV2" s="6">
        <v>43926</v>
      </c>
      <c r="AW2" s="6">
        <v>43927</v>
      </c>
      <c r="AX2" s="6">
        <v>43928</v>
      </c>
      <c r="AY2" s="6">
        <v>43929</v>
      </c>
      <c r="AZ2" s="6">
        <v>43930</v>
      </c>
      <c r="BA2" s="6">
        <v>43931</v>
      </c>
      <c r="BB2" s="6">
        <v>43932</v>
      </c>
      <c r="BC2" s="6">
        <v>43933</v>
      </c>
      <c r="BD2" s="6">
        <v>43934</v>
      </c>
      <c r="BE2" s="6">
        <v>43935</v>
      </c>
      <c r="BF2" s="6">
        <v>43936</v>
      </c>
      <c r="BG2" s="6">
        <v>43937</v>
      </c>
      <c r="BH2" s="6">
        <v>43938</v>
      </c>
      <c r="BI2" s="6">
        <v>43939</v>
      </c>
      <c r="BJ2" s="6">
        <v>43940</v>
      </c>
      <c r="BK2" s="6">
        <v>43941</v>
      </c>
      <c r="BL2" s="6">
        <v>43942</v>
      </c>
      <c r="BM2" s="6">
        <v>43943</v>
      </c>
      <c r="BN2" s="6">
        <v>43944</v>
      </c>
      <c r="BO2" s="6">
        <v>43945</v>
      </c>
      <c r="BP2" s="5" t="s">
        <v>19</v>
      </c>
      <c r="BQ2" s="5" t="s">
        <v>20</v>
      </c>
      <c r="BR2" s="5" t="s">
        <v>21</v>
      </c>
      <c r="BS2" s="5" t="s">
        <v>22</v>
      </c>
    </row>
    <row r="3" spans="1:71" x14ac:dyDescent="0.75">
      <c r="A3" s="1">
        <v>43879</v>
      </c>
      <c r="B3" t="s">
        <v>10</v>
      </c>
      <c r="D3" t="s">
        <v>11</v>
      </c>
      <c r="E3">
        <v>2377081</v>
      </c>
      <c r="F3" t="s">
        <v>12</v>
      </c>
      <c r="G3" t="s">
        <v>13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3</v>
      </c>
      <c r="AC3">
        <v>0</v>
      </c>
      <c r="AD3">
        <v>0</v>
      </c>
      <c r="AE3">
        <v>0</v>
      </c>
      <c r="AF3">
        <v>3</v>
      </c>
      <c r="AG3">
        <v>2</v>
      </c>
      <c r="AH3">
        <v>0</v>
      </c>
      <c r="AI3">
        <v>6</v>
      </c>
      <c r="AJ3">
        <v>3</v>
      </c>
      <c r="AK3">
        <v>18</v>
      </c>
      <c r="AL3">
        <v>6</v>
      </c>
      <c r="AM3">
        <v>17</v>
      </c>
      <c r="AN3">
        <v>3</v>
      </c>
      <c r="AO3">
        <v>5</v>
      </c>
      <c r="AP3">
        <v>21</v>
      </c>
      <c r="AQ3">
        <v>15</v>
      </c>
      <c r="AR3">
        <v>45</v>
      </c>
      <c r="AS3">
        <v>30</v>
      </c>
      <c r="AT3">
        <v>25</v>
      </c>
      <c r="AU3">
        <v>21</v>
      </c>
      <c r="AV3">
        <v>26</v>
      </c>
      <c r="AW3">
        <v>52</v>
      </c>
      <c r="AX3">
        <v>78</v>
      </c>
      <c r="AY3">
        <v>38</v>
      </c>
      <c r="AZ3">
        <v>67</v>
      </c>
      <c r="BA3">
        <v>24</v>
      </c>
      <c r="BB3">
        <v>13</v>
      </c>
      <c r="BC3">
        <v>5</v>
      </c>
      <c r="BD3">
        <v>15</v>
      </c>
      <c r="BE3">
        <v>73</v>
      </c>
      <c r="BF3">
        <v>86</v>
      </c>
      <c r="BG3">
        <v>93</v>
      </c>
      <c r="BH3">
        <v>21</v>
      </c>
      <c r="BI3">
        <v>81</v>
      </c>
      <c r="BJ3">
        <v>24</v>
      </c>
      <c r="BK3">
        <v>23</v>
      </c>
      <c r="BL3">
        <v>78</v>
      </c>
      <c r="BM3">
        <v>48</v>
      </c>
      <c r="BN3">
        <v>58</v>
      </c>
      <c r="BO3">
        <v>64</v>
      </c>
      <c r="BP3">
        <v>0</v>
      </c>
      <c r="BQ3">
        <v>1192</v>
      </c>
      <c r="BR3">
        <v>1192</v>
      </c>
      <c r="BS3">
        <v>0</v>
      </c>
    </row>
    <row r="4" spans="1:71" x14ac:dyDescent="0.75">
      <c r="A4" s="1">
        <v>43880</v>
      </c>
      <c r="J4">
        <v>0</v>
      </c>
      <c r="K4">
        <f>J4+K3</f>
        <v>0</v>
      </c>
      <c r="M4" t="s">
        <v>27</v>
      </c>
    </row>
    <row r="5" spans="1:71" x14ac:dyDescent="0.75">
      <c r="A5" s="1">
        <v>43881</v>
      </c>
      <c r="B5" s="5" t="s">
        <v>14</v>
      </c>
      <c r="C5" s="5"/>
      <c r="D5" t="s">
        <v>10</v>
      </c>
      <c r="J5">
        <v>0</v>
      </c>
      <c r="K5">
        <f t="shared" ref="K5:K55" si="0">J5+K4</f>
        <v>0</v>
      </c>
      <c r="P5" t="e">
        <f>LOG(K5,2)</f>
        <v>#NUM!</v>
      </c>
    </row>
    <row r="6" spans="1:71" x14ac:dyDescent="0.75">
      <c r="A6" s="1">
        <v>43882</v>
      </c>
      <c r="B6" s="5" t="s">
        <v>15</v>
      </c>
      <c r="C6" s="5"/>
      <c r="D6" t="s">
        <v>11</v>
      </c>
      <c r="J6">
        <v>1</v>
      </c>
      <c r="K6">
        <f t="shared" si="0"/>
        <v>1</v>
      </c>
      <c r="M6" t="s">
        <v>28</v>
      </c>
      <c r="N6" t="s">
        <v>29</v>
      </c>
      <c r="P6">
        <f t="shared" ref="P6:P69" si="1">LOG(K6,2)</f>
        <v>0</v>
      </c>
    </row>
    <row r="7" spans="1:71" x14ac:dyDescent="0.75">
      <c r="A7" s="1">
        <v>43883</v>
      </c>
      <c r="B7" s="5" t="s">
        <v>16</v>
      </c>
      <c r="C7" s="5"/>
      <c r="D7">
        <v>2377081</v>
      </c>
      <c r="H7" t="s">
        <v>25</v>
      </c>
      <c r="J7">
        <v>1</v>
      </c>
      <c r="K7">
        <f t="shared" si="0"/>
        <v>2</v>
      </c>
      <c r="P7">
        <f t="shared" si="1"/>
        <v>1</v>
      </c>
    </row>
    <row r="8" spans="1:71" x14ac:dyDescent="0.75">
      <c r="A8" s="1">
        <v>43884</v>
      </c>
      <c r="B8" s="5" t="s">
        <v>17</v>
      </c>
      <c r="C8" s="5"/>
      <c r="D8" t="s">
        <v>12</v>
      </c>
      <c r="J8">
        <v>3</v>
      </c>
      <c r="K8">
        <f t="shared" si="0"/>
        <v>5</v>
      </c>
      <c r="P8">
        <f t="shared" si="1"/>
        <v>2.3219280948873622</v>
      </c>
    </row>
    <row r="9" spans="1:71" x14ac:dyDescent="0.75">
      <c r="A9" s="1">
        <v>43885</v>
      </c>
      <c r="B9" s="5" t="s">
        <v>18</v>
      </c>
      <c r="C9" s="5"/>
      <c r="D9" t="s">
        <v>13</v>
      </c>
      <c r="J9">
        <v>1</v>
      </c>
      <c r="K9">
        <f t="shared" si="0"/>
        <v>6</v>
      </c>
      <c r="P9">
        <f t="shared" si="1"/>
        <v>2.5849625007211561</v>
      </c>
    </row>
    <row r="10" spans="1:71" x14ac:dyDescent="0.75">
      <c r="A10" s="1">
        <v>43886</v>
      </c>
      <c r="B10" s="6">
        <v>43886</v>
      </c>
      <c r="C10" s="6"/>
      <c r="D10">
        <v>0</v>
      </c>
      <c r="E10" t="e">
        <f>LOG(D10,2)</f>
        <v>#NUM!</v>
      </c>
      <c r="F10">
        <f>D10</f>
        <v>0</v>
      </c>
      <c r="G10" t="e">
        <f>LOG(F10,2)</f>
        <v>#NUM!</v>
      </c>
      <c r="J10">
        <v>0</v>
      </c>
      <c r="K10">
        <f t="shared" si="0"/>
        <v>6</v>
      </c>
      <c r="L10">
        <f t="shared" ref="L10:L51" si="2">(K13/K6)^(1/7)</f>
        <v>1.4859942891369484</v>
      </c>
      <c r="M10">
        <f t="shared" ref="M10:M51" si="3">LN(2)/LN(L10)</f>
        <v>1.7499999999999998</v>
      </c>
      <c r="N10">
        <f>2^(7.5/M10)</f>
        <v>19.504218467271613</v>
      </c>
      <c r="P10">
        <f t="shared" si="1"/>
        <v>2.5849625007211561</v>
      </c>
    </row>
    <row r="11" spans="1:71" x14ac:dyDescent="0.75">
      <c r="A11" s="1">
        <v>43887</v>
      </c>
      <c r="B11" s="6">
        <v>43887</v>
      </c>
      <c r="C11" s="6"/>
      <c r="D11">
        <v>0</v>
      </c>
      <c r="E11" t="e">
        <f t="shared" ref="E11:E69" si="4">LOG(D11,2)</f>
        <v>#NUM!</v>
      </c>
      <c r="F11">
        <f>D11+F10</f>
        <v>0</v>
      </c>
      <c r="G11" t="e">
        <f t="shared" ref="G11:G69" si="5">LOG(F11,2)</f>
        <v>#NUM!</v>
      </c>
      <c r="J11">
        <v>1</v>
      </c>
      <c r="K11">
        <f t="shared" si="0"/>
        <v>7</v>
      </c>
      <c r="L11">
        <f t="shared" si="2"/>
        <v>1.5448576602501738</v>
      </c>
      <c r="M11">
        <f t="shared" si="3"/>
        <v>1.593691740878671</v>
      </c>
      <c r="N11">
        <f t="shared" ref="N11:N52" si="6">2^(7.5/M11)</f>
        <v>26.10138364474815</v>
      </c>
      <c r="P11">
        <f t="shared" si="1"/>
        <v>2.8073549220576042</v>
      </c>
    </row>
    <row r="12" spans="1:71" x14ac:dyDescent="0.75">
      <c r="A12" s="1">
        <v>43888</v>
      </c>
      <c r="B12" s="6">
        <v>43888</v>
      </c>
      <c r="C12" s="6"/>
      <c r="D12">
        <v>0</v>
      </c>
      <c r="E12" t="e">
        <f t="shared" si="4"/>
        <v>#NUM!</v>
      </c>
      <c r="F12">
        <f t="shared" ref="F12:F69" si="7">D12+F11</f>
        <v>0</v>
      </c>
      <c r="G12" t="e">
        <f t="shared" si="5"/>
        <v>#NUM!</v>
      </c>
      <c r="J12">
        <v>2</v>
      </c>
      <c r="K12">
        <f t="shared" si="0"/>
        <v>9</v>
      </c>
      <c r="L12">
        <f t="shared" si="2"/>
        <v>1.3730424845242619</v>
      </c>
      <c r="M12">
        <f t="shared" si="3"/>
        <v>2.1863836726922599</v>
      </c>
      <c r="N12">
        <f t="shared" si="6"/>
        <v>10.780274388443617</v>
      </c>
      <c r="P12">
        <f t="shared" si="1"/>
        <v>3.1699250014423126</v>
      </c>
    </row>
    <row r="13" spans="1:71" x14ac:dyDescent="0.75">
      <c r="A13" s="1">
        <v>43889</v>
      </c>
      <c r="B13" s="6">
        <v>43889</v>
      </c>
      <c r="C13" s="6"/>
      <c r="D13">
        <v>0</v>
      </c>
      <c r="E13" t="e">
        <f t="shared" si="4"/>
        <v>#NUM!</v>
      </c>
      <c r="F13">
        <f t="shared" si="7"/>
        <v>0</v>
      </c>
      <c r="G13" t="e">
        <f t="shared" si="5"/>
        <v>#NUM!</v>
      </c>
      <c r="J13">
        <v>7</v>
      </c>
      <c r="K13">
        <f t="shared" si="0"/>
        <v>16</v>
      </c>
      <c r="L13">
        <f t="shared" si="2"/>
        <v>1.3537720277936316</v>
      </c>
      <c r="M13">
        <f t="shared" si="3"/>
        <v>2.2884090496671763</v>
      </c>
      <c r="N13">
        <f t="shared" si="6"/>
        <v>9.6959757824861441</v>
      </c>
      <c r="P13">
        <f t="shared" si="1"/>
        <v>4</v>
      </c>
    </row>
    <row r="14" spans="1:71" x14ac:dyDescent="0.75">
      <c r="A14" s="1">
        <v>43890</v>
      </c>
      <c r="B14" s="6">
        <v>43890</v>
      </c>
      <c r="C14" s="6"/>
      <c r="D14">
        <v>0</v>
      </c>
      <c r="E14" t="e">
        <f t="shared" si="4"/>
        <v>#NUM!</v>
      </c>
      <c r="F14">
        <f t="shared" si="7"/>
        <v>0</v>
      </c>
      <c r="G14" t="e">
        <f t="shared" si="5"/>
        <v>#NUM!</v>
      </c>
      <c r="J14">
        <v>26</v>
      </c>
      <c r="K14">
        <f t="shared" si="0"/>
        <v>42</v>
      </c>
      <c r="L14">
        <f t="shared" si="2"/>
        <v>1.3723306939794788</v>
      </c>
      <c r="M14">
        <f t="shared" si="3"/>
        <v>2.1899656187787833</v>
      </c>
      <c r="N14">
        <f t="shared" si="6"/>
        <v>10.738430918496938</v>
      </c>
      <c r="P14">
        <f t="shared" si="1"/>
        <v>5.3923174227787607</v>
      </c>
    </row>
    <row r="15" spans="1:71" x14ac:dyDescent="0.75">
      <c r="A15" s="1">
        <v>43891</v>
      </c>
      <c r="B15" s="6">
        <v>43891</v>
      </c>
      <c r="C15" s="6"/>
      <c r="D15">
        <v>0</v>
      </c>
      <c r="E15" t="e">
        <f t="shared" si="4"/>
        <v>#NUM!</v>
      </c>
      <c r="F15">
        <f t="shared" si="7"/>
        <v>0</v>
      </c>
      <c r="G15" t="e">
        <f t="shared" si="5"/>
        <v>#NUM!</v>
      </c>
      <c r="J15">
        <v>4</v>
      </c>
      <c r="K15">
        <f t="shared" si="0"/>
        <v>46</v>
      </c>
      <c r="L15">
        <f t="shared" si="2"/>
        <v>1.3624445244565389</v>
      </c>
      <c r="M15">
        <f t="shared" si="3"/>
        <v>2.241160085057206</v>
      </c>
      <c r="N15">
        <f t="shared" si="6"/>
        <v>10.171645338282881</v>
      </c>
      <c r="P15">
        <f t="shared" si="1"/>
        <v>5.5235619560570131</v>
      </c>
    </row>
    <row r="16" spans="1:71" x14ac:dyDescent="0.75">
      <c r="A16" s="1">
        <v>43892</v>
      </c>
      <c r="B16" s="6">
        <v>43892</v>
      </c>
      <c r="C16" s="6"/>
      <c r="D16">
        <v>0</v>
      </c>
      <c r="E16" t="e">
        <f t="shared" si="4"/>
        <v>#NUM!</v>
      </c>
      <c r="F16">
        <f t="shared" si="7"/>
        <v>0</v>
      </c>
      <c r="G16" t="e">
        <f t="shared" si="5"/>
        <v>#NUM!</v>
      </c>
      <c r="J16">
        <v>4</v>
      </c>
      <c r="K16">
        <f t="shared" si="0"/>
        <v>50</v>
      </c>
      <c r="L16">
        <f t="shared" si="2"/>
        <v>1.3511785566817021</v>
      </c>
      <c r="M16">
        <f t="shared" si="3"/>
        <v>2.3029888723782856</v>
      </c>
      <c r="N16">
        <f t="shared" si="6"/>
        <v>9.5575280757308132</v>
      </c>
      <c r="P16">
        <f t="shared" si="1"/>
        <v>5.6438561897747244</v>
      </c>
    </row>
    <row r="17" spans="1:16" x14ac:dyDescent="0.75">
      <c r="A17" s="1">
        <v>43893</v>
      </c>
      <c r="B17" s="6">
        <v>43893</v>
      </c>
      <c r="C17" s="6"/>
      <c r="D17">
        <v>0</v>
      </c>
      <c r="E17" t="e">
        <f t="shared" si="4"/>
        <v>#NUM!</v>
      </c>
      <c r="F17">
        <f t="shared" si="7"/>
        <v>0</v>
      </c>
      <c r="G17" t="e">
        <f t="shared" si="5"/>
        <v>#NUM!</v>
      </c>
      <c r="J17">
        <v>5</v>
      </c>
      <c r="K17">
        <f t="shared" si="0"/>
        <v>55</v>
      </c>
      <c r="L17">
        <f t="shared" si="2"/>
        <v>1.2673013587024529</v>
      </c>
      <c r="M17">
        <f t="shared" si="3"/>
        <v>2.9260331147315961</v>
      </c>
      <c r="N17">
        <f t="shared" si="6"/>
        <v>5.910160209269824</v>
      </c>
      <c r="P17">
        <f t="shared" si="1"/>
        <v>5.7813597135246599</v>
      </c>
    </row>
    <row r="18" spans="1:16" x14ac:dyDescent="0.75">
      <c r="A18" s="1">
        <v>43894</v>
      </c>
      <c r="B18" s="6">
        <v>43894</v>
      </c>
      <c r="C18" s="6"/>
      <c r="D18">
        <v>0</v>
      </c>
      <c r="E18" t="e">
        <f t="shared" si="4"/>
        <v>#NUM!</v>
      </c>
      <c r="F18">
        <f t="shared" si="7"/>
        <v>0</v>
      </c>
      <c r="G18" t="e">
        <f t="shared" si="5"/>
        <v>#NUM!</v>
      </c>
      <c r="J18">
        <v>6</v>
      </c>
      <c r="K18">
        <f t="shared" si="0"/>
        <v>61</v>
      </c>
      <c r="L18">
        <f t="shared" si="2"/>
        <v>1.1533225789291697</v>
      </c>
      <c r="M18">
        <f t="shared" si="3"/>
        <v>4.8591789416632372</v>
      </c>
      <c r="N18">
        <f t="shared" si="6"/>
        <v>2.9149489826229367</v>
      </c>
      <c r="P18">
        <f t="shared" si="1"/>
        <v>5.9307373375628867</v>
      </c>
    </row>
    <row r="19" spans="1:16" x14ac:dyDescent="0.75">
      <c r="A19" s="1">
        <v>43895</v>
      </c>
      <c r="B19" s="6">
        <v>43895</v>
      </c>
      <c r="C19" s="6"/>
      <c r="D19">
        <v>0</v>
      </c>
      <c r="E19" t="e">
        <f t="shared" si="4"/>
        <v>#NUM!</v>
      </c>
      <c r="F19">
        <f t="shared" si="7"/>
        <v>0</v>
      </c>
      <c r="G19" t="e">
        <f t="shared" si="5"/>
        <v>#NUM!</v>
      </c>
      <c r="J19">
        <v>13</v>
      </c>
      <c r="K19">
        <f t="shared" si="0"/>
        <v>74</v>
      </c>
      <c r="L19">
        <f t="shared" si="2"/>
        <v>1.174716125415304</v>
      </c>
      <c r="M19">
        <f t="shared" si="3"/>
        <v>4.3045528623316924</v>
      </c>
      <c r="N19">
        <f t="shared" si="6"/>
        <v>3.3457768963442089</v>
      </c>
      <c r="P19">
        <f t="shared" si="1"/>
        <v>6.209453365628951</v>
      </c>
    </row>
    <row r="20" spans="1:16" x14ac:dyDescent="0.75">
      <c r="A20" s="1">
        <v>43896</v>
      </c>
      <c r="B20" s="6">
        <v>43896</v>
      </c>
      <c r="C20" s="6"/>
      <c r="D20">
        <v>0</v>
      </c>
      <c r="E20" t="e">
        <f t="shared" si="4"/>
        <v>#NUM!</v>
      </c>
      <c r="F20">
        <f t="shared" si="7"/>
        <v>0</v>
      </c>
      <c r="G20" t="e">
        <f t="shared" si="5"/>
        <v>#NUM!</v>
      </c>
      <c r="J20">
        <v>10</v>
      </c>
      <c r="K20">
        <f t="shared" si="0"/>
        <v>84</v>
      </c>
      <c r="L20">
        <f t="shared" si="2"/>
        <v>1.1940179927393464</v>
      </c>
      <c r="M20">
        <f t="shared" si="3"/>
        <v>3.9089285805228964</v>
      </c>
      <c r="N20">
        <f t="shared" si="6"/>
        <v>3.7807811100192441</v>
      </c>
      <c r="P20">
        <f t="shared" si="1"/>
        <v>6.3923174227787598</v>
      </c>
    </row>
    <row r="21" spans="1:16" x14ac:dyDescent="0.75">
      <c r="A21" s="1">
        <v>43897</v>
      </c>
      <c r="B21" s="6">
        <v>43897</v>
      </c>
      <c r="C21" s="6"/>
      <c r="D21">
        <v>0</v>
      </c>
      <c r="E21" t="e">
        <f t="shared" si="4"/>
        <v>#NUM!</v>
      </c>
      <c r="F21">
        <f t="shared" si="7"/>
        <v>0</v>
      </c>
      <c r="G21" t="e">
        <f t="shared" si="5"/>
        <v>#NUM!</v>
      </c>
      <c r="J21">
        <v>30</v>
      </c>
      <c r="K21">
        <f t="shared" si="0"/>
        <v>114</v>
      </c>
      <c r="L21">
        <f t="shared" si="2"/>
        <v>1.2092849936829975</v>
      </c>
      <c r="M21">
        <f t="shared" si="3"/>
        <v>3.6475811238516322</v>
      </c>
      <c r="N21">
        <f t="shared" si="6"/>
        <v>4.1587707166048036</v>
      </c>
      <c r="P21">
        <f t="shared" si="1"/>
        <v>6.8328900141647422</v>
      </c>
    </row>
    <row r="22" spans="1:16" x14ac:dyDescent="0.75">
      <c r="A22" s="1">
        <v>43898</v>
      </c>
      <c r="B22" s="6">
        <v>43898</v>
      </c>
      <c r="C22" s="6"/>
      <c r="D22">
        <v>0</v>
      </c>
      <c r="E22" t="e">
        <f t="shared" si="4"/>
        <v>#NUM!</v>
      </c>
      <c r="F22">
        <f t="shared" si="7"/>
        <v>0</v>
      </c>
      <c r="G22" t="e">
        <f t="shared" si="5"/>
        <v>#NUM!</v>
      </c>
      <c r="J22">
        <v>28</v>
      </c>
      <c r="K22">
        <f t="shared" si="0"/>
        <v>142</v>
      </c>
      <c r="L22">
        <f t="shared" si="2"/>
        <v>1.2253377469528943</v>
      </c>
      <c r="M22">
        <f t="shared" si="3"/>
        <v>3.4108801198160186</v>
      </c>
      <c r="N22">
        <f t="shared" si="6"/>
        <v>4.5911194510360094</v>
      </c>
      <c r="P22">
        <f t="shared" si="1"/>
        <v>7.1497471195046822</v>
      </c>
    </row>
    <row r="23" spans="1:16" x14ac:dyDescent="0.75">
      <c r="A23" s="1">
        <v>43899</v>
      </c>
      <c r="B23" s="6">
        <v>43899</v>
      </c>
      <c r="C23" s="6"/>
      <c r="D23">
        <v>0</v>
      </c>
      <c r="E23" t="e">
        <f t="shared" si="4"/>
        <v>#NUM!</v>
      </c>
      <c r="F23">
        <f t="shared" si="7"/>
        <v>0</v>
      </c>
      <c r="G23" t="e">
        <f t="shared" si="5"/>
        <v>#NUM!</v>
      </c>
      <c r="J23">
        <v>31</v>
      </c>
      <c r="K23">
        <f t="shared" si="0"/>
        <v>173</v>
      </c>
      <c r="L23">
        <f t="shared" si="2"/>
        <v>1.2236666487095227</v>
      </c>
      <c r="M23">
        <f t="shared" si="3"/>
        <v>3.4339410227519491</v>
      </c>
      <c r="N23">
        <f t="shared" si="6"/>
        <v>4.5443672944085431</v>
      </c>
      <c r="P23">
        <f t="shared" si="1"/>
        <v>7.4346282276367255</v>
      </c>
    </row>
    <row r="24" spans="1:16" x14ac:dyDescent="0.75">
      <c r="A24" s="1">
        <v>43900</v>
      </c>
      <c r="B24" s="6">
        <v>43900</v>
      </c>
      <c r="C24" s="6"/>
      <c r="D24">
        <v>0</v>
      </c>
      <c r="E24" t="e">
        <f t="shared" si="4"/>
        <v>#NUM!</v>
      </c>
      <c r="F24">
        <f t="shared" si="7"/>
        <v>0</v>
      </c>
      <c r="G24" t="e">
        <f t="shared" si="5"/>
        <v>#NUM!</v>
      </c>
      <c r="J24">
        <v>35</v>
      </c>
      <c r="K24">
        <f t="shared" si="0"/>
        <v>208</v>
      </c>
      <c r="L24">
        <f t="shared" si="2"/>
        <v>1.2310878089882873</v>
      </c>
      <c r="M24">
        <f t="shared" si="3"/>
        <v>3.3340705224412792</v>
      </c>
      <c r="N24">
        <f t="shared" si="6"/>
        <v>4.7551884189572196</v>
      </c>
      <c r="P24">
        <f t="shared" si="1"/>
        <v>7.7004397181410926</v>
      </c>
    </row>
    <row r="25" spans="1:16" x14ac:dyDescent="0.75">
      <c r="A25" s="1">
        <v>43901</v>
      </c>
      <c r="B25" s="6">
        <v>43901</v>
      </c>
      <c r="C25" s="6"/>
      <c r="D25">
        <v>1</v>
      </c>
      <c r="E25">
        <f t="shared" si="4"/>
        <v>0</v>
      </c>
      <c r="F25">
        <f t="shared" si="7"/>
        <v>1</v>
      </c>
      <c r="G25">
        <f t="shared" si="5"/>
        <v>0</v>
      </c>
      <c r="J25">
        <v>45</v>
      </c>
      <c r="K25">
        <f t="shared" si="0"/>
        <v>253</v>
      </c>
      <c r="L25">
        <f t="shared" si="2"/>
        <v>1.1938276254718205</v>
      </c>
      <c r="M25">
        <f t="shared" si="3"/>
        <v>3.9124465877243533</v>
      </c>
      <c r="N25">
        <f t="shared" si="6"/>
        <v>3.7762625591511285</v>
      </c>
      <c r="P25">
        <f t="shared" si="1"/>
        <v>7.9829935746943104</v>
      </c>
    </row>
    <row r="26" spans="1:16" x14ac:dyDescent="0.75">
      <c r="A26" s="1">
        <v>43902</v>
      </c>
      <c r="B26" s="6">
        <v>43902</v>
      </c>
      <c r="C26" s="6"/>
      <c r="D26">
        <v>0</v>
      </c>
      <c r="E26" t="e">
        <f t="shared" si="4"/>
        <v>#NUM!</v>
      </c>
      <c r="F26">
        <f t="shared" si="7"/>
        <v>1</v>
      </c>
      <c r="G26">
        <f t="shared" si="5"/>
        <v>0</v>
      </c>
      <c r="J26">
        <v>51</v>
      </c>
      <c r="K26">
        <f t="shared" si="0"/>
        <v>304</v>
      </c>
      <c r="L26">
        <f t="shared" si="2"/>
        <v>1.1820990715610507</v>
      </c>
      <c r="M26">
        <f t="shared" si="3"/>
        <v>4.1433439105796923</v>
      </c>
      <c r="N26">
        <f t="shared" si="6"/>
        <v>3.5067440738597235</v>
      </c>
      <c r="P26">
        <f t="shared" si="1"/>
        <v>8.2479275134435852</v>
      </c>
    </row>
    <row r="27" spans="1:16" x14ac:dyDescent="0.75">
      <c r="A27" s="1">
        <v>43903</v>
      </c>
      <c r="B27" s="6">
        <v>43903</v>
      </c>
      <c r="C27" s="6"/>
      <c r="D27">
        <v>0</v>
      </c>
      <c r="E27" t="e">
        <f t="shared" si="4"/>
        <v>#NUM!</v>
      </c>
      <c r="F27">
        <f t="shared" si="7"/>
        <v>1</v>
      </c>
      <c r="G27">
        <f t="shared" si="5"/>
        <v>0</v>
      </c>
      <c r="J27">
        <v>56</v>
      </c>
      <c r="K27">
        <f t="shared" si="0"/>
        <v>360</v>
      </c>
      <c r="L27">
        <f t="shared" si="2"/>
        <v>1.17217209239678</v>
      </c>
      <c r="M27">
        <f t="shared" si="3"/>
        <v>4.3632988279357896</v>
      </c>
      <c r="N27">
        <f t="shared" si="6"/>
        <v>3.2918143162596296</v>
      </c>
      <c r="P27">
        <f t="shared" si="1"/>
        <v>8.4918530963296757</v>
      </c>
    </row>
    <row r="28" spans="1:16" x14ac:dyDescent="0.75">
      <c r="A28" s="1">
        <v>43904</v>
      </c>
      <c r="B28" s="6">
        <v>43904</v>
      </c>
      <c r="C28" s="6"/>
      <c r="D28">
        <v>0</v>
      </c>
      <c r="E28" t="e">
        <f t="shared" si="4"/>
        <v>#NUM!</v>
      </c>
      <c r="F28">
        <f t="shared" si="7"/>
        <v>1</v>
      </c>
      <c r="G28">
        <f t="shared" si="5"/>
        <v>0</v>
      </c>
      <c r="J28">
        <v>34</v>
      </c>
      <c r="K28">
        <f t="shared" si="0"/>
        <v>394</v>
      </c>
      <c r="L28">
        <f t="shared" si="2"/>
        <v>1.1633940680135584</v>
      </c>
      <c r="M28">
        <f t="shared" si="3"/>
        <v>4.5800159035262231</v>
      </c>
      <c r="N28">
        <f t="shared" si="6"/>
        <v>3.1113676934636625</v>
      </c>
      <c r="P28">
        <f t="shared" si="1"/>
        <v>8.6220518194563773</v>
      </c>
    </row>
    <row r="29" spans="1:16" x14ac:dyDescent="0.75">
      <c r="A29" s="1">
        <v>43905</v>
      </c>
      <c r="B29" s="6">
        <v>43905</v>
      </c>
      <c r="C29" s="6"/>
      <c r="D29">
        <v>1</v>
      </c>
      <c r="E29">
        <f t="shared" si="4"/>
        <v>0</v>
      </c>
      <c r="F29">
        <f t="shared" si="7"/>
        <v>2</v>
      </c>
      <c r="G29">
        <f t="shared" si="5"/>
        <v>1</v>
      </c>
      <c r="H29">
        <f t="shared" ref="H29:H66" si="8">(F32/F25)^(1/7)</f>
        <v>1.2584989506418267</v>
      </c>
      <c r="J29">
        <v>64</v>
      </c>
      <c r="K29">
        <f t="shared" si="0"/>
        <v>458</v>
      </c>
      <c r="L29">
        <f t="shared" si="2"/>
        <v>1.1560114316222068</v>
      </c>
      <c r="M29">
        <f t="shared" si="3"/>
        <v>4.7811279813056213</v>
      </c>
      <c r="N29">
        <f t="shared" si="6"/>
        <v>2.966306106677544</v>
      </c>
      <c r="P29">
        <f t="shared" si="1"/>
        <v>8.8392037880969454</v>
      </c>
    </row>
    <row r="30" spans="1:16" x14ac:dyDescent="0.75">
      <c r="A30" s="7">
        <v>43906</v>
      </c>
      <c r="B30" s="8">
        <v>43906</v>
      </c>
      <c r="C30" s="8"/>
      <c r="D30" s="9">
        <v>3</v>
      </c>
      <c r="E30" s="9">
        <f t="shared" si="4"/>
        <v>1.5849625007211563</v>
      </c>
      <c r="F30" s="9">
        <f t="shared" si="7"/>
        <v>5</v>
      </c>
      <c r="G30" s="9">
        <f t="shared" si="5"/>
        <v>2.3219280948873622</v>
      </c>
      <c r="H30" s="9">
        <f t="shared" si="8"/>
        <v>1.2584989506418267</v>
      </c>
      <c r="I30" s="9"/>
      <c r="J30" s="9">
        <v>68</v>
      </c>
      <c r="K30" s="9">
        <f t="shared" si="0"/>
        <v>526</v>
      </c>
      <c r="L30" s="9">
        <f t="shared" si="2"/>
        <v>1.1472073875338205</v>
      </c>
      <c r="M30" s="9">
        <f t="shared" si="3"/>
        <v>5.0472875440673706</v>
      </c>
      <c r="N30" s="9">
        <f t="shared" si="6"/>
        <v>2.8010090534128422</v>
      </c>
      <c r="P30">
        <f t="shared" si="1"/>
        <v>9.0389189892923039</v>
      </c>
    </row>
    <row r="31" spans="1:16" x14ac:dyDescent="0.75">
      <c r="A31" s="1">
        <v>43907</v>
      </c>
      <c r="B31" s="6">
        <v>43907</v>
      </c>
      <c r="C31" s="6"/>
      <c r="D31">
        <v>0</v>
      </c>
      <c r="E31" t="e">
        <f t="shared" si="4"/>
        <v>#NUM!</v>
      </c>
      <c r="F31">
        <f t="shared" si="7"/>
        <v>5</v>
      </c>
      <c r="G31">
        <f t="shared" si="5"/>
        <v>2.3219280948873622</v>
      </c>
      <c r="H31">
        <f t="shared" si="8"/>
        <v>1.3459001926323562</v>
      </c>
      <c r="J31">
        <v>74</v>
      </c>
      <c r="K31">
        <f t="shared" si="0"/>
        <v>600</v>
      </c>
      <c r="L31">
        <f t="shared" si="2"/>
        <v>1.1474774781590731</v>
      </c>
      <c r="M31">
        <f t="shared" si="3"/>
        <v>5.0386505368796914</v>
      </c>
      <c r="N31">
        <f t="shared" si="6"/>
        <v>2.805958716873509</v>
      </c>
      <c r="P31">
        <f t="shared" si="1"/>
        <v>9.2288186904958813</v>
      </c>
    </row>
    <row r="32" spans="1:16" x14ac:dyDescent="0.75">
      <c r="A32" s="1">
        <v>43908</v>
      </c>
      <c r="B32" s="6">
        <v>43908</v>
      </c>
      <c r="C32" s="6"/>
      <c r="D32">
        <v>0</v>
      </c>
      <c r="E32" t="e">
        <f t="shared" si="4"/>
        <v>#NUM!</v>
      </c>
      <c r="F32">
        <f t="shared" si="7"/>
        <v>5</v>
      </c>
      <c r="G32">
        <f t="shared" si="5"/>
        <v>2.3219280948873622</v>
      </c>
      <c r="H32">
        <f t="shared" si="8"/>
        <v>1.3894954943731377</v>
      </c>
      <c r="J32">
        <v>98</v>
      </c>
      <c r="K32">
        <f t="shared" si="0"/>
        <v>698</v>
      </c>
      <c r="L32">
        <f t="shared" si="2"/>
        <v>1.1471498251723067</v>
      </c>
      <c r="M32">
        <f t="shared" si="3"/>
        <v>5.0491323764221505</v>
      </c>
      <c r="N32">
        <f t="shared" si="6"/>
        <v>2.7999551480292348</v>
      </c>
      <c r="P32">
        <f t="shared" si="1"/>
        <v>9.4470832262096529</v>
      </c>
    </row>
    <row r="33" spans="1:16" x14ac:dyDescent="0.75">
      <c r="A33" s="1">
        <v>43909</v>
      </c>
      <c r="B33" s="6">
        <v>43909</v>
      </c>
      <c r="C33" s="6"/>
      <c r="D33">
        <v>0</v>
      </c>
      <c r="E33" t="e">
        <f t="shared" si="4"/>
        <v>#NUM!</v>
      </c>
      <c r="F33">
        <f t="shared" si="7"/>
        <v>5</v>
      </c>
      <c r="G33">
        <f t="shared" si="5"/>
        <v>2.3219280948873622</v>
      </c>
      <c r="H33">
        <f t="shared" si="8"/>
        <v>1.2584989506418267</v>
      </c>
      <c r="J33">
        <v>97</v>
      </c>
      <c r="K33">
        <f t="shared" si="0"/>
        <v>795</v>
      </c>
      <c r="L33">
        <f t="shared" si="2"/>
        <v>1.1353915906248035</v>
      </c>
      <c r="M33">
        <f t="shared" si="3"/>
        <v>5.4588144065971562</v>
      </c>
      <c r="N33">
        <f t="shared" si="6"/>
        <v>2.5917466715472899</v>
      </c>
      <c r="P33">
        <f t="shared" si="1"/>
        <v>9.6348110501717183</v>
      </c>
    </row>
    <row r="34" spans="1:16" x14ac:dyDescent="0.75">
      <c r="A34" s="1">
        <v>43910</v>
      </c>
      <c r="B34" s="6">
        <v>43910</v>
      </c>
      <c r="C34" s="6"/>
      <c r="D34">
        <v>3</v>
      </c>
      <c r="E34">
        <f t="shared" si="4"/>
        <v>1.5849625007211563</v>
      </c>
      <c r="F34">
        <f t="shared" si="7"/>
        <v>8</v>
      </c>
      <c r="G34">
        <f t="shared" si="5"/>
        <v>3</v>
      </c>
      <c r="H34">
        <f t="shared" si="8"/>
        <v>1.1807672055499931</v>
      </c>
      <c r="J34">
        <v>148</v>
      </c>
      <c r="K34">
        <f t="shared" si="0"/>
        <v>943</v>
      </c>
      <c r="L34">
        <f t="shared" si="2"/>
        <v>1.1325305693746799</v>
      </c>
      <c r="M34">
        <f t="shared" si="3"/>
        <v>5.5694794968431722</v>
      </c>
      <c r="N34">
        <f t="shared" si="6"/>
        <v>2.5431647785925398</v>
      </c>
      <c r="P34">
        <f t="shared" si="1"/>
        <v>9.8811139606750977</v>
      </c>
    </row>
    <row r="35" spans="1:16" x14ac:dyDescent="0.75">
      <c r="A35" s="1">
        <v>43911</v>
      </c>
      <c r="B35" s="6">
        <v>43911</v>
      </c>
      <c r="C35" s="6"/>
      <c r="D35">
        <v>2</v>
      </c>
      <c r="E35">
        <f t="shared" si="4"/>
        <v>1</v>
      </c>
      <c r="F35">
        <f t="shared" si="7"/>
        <v>10</v>
      </c>
      <c r="G35">
        <f t="shared" si="5"/>
        <v>3.3219280948873626</v>
      </c>
      <c r="H35">
        <f t="shared" si="8"/>
        <v>1.2101138403350038</v>
      </c>
      <c r="J35">
        <v>87</v>
      </c>
      <c r="K35">
        <f t="shared" si="0"/>
        <v>1030</v>
      </c>
      <c r="L35">
        <f t="shared" si="2"/>
        <v>1.1285577320739897</v>
      </c>
      <c r="M35">
        <f t="shared" si="3"/>
        <v>5.7313086053663911</v>
      </c>
      <c r="N35">
        <f t="shared" si="6"/>
        <v>2.4770133908112366</v>
      </c>
      <c r="P35">
        <f t="shared" si="1"/>
        <v>10.008428622070582</v>
      </c>
    </row>
    <row r="36" spans="1:16" x14ac:dyDescent="0.75">
      <c r="A36" s="1">
        <v>43912</v>
      </c>
      <c r="B36" s="6">
        <v>43912</v>
      </c>
      <c r="C36" s="6"/>
      <c r="D36">
        <v>0</v>
      </c>
      <c r="E36" t="e">
        <f t="shared" si="4"/>
        <v>#NUM!</v>
      </c>
      <c r="F36">
        <f t="shared" si="7"/>
        <v>10</v>
      </c>
      <c r="G36">
        <f t="shared" si="5"/>
        <v>3.3219280948873626</v>
      </c>
      <c r="H36">
        <f t="shared" si="8"/>
        <v>1.330993577811064</v>
      </c>
      <c r="J36">
        <v>84</v>
      </c>
      <c r="K36">
        <f t="shared" si="0"/>
        <v>1114</v>
      </c>
      <c r="L36">
        <f t="shared" si="2"/>
        <v>1.1230794261817867</v>
      </c>
      <c r="M36">
        <f t="shared" si="3"/>
        <v>5.9715766810555486</v>
      </c>
      <c r="N36">
        <f t="shared" si="6"/>
        <v>2.3882431222058962</v>
      </c>
      <c r="P36">
        <f t="shared" si="1"/>
        <v>10.121533517340033</v>
      </c>
    </row>
    <row r="37" spans="1:16" x14ac:dyDescent="0.75">
      <c r="A37" s="1">
        <v>43913</v>
      </c>
      <c r="B37" s="6">
        <v>43913</v>
      </c>
      <c r="C37" s="6"/>
      <c r="D37">
        <v>6</v>
      </c>
      <c r="E37">
        <f t="shared" si="4"/>
        <v>2.5849625007211561</v>
      </c>
      <c r="F37">
        <f t="shared" si="7"/>
        <v>16</v>
      </c>
      <c r="G37">
        <f t="shared" si="5"/>
        <v>4</v>
      </c>
      <c r="H37">
        <f t="shared" si="8"/>
        <v>1.3598774704960335</v>
      </c>
      <c r="J37">
        <v>143</v>
      </c>
      <c r="K37">
        <f t="shared" si="0"/>
        <v>1257</v>
      </c>
      <c r="L37">
        <f t="shared" si="2"/>
        <v>1.1168331775403189</v>
      </c>
      <c r="M37">
        <f t="shared" si="3"/>
        <v>6.2729863725089228</v>
      </c>
      <c r="N37">
        <f t="shared" si="6"/>
        <v>2.2904051011975186</v>
      </c>
      <c r="P37">
        <f t="shared" si="1"/>
        <v>10.295768934420508</v>
      </c>
    </row>
    <row r="38" spans="1:16" x14ac:dyDescent="0.75">
      <c r="A38" s="1">
        <v>43914</v>
      </c>
      <c r="B38" s="6">
        <v>43914</v>
      </c>
      <c r="C38" s="6"/>
      <c r="D38">
        <v>3</v>
      </c>
      <c r="E38">
        <f t="shared" si="4"/>
        <v>1.5849625007211563</v>
      </c>
      <c r="F38">
        <f t="shared" si="7"/>
        <v>19</v>
      </c>
      <c r="G38">
        <f t="shared" si="5"/>
        <v>4.2479275134435852</v>
      </c>
      <c r="H38">
        <f t="shared" si="8"/>
        <v>1.3335483055908579</v>
      </c>
      <c r="J38">
        <v>142</v>
      </c>
      <c r="K38">
        <f t="shared" si="0"/>
        <v>1399</v>
      </c>
      <c r="L38">
        <f t="shared" si="2"/>
        <v>1.1065814907718143</v>
      </c>
      <c r="M38">
        <f t="shared" si="3"/>
        <v>6.8441726634601343</v>
      </c>
      <c r="N38">
        <f t="shared" si="6"/>
        <v>2.1373493471116469</v>
      </c>
      <c r="P38">
        <f t="shared" si="1"/>
        <v>10.450180247164754</v>
      </c>
    </row>
    <row r="39" spans="1:16" x14ac:dyDescent="0.75">
      <c r="A39" s="1">
        <v>43915</v>
      </c>
      <c r="B39" s="6">
        <v>43915</v>
      </c>
      <c r="C39" s="6"/>
      <c r="D39">
        <v>18</v>
      </c>
      <c r="E39">
        <f t="shared" si="4"/>
        <v>4.1699250014423122</v>
      </c>
      <c r="F39">
        <f t="shared" si="7"/>
        <v>37</v>
      </c>
      <c r="G39">
        <f t="shared" si="5"/>
        <v>5.2094533656289501</v>
      </c>
      <c r="H39">
        <f t="shared" si="8"/>
        <v>1.3007430289425703</v>
      </c>
      <c r="J39">
        <v>174</v>
      </c>
      <c r="K39">
        <f t="shared" si="0"/>
        <v>1573</v>
      </c>
      <c r="L39">
        <f t="shared" si="2"/>
        <v>1.1036295399422402</v>
      </c>
      <c r="M39">
        <f t="shared" si="3"/>
        <v>7.0295815741380698</v>
      </c>
      <c r="N39">
        <f t="shared" si="6"/>
        <v>2.0949558396214805</v>
      </c>
      <c r="P39">
        <f t="shared" si="1"/>
        <v>10.619302955415687</v>
      </c>
    </row>
    <row r="40" spans="1:16" x14ac:dyDescent="0.75">
      <c r="A40" s="1">
        <v>43916</v>
      </c>
      <c r="B40" s="6">
        <v>43916</v>
      </c>
      <c r="C40" s="6"/>
      <c r="D40">
        <v>6</v>
      </c>
      <c r="E40">
        <f t="shared" si="4"/>
        <v>2.5849625007211561</v>
      </c>
      <c r="F40">
        <f t="shared" si="7"/>
        <v>43</v>
      </c>
      <c r="G40">
        <f t="shared" si="5"/>
        <v>5.4262647547020979</v>
      </c>
      <c r="H40">
        <f t="shared" si="8"/>
        <v>1.3150123897580477</v>
      </c>
      <c r="J40">
        <v>150</v>
      </c>
      <c r="K40">
        <f t="shared" si="0"/>
        <v>1723</v>
      </c>
      <c r="L40">
        <f t="shared" si="2"/>
        <v>1.1022396200037947</v>
      </c>
      <c r="M40">
        <f t="shared" si="3"/>
        <v>7.1205854322394</v>
      </c>
      <c r="N40">
        <f t="shared" si="6"/>
        <v>2.0752486147694311</v>
      </c>
      <c r="P40">
        <f t="shared" si="1"/>
        <v>10.750706986224948</v>
      </c>
    </row>
    <row r="41" spans="1:16" x14ac:dyDescent="0.75">
      <c r="A41" s="1">
        <v>43917</v>
      </c>
      <c r="B41" s="6">
        <v>43917</v>
      </c>
      <c r="C41" s="6"/>
      <c r="D41">
        <v>17</v>
      </c>
      <c r="E41">
        <f t="shared" si="4"/>
        <v>4.08746284125034</v>
      </c>
      <c r="F41">
        <f t="shared" si="7"/>
        <v>60</v>
      </c>
      <c r="G41">
        <f t="shared" si="5"/>
        <v>5.9068905956085187</v>
      </c>
      <c r="H41">
        <f t="shared" si="8"/>
        <v>1.2778125413380725</v>
      </c>
      <c r="J41">
        <v>193</v>
      </c>
      <c r="K41">
        <f t="shared" si="0"/>
        <v>1916</v>
      </c>
      <c r="L41">
        <f t="shared" si="2"/>
        <v>1.0969899324218748</v>
      </c>
      <c r="M41">
        <f t="shared" si="3"/>
        <v>7.4878162636054473</v>
      </c>
      <c r="N41">
        <f t="shared" si="6"/>
        <v>2.0022569695712398</v>
      </c>
      <c r="P41">
        <f t="shared" si="1"/>
        <v>10.90388184573618</v>
      </c>
    </row>
    <row r="42" spans="1:16" x14ac:dyDescent="0.75">
      <c r="A42" s="1">
        <v>43918</v>
      </c>
      <c r="B42" s="6">
        <v>43918</v>
      </c>
      <c r="C42" s="6"/>
      <c r="D42">
        <v>3</v>
      </c>
      <c r="E42">
        <f t="shared" si="4"/>
        <v>1.5849625007211563</v>
      </c>
      <c r="F42">
        <f t="shared" si="7"/>
        <v>63</v>
      </c>
      <c r="G42">
        <f t="shared" si="5"/>
        <v>5.9772799234999168</v>
      </c>
      <c r="H42">
        <f t="shared" si="8"/>
        <v>1.2748777278447814</v>
      </c>
      <c r="J42">
        <v>138</v>
      </c>
      <c r="K42">
        <f t="shared" si="0"/>
        <v>2054</v>
      </c>
      <c r="L42">
        <f t="shared" si="2"/>
        <v>1.0938301775995307</v>
      </c>
      <c r="M42">
        <f t="shared" si="3"/>
        <v>7.7286459923469994</v>
      </c>
      <c r="N42">
        <f t="shared" si="6"/>
        <v>1.9594052028956679</v>
      </c>
      <c r="P42">
        <f t="shared" si="1"/>
        <v>11.004220466318195</v>
      </c>
    </row>
    <row r="43" spans="1:16" x14ac:dyDescent="0.75">
      <c r="A43" s="1">
        <v>43919</v>
      </c>
      <c r="B43" s="6">
        <v>43919</v>
      </c>
      <c r="C43" s="6"/>
      <c r="D43">
        <v>5</v>
      </c>
      <c r="E43">
        <f t="shared" si="4"/>
        <v>2.3219280948873622</v>
      </c>
      <c r="F43">
        <f t="shared" si="7"/>
        <v>68</v>
      </c>
      <c r="G43">
        <f t="shared" si="5"/>
        <v>6.08746284125034</v>
      </c>
      <c r="H43">
        <f t="shared" si="8"/>
        <v>1.2201869151947842</v>
      </c>
      <c r="J43">
        <v>148</v>
      </c>
      <c r="K43">
        <f t="shared" si="0"/>
        <v>2202</v>
      </c>
      <c r="L43">
        <f t="shared" si="2"/>
        <v>1.0895931049971304</v>
      </c>
      <c r="M43">
        <f t="shared" si="3"/>
        <v>8.0782309429518975</v>
      </c>
      <c r="N43">
        <f t="shared" si="6"/>
        <v>1.9031919739269774</v>
      </c>
      <c r="P43">
        <f t="shared" si="1"/>
        <v>11.104598753564369</v>
      </c>
    </row>
    <row r="44" spans="1:16" x14ac:dyDescent="0.75">
      <c r="A44" s="1">
        <v>43920</v>
      </c>
      <c r="B44" s="6">
        <v>43920</v>
      </c>
      <c r="C44" s="6"/>
      <c r="D44">
        <v>21</v>
      </c>
      <c r="E44">
        <f t="shared" si="4"/>
        <v>4.3923174227787607</v>
      </c>
      <c r="F44">
        <f t="shared" si="7"/>
        <v>89</v>
      </c>
      <c r="G44">
        <f t="shared" si="5"/>
        <v>6.4757334309663976</v>
      </c>
      <c r="H44">
        <f t="shared" si="8"/>
        <v>1.2259803539538596</v>
      </c>
      <c r="J44">
        <v>201</v>
      </c>
      <c r="K44">
        <f t="shared" si="0"/>
        <v>2403</v>
      </c>
      <c r="L44">
        <f t="shared" si="2"/>
        <v>1.0852562027943029</v>
      </c>
      <c r="M44">
        <f t="shared" si="3"/>
        <v>8.4720153995917649</v>
      </c>
      <c r="N44">
        <f t="shared" si="6"/>
        <v>1.8471070907300369</v>
      </c>
      <c r="P44">
        <f t="shared" si="1"/>
        <v>11.230620933129867</v>
      </c>
    </row>
    <row r="45" spans="1:16" x14ac:dyDescent="0.75">
      <c r="A45" s="1">
        <v>43921</v>
      </c>
      <c r="B45" s="6">
        <v>43921</v>
      </c>
      <c r="C45" s="6"/>
      <c r="D45">
        <v>15</v>
      </c>
      <c r="E45">
        <f t="shared" si="4"/>
        <v>3.9068905956085187</v>
      </c>
      <c r="F45">
        <f t="shared" si="7"/>
        <v>104</v>
      </c>
      <c r="G45">
        <f t="shared" si="5"/>
        <v>6.7004397181410917</v>
      </c>
      <c r="H45">
        <f t="shared" si="8"/>
        <v>1.1910378402040955</v>
      </c>
      <c r="J45">
        <v>218</v>
      </c>
      <c r="K45">
        <f t="shared" si="0"/>
        <v>2621</v>
      </c>
      <c r="L45">
        <f t="shared" si="2"/>
        <v>1.0777453159750112</v>
      </c>
      <c r="M45">
        <f t="shared" si="3"/>
        <v>9.2578626605448822</v>
      </c>
      <c r="N45">
        <f t="shared" si="6"/>
        <v>1.7533599418178902</v>
      </c>
      <c r="P45">
        <f t="shared" si="1"/>
        <v>11.355901638328419</v>
      </c>
    </row>
    <row r="46" spans="1:16" x14ac:dyDescent="0.75">
      <c r="A46" s="1">
        <v>43922</v>
      </c>
      <c r="B46" s="6">
        <v>43922</v>
      </c>
      <c r="C46" s="6"/>
      <c r="D46">
        <v>45</v>
      </c>
      <c r="E46">
        <f t="shared" si="4"/>
        <v>5.4918530963296748</v>
      </c>
      <c r="F46">
        <f t="shared" si="7"/>
        <v>149</v>
      </c>
      <c r="G46">
        <f t="shared" si="5"/>
        <v>7.2191685204621621</v>
      </c>
      <c r="H46">
        <f t="shared" si="8"/>
        <v>1.1994369512640806</v>
      </c>
      <c r="J46">
        <v>247</v>
      </c>
      <c r="K46">
        <f t="shared" si="0"/>
        <v>2868</v>
      </c>
      <c r="L46">
        <f t="shared" si="2"/>
        <v>1.073747888974949</v>
      </c>
      <c r="M46">
        <f t="shared" si="3"/>
        <v>9.7413387220489831</v>
      </c>
      <c r="N46">
        <f t="shared" si="6"/>
        <v>1.7051689762514346</v>
      </c>
      <c r="P46">
        <f t="shared" si="1"/>
        <v>11.485829308701906</v>
      </c>
    </row>
    <row r="47" spans="1:16" x14ac:dyDescent="0.75">
      <c r="A47" s="1">
        <v>43923</v>
      </c>
      <c r="B47" s="6">
        <v>43923</v>
      </c>
      <c r="C47" s="6"/>
      <c r="D47">
        <v>30</v>
      </c>
      <c r="E47">
        <f t="shared" si="4"/>
        <v>4.9068905956085187</v>
      </c>
      <c r="F47">
        <f t="shared" si="7"/>
        <v>179</v>
      </c>
      <c r="G47">
        <f t="shared" si="5"/>
        <v>7.4838157772642564</v>
      </c>
      <c r="H47">
        <f t="shared" si="8"/>
        <v>1.2051012699345693</v>
      </c>
      <c r="J47">
        <v>187</v>
      </c>
      <c r="K47">
        <f t="shared" si="0"/>
        <v>3055</v>
      </c>
      <c r="L47">
        <f t="shared" si="2"/>
        <v>1.0693099827023893</v>
      </c>
      <c r="M47">
        <f t="shared" si="3"/>
        <v>10.343386238489193</v>
      </c>
      <c r="N47">
        <f t="shared" si="6"/>
        <v>1.6530163890919569</v>
      </c>
      <c r="P47">
        <f t="shared" si="1"/>
        <v>11.576956664706092</v>
      </c>
    </row>
    <row r="48" spans="1:16" x14ac:dyDescent="0.75">
      <c r="A48" s="1">
        <v>43924</v>
      </c>
      <c r="B48" s="6">
        <v>43924</v>
      </c>
      <c r="C48" s="6"/>
      <c r="D48">
        <v>25</v>
      </c>
      <c r="E48">
        <f t="shared" si="4"/>
        <v>4.6438561897747244</v>
      </c>
      <c r="F48">
        <f t="shared" si="7"/>
        <v>204</v>
      </c>
      <c r="G48">
        <f t="shared" si="5"/>
        <v>7.6724253419714952</v>
      </c>
      <c r="H48">
        <f t="shared" si="8"/>
        <v>1.1912626279760852</v>
      </c>
      <c r="J48">
        <v>181</v>
      </c>
      <c r="K48">
        <f t="shared" si="0"/>
        <v>3236</v>
      </c>
      <c r="L48">
        <f t="shared" si="2"/>
        <v>1.0645827247793662</v>
      </c>
      <c r="M48">
        <f t="shared" si="3"/>
        <v>11.075661532570159</v>
      </c>
      <c r="N48">
        <f t="shared" si="6"/>
        <v>1.5989894884349103</v>
      </c>
      <c r="P48">
        <f t="shared" si="1"/>
        <v>11.659995892429977</v>
      </c>
    </row>
    <row r="49" spans="1:16" x14ac:dyDescent="0.75">
      <c r="A49" s="1">
        <v>43925</v>
      </c>
      <c r="B49" s="6">
        <v>43925</v>
      </c>
      <c r="C49" s="6"/>
      <c r="D49">
        <v>21</v>
      </c>
      <c r="E49">
        <f t="shared" si="4"/>
        <v>4.3923174227787607</v>
      </c>
      <c r="F49">
        <f t="shared" si="7"/>
        <v>225</v>
      </c>
      <c r="G49">
        <f t="shared" si="5"/>
        <v>7.8137811912170374</v>
      </c>
      <c r="H49">
        <f t="shared" si="8"/>
        <v>1.2038044600983708</v>
      </c>
      <c r="J49">
        <v>144</v>
      </c>
      <c r="K49">
        <f t="shared" si="0"/>
        <v>3380</v>
      </c>
      <c r="L49">
        <f t="shared" si="2"/>
        <v>1.0595762580554444</v>
      </c>
      <c r="M49">
        <f t="shared" si="3"/>
        <v>11.977852085989468</v>
      </c>
      <c r="N49">
        <f t="shared" si="6"/>
        <v>1.543446707575767</v>
      </c>
      <c r="P49">
        <f t="shared" si="1"/>
        <v>11.722807531169547</v>
      </c>
    </row>
    <row r="50" spans="1:16" x14ac:dyDescent="0.75">
      <c r="A50" s="1">
        <v>43926</v>
      </c>
      <c r="B50" s="6">
        <v>43926</v>
      </c>
      <c r="C50" s="6"/>
      <c r="D50">
        <v>26</v>
      </c>
      <c r="E50">
        <f t="shared" si="4"/>
        <v>4.7004397181410926</v>
      </c>
      <c r="F50">
        <f t="shared" si="7"/>
        <v>251</v>
      </c>
      <c r="G50">
        <f t="shared" si="5"/>
        <v>7.971543553950772</v>
      </c>
      <c r="H50">
        <f t="shared" si="8"/>
        <v>1.1591691706258951</v>
      </c>
      <c r="J50">
        <v>140</v>
      </c>
      <c r="K50">
        <f t="shared" si="0"/>
        <v>3520</v>
      </c>
      <c r="L50">
        <f t="shared" si="2"/>
        <v>1.0540575108869508</v>
      </c>
      <c r="M50">
        <f t="shared" si="3"/>
        <v>13.165935549666033</v>
      </c>
      <c r="N50">
        <f t="shared" si="6"/>
        <v>1.4841654055446245</v>
      </c>
      <c r="P50">
        <f t="shared" si="1"/>
        <v>11.78135971352466</v>
      </c>
    </row>
    <row r="51" spans="1:16" x14ac:dyDescent="0.75">
      <c r="A51" s="1">
        <v>43927</v>
      </c>
      <c r="B51" s="6">
        <v>43927</v>
      </c>
      <c r="C51" s="6"/>
      <c r="D51">
        <v>52</v>
      </c>
      <c r="E51">
        <f t="shared" si="4"/>
        <v>5.7004397181410926</v>
      </c>
      <c r="F51">
        <f t="shared" si="7"/>
        <v>303</v>
      </c>
      <c r="G51">
        <f t="shared" si="5"/>
        <v>8.2431739834729498</v>
      </c>
      <c r="H51">
        <f t="shared" si="8"/>
        <v>1.1533710175090548</v>
      </c>
      <c r="J51">
        <v>204</v>
      </c>
      <c r="K51">
        <f t="shared" si="0"/>
        <v>3724</v>
      </c>
      <c r="L51">
        <f t="shared" si="2"/>
        <v>1.0511237589843638</v>
      </c>
      <c r="M51">
        <f t="shared" si="3"/>
        <v>13.901913868886847</v>
      </c>
      <c r="N51">
        <f t="shared" si="6"/>
        <v>1.4534627150780783</v>
      </c>
      <c r="P51">
        <f t="shared" si="1"/>
        <v>11.862637357558794</v>
      </c>
    </row>
    <row r="52" spans="1:16" x14ac:dyDescent="0.75">
      <c r="A52" s="1">
        <v>43928</v>
      </c>
      <c r="B52" s="6">
        <v>43928</v>
      </c>
      <c r="C52" s="6"/>
      <c r="D52">
        <v>78</v>
      </c>
      <c r="E52">
        <f t="shared" si="4"/>
        <v>6.2854022188622487</v>
      </c>
      <c r="F52">
        <f t="shared" si="7"/>
        <v>381</v>
      </c>
      <c r="G52">
        <f t="shared" si="5"/>
        <v>8.5736471874933233</v>
      </c>
      <c r="H52">
        <f t="shared" si="8"/>
        <v>1.1398522810475968</v>
      </c>
      <c r="J52">
        <v>206</v>
      </c>
      <c r="K52">
        <f t="shared" si="0"/>
        <v>3930</v>
      </c>
      <c r="L52">
        <f t="shared" ref="L52" si="9">(K55/K48)^(1/7)</f>
        <v>1.0472315451512133</v>
      </c>
      <c r="M52">
        <f>LN(2)/LN(L52)</f>
        <v>15.019421496763353</v>
      </c>
      <c r="N52">
        <f t="shared" si="6"/>
        <v>1.4135799222881962</v>
      </c>
      <c r="P52">
        <f t="shared" si="1"/>
        <v>11.94031359714597</v>
      </c>
    </row>
    <row r="53" spans="1:16" x14ac:dyDescent="0.75">
      <c r="A53" s="1">
        <v>43929</v>
      </c>
      <c r="B53" s="6">
        <v>43929</v>
      </c>
      <c r="C53" s="6"/>
      <c r="D53">
        <v>38</v>
      </c>
      <c r="E53">
        <f t="shared" si="4"/>
        <v>5.2479275134435852</v>
      </c>
      <c r="F53">
        <f t="shared" si="7"/>
        <v>419</v>
      </c>
      <c r="G53">
        <f t="shared" si="5"/>
        <v>8.7108064336993518</v>
      </c>
      <c r="H53">
        <f t="shared" si="8"/>
        <v>1.1280576890596536</v>
      </c>
      <c r="J53">
        <v>216</v>
      </c>
      <c r="K53">
        <f t="shared" si="0"/>
        <v>4146</v>
      </c>
      <c r="P53">
        <f t="shared" si="1"/>
        <v>12.017504401109415</v>
      </c>
    </row>
    <row r="54" spans="1:16" x14ac:dyDescent="0.75">
      <c r="A54" s="1">
        <v>43930</v>
      </c>
      <c r="B54" s="6">
        <v>43930</v>
      </c>
      <c r="C54" s="6"/>
      <c r="D54">
        <v>67</v>
      </c>
      <c r="E54">
        <f t="shared" si="4"/>
        <v>6.0660891904577721</v>
      </c>
      <c r="F54">
        <f t="shared" si="7"/>
        <v>486</v>
      </c>
      <c r="G54">
        <f t="shared" si="5"/>
        <v>8.9248125036057804</v>
      </c>
      <c r="H54">
        <f t="shared" si="8"/>
        <v>1.1120829223542863</v>
      </c>
      <c r="J54">
        <v>185</v>
      </c>
      <c r="K54">
        <f t="shared" si="0"/>
        <v>4331</v>
      </c>
      <c r="P54">
        <f t="shared" si="1"/>
        <v>12.08048445706757</v>
      </c>
    </row>
    <row r="55" spans="1:16" x14ac:dyDescent="0.75">
      <c r="A55" s="1">
        <v>43931</v>
      </c>
      <c r="B55" s="6">
        <v>43931</v>
      </c>
      <c r="C55" s="6"/>
      <c r="D55">
        <v>24</v>
      </c>
      <c r="E55">
        <f t="shared" si="4"/>
        <v>4.584962500721157</v>
      </c>
      <c r="F55">
        <f t="shared" si="7"/>
        <v>510</v>
      </c>
      <c r="G55">
        <f t="shared" si="5"/>
        <v>8.9943534368588587</v>
      </c>
      <c r="H55">
        <f t="shared" si="8"/>
        <v>1.0869107543566123</v>
      </c>
      <c r="J55">
        <v>139</v>
      </c>
      <c r="K55">
        <f t="shared" si="0"/>
        <v>4470</v>
      </c>
      <c r="P55">
        <f t="shared" si="1"/>
        <v>12.12605911607068</v>
      </c>
    </row>
    <row r="56" spans="1:16" x14ac:dyDescent="0.75">
      <c r="A56" s="1">
        <f>A55+1</f>
        <v>43932</v>
      </c>
      <c r="B56" s="6">
        <v>43932</v>
      </c>
      <c r="C56" s="6"/>
      <c r="D56">
        <v>13</v>
      </c>
      <c r="E56">
        <f t="shared" si="4"/>
        <v>3.7004397181410922</v>
      </c>
      <c r="F56">
        <f t="shared" si="7"/>
        <v>523</v>
      </c>
      <c r="G56">
        <f t="shared" si="5"/>
        <v>9.030667136246942</v>
      </c>
      <c r="H56">
        <f t="shared" si="8"/>
        <v>1.0710456023374013</v>
      </c>
      <c r="P56" t="e">
        <f t="shared" si="1"/>
        <v>#NUM!</v>
      </c>
    </row>
    <row r="57" spans="1:16" x14ac:dyDescent="0.75">
      <c r="A57" s="1">
        <f t="shared" ref="A57:A69" si="10">A56+1</f>
        <v>43933</v>
      </c>
      <c r="B57" s="6">
        <v>43933</v>
      </c>
      <c r="C57" s="6"/>
      <c r="D57">
        <v>5</v>
      </c>
      <c r="E57">
        <f t="shared" si="4"/>
        <v>2.3219280948873622</v>
      </c>
      <c r="F57">
        <f t="shared" si="7"/>
        <v>528</v>
      </c>
      <c r="G57">
        <f t="shared" si="5"/>
        <v>9.0443941193584543</v>
      </c>
      <c r="H57">
        <f t="shared" si="8"/>
        <v>1.0765087995542229</v>
      </c>
      <c r="P57" t="e">
        <f t="shared" si="1"/>
        <v>#NUM!</v>
      </c>
    </row>
    <row r="58" spans="1:16" x14ac:dyDescent="0.75">
      <c r="A58" s="1">
        <f t="shared" si="10"/>
        <v>43934</v>
      </c>
      <c r="B58" s="6">
        <v>43934</v>
      </c>
      <c r="C58" s="6"/>
      <c r="D58">
        <v>15</v>
      </c>
      <c r="E58">
        <f t="shared" si="4"/>
        <v>3.9068905956085187</v>
      </c>
      <c r="F58">
        <f t="shared" si="7"/>
        <v>543</v>
      </c>
      <c r="G58">
        <f t="shared" si="5"/>
        <v>9.0848083878043617</v>
      </c>
      <c r="H58">
        <f t="shared" si="8"/>
        <v>1.0728351148292572</v>
      </c>
      <c r="P58" t="e">
        <f t="shared" si="1"/>
        <v>#NUM!</v>
      </c>
    </row>
    <row r="59" spans="1:16" x14ac:dyDescent="0.75">
      <c r="A59" s="1">
        <f t="shared" si="10"/>
        <v>43935</v>
      </c>
      <c r="B59" s="6">
        <v>43935</v>
      </c>
      <c r="C59" s="6"/>
      <c r="D59">
        <v>73</v>
      </c>
      <c r="E59">
        <f t="shared" si="4"/>
        <v>6.1898245588800176</v>
      </c>
      <c r="F59">
        <f t="shared" si="7"/>
        <v>616</v>
      </c>
      <c r="G59">
        <f t="shared" si="5"/>
        <v>9.2667865406949019</v>
      </c>
      <c r="H59">
        <f t="shared" si="8"/>
        <v>1.0694488000533933</v>
      </c>
      <c r="P59" t="e">
        <f t="shared" si="1"/>
        <v>#NUM!</v>
      </c>
    </row>
    <row r="60" spans="1:16" x14ac:dyDescent="0.75">
      <c r="A60" s="1">
        <f t="shared" si="10"/>
        <v>43936</v>
      </c>
      <c r="B60" s="6">
        <v>43936</v>
      </c>
      <c r="C60" s="6"/>
      <c r="D60">
        <v>86</v>
      </c>
      <c r="E60">
        <f t="shared" si="4"/>
        <v>6.4262647547020979</v>
      </c>
      <c r="F60">
        <f t="shared" si="7"/>
        <v>702</v>
      </c>
      <c r="G60">
        <f t="shared" si="5"/>
        <v>9.4553272203045609</v>
      </c>
      <c r="H60">
        <f t="shared" si="8"/>
        <v>1.0801152745578395</v>
      </c>
      <c r="P60" t="e">
        <f t="shared" si="1"/>
        <v>#NUM!</v>
      </c>
    </row>
    <row r="61" spans="1:16" x14ac:dyDescent="0.75">
      <c r="A61" s="1">
        <f t="shared" si="10"/>
        <v>43937</v>
      </c>
      <c r="B61" s="6">
        <v>43937</v>
      </c>
      <c r="C61" s="6"/>
      <c r="D61">
        <v>93</v>
      </c>
      <c r="E61">
        <f t="shared" si="4"/>
        <v>6.5391588111080319</v>
      </c>
      <c r="F61">
        <f t="shared" si="7"/>
        <v>795</v>
      </c>
      <c r="G61">
        <f t="shared" si="5"/>
        <v>9.6348110501717183</v>
      </c>
      <c r="H61">
        <f t="shared" si="8"/>
        <v>1.0827244852598881</v>
      </c>
      <c r="P61" t="e">
        <f t="shared" si="1"/>
        <v>#NUM!</v>
      </c>
    </row>
    <row r="62" spans="1:16" x14ac:dyDescent="0.75">
      <c r="A62" s="1">
        <f t="shared" si="10"/>
        <v>43938</v>
      </c>
      <c r="B62" s="6">
        <v>43938</v>
      </c>
      <c r="C62" s="6"/>
      <c r="D62">
        <v>21</v>
      </c>
      <c r="E62">
        <f t="shared" si="4"/>
        <v>4.3923174227787607</v>
      </c>
      <c r="F62">
        <f t="shared" si="7"/>
        <v>816</v>
      </c>
      <c r="G62">
        <f t="shared" si="5"/>
        <v>9.6724253419714952</v>
      </c>
      <c r="H62">
        <f t="shared" si="8"/>
        <v>1.0822069265081582</v>
      </c>
      <c r="P62" t="e">
        <f t="shared" si="1"/>
        <v>#NUM!</v>
      </c>
    </row>
    <row r="63" spans="1:16" x14ac:dyDescent="0.75">
      <c r="A63" s="1">
        <f t="shared" si="10"/>
        <v>43939</v>
      </c>
      <c r="B63" s="6">
        <v>43939</v>
      </c>
      <c r="C63" s="6"/>
      <c r="D63">
        <v>81</v>
      </c>
      <c r="E63">
        <f t="shared" si="4"/>
        <v>6.3398500028846252</v>
      </c>
      <c r="F63">
        <f t="shared" si="7"/>
        <v>897</v>
      </c>
      <c r="G63">
        <f t="shared" si="5"/>
        <v>9.8089641749192609</v>
      </c>
      <c r="H63">
        <f t="shared" si="8"/>
        <v>1.0750038663477677</v>
      </c>
      <c r="P63" t="e">
        <f t="shared" si="1"/>
        <v>#NUM!</v>
      </c>
    </row>
    <row r="64" spans="1:16" x14ac:dyDescent="0.75">
      <c r="A64" s="1">
        <f t="shared" si="10"/>
        <v>43940</v>
      </c>
      <c r="B64" s="6">
        <v>43940</v>
      </c>
      <c r="C64" s="6"/>
      <c r="D64">
        <v>24</v>
      </c>
      <c r="E64">
        <f t="shared" si="4"/>
        <v>4.584962500721157</v>
      </c>
      <c r="F64">
        <f t="shared" si="7"/>
        <v>921</v>
      </c>
      <c r="G64">
        <f t="shared" si="5"/>
        <v>9.8470573460913364</v>
      </c>
      <c r="H64">
        <f t="shared" si="8"/>
        <v>1.0620611522806891</v>
      </c>
      <c r="P64" t="e">
        <f t="shared" si="1"/>
        <v>#NUM!</v>
      </c>
    </row>
    <row r="65" spans="1:16" x14ac:dyDescent="0.75">
      <c r="A65" s="1">
        <f t="shared" si="10"/>
        <v>43941</v>
      </c>
      <c r="B65" s="6">
        <v>43941</v>
      </c>
      <c r="C65" s="6"/>
      <c r="D65">
        <v>23</v>
      </c>
      <c r="E65">
        <f t="shared" si="4"/>
        <v>4.5235619560570131</v>
      </c>
      <c r="F65">
        <f t="shared" si="7"/>
        <v>944</v>
      </c>
      <c r="G65">
        <f t="shared" si="5"/>
        <v>9.8826430493618407</v>
      </c>
      <c r="H65">
        <f t="shared" si="8"/>
        <v>1.0512499686530061</v>
      </c>
      <c r="P65" t="e">
        <f t="shared" si="1"/>
        <v>#NUM!</v>
      </c>
    </row>
    <row r="66" spans="1:16" x14ac:dyDescent="0.75">
      <c r="A66" s="1">
        <f t="shared" si="10"/>
        <v>43942</v>
      </c>
      <c r="B66" s="6">
        <v>43942</v>
      </c>
      <c r="C66" s="6"/>
      <c r="D66">
        <v>78</v>
      </c>
      <c r="E66">
        <f t="shared" si="4"/>
        <v>6.2854022188622487</v>
      </c>
      <c r="F66">
        <f t="shared" si="7"/>
        <v>1022</v>
      </c>
      <c r="G66">
        <f t="shared" si="5"/>
        <v>9.9971794809376213</v>
      </c>
      <c r="H66">
        <f t="shared" si="8"/>
        <v>1.0556313990072754</v>
      </c>
      <c r="P66" t="e">
        <f t="shared" si="1"/>
        <v>#NUM!</v>
      </c>
    </row>
    <row r="67" spans="1:16" x14ac:dyDescent="0.75">
      <c r="A67" s="1">
        <f t="shared" si="10"/>
        <v>43943</v>
      </c>
      <c r="B67" s="6">
        <v>43943</v>
      </c>
      <c r="C67" s="6"/>
      <c r="D67">
        <v>48</v>
      </c>
      <c r="E67">
        <f t="shared" si="4"/>
        <v>5.584962500721157</v>
      </c>
      <c r="F67">
        <f t="shared" si="7"/>
        <v>1070</v>
      </c>
      <c r="G67">
        <f t="shared" si="5"/>
        <v>10.06339508128851</v>
      </c>
      <c r="P67" t="e">
        <f t="shared" si="1"/>
        <v>#NUM!</v>
      </c>
    </row>
    <row r="68" spans="1:16" x14ac:dyDescent="0.75">
      <c r="A68" s="1">
        <f t="shared" si="10"/>
        <v>43944</v>
      </c>
      <c r="B68" s="6">
        <v>43944</v>
      </c>
      <c r="C68" s="6"/>
      <c r="D68">
        <v>58</v>
      </c>
      <c r="E68">
        <f t="shared" si="4"/>
        <v>5.8579809951275719</v>
      </c>
      <c r="F68">
        <f t="shared" si="7"/>
        <v>1128</v>
      </c>
      <c r="G68">
        <f t="shared" si="5"/>
        <v>10.139551352398794</v>
      </c>
      <c r="P68" t="e">
        <f t="shared" si="1"/>
        <v>#NUM!</v>
      </c>
    </row>
    <row r="69" spans="1:16" x14ac:dyDescent="0.75">
      <c r="A69" s="1">
        <f t="shared" si="10"/>
        <v>43945</v>
      </c>
      <c r="B69" s="6">
        <v>43945</v>
      </c>
      <c r="C69" s="6"/>
      <c r="D69">
        <v>64</v>
      </c>
      <c r="E69">
        <f t="shared" si="4"/>
        <v>6</v>
      </c>
      <c r="F69">
        <f t="shared" si="7"/>
        <v>1192</v>
      </c>
      <c r="G69">
        <f t="shared" si="5"/>
        <v>10.219168520462162</v>
      </c>
      <c r="P69" t="e">
        <f t="shared" si="1"/>
        <v>#NUM!</v>
      </c>
    </row>
    <row r="70" spans="1:16" x14ac:dyDescent="0.75">
      <c r="A70" t="s">
        <v>19</v>
      </c>
      <c r="B70" s="5" t="s">
        <v>19</v>
      </c>
      <c r="C70" s="5"/>
      <c r="D70">
        <v>0</v>
      </c>
    </row>
    <row r="71" spans="1:16" x14ac:dyDescent="0.75">
      <c r="A71" t="s">
        <v>23</v>
      </c>
      <c r="B71" s="5" t="s">
        <v>20</v>
      </c>
      <c r="C71" s="5"/>
      <c r="D71">
        <v>1192</v>
      </c>
    </row>
    <row r="72" spans="1:16" x14ac:dyDescent="0.75">
      <c r="B72" s="5" t="s">
        <v>21</v>
      </c>
      <c r="C72" s="5"/>
      <c r="D72">
        <v>1192</v>
      </c>
    </row>
    <row r="73" spans="1:16" x14ac:dyDescent="0.75">
      <c r="B73" s="5" t="s">
        <v>22</v>
      </c>
      <c r="C73" s="5"/>
      <c r="D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Bender</dc:creator>
  <cp:lastModifiedBy>Martin Bender</cp:lastModifiedBy>
  <dcterms:created xsi:type="dcterms:W3CDTF">2020-04-25T10:09:20Z</dcterms:created>
  <dcterms:modified xsi:type="dcterms:W3CDTF">2020-04-26T12:14:36Z</dcterms:modified>
</cp:coreProperties>
</file>