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. Students %" sheetId="1" state="visible" r:id="rId2"/>
    <sheet name="2. Lobc" sheetId="2" state="visible" r:id="rId3"/>
    <sheet name="3. Electricity renewables %" sheetId="3" state="visible" r:id="rId4"/>
    <sheet name="4. Total base scenario" sheetId="4" state="visible" r:id="rId5"/>
    <sheet name="6.Adjustments" sheetId="5" state="visible" r:id="rId6"/>
    <sheet name="7. Modelling BS numbers" sheetId="6" state="visible" r:id="rId7"/>
    <sheet name="5.Carbon offsettin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<sst xmlns="http://schemas.openxmlformats.org/spreadsheetml/2006/main" count="137" uniqueCount="34">
  <si>
    <t xml:space="preserve">Emissions</t>
  </si>
  <si>
    <t xml:space="preserve">Staff Air Travel - domestic and international</t>
  </si>
  <si>
    <t xml:space="preserve">Student air travel - domestic and international</t>
  </si>
  <si>
    <t xml:space="preserve">Electricity (incl transmission losses)</t>
  </si>
  <si>
    <t xml:space="preserve">Purchased Goods and Services - Food</t>
  </si>
  <si>
    <t xml:space="preserve">Waste from operations - to landfill, recycling and water processing</t>
  </si>
  <si>
    <t xml:space="preserve">Employee Commuting - Private vehicles</t>
  </si>
  <si>
    <t xml:space="preserve">Other</t>
  </si>
  <si>
    <t xml:space="preserve">Category</t>
  </si>
  <si>
    <t xml:space="preserve">Steam &amp; MTHW - coal (incl losses)</t>
  </si>
  <si>
    <t xml:space="preserve">Stationary Combustion - coal</t>
  </si>
  <si>
    <t xml:space="preserve">Stationary Combustion - LPG</t>
  </si>
  <si>
    <t xml:space="preserve">other Adjusted</t>
  </si>
  <si>
    <t xml:space="preserve">Student commuting</t>
  </si>
  <si>
    <t xml:space="preserve">Business Travel - accomodation</t>
  </si>
  <si>
    <t xml:space="preserve">Steam &amp; MTHW - biomass (incl losses)</t>
  </si>
  <si>
    <t xml:space="preserve">Business Travel - mileage, taxis and shuttles</t>
  </si>
  <si>
    <t xml:space="preserve">Fugitive Emissions - refrigerants</t>
  </si>
  <si>
    <t xml:space="preserve">Mobile Combustion - diesel, petrol, pcard &amp; marine</t>
  </si>
  <si>
    <t xml:space="preserve">Stationary Combustion - biomass</t>
  </si>
  <si>
    <t xml:space="preserve">Purchased Goods and Services - water</t>
  </si>
  <si>
    <t xml:space="preserve">Stationary Combustion - diesel</t>
  </si>
  <si>
    <t xml:space="preserve">Employee Commuting -public transport</t>
  </si>
  <si>
    <t xml:space="preserve">Construction &amp; demolition</t>
  </si>
  <si>
    <t xml:space="preserve">other adjusted</t>
  </si>
  <si>
    <t xml:space="preserve">other</t>
  </si>
  <si>
    <t xml:space="preserve">Scenarios</t>
  </si>
  <si>
    <t xml:space="preserve">Scenario_5</t>
  </si>
  <si>
    <t xml:space="preserve">Scenario_4</t>
  </si>
  <si>
    <t xml:space="preserve">Scenario_3</t>
  </si>
  <si>
    <t xml:space="preserve">Scenario_2</t>
  </si>
  <si>
    <t xml:space="preserve">Scenario_1</t>
  </si>
  <si>
    <t xml:space="preserve">offsets/insets</t>
  </si>
  <si>
    <t xml:space="preserve">Total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</si>
</sst>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6DCE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4" activeCellId="0" sqref="D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1.14"/>
  </cols>
  <sheetData>
    <row r="1" customFormat="false" ht="15" hidden="false" customHeight="false" outlineLevel="0" collapsed="false">
      <c r="A1" s="1" t="s">
        <v>0</v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n">
        <v>2028</v>
      </c>
      <c r="J1" s="1" t="n">
        <v>2029</v>
      </c>
      <c r="K1" s="1" t="n">
        <v>2030</v>
      </c>
      <c r="L1" s="1" t="n">
        <v>2031</v>
      </c>
      <c r="M1" s="1" t="n">
        <v>2032</v>
      </c>
    </row>
    <row r="2" customFormat="false" ht="15" hidden="false" customHeight="false" outlineLevel="0" collapsed="false">
      <c r="A2" s="2" t="s">
        <v>1</v>
      </c>
      <c r="B2" s="3" t="n">
        <v>3713</v>
      </c>
      <c r="C2" s="0" t="n">
        <v>5480</v>
      </c>
      <c r="D2" s="0" t="n">
        <v>5480</v>
      </c>
      <c r="E2" s="0" t="n">
        <v>5480</v>
      </c>
      <c r="F2" s="0" t="n">
        <v>5480</v>
      </c>
      <c r="G2" s="0" t="n">
        <v>5480</v>
      </c>
      <c r="H2" s="0" t="n">
        <v>5480</v>
      </c>
      <c r="I2" s="0" t="n">
        <v>5480</v>
      </c>
      <c r="J2" s="0" t="n">
        <v>5480</v>
      </c>
      <c r="K2" s="0" t="n">
        <v>5480</v>
      </c>
      <c r="L2" s="4" t="n">
        <f aca="false">K2*0.94</f>
        <v>5151.2</v>
      </c>
      <c r="M2" s="4" t="n">
        <f aca="false">L2*0.94</f>
        <v>4842.128</v>
      </c>
    </row>
    <row r="3" customFormat="false" ht="15" hidden="false" customHeight="false" outlineLevel="0" collapsed="false">
      <c r="A3" s="2" t="s">
        <v>2</v>
      </c>
      <c r="B3" s="3" t="n">
        <v>6000</v>
      </c>
      <c r="C3" s="0" t="n">
        <v>7000</v>
      </c>
      <c r="D3" s="3" t="n">
        <v>9000</v>
      </c>
      <c r="E3" s="3" t="n">
        <f aca="false">D3*0.94</f>
        <v>8460</v>
      </c>
      <c r="F3" s="3" t="n">
        <f aca="false">E3*0.94</f>
        <v>7952.4</v>
      </c>
      <c r="G3" s="3" t="n">
        <f aca="false">F3*0.94</f>
        <v>7475.256</v>
      </c>
      <c r="H3" s="3" t="n">
        <f aca="false">G3*0.94</f>
        <v>7026.74064</v>
      </c>
      <c r="I3" s="3" t="n">
        <f aca="false">H3*0.94</f>
        <v>6605.1362016</v>
      </c>
      <c r="J3" s="3" t="n">
        <f aca="false">I3*0.94</f>
        <v>6208.828029504</v>
      </c>
      <c r="K3" s="3" t="n">
        <f aca="false">J3*0.94</f>
        <v>5836.29834773376</v>
      </c>
      <c r="L3" s="3" t="n">
        <f aca="false">K3*0.94</f>
        <v>5486.12044686974</v>
      </c>
      <c r="M3" s="3" t="n">
        <f aca="false">L3*0.94</f>
        <v>5156.95322005755</v>
      </c>
    </row>
    <row r="4" customFormat="false" ht="15" hidden="false" customHeight="false" outlineLevel="0" collapsed="false">
      <c r="A4" s="2" t="s">
        <v>3</v>
      </c>
      <c r="B4" s="3" t="n">
        <v>5000</v>
      </c>
      <c r="C4" s="4" t="n">
        <f aca="false">B4</f>
        <v>5000</v>
      </c>
      <c r="D4" s="4" t="n">
        <f aca="false">C4*0.94</f>
        <v>4700</v>
      </c>
      <c r="E4" s="4" t="n">
        <f aca="false">D4*0.94</f>
        <v>4418</v>
      </c>
      <c r="F4" s="4" t="n">
        <f aca="false">E4*0.94</f>
        <v>4152.92</v>
      </c>
      <c r="G4" s="4" t="n">
        <f aca="false">F4*0.94</f>
        <v>3903.7448</v>
      </c>
      <c r="H4" s="4" t="n">
        <f aca="false">G4*0.94</f>
        <v>3669.520112</v>
      </c>
      <c r="I4" s="4" t="n">
        <f aca="false">H4*0.94</f>
        <v>3449.34890528</v>
      </c>
      <c r="J4" s="4" t="n">
        <f aca="false">I4*0.94</f>
        <v>3242.3879709632</v>
      </c>
      <c r="K4" s="4" t="n">
        <f aca="false">J4*0.94</f>
        <v>3047.84469270541</v>
      </c>
      <c r="L4" s="4" t="n">
        <f aca="false">K4*0.94</f>
        <v>2864.97401114308</v>
      </c>
      <c r="M4" s="4" t="n">
        <f aca="false">L4*0.94</f>
        <v>2693.0755704745</v>
      </c>
    </row>
    <row r="5" customFormat="false" ht="15" hidden="false" customHeight="false" outlineLevel="0" collapsed="false">
      <c r="A5" s="2" t="s">
        <v>4</v>
      </c>
      <c r="B5" s="3" t="n">
        <v>4500</v>
      </c>
      <c r="C5" s="0" t="n">
        <f aca="false">B5*0.89</f>
        <v>4005</v>
      </c>
      <c r="D5" s="4" t="n">
        <f aca="false">C5*0.94</f>
        <v>3764.7</v>
      </c>
      <c r="E5" s="4" t="n">
        <f aca="false">D5*0.94</f>
        <v>3538.818</v>
      </c>
      <c r="F5" s="4" t="n">
        <f aca="false">E5*0.94</f>
        <v>3326.48892</v>
      </c>
      <c r="G5" s="4" t="n">
        <f aca="false">F5*0.94</f>
        <v>3126.8995848</v>
      </c>
      <c r="H5" s="4" t="n">
        <f aca="false">G5*0.94</f>
        <v>2939.285609712</v>
      </c>
      <c r="I5" s="4" t="n">
        <f aca="false">H5*0.94</f>
        <v>2762.92847312928</v>
      </c>
      <c r="J5" s="4" t="n">
        <f aca="false">I5*0.94</f>
        <v>2597.15276474152</v>
      </c>
      <c r="K5" s="4" t="n">
        <f aca="false">J5*0.94</f>
        <v>2441.32359885703</v>
      </c>
      <c r="L5" s="4" t="n">
        <f aca="false">K5*0.94</f>
        <v>2294.84418292561</v>
      </c>
      <c r="M5" s="4" t="n">
        <f aca="false">L5*0.94</f>
        <v>2157.15353195007</v>
      </c>
    </row>
    <row r="6" customFormat="false" ht="15" hidden="false" customHeight="false" outlineLevel="0" collapsed="false">
      <c r="A6" s="2" t="s">
        <v>5</v>
      </c>
      <c r="B6" s="3" t="n">
        <v>1500</v>
      </c>
      <c r="C6" s="4" t="n">
        <f aca="false">B6*0.94</f>
        <v>1410</v>
      </c>
      <c r="D6" s="4" t="n">
        <f aca="false">C6*0.94</f>
        <v>1325.4</v>
      </c>
      <c r="E6" s="4" t="n">
        <f aca="false">D6*0.94</f>
        <v>1245.876</v>
      </c>
      <c r="F6" s="4" t="n">
        <f aca="false">E6*0.94</f>
        <v>1171.12344</v>
      </c>
      <c r="G6" s="4" t="n">
        <f aca="false">F6*0.94</f>
        <v>1100.8560336</v>
      </c>
      <c r="H6" s="4" t="n">
        <f aca="false">G6*0.94</f>
        <v>1034.804671584</v>
      </c>
      <c r="I6" s="4" t="n">
        <f aca="false">H6*0.94</f>
        <v>972.71639128896</v>
      </c>
      <c r="J6" s="4" t="n">
        <f aca="false">I6*0.94</f>
        <v>914.353407811623</v>
      </c>
      <c r="K6" s="4" t="n">
        <f aca="false">J6*0.94</f>
        <v>859.492203342925</v>
      </c>
      <c r="L6" s="4" t="n">
        <f aca="false">K6*0.94</f>
        <v>807.92267114235</v>
      </c>
      <c r="M6" s="4" t="n">
        <f aca="false">L6*0.94</f>
        <v>759.447310873809</v>
      </c>
    </row>
    <row r="7" customFormat="false" ht="15" hidden="false" customHeight="false" outlineLevel="0" collapsed="false">
      <c r="A7" s="2" t="s">
        <v>6</v>
      </c>
      <c r="B7" s="3" t="n">
        <v>1400</v>
      </c>
      <c r="C7" s="4" t="n">
        <f aca="false">B7*0.94</f>
        <v>1316</v>
      </c>
      <c r="D7" s="4" t="n">
        <f aca="false">C7*0.94</f>
        <v>1237.04</v>
      </c>
      <c r="E7" s="4" t="n">
        <f aca="false">D7*0.94</f>
        <v>1162.8176</v>
      </c>
      <c r="F7" s="4" t="n">
        <f aca="false">E7*0.94</f>
        <v>1093.048544</v>
      </c>
      <c r="G7" s="4" t="n">
        <f aca="false">F7*0.94</f>
        <v>1027.46563136</v>
      </c>
      <c r="H7" s="4" t="n">
        <f aca="false">G7*0.94</f>
        <v>965.8176934784</v>
      </c>
      <c r="I7" s="4" t="n">
        <f aca="false">H7*0.94</f>
        <v>907.868631869696</v>
      </c>
      <c r="J7" s="4" t="n">
        <f aca="false">I7*0.94</f>
        <v>853.396513957515</v>
      </c>
      <c r="K7" s="4" t="n">
        <f aca="false">J7*0.94</f>
        <v>802.192723120064</v>
      </c>
      <c r="L7" s="4" t="n">
        <f aca="false">K7*0.9</f>
        <v>721.973450808057</v>
      </c>
      <c r="M7" s="4" t="n">
        <f aca="false">L7*0.9</f>
        <v>649.776105727251</v>
      </c>
    </row>
    <row r="8" customFormat="false" ht="15" hidden="false" customHeight="false" outlineLevel="0" collapsed="false">
      <c r="A8" s="2" t="s">
        <v>7</v>
      </c>
      <c r="B8" s="4" t="n">
        <v>1272</v>
      </c>
      <c r="C8" s="4" t="n">
        <v>1388.74</v>
      </c>
      <c r="D8" s="4" t="n">
        <v>1414.5956</v>
      </c>
      <c r="E8" s="4" t="n">
        <v>1379.919864</v>
      </c>
      <c r="F8" s="4" t="n">
        <v>1357.92467216</v>
      </c>
      <c r="G8" s="4" t="n">
        <v>1255.9892750304</v>
      </c>
      <c r="H8" s="4" t="n">
        <v>1222.62991852858</v>
      </c>
      <c r="I8" s="4" t="n">
        <v>1191.27212341686</v>
      </c>
      <c r="J8" s="4" t="n">
        <v>1161.79579601185</v>
      </c>
      <c r="K8" s="4" t="n">
        <v>1134.08804825114</v>
      </c>
      <c r="L8" s="4" t="n">
        <v>1099.28966233941</v>
      </c>
      <c r="M8" s="4" t="n">
        <v>1067.61448988406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8" colorId="64" zoomScale="75" zoomScaleNormal="75" zoomScalePageLayoutView="100" workbookViewId="0">
      <selection pane="topLeft" activeCell="E14" activeCellId="0" sqref="E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1.14"/>
  </cols>
  <sheetData>
    <row r="1" customFormat="false" ht="15" hidden="false" customHeight="false" outlineLevel="0" collapsed="false">
      <c r="A1" s="1" t="s">
        <v>0</v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n">
        <v>2028</v>
      </c>
      <c r="J1" s="1" t="n">
        <v>2029</v>
      </c>
      <c r="K1" s="1" t="n">
        <v>2030</v>
      </c>
      <c r="L1" s="1" t="n">
        <v>2031</v>
      </c>
      <c r="M1" s="1" t="n">
        <v>2032</v>
      </c>
    </row>
    <row r="2" customFormat="false" ht="15" hidden="false" customHeight="false" outlineLevel="0" collapsed="false">
      <c r="A2" s="2" t="s">
        <v>1</v>
      </c>
      <c r="B2" s="3" t="n">
        <v>3713</v>
      </c>
      <c r="C2" s="0" t="n">
        <v>5480</v>
      </c>
      <c r="D2" s="0" t="n">
        <v>5480</v>
      </c>
      <c r="E2" s="0" t="n">
        <v>5480</v>
      </c>
      <c r="F2" s="0" t="n">
        <v>5480</v>
      </c>
      <c r="G2" s="0" t="n">
        <v>5480</v>
      </c>
      <c r="H2" s="0" t="n">
        <v>5480</v>
      </c>
      <c r="I2" s="0" t="n">
        <v>5480</v>
      </c>
      <c r="J2" s="0" t="n">
        <v>5480</v>
      </c>
      <c r="K2" s="0" t="n">
        <v>5480</v>
      </c>
      <c r="L2" s="4" t="n">
        <f aca="false">K2*0.94</f>
        <v>5151.2</v>
      </c>
      <c r="M2" s="4" t="n">
        <f aca="false">L2*0.94</f>
        <v>4842.128</v>
      </c>
    </row>
    <row r="3" customFormat="false" ht="15" hidden="false" customHeight="false" outlineLevel="0" collapsed="false">
      <c r="A3" s="2" t="s">
        <v>3</v>
      </c>
      <c r="B3" s="3" t="n">
        <v>5000</v>
      </c>
      <c r="C3" s="4" t="n">
        <f aca="false">B3</f>
        <v>5000</v>
      </c>
      <c r="D3" s="4" t="n">
        <f aca="false">C3*0.94</f>
        <v>4700</v>
      </c>
      <c r="E3" s="4" t="n">
        <f aca="false">D3*0.94</f>
        <v>4418</v>
      </c>
      <c r="F3" s="4" t="n">
        <f aca="false">E3*0.94</f>
        <v>4152.92</v>
      </c>
      <c r="G3" s="4" t="n">
        <f aca="false">F3*0.94</f>
        <v>3903.7448</v>
      </c>
      <c r="H3" s="4" t="n">
        <f aca="false">G3*0.94</f>
        <v>3669.520112</v>
      </c>
      <c r="I3" s="4" t="n">
        <f aca="false">H3*0.94</f>
        <v>3449.34890528</v>
      </c>
      <c r="J3" s="4" t="n">
        <f aca="false">I3*0.94</f>
        <v>3242.3879709632</v>
      </c>
      <c r="K3" s="4" t="n">
        <f aca="false">J3*0.94</f>
        <v>3047.84469270541</v>
      </c>
      <c r="L3" s="4" t="n">
        <f aca="false">K3*0.94</f>
        <v>2864.97401114308</v>
      </c>
      <c r="M3" s="4" t="n">
        <f aca="false">L3*0.94</f>
        <v>2693.0755704745</v>
      </c>
    </row>
    <row r="4" customFormat="false" ht="15" hidden="false" customHeight="false" outlineLevel="0" collapsed="false">
      <c r="A4" s="2" t="s">
        <v>4</v>
      </c>
      <c r="B4" s="3" t="n">
        <v>4500</v>
      </c>
      <c r="C4" s="0" t="n">
        <f aca="false">B4*0.89</f>
        <v>4005</v>
      </c>
      <c r="D4" s="4" t="n">
        <f aca="false">C4*0.94</f>
        <v>3764.7</v>
      </c>
      <c r="E4" s="4" t="n">
        <f aca="false">D4*0.94</f>
        <v>3538.818</v>
      </c>
      <c r="F4" s="4" t="n">
        <f aca="false">E4*0.94</f>
        <v>3326.48892</v>
      </c>
      <c r="G4" s="4" t="n">
        <f aca="false">F4*0.94</f>
        <v>3126.8995848</v>
      </c>
      <c r="H4" s="4" t="n">
        <f aca="false">G4*0.94</f>
        <v>2939.285609712</v>
      </c>
      <c r="I4" s="4" t="n">
        <f aca="false">H4*0.94</f>
        <v>2762.92847312928</v>
      </c>
      <c r="J4" s="4" t="n">
        <f aca="false">I4*0.94</f>
        <v>2597.15276474152</v>
      </c>
      <c r="K4" s="4" t="n">
        <f aca="false">J4*0.94</f>
        <v>2441.32359885703</v>
      </c>
      <c r="L4" s="4" t="n">
        <f aca="false">K4*0.94</f>
        <v>2294.84418292561</v>
      </c>
      <c r="M4" s="4" t="n">
        <f aca="false">L4*0.94</f>
        <v>2157.15353195007</v>
      </c>
    </row>
    <row r="5" customFormat="false" ht="15" hidden="false" customHeight="false" outlineLevel="0" collapsed="false">
      <c r="A5" s="2" t="s">
        <v>5</v>
      </c>
      <c r="B5" s="3" t="n">
        <v>1500</v>
      </c>
      <c r="C5" s="4" t="n">
        <f aca="false">B5*0.94</f>
        <v>1410</v>
      </c>
      <c r="D5" s="4" t="n">
        <f aca="false">C5*0.94</f>
        <v>1325.4</v>
      </c>
      <c r="E5" s="4" t="n">
        <f aca="false">D5*0.94</f>
        <v>1245.876</v>
      </c>
      <c r="F5" s="4" t="n">
        <f aca="false">E5*0.94</f>
        <v>1171.12344</v>
      </c>
      <c r="G5" s="4" t="n">
        <f aca="false">F5*0.94</f>
        <v>1100.8560336</v>
      </c>
      <c r="H5" s="4" t="n">
        <f aca="false">G5*0.94</f>
        <v>1034.804671584</v>
      </c>
      <c r="I5" s="4" t="n">
        <f aca="false">H5*0.94</f>
        <v>972.71639128896</v>
      </c>
      <c r="J5" s="4" t="n">
        <f aca="false">I5*0.94</f>
        <v>914.353407811623</v>
      </c>
      <c r="K5" s="4" t="n">
        <f aca="false">J5*0.94</f>
        <v>859.492203342925</v>
      </c>
      <c r="L5" s="4" t="n">
        <f aca="false">K5*0.94</f>
        <v>807.92267114235</v>
      </c>
      <c r="M5" s="4" t="n">
        <f aca="false">L5*0.94</f>
        <v>759.447310873809</v>
      </c>
    </row>
    <row r="6" customFormat="false" ht="15" hidden="false" customHeight="false" outlineLevel="0" collapsed="false">
      <c r="A6" s="2" t="s">
        <v>6</v>
      </c>
      <c r="B6" s="3" t="n">
        <v>1400</v>
      </c>
      <c r="C6" s="4" t="n">
        <f aca="false">B6*0.94</f>
        <v>1316</v>
      </c>
      <c r="D6" s="4" t="n">
        <f aca="false">C6*0.94</f>
        <v>1237.04</v>
      </c>
      <c r="E6" s="4" t="n">
        <f aca="false">D6*0.94</f>
        <v>1162.8176</v>
      </c>
      <c r="F6" s="4" t="n">
        <f aca="false">E6*0.94</f>
        <v>1093.048544</v>
      </c>
      <c r="G6" s="4" t="n">
        <f aca="false">F6*0.94</f>
        <v>1027.46563136</v>
      </c>
      <c r="H6" s="4" t="n">
        <f aca="false">G6*0.94</f>
        <v>965.8176934784</v>
      </c>
      <c r="I6" s="4" t="n">
        <f aca="false">H6*0.94</f>
        <v>907.868631869696</v>
      </c>
      <c r="J6" s="4" t="n">
        <f aca="false">I6*0.94</f>
        <v>853.396513957515</v>
      </c>
      <c r="K6" s="4" t="n">
        <f aca="false">J6*0.94</f>
        <v>802.192723120064</v>
      </c>
      <c r="L6" s="4" t="n">
        <f aca="false">K6*0.9</f>
        <v>721.973450808057</v>
      </c>
      <c r="M6" s="4" t="n">
        <f aca="false">L6*0.9</f>
        <v>649.776105727251</v>
      </c>
    </row>
    <row r="7" customFormat="false" ht="15" hidden="false" customHeight="false" outlineLevel="0" collapsed="false">
      <c r="A7" s="2" t="s">
        <v>7</v>
      </c>
      <c r="B7" s="4" t="n">
        <v>1272</v>
      </c>
      <c r="C7" s="4" t="n">
        <v>1388.74</v>
      </c>
      <c r="D7" s="4" t="n">
        <v>1414.5956</v>
      </c>
      <c r="E7" s="4" t="n">
        <v>1379.919864</v>
      </c>
      <c r="F7" s="4" t="n">
        <v>1357.92467216</v>
      </c>
      <c r="G7" s="4" t="n">
        <v>1255.9892750304</v>
      </c>
      <c r="H7" s="4" t="n">
        <v>1222.62991852858</v>
      </c>
      <c r="I7" s="4" t="n">
        <v>1191.27212341686</v>
      </c>
      <c r="J7" s="4" t="n">
        <v>1161.79579601185</v>
      </c>
      <c r="K7" s="4" t="n">
        <v>1134.08804825114</v>
      </c>
      <c r="L7" s="4" t="n">
        <v>1099.28966233941</v>
      </c>
      <c r="M7" s="4" t="n">
        <v>1067.61448988406</v>
      </c>
    </row>
    <row r="9" customFormat="false" ht="15" hidden="false" customHeight="false" outlineLevel="0" collapsed="false">
      <c r="A9" s="1" t="s">
        <v>8</v>
      </c>
      <c r="B9" s="1" t="n">
        <v>2021</v>
      </c>
      <c r="C9" s="1" t="n">
        <v>2022</v>
      </c>
      <c r="D9" s="1" t="n">
        <v>2023</v>
      </c>
      <c r="E9" s="1" t="n">
        <v>2024</v>
      </c>
      <c r="F9" s="1" t="n">
        <v>2025</v>
      </c>
      <c r="G9" s="1" t="n">
        <v>2026</v>
      </c>
      <c r="H9" s="1" t="n">
        <v>2027</v>
      </c>
      <c r="I9" s="1" t="n">
        <v>2028</v>
      </c>
      <c r="J9" s="1" t="n">
        <v>2029</v>
      </c>
      <c r="K9" s="1" t="n">
        <v>2030</v>
      </c>
      <c r="L9" s="1" t="n">
        <v>2031</v>
      </c>
      <c r="M9" s="1" t="n">
        <v>2032</v>
      </c>
    </row>
    <row r="10" customFormat="false" ht="15" hidden="false" customHeight="false" outlineLevel="0" collapsed="false">
      <c r="A10" s="2" t="s">
        <v>1</v>
      </c>
      <c r="B10" s="0" t="n">
        <v>0</v>
      </c>
      <c r="C10" s="0" t="n">
        <v>-0.05</v>
      </c>
      <c r="D10" s="0" t="n">
        <v>-0.2</v>
      </c>
      <c r="E10" s="0" t="n">
        <v>-0.25</v>
      </c>
      <c r="F10" s="0" t="n">
        <v>-0.3</v>
      </c>
      <c r="G10" s="0" t="n">
        <v>-0.35</v>
      </c>
      <c r="H10" s="0" t="n">
        <v>-0.4</v>
      </c>
      <c r="I10" s="0" t="n">
        <v>-0.45</v>
      </c>
      <c r="J10" s="0" t="n">
        <v>-0.5</v>
      </c>
      <c r="K10" s="0" t="n">
        <v>-0.55</v>
      </c>
      <c r="L10" s="0" t="n">
        <v>-0.6</v>
      </c>
      <c r="M10" s="0" t="n">
        <v>-0.65</v>
      </c>
    </row>
    <row r="11" customFormat="false" ht="15" hidden="false" customHeight="false" outlineLevel="0" collapsed="false">
      <c r="A11" s="2" t="s">
        <v>3</v>
      </c>
      <c r="B11" s="0" t="n">
        <v>0</v>
      </c>
      <c r="C11" s="5" t="n">
        <v>-0.05</v>
      </c>
      <c r="D11" s="5" t="n">
        <v>-0.1</v>
      </c>
      <c r="E11" s="5" t="n">
        <v>-0.15</v>
      </c>
      <c r="F11" s="5" t="n">
        <v>-0.2</v>
      </c>
      <c r="G11" s="5" t="n">
        <v>-0.25</v>
      </c>
      <c r="H11" s="5" t="n">
        <v>-0.3</v>
      </c>
      <c r="I11" s="5" t="n">
        <v>-0.35</v>
      </c>
      <c r="J11" s="5" t="n">
        <v>-0.4</v>
      </c>
      <c r="K11" s="5" t="n">
        <v>-0.45</v>
      </c>
      <c r="L11" s="5" t="n">
        <v>-0.5</v>
      </c>
      <c r="M11" s="5" t="n">
        <v>-0.55</v>
      </c>
    </row>
    <row r="12" customFormat="false" ht="15" hidden="false" customHeight="false" outlineLevel="0" collapsed="false">
      <c r="A12" s="2" t="s">
        <v>4</v>
      </c>
      <c r="B12" s="0" t="n">
        <v>0</v>
      </c>
      <c r="C12" s="5" t="n">
        <v>-0.05</v>
      </c>
      <c r="D12" s="5" t="n">
        <v>-0.1</v>
      </c>
      <c r="E12" s="5" t="n">
        <v>-0.15</v>
      </c>
      <c r="F12" s="5" t="n">
        <v>-0.2</v>
      </c>
      <c r="G12" s="5" t="n">
        <v>-0.25</v>
      </c>
      <c r="H12" s="5" t="n">
        <v>-0.3</v>
      </c>
      <c r="I12" s="5" t="n">
        <v>-0.35</v>
      </c>
      <c r="J12" s="5" t="n">
        <v>-0.4</v>
      </c>
      <c r="K12" s="5" t="n">
        <v>-0.45</v>
      </c>
      <c r="L12" s="5" t="n">
        <v>-0.5</v>
      </c>
      <c r="M12" s="5" t="n">
        <v>-0.55</v>
      </c>
    </row>
    <row r="13" customFormat="false" ht="15" hidden="false" customHeight="false" outlineLevel="0" collapsed="false">
      <c r="A13" s="2" t="s">
        <v>5</v>
      </c>
      <c r="B13" s="0" t="n">
        <v>0</v>
      </c>
      <c r="C13" s="5" t="n">
        <v>-0.05</v>
      </c>
      <c r="D13" s="5" t="n">
        <v>-0.1</v>
      </c>
      <c r="E13" s="5" t="n">
        <v>-0.15</v>
      </c>
      <c r="F13" s="5" t="n">
        <v>-0.2</v>
      </c>
      <c r="G13" s="5" t="n">
        <v>-0.25</v>
      </c>
      <c r="H13" s="5" t="n">
        <v>-0.3</v>
      </c>
      <c r="I13" s="5" t="n">
        <v>-0.35</v>
      </c>
      <c r="J13" s="5" t="n">
        <v>-0.4</v>
      </c>
      <c r="K13" s="5" t="n">
        <v>-0.45</v>
      </c>
      <c r="L13" s="5" t="n">
        <v>-0.5</v>
      </c>
      <c r="M13" s="5" t="n">
        <v>-0.55</v>
      </c>
    </row>
    <row r="14" customFormat="false" ht="15" hidden="false" customHeight="false" outlineLevel="0" collapsed="false">
      <c r="A14" s="2" t="s">
        <v>6</v>
      </c>
      <c r="B14" s="0" t="n">
        <v>0</v>
      </c>
      <c r="C14" s="0" t="n">
        <v>-0.1</v>
      </c>
      <c r="D14" s="0" t="n">
        <v>-0.15</v>
      </c>
      <c r="E14" s="0" t="n">
        <v>-0.2</v>
      </c>
      <c r="F14" s="0" t="n">
        <v>-0.25</v>
      </c>
      <c r="G14" s="0" t="n">
        <v>-0.3</v>
      </c>
      <c r="H14" s="0" t="n">
        <v>-0.35</v>
      </c>
      <c r="I14" s="0" t="n">
        <v>-0.4</v>
      </c>
      <c r="J14" s="0" t="n">
        <v>-0.45</v>
      </c>
      <c r="K14" s="0" t="n">
        <v>-0.5</v>
      </c>
      <c r="L14" s="0" t="n">
        <v>-0.55</v>
      </c>
      <c r="M14" s="0" t="n">
        <v>-0.6</v>
      </c>
    </row>
    <row r="15" customFormat="false" ht="15" hidden="false" customHeight="false" outlineLevel="0" collapsed="false">
      <c r="A15" s="2" t="s">
        <v>7</v>
      </c>
      <c r="B15" s="0" t="n">
        <v>0</v>
      </c>
      <c r="C15" s="0" t="n">
        <v>-0.0636814666532252</v>
      </c>
      <c r="D15" s="0" t="n">
        <v>-0.0781211110793784</v>
      </c>
      <c r="E15" s="0" t="n">
        <v>-0.0940656023486303</v>
      </c>
      <c r="F15" s="0" t="n">
        <v>-0.108755506572458</v>
      </c>
      <c r="G15" s="0" t="n">
        <v>-0.104774997977857</v>
      </c>
      <c r="H15" s="0" t="n">
        <v>-0.115467726960527</v>
      </c>
      <c r="I15" s="0" t="n">
        <v>-0.125854713684741</v>
      </c>
      <c r="J15" s="0" t="n">
        <v>-0.135942606921126</v>
      </c>
      <c r="K15" s="0" t="n">
        <v>-0.145739044030405</v>
      </c>
      <c r="L15" s="0" t="n">
        <v>-0.153772926730798</v>
      </c>
      <c r="M15" s="0" t="n">
        <v>-0.161454782280948</v>
      </c>
    </row>
    <row r="16" customFormat="false" ht="15" hidden="false" customHeight="false" outlineLevel="0" collapsed="false">
      <c r="A16" s="1" t="s">
        <v>8</v>
      </c>
      <c r="B16" s="1" t="n">
        <v>2021</v>
      </c>
      <c r="C16" s="1" t="n">
        <v>2022</v>
      </c>
      <c r="D16" s="1" t="n">
        <v>2023</v>
      </c>
      <c r="E16" s="1" t="n">
        <v>2024</v>
      </c>
      <c r="F16" s="1" t="n">
        <v>2025</v>
      </c>
      <c r="G16" s="1" t="n">
        <v>2026</v>
      </c>
      <c r="H16" s="1" t="n">
        <v>2027</v>
      </c>
      <c r="I16" s="1" t="n">
        <v>2028</v>
      </c>
      <c r="J16" s="1" t="n">
        <v>2029</v>
      </c>
      <c r="K16" s="1" t="n">
        <v>2030</v>
      </c>
      <c r="L16" s="1" t="n">
        <v>2031</v>
      </c>
      <c r="M16" s="1" t="n">
        <v>2032</v>
      </c>
    </row>
    <row r="17" customFormat="false" ht="15" hidden="false" customHeight="false" outlineLevel="0" collapsed="false">
      <c r="A17" s="2" t="s">
        <v>1</v>
      </c>
      <c r="B17" s="5" t="n">
        <v>0</v>
      </c>
      <c r="C17" s="5" t="n">
        <v>-0.05</v>
      </c>
      <c r="D17" s="5" t="n">
        <v>-0.2</v>
      </c>
      <c r="E17" s="5" t="n">
        <v>-0.25</v>
      </c>
      <c r="F17" s="5" t="n">
        <v>-0.3</v>
      </c>
      <c r="G17" s="5" t="n">
        <v>-0.35</v>
      </c>
      <c r="H17" s="5" t="n">
        <v>-0.4</v>
      </c>
      <c r="I17" s="5" t="n">
        <v>-0.45</v>
      </c>
      <c r="J17" s="5" t="n">
        <v>-0.5</v>
      </c>
      <c r="K17" s="5" t="n">
        <v>-0.55</v>
      </c>
      <c r="L17" s="5" t="n">
        <v>-0.6</v>
      </c>
      <c r="M17" s="5" t="n">
        <v>-0.65</v>
      </c>
    </row>
    <row r="18" customFormat="false" ht="15" hidden="false" customHeight="false" outlineLevel="0" collapsed="false">
      <c r="A18" s="2" t="s">
        <v>2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</row>
    <row r="19" customFormat="false" ht="15" hidden="false" customHeight="false" outlineLevel="0" collapsed="false">
      <c r="A19" s="2" t="s">
        <v>9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</row>
    <row r="20" customFormat="false" ht="15" hidden="false" customHeight="false" outlineLevel="0" collapsed="false">
      <c r="A20" s="2" t="s">
        <v>3</v>
      </c>
      <c r="B20" s="5" t="n">
        <v>0</v>
      </c>
      <c r="C20" s="5" t="n">
        <v>-0.05</v>
      </c>
      <c r="D20" s="5" t="n">
        <v>-0.1</v>
      </c>
      <c r="E20" s="5" t="n">
        <v>-0.15</v>
      </c>
      <c r="F20" s="5" t="n">
        <v>-0.2</v>
      </c>
      <c r="G20" s="5" t="n">
        <v>-0.25</v>
      </c>
      <c r="H20" s="5" t="n">
        <v>-0.3</v>
      </c>
      <c r="I20" s="5" t="n">
        <v>-0.35</v>
      </c>
      <c r="J20" s="5" t="n">
        <v>-0.4</v>
      </c>
      <c r="K20" s="5" t="n">
        <v>-0.45</v>
      </c>
      <c r="L20" s="5" t="n">
        <v>-0.5</v>
      </c>
      <c r="M20" s="5" t="n">
        <v>-0.55</v>
      </c>
    </row>
    <row r="21" customFormat="false" ht="15" hidden="false" customHeight="false" outlineLevel="0" collapsed="false">
      <c r="A21" s="2" t="s">
        <v>4</v>
      </c>
      <c r="B21" s="5" t="n">
        <v>0</v>
      </c>
      <c r="C21" s="5" t="n">
        <v>-0.05</v>
      </c>
      <c r="D21" s="5" t="n">
        <v>-0.1</v>
      </c>
      <c r="E21" s="5" t="n">
        <v>-0.15</v>
      </c>
      <c r="F21" s="5" t="n">
        <v>-0.2</v>
      </c>
      <c r="G21" s="5" t="n">
        <v>-0.25</v>
      </c>
      <c r="H21" s="5" t="n">
        <v>-0.3</v>
      </c>
      <c r="I21" s="5" t="n">
        <v>-0.35</v>
      </c>
      <c r="J21" s="5" t="n">
        <v>-0.4</v>
      </c>
      <c r="K21" s="5" t="n">
        <v>-0.45</v>
      </c>
      <c r="L21" s="5" t="n">
        <v>-0.5</v>
      </c>
      <c r="M21" s="5" t="n">
        <v>-0.55</v>
      </c>
    </row>
    <row r="22" customFormat="false" ht="15" hidden="false" customHeight="false" outlineLevel="0" collapsed="false">
      <c r="A22" s="2" t="s">
        <v>5</v>
      </c>
      <c r="B22" s="5" t="n">
        <v>0</v>
      </c>
      <c r="C22" s="5" t="n">
        <v>-0.05</v>
      </c>
      <c r="D22" s="5" t="n">
        <v>-0.1</v>
      </c>
      <c r="E22" s="5" t="n">
        <v>-0.15</v>
      </c>
      <c r="F22" s="5" t="n">
        <v>-0.2</v>
      </c>
      <c r="G22" s="5" t="n">
        <v>-0.25</v>
      </c>
      <c r="H22" s="5" t="n">
        <v>-0.3</v>
      </c>
      <c r="I22" s="5" t="n">
        <v>-0.35</v>
      </c>
      <c r="J22" s="5" t="n">
        <v>-0.4</v>
      </c>
      <c r="K22" s="5" t="n">
        <v>-0.45</v>
      </c>
      <c r="L22" s="5" t="n">
        <v>-0.5</v>
      </c>
      <c r="M22" s="5" t="n">
        <v>-0.55</v>
      </c>
    </row>
    <row r="23" customFormat="false" ht="15" hidden="false" customHeight="false" outlineLevel="0" collapsed="false">
      <c r="A23" s="2" t="s">
        <v>10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</row>
    <row r="24" customFormat="false" ht="15" hidden="false" customHeight="false" outlineLevel="0" collapsed="false">
      <c r="A24" s="2" t="s">
        <v>6</v>
      </c>
      <c r="B24" s="5" t="n">
        <v>0</v>
      </c>
      <c r="C24" s="5" t="n">
        <v>-0.1</v>
      </c>
      <c r="D24" s="5" t="n">
        <v>-0.15</v>
      </c>
      <c r="E24" s="5" t="n">
        <v>-0.2</v>
      </c>
      <c r="F24" s="5" t="n">
        <v>-0.25</v>
      </c>
      <c r="G24" s="5" t="n">
        <v>-0.3</v>
      </c>
      <c r="H24" s="5" t="n">
        <v>-0.35</v>
      </c>
      <c r="I24" s="5" t="n">
        <v>-0.4</v>
      </c>
      <c r="J24" s="5" t="n">
        <v>-0.45</v>
      </c>
      <c r="K24" s="5" t="n">
        <v>-0.5</v>
      </c>
      <c r="L24" s="5" t="n">
        <v>-0.55</v>
      </c>
      <c r="M24" s="5" t="n">
        <v>-0.6</v>
      </c>
    </row>
    <row r="25" customFormat="false" ht="15" hidden="false" customHeight="false" outlineLevel="0" collapsed="false">
      <c r="A25" s="2" t="s">
        <v>11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</row>
    <row r="26" customFormat="false" ht="15" hidden="false" customHeight="false" outlineLevel="0" collapsed="false">
      <c r="A26" s="2" t="s">
        <v>7</v>
      </c>
      <c r="B26" s="5" t="n">
        <v>0</v>
      </c>
      <c r="C26" s="0" t="n">
        <v>0.52495066036182</v>
      </c>
      <c r="D26" s="0" t="n">
        <v>0.529799651382552</v>
      </c>
      <c r="E26" s="0" t="n">
        <v>0.52959560495957</v>
      </c>
      <c r="F26" s="0" t="n">
        <v>0.529523813560749</v>
      </c>
      <c r="G26" s="0" t="n">
        <v>0.528656443673157</v>
      </c>
      <c r="H26" s="0" t="n">
        <v>0.528355160804703</v>
      </c>
      <c r="I26" s="0" t="n">
        <v>0.528056189185394</v>
      </c>
      <c r="J26" s="0" t="n">
        <v>0.527760067196644</v>
      </c>
      <c r="K26" s="0" t="n">
        <v>0.527467312225722</v>
      </c>
      <c r="L26" s="0" t="n">
        <v>0.527066434072962</v>
      </c>
      <c r="M26" s="0" t="n">
        <v>0.526678304595824</v>
      </c>
    </row>
    <row r="29" customFormat="false" ht="15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4"/>
  <sheetViews>
    <sheetView showFormulas="false" showGridLines="true" showRowColHeaders="true" showZeros="true" rightToLeft="false" tabSelected="true" showOutlineSymbols="true" defaultGridColor="true" view="normal" topLeftCell="A22" colorId="64" zoomScale="75" zoomScaleNormal="75" zoomScalePageLayoutView="100" workbookViewId="0">
      <selection pane="topLeft" activeCell="M66" activeCellId="0" sqref="M6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5.14"/>
  </cols>
  <sheetData>
    <row r="1" customFormat="false" ht="15" hidden="false" customHeight="false" outlineLevel="0" collapsed="false">
      <c r="A1" s="1" t="s">
        <v>0</v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n">
        <v>2028</v>
      </c>
      <c r="J1" s="1" t="n">
        <v>2029</v>
      </c>
      <c r="K1" s="1" t="n">
        <v>2030</v>
      </c>
      <c r="L1" s="1" t="n">
        <v>2031</v>
      </c>
      <c r="M1" s="1" t="n">
        <v>2032</v>
      </c>
    </row>
    <row r="2" customFormat="false" ht="15" hidden="false" customHeight="false" outlineLevel="0" collapsed="false">
      <c r="A2" s="2" t="s">
        <v>3</v>
      </c>
      <c r="B2" s="3" t="n">
        <v>5000</v>
      </c>
      <c r="C2" s="4" t="n">
        <f aca="false">B2</f>
        <v>5000</v>
      </c>
      <c r="D2" s="4" t="n">
        <f aca="false">C2*0.94</f>
        <v>4700</v>
      </c>
      <c r="E2" s="4" t="n">
        <f aca="false">D2*0.94</f>
        <v>4418</v>
      </c>
      <c r="F2" s="4" t="n">
        <f aca="false">E2*0.94</f>
        <v>4152.92</v>
      </c>
      <c r="G2" s="4" t="n">
        <f aca="false">F2*0.94</f>
        <v>3903.7448</v>
      </c>
      <c r="H2" s="4" t="n">
        <f aca="false">G2*0.94</f>
        <v>3669.520112</v>
      </c>
      <c r="I2" s="4" t="n">
        <f aca="false">H2*0.94</f>
        <v>3449.34890528</v>
      </c>
      <c r="J2" s="4" t="n">
        <f aca="false">I2*0.94</f>
        <v>3242.3879709632</v>
      </c>
      <c r="K2" s="4" t="n">
        <f aca="false">J2*0.94</f>
        <v>3047.84469270541</v>
      </c>
      <c r="L2" s="4" t="n">
        <f aca="false">K2*0.94</f>
        <v>2864.97401114308</v>
      </c>
      <c r="M2" s="4" t="n">
        <f aca="false">L2*0.94</f>
        <v>2693.0755704745</v>
      </c>
    </row>
    <row r="3" customFormat="false" ht="15" hidden="false" customHeight="false" outlineLevel="0" collapsed="false">
      <c r="A3" s="2" t="s">
        <v>6</v>
      </c>
      <c r="B3" s="3" t="n">
        <v>1400</v>
      </c>
      <c r="C3" s="4" t="n">
        <f aca="false">B3*0.94</f>
        <v>1316</v>
      </c>
      <c r="D3" s="4" t="n">
        <f aca="false">C3*0.94</f>
        <v>1237.04</v>
      </c>
      <c r="E3" s="4" t="n">
        <f aca="false">D3*0.94</f>
        <v>1162.8176</v>
      </c>
      <c r="F3" s="4" t="n">
        <f aca="false">E3*0.94</f>
        <v>1093.048544</v>
      </c>
      <c r="G3" s="4" t="n">
        <f aca="false">F3*0.94</f>
        <v>1027.46563136</v>
      </c>
      <c r="H3" s="4" t="n">
        <f aca="false">G3*0.94</f>
        <v>965.8176934784</v>
      </c>
      <c r="I3" s="4" t="n">
        <f aca="false">H3*0.94</f>
        <v>907.868631869696</v>
      </c>
      <c r="J3" s="4" t="n">
        <f aca="false">I3*0.94</f>
        <v>853.396513957515</v>
      </c>
      <c r="K3" s="4" t="n">
        <f aca="false">J3*0.94</f>
        <v>802.192723120064</v>
      </c>
      <c r="L3" s="4" t="n">
        <f aca="false">K3*0.9</f>
        <v>721.973450808057</v>
      </c>
      <c r="M3" s="4" t="n">
        <f aca="false">L3*0.9</f>
        <v>649.776105727251</v>
      </c>
    </row>
    <row r="4" customFormat="false" ht="15" hidden="false" customHeight="false" outlineLevel="0" collapsed="false">
      <c r="A4" s="0" t="s">
        <v>7</v>
      </c>
      <c r="B4" s="4" t="n">
        <v>1272</v>
      </c>
      <c r="C4" s="4" t="n">
        <v>1388.74</v>
      </c>
      <c r="D4" s="4" t="n">
        <v>1414.5956</v>
      </c>
      <c r="E4" s="4" t="n">
        <v>1379.919864</v>
      </c>
      <c r="F4" s="4" t="n">
        <v>1357.92467216</v>
      </c>
      <c r="G4" s="4" t="n">
        <v>1255.9892750304</v>
      </c>
      <c r="H4" s="4" t="n">
        <v>1222.62991852858</v>
      </c>
      <c r="I4" s="4" t="n">
        <v>1191.27212341686</v>
      </c>
      <c r="J4" s="4" t="n">
        <v>1161.79579601185</v>
      </c>
      <c r="K4" s="4" t="n">
        <v>1134.08804825114</v>
      </c>
      <c r="L4" s="4" t="n">
        <v>1099.28966233941</v>
      </c>
      <c r="M4" s="4" t="n">
        <v>1067.61448988406</v>
      </c>
    </row>
    <row r="5" customFormat="false" ht="15" hidden="false" customHeight="false" outlineLevel="0" collapsed="false">
      <c r="A5" s="0" t="s">
        <v>12</v>
      </c>
    </row>
    <row r="7" customFormat="false" ht="15" hidden="false" customHeight="false" outlineLevel="0" collapsed="false">
      <c r="A7" s="1" t="s">
        <v>0</v>
      </c>
      <c r="B7" s="1" t="n">
        <v>2021</v>
      </c>
      <c r="C7" s="1" t="n">
        <v>2022</v>
      </c>
      <c r="D7" s="1" t="n">
        <v>2023</v>
      </c>
      <c r="E7" s="1" t="n">
        <v>2024</v>
      </c>
      <c r="F7" s="1" t="n">
        <v>2025</v>
      </c>
      <c r="G7" s="1" t="n">
        <v>2026</v>
      </c>
      <c r="H7" s="1" t="n">
        <v>2027</v>
      </c>
      <c r="I7" s="1" t="n">
        <v>2028</v>
      </c>
      <c r="J7" s="1" t="n">
        <v>2029</v>
      </c>
      <c r="K7" s="1" t="n">
        <v>2030</v>
      </c>
      <c r="L7" s="1" t="n">
        <v>2031</v>
      </c>
      <c r="M7" s="1" t="n">
        <v>2032</v>
      </c>
    </row>
    <row r="8" customFormat="false" ht="15" hidden="false" customHeight="false" outlineLevel="0" collapsed="false">
      <c r="A8" s="0" t="s">
        <v>1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5" hidden="false" customHeight="false" outlineLevel="0" collapsed="false">
      <c r="A9" s="0" t="s">
        <v>2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5" hidden="false" customHeight="false" outlineLevel="0" collapsed="false">
      <c r="A10" s="0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5" hidden="false" customHeight="false" outlineLevel="0" collapsed="false">
      <c r="A11" s="0" t="s">
        <v>3</v>
      </c>
      <c r="B11" s="0" t="n">
        <v>0</v>
      </c>
      <c r="C11" s="0" t="n">
        <v>0</v>
      </c>
      <c r="D11" s="0" t="n">
        <v>-0.05</v>
      </c>
      <c r="E11" s="0" t="n">
        <v>-0.0999999999999995</v>
      </c>
      <c r="F11" s="0" t="n">
        <v>-0.15</v>
      </c>
      <c r="G11" s="0" t="n">
        <v>-0.2</v>
      </c>
      <c r="H11" s="0" t="n">
        <v>-0.25</v>
      </c>
      <c r="I11" s="0" t="n">
        <v>-0.5</v>
      </c>
      <c r="J11" s="0" t="n">
        <v>-0.75</v>
      </c>
      <c r="K11" s="0" t="n">
        <v>-1</v>
      </c>
      <c r="L11" s="0" t="n">
        <v>-1</v>
      </c>
      <c r="M11" s="0" t="n">
        <v>-1</v>
      </c>
    </row>
    <row r="12" customFormat="false" ht="15" hidden="false" customHeight="false" outlineLevel="0" collapsed="false">
      <c r="A12" s="0" t="s">
        <v>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5" hidden="false" customHeight="false" outlineLevel="0" collapsed="false">
      <c r="A13" s="0" t="s">
        <v>5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5" hidden="false" customHeight="false" outlineLevel="0" collapsed="false">
      <c r="A14" s="0" t="s">
        <v>10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5" hidden="false" customHeight="false" outlineLevel="0" collapsed="false">
      <c r="A15" s="0" t="s">
        <v>6</v>
      </c>
      <c r="B15" s="0" t="n">
        <v>0</v>
      </c>
      <c r="C15" s="0" t="n">
        <v>0</v>
      </c>
      <c r="D15" s="0" t="n">
        <v>0</v>
      </c>
      <c r="E15" s="0" t="n">
        <v>-0.02</v>
      </c>
      <c r="F15" s="0" t="n">
        <v>-0.04</v>
      </c>
      <c r="G15" s="0" t="n">
        <v>-0.06</v>
      </c>
      <c r="H15" s="0" t="n">
        <v>-0.08</v>
      </c>
      <c r="I15" s="0" t="n">
        <v>-0.1</v>
      </c>
      <c r="J15" s="0" t="n">
        <v>-0.12</v>
      </c>
      <c r="K15" s="0" t="n">
        <v>-0.14</v>
      </c>
      <c r="L15" s="0" t="n">
        <v>-0.16</v>
      </c>
      <c r="M15" s="0" t="n">
        <v>-0.18</v>
      </c>
    </row>
    <row r="16" customFormat="false" ht="15" hidden="false" customHeight="false" outlineLevel="0" collapsed="false">
      <c r="A16" s="0" t="s">
        <v>11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r="17" customFormat="false" ht="15" hidden="false" customHeight="false" outlineLevel="0" collapsed="false">
      <c r="A17" s="0" t="s">
        <v>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r="20" customFormat="false" ht="15" hidden="false" customHeight="false" outlineLevel="0" collapsed="false">
      <c r="A20" s="6" t="s">
        <v>13</v>
      </c>
      <c r="B20" s="5" t="n">
        <v>0</v>
      </c>
      <c r="C20" s="5" t="n">
        <v>0</v>
      </c>
      <c r="D20" s="5" t="n">
        <v>0</v>
      </c>
      <c r="E20" s="5" t="n">
        <v>-0.02</v>
      </c>
      <c r="F20" s="5" t="n">
        <v>-0.04</v>
      </c>
      <c r="G20" s="5" t="n">
        <v>-0.06</v>
      </c>
      <c r="H20" s="5" t="n">
        <v>-0.08</v>
      </c>
      <c r="I20" s="5" t="n">
        <v>-0.1</v>
      </c>
      <c r="J20" s="5" t="n">
        <v>-0.12</v>
      </c>
      <c r="K20" s="5" t="n">
        <v>-0.14</v>
      </c>
      <c r="L20" s="5" t="n">
        <v>-0.16</v>
      </c>
      <c r="M20" s="5" t="n">
        <v>-0.18</v>
      </c>
    </row>
    <row r="21" customFormat="false" ht="15" hidden="false" customHeight="false" outlineLevel="0" collapsed="false">
      <c r="A21" s="6" t="s">
        <v>14</v>
      </c>
      <c r="B21" s="5" t="n">
        <v>0</v>
      </c>
      <c r="C21" s="5" t="n">
        <v>0</v>
      </c>
      <c r="D21" s="5" t="n">
        <v>0</v>
      </c>
      <c r="E21" s="5" t="n">
        <v>-0.02</v>
      </c>
      <c r="F21" s="5" t="n">
        <v>-0.04</v>
      </c>
      <c r="G21" s="5" t="n">
        <v>-0.06</v>
      </c>
      <c r="H21" s="5" t="n">
        <v>-0.08</v>
      </c>
      <c r="I21" s="5" t="n">
        <v>-0.1</v>
      </c>
      <c r="J21" s="5" t="n">
        <v>-0.12</v>
      </c>
      <c r="K21" s="5" t="n">
        <v>-0.14</v>
      </c>
      <c r="L21" s="5" t="n">
        <v>-0.16</v>
      </c>
      <c r="M21" s="5" t="n">
        <v>-0.18</v>
      </c>
    </row>
    <row r="22" customFormat="false" ht="15" hidden="false" customHeight="false" outlineLevel="0" collapsed="false">
      <c r="A22" s="6" t="s">
        <v>15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</row>
    <row r="23" customFormat="false" ht="15" hidden="false" customHeight="false" outlineLevel="0" collapsed="false">
      <c r="A23" s="6" t="s">
        <v>16</v>
      </c>
      <c r="B23" s="5" t="n">
        <v>0</v>
      </c>
      <c r="C23" s="5" t="n">
        <v>0</v>
      </c>
      <c r="D23" s="5" t="n">
        <v>0</v>
      </c>
      <c r="E23" s="5" t="n">
        <v>-0.02</v>
      </c>
      <c r="F23" s="5" t="n">
        <v>-0.04</v>
      </c>
      <c r="G23" s="5" t="n">
        <v>-0.06</v>
      </c>
      <c r="H23" s="5" t="n">
        <v>-0.08</v>
      </c>
      <c r="I23" s="5" t="n">
        <v>-0.1</v>
      </c>
      <c r="J23" s="5" t="n">
        <v>-0.12</v>
      </c>
      <c r="K23" s="5" t="n">
        <v>-0.14</v>
      </c>
      <c r="L23" s="5" t="n">
        <v>-0.16</v>
      </c>
      <c r="M23" s="5" t="n">
        <v>-0.18</v>
      </c>
    </row>
    <row r="24" customFormat="false" ht="15" hidden="false" customHeight="false" outlineLevel="0" collapsed="false">
      <c r="A24" s="6" t="s">
        <v>17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</row>
    <row r="25" customFormat="false" ht="15" hidden="false" customHeight="false" outlineLevel="0" collapsed="false">
      <c r="A25" s="6" t="s">
        <v>18</v>
      </c>
      <c r="B25" s="5" t="n">
        <v>0</v>
      </c>
      <c r="C25" s="5" t="n">
        <v>0</v>
      </c>
      <c r="D25" s="5" t="n">
        <v>0</v>
      </c>
      <c r="E25" s="5" t="n">
        <v>-0.02</v>
      </c>
      <c r="F25" s="5" t="n">
        <v>-0.04</v>
      </c>
      <c r="G25" s="5" t="n">
        <v>-0.06</v>
      </c>
      <c r="H25" s="5" t="n">
        <v>-0.08</v>
      </c>
      <c r="I25" s="5" t="n">
        <v>-0.1</v>
      </c>
      <c r="J25" s="5" t="n">
        <v>-0.12</v>
      </c>
      <c r="K25" s="5" t="n">
        <v>-0.14</v>
      </c>
      <c r="L25" s="5" t="n">
        <v>-0.16</v>
      </c>
      <c r="M25" s="5" t="n">
        <v>-0.18</v>
      </c>
    </row>
    <row r="26" customFormat="false" ht="15" hidden="false" customHeight="false" outlineLevel="0" collapsed="false">
      <c r="A26" s="6" t="s">
        <v>19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</row>
    <row r="27" customFormat="false" ht="15" hidden="false" customHeight="false" outlineLevel="0" collapsed="false">
      <c r="A27" s="6" t="s">
        <v>20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</row>
    <row r="28" customFormat="false" ht="15" hidden="false" customHeight="false" outlineLevel="0" collapsed="false">
      <c r="A28" s="6" t="s">
        <v>21</v>
      </c>
      <c r="B28" s="5" t="n">
        <v>0</v>
      </c>
      <c r="C28" s="5" t="n">
        <v>0</v>
      </c>
      <c r="D28" s="5" t="n">
        <v>0</v>
      </c>
      <c r="E28" s="5" t="n">
        <v>-0.02</v>
      </c>
      <c r="F28" s="5" t="n">
        <v>-0.04</v>
      </c>
      <c r="G28" s="5" t="n">
        <v>-0.06</v>
      </c>
      <c r="H28" s="5" t="n">
        <v>-0.08</v>
      </c>
      <c r="I28" s="5" t="n">
        <v>-0.1</v>
      </c>
      <c r="J28" s="5" t="n">
        <v>-0.12</v>
      </c>
      <c r="K28" s="5" t="n">
        <v>-0.14</v>
      </c>
      <c r="L28" s="5" t="n">
        <v>-0.16</v>
      </c>
      <c r="M28" s="5" t="n">
        <v>-0.18</v>
      </c>
    </row>
    <row r="29" customFormat="false" ht="15" hidden="false" customHeight="false" outlineLevel="0" collapsed="false">
      <c r="A29" s="6" t="s">
        <v>22</v>
      </c>
      <c r="B29" s="5" t="n">
        <v>0</v>
      </c>
      <c r="C29" s="5" t="n">
        <v>0</v>
      </c>
      <c r="D29" s="5" t="n">
        <v>0</v>
      </c>
      <c r="E29" s="5" t="n">
        <v>-0.02</v>
      </c>
      <c r="F29" s="5" t="n">
        <v>-0.04</v>
      </c>
      <c r="G29" s="5" t="n">
        <v>-0.06</v>
      </c>
      <c r="H29" s="5" t="n">
        <v>-0.08</v>
      </c>
      <c r="I29" s="5" t="n">
        <v>-0.1</v>
      </c>
      <c r="J29" s="5" t="n">
        <v>-0.12</v>
      </c>
      <c r="K29" s="5" t="n">
        <v>-0.14</v>
      </c>
      <c r="L29" s="5" t="n">
        <v>-0.16</v>
      </c>
      <c r="M29" s="5" t="n">
        <v>-0.18</v>
      </c>
    </row>
    <row r="32" customFormat="false" ht="15" hidden="false" customHeight="false" outlineLevel="0" collapsed="false">
      <c r="A32" s="0" t="s">
        <v>13</v>
      </c>
      <c r="B32" s="0" t="n">
        <v>200</v>
      </c>
      <c r="C32" s="0" t="n">
        <v>200</v>
      </c>
      <c r="D32" s="0" t="n">
        <v>150</v>
      </c>
      <c r="E32" s="0" t="n">
        <v>150</v>
      </c>
      <c r="F32" s="0" t="n">
        <v>150</v>
      </c>
      <c r="G32" s="0" t="n">
        <v>150</v>
      </c>
      <c r="H32" s="0" t="n">
        <v>150</v>
      </c>
      <c r="I32" s="0" t="n">
        <v>150</v>
      </c>
      <c r="J32" s="0" t="n">
        <v>150</v>
      </c>
      <c r="K32" s="0" t="n">
        <v>150</v>
      </c>
      <c r="L32" s="0" t="n">
        <v>151</v>
      </c>
      <c r="M32" s="0" t="n">
        <v>152</v>
      </c>
    </row>
    <row r="33" customFormat="false" ht="15" hidden="false" customHeight="false" outlineLevel="0" collapsed="false">
      <c r="A33" s="0" t="s">
        <v>14</v>
      </c>
      <c r="B33" s="0" t="n">
        <v>100</v>
      </c>
      <c r="C33" s="0" t="n">
        <v>123.74</v>
      </c>
      <c r="D33" s="0" t="n">
        <v>116.3156</v>
      </c>
      <c r="E33" s="0" t="n">
        <v>109.336664</v>
      </c>
      <c r="F33" s="0" t="n">
        <v>102.77646416</v>
      </c>
      <c r="G33" s="0" t="n">
        <v>96.6098763104</v>
      </c>
      <c r="H33" s="0" t="n">
        <v>90.813283731776</v>
      </c>
      <c r="I33" s="0" t="n">
        <v>85.3644867078694</v>
      </c>
      <c r="J33" s="0" t="n">
        <v>80.2426175053973</v>
      </c>
      <c r="K33" s="0" t="n">
        <v>75.4280604550734</v>
      </c>
      <c r="L33" s="0" t="n">
        <v>70.902376827769</v>
      </c>
      <c r="M33" s="0" t="n">
        <v>66.6482342181029</v>
      </c>
    </row>
    <row r="34" customFormat="false" ht="15" hidden="false" customHeight="false" outlineLevel="0" collapsed="false">
      <c r="A34" s="0" t="s">
        <v>15</v>
      </c>
      <c r="B34" s="0" t="n">
        <v>250</v>
      </c>
      <c r="C34" s="0" t="n">
        <v>287</v>
      </c>
      <c r="D34" s="0" t="n">
        <v>400</v>
      </c>
      <c r="E34" s="0" t="n">
        <v>400</v>
      </c>
      <c r="F34" s="0" t="n">
        <v>400</v>
      </c>
      <c r="G34" s="0" t="n">
        <v>400</v>
      </c>
      <c r="H34" s="0" t="n">
        <v>400</v>
      </c>
      <c r="I34" s="0" t="n">
        <v>400</v>
      </c>
      <c r="J34" s="0" t="n">
        <v>400</v>
      </c>
      <c r="K34" s="0" t="n">
        <v>400</v>
      </c>
      <c r="L34" s="0" t="n">
        <v>400</v>
      </c>
      <c r="M34" s="0" t="n">
        <v>400</v>
      </c>
    </row>
    <row r="35" customFormat="false" ht="15" hidden="false" customHeight="false" outlineLevel="0" collapsed="false">
      <c r="A35" s="0" t="s">
        <v>16</v>
      </c>
      <c r="B35" s="0" t="n">
        <v>100</v>
      </c>
      <c r="C35" s="0" t="n">
        <v>150</v>
      </c>
      <c r="D35" s="0" t="n">
        <v>141</v>
      </c>
      <c r="E35" s="0" t="n">
        <v>132.54</v>
      </c>
      <c r="F35" s="0" t="n">
        <v>124.5876</v>
      </c>
      <c r="G35" s="0" t="n">
        <v>117.112344</v>
      </c>
      <c r="H35" s="0" t="n">
        <v>110.08560336</v>
      </c>
      <c r="I35" s="0" t="n">
        <v>103.4804671584</v>
      </c>
      <c r="J35" s="0" t="n">
        <v>97.271639128896</v>
      </c>
      <c r="K35" s="0" t="n">
        <v>91.4353407811622</v>
      </c>
      <c r="L35" s="0" t="n">
        <v>82.291806703046</v>
      </c>
      <c r="M35" s="0" t="n">
        <v>74.0626260327414</v>
      </c>
    </row>
    <row r="36" customFormat="false" ht="15" hidden="false" customHeight="false" outlineLevel="0" collapsed="false">
      <c r="A36" s="0" t="s">
        <v>17</v>
      </c>
      <c r="B36" s="0" t="n">
        <v>100</v>
      </c>
      <c r="C36" s="0" t="n">
        <v>100</v>
      </c>
      <c r="D36" s="0" t="n">
        <v>100</v>
      </c>
      <c r="E36" s="0" t="n">
        <v>94</v>
      </c>
      <c r="F36" s="0" t="n">
        <v>88.36</v>
      </c>
      <c r="G36" s="0" t="n">
        <v>83.0584</v>
      </c>
      <c r="H36" s="0" t="n">
        <v>78.074896</v>
      </c>
      <c r="I36" s="0" t="n">
        <v>73.39040224</v>
      </c>
      <c r="J36" s="0" t="n">
        <v>68.9869781056</v>
      </c>
      <c r="K36" s="0" t="n">
        <v>64.847759419264</v>
      </c>
      <c r="L36" s="0" t="n">
        <v>60.9568938541081</v>
      </c>
      <c r="M36" s="0" t="n">
        <v>57.2994802228616</v>
      </c>
    </row>
    <row r="37" customFormat="false" ht="15" hidden="false" customHeight="false" outlineLevel="0" collapsed="false">
      <c r="A37" s="0" t="s">
        <v>18</v>
      </c>
      <c r="B37" s="0" t="n">
        <v>250</v>
      </c>
      <c r="C37" s="0" t="n">
        <v>250</v>
      </c>
      <c r="D37" s="0" t="n">
        <v>235</v>
      </c>
      <c r="E37" s="0" t="n">
        <v>220.9</v>
      </c>
      <c r="F37" s="0" t="n">
        <v>207.646</v>
      </c>
      <c r="G37" s="0" t="n">
        <v>195.18724</v>
      </c>
      <c r="H37" s="0" t="n">
        <v>183.4760056</v>
      </c>
      <c r="I37" s="0" t="n">
        <v>172.467445264</v>
      </c>
      <c r="J37" s="0" t="n">
        <v>162.11939854816</v>
      </c>
      <c r="K37" s="0" t="n">
        <v>152.39223463527</v>
      </c>
      <c r="L37" s="0" t="n">
        <v>137.153011171743</v>
      </c>
      <c r="M37" s="0" t="n">
        <v>123.437710054569</v>
      </c>
    </row>
    <row r="38" customFormat="false" ht="15" hidden="false" customHeight="false" outlineLevel="0" collapsed="false">
      <c r="A38" s="0" t="s">
        <v>19</v>
      </c>
      <c r="B38" s="0" t="n">
        <v>60</v>
      </c>
      <c r="C38" s="0" t="n">
        <v>66</v>
      </c>
      <c r="D38" s="0" t="n">
        <v>70</v>
      </c>
      <c r="E38" s="0" t="n">
        <v>80</v>
      </c>
      <c r="F38" s="0" t="n">
        <v>100</v>
      </c>
      <c r="G38" s="0" t="n">
        <v>100</v>
      </c>
      <c r="H38" s="0" t="n">
        <v>100</v>
      </c>
      <c r="I38" s="0" t="n">
        <v>100</v>
      </c>
      <c r="J38" s="0" t="n">
        <v>100</v>
      </c>
      <c r="K38" s="0" t="n">
        <v>100</v>
      </c>
      <c r="L38" s="0" t="n">
        <v>100</v>
      </c>
      <c r="M38" s="0" t="n">
        <v>100</v>
      </c>
    </row>
    <row r="39" customFormat="false" ht="15" hidden="false" customHeight="false" outlineLevel="0" collapsed="false">
      <c r="A39" s="0" t="s">
        <v>20</v>
      </c>
      <c r="B39" s="0" t="n">
        <v>82</v>
      </c>
      <c r="C39" s="0" t="n">
        <v>82</v>
      </c>
      <c r="D39" s="0" t="n">
        <v>77.08</v>
      </c>
      <c r="E39" s="0" t="n">
        <v>72.4552</v>
      </c>
      <c r="F39" s="0" t="n">
        <v>68.107888</v>
      </c>
      <c r="G39" s="0" t="n">
        <v>64.02141472</v>
      </c>
      <c r="H39" s="0" t="n">
        <v>60.1801298368</v>
      </c>
      <c r="I39" s="0" t="n">
        <v>56.569322046592</v>
      </c>
      <c r="J39" s="0" t="n">
        <v>53.1751627237965</v>
      </c>
      <c r="K39" s="0" t="n">
        <v>49.9846529603687</v>
      </c>
      <c r="L39" s="0" t="n">
        <v>46.9855737827465</v>
      </c>
      <c r="M39" s="0" t="n">
        <v>44.1664393557817</v>
      </c>
    </row>
    <row r="40" customFormat="false" ht="15" hidden="false" customHeight="false" outlineLevel="0" collapsed="false">
      <c r="A40" s="0" t="s">
        <v>21</v>
      </c>
      <c r="B40" s="0" t="n">
        <v>80</v>
      </c>
      <c r="C40" s="0" t="n">
        <v>80</v>
      </c>
      <c r="D40" s="0" t="n">
        <v>75.2</v>
      </c>
      <c r="E40" s="0" t="n">
        <v>70.688</v>
      </c>
      <c r="F40" s="0" t="n">
        <v>66.44672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</row>
    <row r="41" customFormat="false" ht="15" hidden="false" customHeight="false" outlineLevel="0" collapsed="false">
      <c r="A41" s="0" t="s">
        <v>22</v>
      </c>
      <c r="B41" s="0" t="n">
        <v>50</v>
      </c>
      <c r="C41" s="0" t="n">
        <v>50</v>
      </c>
      <c r="D41" s="0" t="n">
        <v>50</v>
      </c>
      <c r="E41" s="0" t="n">
        <v>50</v>
      </c>
      <c r="F41" s="0" t="n">
        <v>50</v>
      </c>
      <c r="G41" s="0" t="n">
        <v>50</v>
      </c>
      <c r="H41" s="0" t="n">
        <v>50</v>
      </c>
      <c r="I41" s="0" t="n">
        <v>50</v>
      </c>
      <c r="J41" s="0" t="n">
        <v>50</v>
      </c>
      <c r="K41" s="0" t="n">
        <v>50</v>
      </c>
      <c r="L41" s="0" t="n">
        <v>50</v>
      </c>
      <c r="M41" s="0" t="n">
        <v>50</v>
      </c>
    </row>
    <row r="42" customFormat="false" ht="15" hidden="false" customHeight="false" outlineLevel="0" collapsed="false">
      <c r="A42" s="0" t="s">
        <v>23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</row>
    <row r="44" customFormat="false" ht="15" hidden="false" customHeight="false" outlineLevel="0" collapsed="false">
      <c r="A44" s="0" t="s">
        <v>13</v>
      </c>
      <c r="B44" s="5" t="n">
        <v>0</v>
      </c>
      <c r="C44" s="5" t="n">
        <v>0</v>
      </c>
      <c r="D44" s="5" t="n">
        <v>0</v>
      </c>
      <c r="E44" s="0" t="n">
        <f aca="false">(E32+(E20 *E32))</f>
        <v>147</v>
      </c>
      <c r="F44" s="0" t="n">
        <f aca="false">(F32 +(F20*F32))</f>
        <v>144</v>
      </c>
      <c r="G44" s="0" t="n">
        <f aca="false">(G32+(G20 *G32))</f>
        <v>141</v>
      </c>
      <c r="H44" s="0" t="n">
        <f aca="false">(H32 +(H20*H32))</f>
        <v>138</v>
      </c>
      <c r="I44" s="0" t="n">
        <f aca="false">(I32+(I20 *I32))</f>
        <v>135</v>
      </c>
      <c r="J44" s="0" t="n">
        <f aca="false">(J32 +(J20*J32))</f>
        <v>132</v>
      </c>
      <c r="K44" s="0" t="n">
        <f aca="false">(K32+(K20 *K32))</f>
        <v>129</v>
      </c>
      <c r="L44" s="0" t="n">
        <f aca="false">(L32 +(L20*L32))</f>
        <v>126.84</v>
      </c>
      <c r="M44" s="0" t="n">
        <f aca="false">(M32+(M20 *M32))</f>
        <v>124.64</v>
      </c>
    </row>
    <row r="45" customFormat="false" ht="15" hidden="false" customHeight="false" outlineLevel="0" collapsed="false">
      <c r="A45" s="0" t="s">
        <v>14</v>
      </c>
      <c r="B45" s="5" t="n">
        <v>0</v>
      </c>
      <c r="C45" s="5" t="n">
        <v>0</v>
      </c>
      <c r="D45" s="5" t="n">
        <v>0</v>
      </c>
      <c r="E45" s="0" t="n">
        <f aca="false">(E33 + (E21 * E33))</f>
        <v>107.14993072</v>
      </c>
      <c r="F45" s="0" t="n">
        <f aca="false">(F33 +(F21*F33))</f>
        <v>98.6654055936</v>
      </c>
      <c r="G45" s="0" t="n">
        <f aca="false">(G33 + (G21 * G33))</f>
        <v>90.813283731776</v>
      </c>
      <c r="H45" s="0" t="n">
        <f aca="false">(H33 +(H21*H33))</f>
        <v>83.5482210332339</v>
      </c>
      <c r="I45" s="0" t="n">
        <f aca="false">(I33 + (I21 * I33))</f>
        <v>76.8280380370825</v>
      </c>
      <c r="J45" s="0" t="n">
        <f aca="false">(J33 +(J21*J33))</f>
        <v>70.6135034047496</v>
      </c>
      <c r="K45" s="0" t="n">
        <f aca="false">(K33 + (K21 * K33))</f>
        <v>64.8681319913631</v>
      </c>
      <c r="L45" s="0" t="n">
        <f aca="false">(L33 +(L21*L33))</f>
        <v>59.557996535326</v>
      </c>
      <c r="M45" s="0" t="n">
        <f aca="false">(M33 + (M21 * M33))</f>
        <v>54.6515520588443</v>
      </c>
    </row>
    <row r="46" customFormat="false" ht="15" hidden="false" customHeight="false" outlineLevel="0" collapsed="false">
      <c r="A46" s="0" t="s">
        <v>15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</row>
    <row r="47" customFormat="false" ht="15" hidden="false" customHeight="false" outlineLevel="0" collapsed="false">
      <c r="A47" s="0" t="s">
        <v>16</v>
      </c>
      <c r="B47" s="5" t="n">
        <v>0</v>
      </c>
      <c r="C47" s="5" t="n">
        <v>0</v>
      </c>
      <c r="D47" s="5" t="n">
        <v>0</v>
      </c>
      <c r="E47" s="0" t="n">
        <f aca="false">(E35 + (E23 * E35))</f>
        <v>129.8892</v>
      </c>
      <c r="F47" s="0" t="n">
        <f aca="false">(F35 +(F23* F35))</f>
        <v>119.604096</v>
      </c>
      <c r="G47" s="0" t="n">
        <f aca="false">(G35 + (G23 * G35))</f>
        <v>110.08560336</v>
      </c>
      <c r="H47" s="0" t="n">
        <f aca="false">(H35 +(H23* H35))</f>
        <v>101.2787550912</v>
      </c>
      <c r="I47" s="0" t="n">
        <f aca="false">(I35 + (I23 * I35))</f>
        <v>93.13242044256</v>
      </c>
      <c r="J47" s="0" t="n">
        <f aca="false">(J35 +(J23* J35))</f>
        <v>85.5990424334285</v>
      </c>
      <c r="K47" s="0" t="n">
        <f aca="false">(K35 + (K23 * K35))</f>
        <v>78.6343930717995</v>
      </c>
      <c r="L47" s="0" t="n">
        <f aca="false">(L35 +(L23* L35))</f>
        <v>69.1251176305586</v>
      </c>
      <c r="M47" s="0" t="n">
        <f aca="false">(M35 + (M23 * M35))</f>
        <v>60.7313533468479</v>
      </c>
    </row>
    <row r="48" customFormat="false" ht="15" hidden="false" customHeight="false" outlineLevel="0" collapsed="false">
      <c r="A48" s="0" t="s">
        <v>17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</row>
    <row r="49" customFormat="false" ht="15" hidden="false" customHeight="false" outlineLevel="0" collapsed="false">
      <c r="A49" s="0" t="s">
        <v>18</v>
      </c>
      <c r="B49" s="5" t="n">
        <v>0</v>
      </c>
      <c r="C49" s="5" t="n">
        <v>0</v>
      </c>
      <c r="D49" s="5" t="n">
        <v>0</v>
      </c>
      <c r="E49" s="0" t="n">
        <f aca="false">(E36 +(E23*E36))</f>
        <v>92.12</v>
      </c>
      <c r="F49" s="0" t="n">
        <f aca="false">(F37 +(F25*F37))</f>
        <v>199.34016</v>
      </c>
      <c r="G49" s="0" t="n">
        <f aca="false">(G36 +(G23*G36))</f>
        <v>78.074896</v>
      </c>
      <c r="H49" s="0" t="n">
        <f aca="false">(H37 +(H25*H37))</f>
        <v>168.797925152</v>
      </c>
      <c r="I49" s="0" t="n">
        <f aca="false">(I36 +(I23*I36))</f>
        <v>66.051362016</v>
      </c>
      <c r="J49" s="0" t="n">
        <f aca="false">(J37 +(J25*J37))</f>
        <v>142.665070722381</v>
      </c>
      <c r="K49" s="0" t="n">
        <f aca="false">(K36 +(K23*K36))</f>
        <v>55.769073100567</v>
      </c>
      <c r="L49" s="0" t="n">
        <f aca="false">(L37 +(L25*L37))</f>
        <v>115.208529384264</v>
      </c>
      <c r="M49" s="0" t="n">
        <f aca="false">(M36 +(M23*M36))</f>
        <v>46.9855737827465</v>
      </c>
    </row>
    <row r="50" customFormat="false" ht="15" hidden="false" customHeight="false" outlineLevel="0" collapsed="false">
      <c r="A50" s="0" t="s">
        <v>19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</row>
    <row r="51" customFormat="false" ht="15" hidden="false" customHeight="false" outlineLevel="0" collapsed="false">
      <c r="A51" s="0" t="s">
        <v>20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</row>
    <row r="52" customFormat="false" ht="15" hidden="false" customHeight="false" outlineLevel="0" collapsed="false">
      <c r="A52" s="0" t="s">
        <v>21</v>
      </c>
      <c r="B52" s="5" t="n">
        <v>0</v>
      </c>
      <c r="C52" s="5" t="n">
        <v>0</v>
      </c>
      <c r="D52" s="5" t="n">
        <v>0</v>
      </c>
      <c r="E52" s="0" t="n">
        <f aca="false">(E40+(E28*E40))</f>
        <v>69.27424</v>
      </c>
      <c r="F52" s="0" t="n">
        <f aca="false">(F40 +(F28*F40))</f>
        <v>63.7888512</v>
      </c>
      <c r="G52" s="0" t="n">
        <f aca="false">(G40+(G28*G40))</f>
        <v>0</v>
      </c>
      <c r="H52" s="0" t="n">
        <f aca="false">(H40 +(H28*H40))</f>
        <v>0</v>
      </c>
      <c r="I52" s="0" t="n">
        <f aca="false">(I40+(I28*I40))</f>
        <v>0</v>
      </c>
      <c r="J52" s="0" t="n">
        <f aca="false">(J40 +(J28*J40))</f>
        <v>0</v>
      </c>
      <c r="K52" s="0" t="n">
        <f aca="false">(K40+(K28*K40))</f>
        <v>0</v>
      </c>
      <c r="L52" s="0" t="n">
        <f aca="false">(L40 +(L28*L40))</f>
        <v>0</v>
      </c>
      <c r="M52" s="0" t="n">
        <f aca="false">(M40+(M28*M40))</f>
        <v>0</v>
      </c>
    </row>
    <row r="53" customFormat="false" ht="15" hidden="false" customHeight="false" outlineLevel="0" collapsed="false">
      <c r="A53" s="0" t="s">
        <v>22</v>
      </c>
      <c r="B53" s="5" t="n">
        <v>0</v>
      </c>
      <c r="C53" s="5" t="n">
        <v>0</v>
      </c>
      <c r="D53" s="5" t="n">
        <v>0</v>
      </c>
      <c r="E53" s="0" t="n">
        <f aca="false">(E41 +(E29*E41))</f>
        <v>49</v>
      </c>
      <c r="F53" s="5" t="n">
        <f aca="false">(F41 +(F29 +F41))</f>
        <v>99.96</v>
      </c>
      <c r="G53" s="0" t="n">
        <f aca="false">(G41 +(G29*G41))</f>
        <v>47</v>
      </c>
      <c r="H53" s="5" t="n">
        <f aca="false">(H41 +(H29 +H41))</f>
        <v>99.92</v>
      </c>
      <c r="I53" s="0" t="n">
        <f aca="false">(I41 +(I29*I41))</f>
        <v>45</v>
      </c>
      <c r="J53" s="5" t="n">
        <f aca="false">(J41 +(J29 +J41))</f>
        <v>99.88</v>
      </c>
      <c r="K53" s="0" t="n">
        <f aca="false">(K41 +(K29*K41))</f>
        <v>43</v>
      </c>
      <c r="L53" s="5" t="n">
        <f aca="false">(L41 +(L29 +L41))</f>
        <v>99.84</v>
      </c>
      <c r="M53" s="0" t="n">
        <f aca="false">(M41 +(M29*M41))</f>
        <v>41</v>
      </c>
    </row>
    <row r="54" customFormat="false" ht="15" hidden="false" customHeight="false" outlineLevel="0" collapsed="false">
      <c r="A54" s="0" t="s">
        <v>23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</row>
    <row r="56" customFormat="false" ht="15" hidden="false" customHeight="false" outlineLevel="0" collapsed="false">
      <c r="A56" s="0" t="s">
        <v>24</v>
      </c>
      <c r="B56" s="5" t="n">
        <v>0</v>
      </c>
      <c r="C56" s="5" t="n">
        <v>0</v>
      </c>
      <c r="D56" s="5" t="n">
        <v>0</v>
      </c>
      <c r="E56" s="0" t="n">
        <f aca="false">SUM(E44:E54)</f>
        <v>594.43337072</v>
      </c>
      <c r="F56" s="0" t="n">
        <f aca="false">SUM(F44:F54)</f>
        <v>725.3585127936</v>
      </c>
      <c r="G56" s="0" t="n">
        <f aca="false">SUM(G44:G54)</f>
        <v>466.973783091776</v>
      </c>
      <c r="H56" s="0" t="n">
        <f aca="false">SUM(H44:H54)</f>
        <v>591.544901276434</v>
      </c>
      <c r="I56" s="0" t="n">
        <f aca="false">SUM(I44:I54)</f>
        <v>416.011820495642</v>
      </c>
      <c r="J56" s="0" t="n">
        <f aca="false">SUM(J44:J54)</f>
        <v>530.757616560559</v>
      </c>
      <c r="K56" s="0" t="n">
        <f aca="false">SUM(K44:K54)</f>
        <v>371.27159816373</v>
      </c>
      <c r="L56" s="0" t="n">
        <f aca="false">SUM(L44:L54)</f>
        <v>470.571643550149</v>
      </c>
      <c r="M56" s="0" t="n">
        <f aca="false">SUM(M44:M54)</f>
        <v>328.008479188439</v>
      </c>
    </row>
    <row r="57" customFormat="false" ht="15" hidden="false" customHeight="false" outlineLevel="0" collapsed="false">
      <c r="A57" s="0" t="s">
        <v>25</v>
      </c>
      <c r="B57" s="4" t="n">
        <v>1272</v>
      </c>
      <c r="C57" s="4" t="n">
        <v>1388.74</v>
      </c>
      <c r="D57" s="4" t="n">
        <v>1414.5956</v>
      </c>
      <c r="E57" s="4" t="n">
        <v>1379.919864</v>
      </c>
      <c r="F57" s="4" t="n">
        <v>1357.92467216</v>
      </c>
      <c r="G57" s="4" t="n">
        <v>1255.9892750304</v>
      </c>
      <c r="H57" s="4" t="n">
        <v>1222.62991852858</v>
      </c>
      <c r="I57" s="4" t="n">
        <v>1191.27212341686</v>
      </c>
      <c r="J57" s="4" t="n">
        <v>1161.79579601185</v>
      </c>
      <c r="K57" s="4" t="n">
        <v>1134.08804825114</v>
      </c>
      <c r="L57" s="4" t="n">
        <v>1099.28966233941</v>
      </c>
      <c r="M57" s="4" t="n">
        <v>1067.61448988406</v>
      </c>
    </row>
    <row r="58" customFormat="false" ht="15" hidden="false" customHeight="false" outlineLevel="0" collapsed="false">
      <c r="B58" s="5" t="n">
        <v>0</v>
      </c>
      <c r="C58" s="5" t="n">
        <v>0</v>
      </c>
      <c r="D58" s="5" t="n">
        <v>0</v>
      </c>
    </row>
    <row r="59" customFormat="false" ht="15" hidden="false" customHeight="false" outlineLevel="0" collapsed="false">
      <c r="A59" s="1" t="s">
        <v>26</v>
      </c>
      <c r="B59" s="1" t="n">
        <v>2021</v>
      </c>
      <c r="C59" s="1" t="n">
        <v>2022</v>
      </c>
      <c r="D59" s="1" t="n">
        <v>2023</v>
      </c>
      <c r="E59" s="1" t="n">
        <v>2024</v>
      </c>
      <c r="F59" s="1" t="n">
        <v>2025</v>
      </c>
      <c r="G59" s="1" t="n">
        <v>2026</v>
      </c>
      <c r="H59" s="1" t="n">
        <v>2027</v>
      </c>
      <c r="I59" s="1" t="n">
        <v>2028</v>
      </c>
      <c r="J59" s="1" t="n">
        <v>2029</v>
      </c>
      <c r="K59" s="1" t="n">
        <v>2030</v>
      </c>
      <c r="L59" s="1" t="n">
        <v>2031</v>
      </c>
      <c r="M59" s="1" t="n">
        <v>2032</v>
      </c>
    </row>
    <row r="60" customFormat="false" ht="15" hidden="false" customHeight="false" outlineLevel="0" collapsed="false">
      <c r="A60" s="0" t="s">
        <v>27</v>
      </c>
      <c r="B60" s="0" t="n">
        <v>0</v>
      </c>
      <c r="C60" s="0" t="n">
        <v>0</v>
      </c>
      <c r="D60" s="0" t="n">
        <v>0.05</v>
      </c>
      <c r="E60" s="0" t="n">
        <v>0.1</v>
      </c>
      <c r="F60" s="0" t="n">
        <v>0.15</v>
      </c>
      <c r="G60" s="0" t="n">
        <v>0.2</v>
      </c>
      <c r="H60" s="0" t="n">
        <v>0.25</v>
      </c>
      <c r="I60" s="0" t="n">
        <v>0.5</v>
      </c>
      <c r="J60" s="0" t="n">
        <v>0.75</v>
      </c>
      <c r="K60" s="0" t="n">
        <v>1</v>
      </c>
      <c r="L60" s="0" t="n">
        <v>1</v>
      </c>
      <c r="M60" s="0" t="n">
        <v>1</v>
      </c>
    </row>
    <row r="61" customFormat="false" ht="15" hidden="false" customHeight="false" outlineLevel="0" collapsed="false">
      <c r="A61" s="0" t="s">
        <v>28</v>
      </c>
      <c r="B61" s="0" t="n">
        <v>0</v>
      </c>
      <c r="C61" s="0" t="n">
        <v>0</v>
      </c>
      <c r="D61" s="0" t="n">
        <v>0.05</v>
      </c>
      <c r="E61" s="0" t="n">
        <v>0.1</v>
      </c>
      <c r="F61" s="0" t="n">
        <v>0.15</v>
      </c>
      <c r="G61" s="0" t="n">
        <v>0.2</v>
      </c>
      <c r="H61" s="0" t="n">
        <v>0.25</v>
      </c>
      <c r="I61" s="0" t="n">
        <v>0.4</v>
      </c>
      <c r="J61" s="0" t="n">
        <v>0.6</v>
      </c>
      <c r="K61" s="0" t="n">
        <v>0.75</v>
      </c>
      <c r="L61" s="0" t="n">
        <v>0.9</v>
      </c>
      <c r="M61" s="0" t="n">
        <v>1</v>
      </c>
    </row>
    <row r="62" customFormat="false" ht="15" hidden="false" customHeight="false" outlineLevel="0" collapsed="false">
      <c r="A62" s="0" t="s">
        <v>29</v>
      </c>
      <c r="B62" s="0" t="n">
        <v>0</v>
      </c>
      <c r="C62" s="0" t="n">
        <v>0</v>
      </c>
      <c r="D62" s="0" t="n">
        <v>0.05</v>
      </c>
      <c r="E62" s="0" t="n">
        <v>0.1</v>
      </c>
      <c r="F62" s="0" t="n">
        <v>0.15</v>
      </c>
      <c r="G62" s="0" t="n">
        <v>0.2</v>
      </c>
      <c r="H62" s="0" t="n">
        <v>0.25</v>
      </c>
      <c r="I62" s="0" t="n">
        <v>0.3</v>
      </c>
      <c r="J62" s="0" t="n">
        <v>0.4</v>
      </c>
      <c r="K62" s="0" t="n">
        <v>0.5</v>
      </c>
      <c r="L62" s="0" t="n">
        <v>0.6</v>
      </c>
      <c r="M62" s="0" t="n">
        <v>0.75</v>
      </c>
    </row>
    <row r="63" customFormat="false" ht="15" hidden="false" customHeight="false" outlineLevel="0" collapsed="false">
      <c r="A63" s="0" t="s">
        <v>30</v>
      </c>
      <c r="B63" s="0" t="n">
        <v>0</v>
      </c>
      <c r="C63" s="0" t="n">
        <v>0</v>
      </c>
      <c r="D63" s="0" t="n">
        <v>0.025</v>
      </c>
      <c r="E63" s="0" t="n">
        <v>0.05</v>
      </c>
      <c r="F63" s="0" t="n">
        <v>0.075</v>
      </c>
      <c r="G63" s="0" t="n">
        <v>0.1</v>
      </c>
      <c r="H63" s="0" t="n">
        <v>0.125</v>
      </c>
      <c r="I63" s="0" t="n">
        <v>0.125</v>
      </c>
      <c r="J63" s="0" t="n">
        <v>0.2</v>
      </c>
      <c r="K63" s="0" t="n">
        <v>0.25</v>
      </c>
      <c r="L63" s="0" t="n">
        <v>0.4</v>
      </c>
      <c r="M63" s="0" t="n">
        <v>0.45</v>
      </c>
    </row>
    <row r="64" customFormat="false" ht="15" hidden="false" customHeight="false" outlineLevel="0" collapsed="false">
      <c r="A64" s="0" t="s">
        <v>31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1.14"/>
  </cols>
  <sheetData>
    <row r="1" customFormat="false" ht="15" hidden="false" customHeight="false" outlineLevel="0" collapsed="false">
      <c r="A1" s="1" t="s">
        <v>0</v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n">
        <v>2028</v>
      </c>
      <c r="J1" s="1" t="n">
        <v>2029</v>
      </c>
      <c r="K1" s="1" t="n">
        <v>2030</v>
      </c>
      <c r="L1" s="1" t="n">
        <v>2031</v>
      </c>
      <c r="M1" s="1" t="n">
        <v>2032</v>
      </c>
    </row>
    <row r="2" customFormat="false" ht="15" hidden="false" customHeight="false" outlineLevel="0" collapsed="false">
      <c r="A2" s="0" t="s">
        <v>1</v>
      </c>
      <c r="B2" s="0" t="n">
        <v>3713</v>
      </c>
      <c r="C2" s="0" t="n">
        <v>5480</v>
      </c>
      <c r="D2" s="0" t="n">
        <v>5480</v>
      </c>
      <c r="E2" s="0" t="n">
        <v>5480</v>
      </c>
      <c r="F2" s="0" t="n">
        <v>5480</v>
      </c>
      <c r="G2" s="0" t="n">
        <v>5480</v>
      </c>
      <c r="H2" s="0" t="n">
        <v>5480</v>
      </c>
      <c r="I2" s="0" t="n">
        <v>5480</v>
      </c>
      <c r="J2" s="0" t="n">
        <v>5480</v>
      </c>
      <c r="K2" s="0" t="n">
        <v>5480</v>
      </c>
      <c r="L2" s="4" t="n">
        <v>5151.2</v>
      </c>
      <c r="M2" s="4" t="n">
        <v>4842.128</v>
      </c>
    </row>
    <row r="3" customFormat="false" ht="15" hidden="false" customHeight="false" outlineLevel="0" collapsed="false">
      <c r="A3" s="0" t="s">
        <v>2</v>
      </c>
      <c r="B3" s="0" t="n">
        <v>6000</v>
      </c>
      <c r="C3" s="0" t="n">
        <v>7000</v>
      </c>
      <c r="D3" s="0" t="n">
        <v>9000</v>
      </c>
      <c r="E3" s="0" t="n">
        <v>8460</v>
      </c>
      <c r="F3" s="4" t="n">
        <v>7952.4</v>
      </c>
      <c r="G3" s="4" t="n">
        <v>7475.256</v>
      </c>
      <c r="H3" s="4" t="n">
        <v>7026.74064</v>
      </c>
      <c r="I3" s="4" t="n">
        <v>6605.1362016</v>
      </c>
      <c r="J3" s="4" t="n">
        <v>6208.828029504</v>
      </c>
      <c r="K3" s="4" t="n">
        <v>5836.29834773376</v>
      </c>
      <c r="L3" s="4" t="n">
        <v>5486.12044686973</v>
      </c>
      <c r="M3" s="4" t="n">
        <v>5156.95322005755</v>
      </c>
    </row>
    <row r="4" customFormat="false" ht="15" hidden="false" customHeight="false" outlineLevel="0" collapsed="false">
      <c r="A4" s="0" t="s">
        <v>9</v>
      </c>
      <c r="B4" s="0" t="n">
        <v>46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5" hidden="false" customHeight="false" outlineLevel="0" collapsed="false">
      <c r="A5" s="0" t="s">
        <v>3</v>
      </c>
      <c r="B5" s="0" t="n">
        <v>5000</v>
      </c>
      <c r="C5" s="0" t="n">
        <v>5000</v>
      </c>
      <c r="D5" s="0" t="n">
        <v>4700</v>
      </c>
      <c r="E5" s="0" t="n">
        <v>4418</v>
      </c>
      <c r="F5" s="4" t="n">
        <v>4152.92</v>
      </c>
      <c r="G5" s="4" t="n">
        <v>3903.7448</v>
      </c>
      <c r="H5" s="4" t="n">
        <v>3669.520112</v>
      </c>
      <c r="I5" s="4" t="n">
        <v>3449.34890528</v>
      </c>
      <c r="J5" s="4" t="n">
        <v>3242.3879709632</v>
      </c>
      <c r="K5" s="4" t="n">
        <v>3047.84469270541</v>
      </c>
      <c r="L5" s="4" t="n">
        <v>2864.97401114308</v>
      </c>
      <c r="M5" s="4" t="n">
        <v>2693.0755704745</v>
      </c>
    </row>
    <row r="6" customFormat="false" ht="15" hidden="false" customHeight="false" outlineLevel="0" collapsed="false">
      <c r="A6" s="0" t="s">
        <v>4</v>
      </c>
      <c r="B6" s="0" t="n">
        <v>4500</v>
      </c>
      <c r="C6" s="0" t="n">
        <v>4005</v>
      </c>
      <c r="D6" s="4" t="n">
        <v>3764.7</v>
      </c>
      <c r="E6" s="4" t="n">
        <v>3538.818</v>
      </c>
      <c r="F6" s="4" t="n">
        <v>3326.48892</v>
      </c>
      <c r="G6" s="4" t="n">
        <v>3126.8995848</v>
      </c>
      <c r="H6" s="4" t="n">
        <v>2939.285609712</v>
      </c>
      <c r="I6" s="4" t="n">
        <v>2762.92847312928</v>
      </c>
      <c r="J6" s="4" t="n">
        <v>2597.15276474152</v>
      </c>
      <c r="K6" s="4" t="n">
        <v>2441.32359885703</v>
      </c>
      <c r="L6" s="4" t="n">
        <v>2294.84418292561</v>
      </c>
      <c r="M6" s="4" t="n">
        <v>2157.15353195007</v>
      </c>
    </row>
    <row r="7" customFormat="false" ht="15" hidden="false" customHeight="false" outlineLevel="0" collapsed="false">
      <c r="A7" s="0" t="s">
        <v>5</v>
      </c>
      <c r="B7" s="0" t="n">
        <v>1500</v>
      </c>
      <c r="C7" s="0" t="n">
        <v>1410</v>
      </c>
      <c r="D7" s="4" t="n">
        <v>1325.4</v>
      </c>
      <c r="E7" s="4" t="n">
        <v>1245.876</v>
      </c>
      <c r="F7" s="4" t="n">
        <v>1171.12344</v>
      </c>
      <c r="G7" s="4" t="n">
        <v>1100.8560336</v>
      </c>
      <c r="H7" s="4" t="n">
        <v>1034.804671584</v>
      </c>
      <c r="I7" s="4" t="n">
        <v>972.71639128896</v>
      </c>
      <c r="J7" s="4" t="n">
        <v>914.353407811622</v>
      </c>
      <c r="K7" s="4" t="n">
        <v>859.492203342925</v>
      </c>
      <c r="L7" s="4" t="n">
        <v>807.922671142349</v>
      </c>
      <c r="M7" s="4" t="n">
        <v>759.447310873808</v>
      </c>
    </row>
    <row r="8" customFormat="false" ht="15" hidden="false" customHeight="false" outlineLevel="0" collapsed="false">
      <c r="A8" s="0" t="s">
        <v>10</v>
      </c>
      <c r="B8" s="0" t="n">
        <v>1300</v>
      </c>
      <c r="C8" s="0" t="n">
        <v>200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5" hidden="false" customHeight="false" outlineLevel="0" collapsed="false">
      <c r="A9" s="0" t="s">
        <v>6</v>
      </c>
      <c r="B9" s="0" t="n">
        <v>1400</v>
      </c>
      <c r="C9" s="0" t="n">
        <v>1316</v>
      </c>
      <c r="D9" s="4" t="n">
        <v>1237.04</v>
      </c>
      <c r="E9" s="4" t="n">
        <v>1162.8176</v>
      </c>
      <c r="F9" s="4" t="n">
        <v>1093.048544</v>
      </c>
      <c r="G9" s="4" t="n">
        <v>1027.46563136</v>
      </c>
      <c r="H9" s="4" t="n">
        <v>965.8176934784</v>
      </c>
      <c r="I9" s="4" t="n">
        <v>907.868631869696</v>
      </c>
      <c r="J9" s="4" t="n">
        <v>853.396513957514</v>
      </c>
      <c r="K9" s="4" t="n">
        <v>802.192723120063</v>
      </c>
      <c r="L9" s="4" t="n">
        <v>721.973450808057</v>
      </c>
      <c r="M9" s="4" t="n">
        <v>649.776105727251</v>
      </c>
    </row>
    <row r="10" customFormat="false" ht="15" hidden="false" customHeight="false" outlineLevel="0" collapsed="false">
      <c r="A10" s="0" t="s">
        <v>11</v>
      </c>
      <c r="B10" s="0" t="n">
        <v>1000</v>
      </c>
      <c r="C10" s="0" t="n">
        <v>940</v>
      </c>
      <c r="D10" s="4" t="n">
        <v>883.6</v>
      </c>
      <c r="E10" s="4" t="n">
        <v>830.584</v>
      </c>
      <c r="F10" s="4" t="n">
        <v>780.74896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5" hidden="false" customHeight="false" outlineLevel="0" collapsed="false">
      <c r="A11" s="0" t="s">
        <v>7</v>
      </c>
      <c r="B11" s="4" t="n">
        <v>1272</v>
      </c>
      <c r="C11" s="4" t="n">
        <v>1388.74</v>
      </c>
      <c r="D11" s="4" t="n">
        <v>1414.5956</v>
      </c>
      <c r="E11" s="4" t="n">
        <v>1379.919864</v>
      </c>
      <c r="F11" s="4" t="n">
        <v>1357.92467216</v>
      </c>
      <c r="G11" s="4" t="n">
        <v>1255.9892750304</v>
      </c>
      <c r="H11" s="4" t="n">
        <v>1222.62991852858</v>
      </c>
      <c r="I11" s="4" t="n">
        <v>1191.27212341686</v>
      </c>
      <c r="J11" s="4" t="n">
        <v>1161.79579601185</v>
      </c>
      <c r="K11" s="4" t="n">
        <v>1134.08804825114</v>
      </c>
      <c r="L11" s="4" t="n">
        <v>1099.28966233941</v>
      </c>
      <c r="M11" s="4" t="n">
        <v>1067.61448988406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3" activeCellId="0" sqref="B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1.14"/>
  </cols>
  <sheetData>
    <row r="1" customFormat="false" ht="15" hidden="false" customHeight="false" outlineLevel="0" collapsed="false">
      <c r="A1" s="1" t="s">
        <v>0</v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n">
        <v>2028</v>
      </c>
      <c r="J1" s="1" t="n">
        <v>2029</v>
      </c>
      <c r="K1" s="1" t="n">
        <v>2030</v>
      </c>
      <c r="L1" s="1" t="n">
        <v>2031</v>
      </c>
      <c r="M1" s="1" t="n">
        <v>2032</v>
      </c>
    </row>
    <row r="2" customFormat="false" ht="15" hidden="false" customHeight="false" outlineLevel="0" collapsed="false">
      <c r="A2" s="2" t="s">
        <v>1</v>
      </c>
      <c r="B2" s="5" t="n">
        <v>0</v>
      </c>
      <c r="C2" s="5" t="n">
        <v>0.25</v>
      </c>
      <c r="D2" s="5" t="n">
        <v>0.5</v>
      </c>
      <c r="E2" s="5" t="n">
        <v>0.5</v>
      </c>
      <c r="F2" s="5" t="n">
        <v>0.5</v>
      </c>
      <c r="G2" s="5" t="n">
        <v>0.5</v>
      </c>
      <c r="H2" s="5" t="n">
        <v>0.5</v>
      </c>
      <c r="I2" s="5" t="n">
        <v>0.5</v>
      </c>
      <c r="J2" s="5" t="n">
        <v>0.5</v>
      </c>
      <c r="K2" s="5" t="n">
        <v>0.5</v>
      </c>
      <c r="L2" s="5" t="n">
        <v>0.5</v>
      </c>
      <c r="M2" s="5" t="n">
        <v>0.5</v>
      </c>
    </row>
    <row r="3" customFormat="false" ht="15" hidden="false" customHeight="false" outlineLevel="0" collapsed="false">
      <c r="A3" s="2" t="s">
        <v>2</v>
      </c>
      <c r="B3" s="5" t="n">
        <v>0</v>
      </c>
      <c r="C3" s="5" t="n">
        <v>1</v>
      </c>
      <c r="D3" s="5" t="n">
        <v>1</v>
      </c>
      <c r="E3" s="5" t="n">
        <v>1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v>1</v>
      </c>
      <c r="K3" s="5" t="n">
        <v>1</v>
      </c>
      <c r="L3" s="5" t="n">
        <v>1</v>
      </c>
      <c r="M3" s="5" t="n">
        <v>1</v>
      </c>
    </row>
    <row r="4" customFormat="false" ht="15" hidden="false" customHeight="false" outlineLevel="0" collapsed="false">
      <c r="A4" s="2" t="s">
        <v>9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</row>
    <row r="5" customFormat="false" ht="15" hidden="false" customHeight="false" outlineLevel="0" collapsed="false">
      <c r="A5" s="2" t="s">
        <v>3</v>
      </c>
      <c r="B5" s="5" t="n">
        <v>0</v>
      </c>
      <c r="C5" s="5" t="n">
        <v>0.75</v>
      </c>
      <c r="D5" s="5" t="n">
        <v>0.75</v>
      </c>
      <c r="E5" s="5" t="n">
        <v>0.75</v>
      </c>
      <c r="F5" s="5" t="n">
        <v>0.75</v>
      </c>
      <c r="G5" s="5" t="n">
        <v>0.75</v>
      </c>
      <c r="H5" s="5" t="n">
        <v>0.75</v>
      </c>
      <c r="I5" s="5" t="n">
        <v>0.75</v>
      </c>
      <c r="J5" s="5" t="n">
        <v>0.75</v>
      </c>
      <c r="K5" s="5" t="n">
        <v>0.75</v>
      </c>
      <c r="L5" s="5" t="n">
        <v>0.75</v>
      </c>
      <c r="M5" s="5" t="n">
        <v>0.75</v>
      </c>
    </row>
    <row r="6" customFormat="false" ht="15" hidden="false" customHeight="false" outlineLevel="0" collapsed="false">
      <c r="A6" s="2" t="s">
        <v>4</v>
      </c>
      <c r="B6" s="5" t="n">
        <v>0</v>
      </c>
      <c r="C6" s="5" t="n">
        <v>0.75</v>
      </c>
      <c r="D6" s="5" t="n">
        <v>0.75</v>
      </c>
      <c r="E6" s="5" t="n">
        <v>0.75</v>
      </c>
      <c r="F6" s="5" t="n">
        <v>0.75</v>
      </c>
      <c r="G6" s="5" t="n">
        <v>0.75</v>
      </c>
      <c r="H6" s="5" t="n">
        <v>0.75</v>
      </c>
      <c r="I6" s="5" t="n">
        <v>0.75</v>
      </c>
      <c r="J6" s="5" t="n">
        <v>0.75</v>
      </c>
      <c r="K6" s="5" t="n">
        <v>0.75</v>
      </c>
      <c r="L6" s="5" t="n">
        <v>0.75</v>
      </c>
      <c r="M6" s="5" t="n">
        <v>0.75</v>
      </c>
    </row>
    <row r="7" customFormat="false" ht="15" hidden="false" customHeight="false" outlineLevel="0" collapsed="false">
      <c r="A7" s="2" t="s">
        <v>5</v>
      </c>
      <c r="B7" s="5" t="n">
        <v>0</v>
      </c>
      <c r="C7" s="5" t="n">
        <v>0.75</v>
      </c>
      <c r="D7" s="5" t="n">
        <v>0.75</v>
      </c>
      <c r="E7" s="5" t="n">
        <v>0.75</v>
      </c>
      <c r="F7" s="5" t="n">
        <v>0.75</v>
      </c>
      <c r="G7" s="5" t="n">
        <v>0.75</v>
      </c>
      <c r="H7" s="5" t="n">
        <v>0.75</v>
      </c>
      <c r="I7" s="5" t="n">
        <v>0.75</v>
      </c>
      <c r="J7" s="5" t="n">
        <v>0.75</v>
      </c>
      <c r="K7" s="5" t="n">
        <v>0.75</v>
      </c>
      <c r="L7" s="5" t="n">
        <v>0.75</v>
      </c>
      <c r="M7" s="5" t="n">
        <v>0.75</v>
      </c>
    </row>
    <row r="8" customFormat="false" ht="15" hidden="false" customHeight="false" outlineLevel="0" collapsed="false">
      <c r="A8" s="2" t="s">
        <v>10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</row>
    <row r="9" customFormat="false" ht="15" hidden="false" customHeight="false" outlineLevel="0" collapsed="false">
      <c r="A9" s="2" t="s">
        <v>6</v>
      </c>
      <c r="B9" s="5" t="n">
        <v>0</v>
      </c>
      <c r="C9" s="5" t="n">
        <v>0.25</v>
      </c>
      <c r="D9" s="5" t="n">
        <v>0.5</v>
      </c>
      <c r="E9" s="5" t="n">
        <v>0.5</v>
      </c>
      <c r="F9" s="5" t="n">
        <v>0.5</v>
      </c>
      <c r="G9" s="5" t="n">
        <v>0.5</v>
      </c>
      <c r="H9" s="5" t="n">
        <v>0.5</v>
      </c>
      <c r="I9" s="5" t="n">
        <v>0.5</v>
      </c>
      <c r="J9" s="5" t="n">
        <v>0.5</v>
      </c>
      <c r="K9" s="5" t="n">
        <v>0.5</v>
      </c>
      <c r="L9" s="5" t="n">
        <v>0.5</v>
      </c>
      <c r="M9" s="5" t="n">
        <v>0.5</v>
      </c>
    </row>
    <row r="10" customFormat="false" ht="15" hidden="false" customHeight="false" outlineLevel="0" collapsed="false">
      <c r="A10" s="2" t="s">
        <v>11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</row>
    <row r="11" customFormat="false" ht="15" hidden="false" customHeight="false" outlineLevel="0" collapsed="false">
      <c r="A11" s="2" t="s">
        <v>7</v>
      </c>
      <c r="B11" s="5" t="n">
        <v>0</v>
      </c>
      <c r="C11" s="0" t="n">
        <v>0.52495066036182</v>
      </c>
      <c r="D11" s="0" t="n">
        <v>0.529799651382552</v>
      </c>
      <c r="E11" s="0" t="n">
        <v>0.52959560495957</v>
      </c>
      <c r="F11" s="0" t="n">
        <v>0.529523813560749</v>
      </c>
      <c r="G11" s="0" t="n">
        <v>0.528656443673157</v>
      </c>
      <c r="H11" s="0" t="n">
        <v>0.528355160804703</v>
      </c>
      <c r="I11" s="0" t="n">
        <v>0.528056189185394</v>
      </c>
      <c r="J11" s="0" t="n">
        <v>0.527760067196644</v>
      </c>
      <c r="K11" s="0" t="n">
        <v>0.527467312225722</v>
      </c>
      <c r="L11" s="0" t="n">
        <v>0.527066434072962</v>
      </c>
      <c r="M11" s="0" t="n">
        <v>0.526678304595824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C20" activeCellId="0" sqref="C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1.14"/>
  </cols>
  <sheetData>
    <row r="1" customFormat="false" ht="15" hidden="false" customHeight="false" outlineLevel="0" collapsed="false">
      <c r="A1" s="1" t="s">
        <v>0</v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n">
        <v>2028</v>
      </c>
      <c r="J1" s="1" t="n">
        <v>2029</v>
      </c>
      <c r="K1" s="1" t="n">
        <v>2030</v>
      </c>
      <c r="L1" s="1" t="n">
        <v>2031</v>
      </c>
      <c r="M1" s="1" t="n">
        <v>2032</v>
      </c>
    </row>
    <row r="2" customFormat="false" ht="15" hidden="false" customHeight="false" outlineLevel="0" collapsed="false">
      <c r="A2" s="0" t="s">
        <v>1</v>
      </c>
      <c r="B2" s="0" t="n">
        <v>3713</v>
      </c>
      <c r="C2" s="0" t="n">
        <v>5480</v>
      </c>
      <c r="D2" s="0" t="n">
        <v>5480</v>
      </c>
      <c r="E2" s="0" t="n">
        <v>5480</v>
      </c>
      <c r="F2" s="0" t="n">
        <v>5480</v>
      </c>
      <c r="G2" s="0" t="n">
        <v>5480</v>
      </c>
      <c r="H2" s="0" t="n">
        <v>5480</v>
      </c>
      <c r="I2" s="0" t="n">
        <v>5480</v>
      </c>
      <c r="J2" s="0" t="n">
        <v>5480</v>
      </c>
      <c r="K2" s="0" t="n">
        <v>5480</v>
      </c>
      <c r="L2" s="0" t="n">
        <v>5151.2</v>
      </c>
      <c r="M2" s="0" t="n">
        <v>4842.128</v>
      </c>
    </row>
    <row r="3" customFormat="false" ht="15" hidden="false" customHeight="false" outlineLevel="0" collapsed="false">
      <c r="A3" s="0" t="s">
        <v>2</v>
      </c>
      <c r="B3" s="0" t="n">
        <v>6000</v>
      </c>
      <c r="C3" s="0" t="n">
        <v>7000</v>
      </c>
      <c r="D3" s="0" t="n">
        <v>9000</v>
      </c>
      <c r="E3" s="0" t="n">
        <v>8460</v>
      </c>
      <c r="F3" s="0" t="n">
        <v>7952.4</v>
      </c>
      <c r="G3" s="0" t="n">
        <v>7475.256</v>
      </c>
      <c r="H3" s="0" t="n">
        <v>7026.74064</v>
      </c>
      <c r="I3" s="0" t="n">
        <v>6605.1362016</v>
      </c>
      <c r="J3" s="0" t="n">
        <v>6208.828029504</v>
      </c>
      <c r="K3" s="0" t="n">
        <v>5836.29834773376</v>
      </c>
      <c r="L3" s="0" t="n">
        <v>5486.12044686973</v>
      </c>
      <c r="M3" s="0" t="n">
        <v>5156.95322005755</v>
      </c>
    </row>
    <row r="4" customFormat="false" ht="15" hidden="false" customHeight="false" outlineLevel="0" collapsed="false">
      <c r="A4" s="0" t="s">
        <v>9</v>
      </c>
      <c r="B4" s="0" t="n">
        <v>46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5" hidden="false" customHeight="false" outlineLevel="0" collapsed="false">
      <c r="A5" s="0" t="s">
        <v>3</v>
      </c>
      <c r="B5" s="0" t="n">
        <v>5000</v>
      </c>
      <c r="C5" s="0" t="n">
        <v>5000</v>
      </c>
      <c r="D5" s="0" t="n">
        <v>4700</v>
      </c>
      <c r="E5" s="0" t="n">
        <v>4418</v>
      </c>
      <c r="F5" s="0" t="n">
        <v>4152.92</v>
      </c>
      <c r="G5" s="0" t="n">
        <v>3903.7448</v>
      </c>
      <c r="H5" s="0" t="n">
        <v>3669.520112</v>
      </c>
      <c r="I5" s="0" t="n">
        <v>3449.34890528</v>
      </c>
      <c r="J5" s="0" t="n">
        <v>3242.3879709632</v>
      </c>
      <c r="K5" s="0" t="n">
        <v>3047.84469270541</v>
      </c>
      <c r="L5" s="0" t="n">
        <v>2864.97401114308</v>
      </c>
      <c r="M5" s="0" t="n">
        <v>2693.0755704745</v>
      </c>
    </row>
    <row r="6" customFormat="false" ht="15" hidden="false" customHeight="false" outlineLevel="0" collapsed="false">
      <c r="A6" s="0" t="s">
        <v>4</v>
      </c>
      <c r="B6" s="0" t="n">
        <v>4500</v>
      </c>
      <c r="C6" s="0" t="n">
        <v>4005</v>
      </c>
      <c r="D6" s="0" t="n">
        <v>3764.7</v>
      </c>
      <c r="E6" s="0" t="n">
        <v>3538.818</v>
      </c>
      <c r="F6" s="0" t="n">
        <v>3326.48892</v>
      </c>
      <c r="G6" s="0" t="n">
        <v>3126.8995848</v>
      </c>
      <c r="H6" s="0" t="n">
        <v>2939.285609712</v>
      </c>
      <c r="I6" s="0" t="n">
        <v>2762.92847312928</v>
      </c>
      <c r="J6" s="0" t="n">
        <v>2597.15276474152</v>
      </c>
      <c r="K6" s="0" t="n">
        <v>2441.32359885703</v>
      </c>
      <c r="L6" s="0" t="n">
        <v>2294.84418292561</v>
      </c>
      <c r="M6" s="0" t="n">
        <v>2157.15353195007</v>
      </c>
    </row>
    <row r="7" customFormat="false" ht="15" hidden="false" customHeight="false" outlineLevel="0" collapsed="false">
      <c r="A7" s="0" t="s">
        <v>5</v>
      </c>
      <c r="B7" s="0" t="n">
        <v>1500</v>
      </c>
      <c r="C7" s="0" t="n">
        <v>1410</v>
      </c>
      <c r="D7" s="0" t="n">
        <v>1325.4</v>
      </c>
      <c r="E7" s="0" t="n">
        <v>1245.876</v>
      </c>
      <c r="F7" s="0" t="n">
        <v>1171.12344</v>
      </c>
      <c r="G7" s="0" t="n">
        <v>1100.8560336</v>
      </c>
      <c r="H7" s="0" t="n">
        <v>1034.804671584</v>
      </c>
      <c r="I7" s="0" t="n">
        <v>972.71639128896</v>
      </c>
      <c r="J7" s="0" t="n">
        <v>914.353407811622</v>
      </c>
      <c r="K7" s="0" t="n">
        <v>859.492203342925</v>
      </c>
      <c r="L7" s="0" t="n">
        <v>807.922671142349</v>
      </c>
      <c r="M7" s="0" t="n">
        <v>759.447310873808</v>
      </c>
    </row>
    <row r="8" customFormat="false" ht="15" hidden="false" customHeight="false" outlineLevel="0" collapsed="false">
      <c r="A8" s="0" t="s">
        <v>10</v>
      </c>
      <c r="B8" s="0" t="n">
        <v>1300</v>
      </c>
      <c r="C8" s="0" t="n">
        <v>200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5" hidden="false" customHeight="false" outlineLevel="0" collapsed="false">
      <c r="A9" s="0" t="s">
        <v>6</v>
      </c>
      <c r="B9" s="0" t="n">
        <v>1400</v>
      </c>
      <c r="C9" s="0" t="n">
        <v>1316</v>
      </c>
      <c r="D9" s="0" t="n">
        <v>1237.04</v>
      </c>
      <c r="E9" s="0" t="n">
        <v>1162.8176</v>
      </c>
      <c r="F9" s="0" t="n">
        <v>1093.048544</v>
      </c>
      <c r="G9" s="0" t="n">
        <v>1027.46563136</v>
      </c>
      <c r="H9" s="0" t="n">
        <v>965.8176934784</v>
      </c>
      <c r="I9" s="0" t="n">
        <v>907.868631869696</v>
      </c>
      <c r="J9" s="0" t="n">
        <v>853.396513957514</v>
      </c>
      <c r="K9" s="0" t="n">
        <v>802.192723120063</v>
      </c>
      <c r="L9" s="0" t="n">
        <v>721.973450808057</v>
      </c>
      <c r="M9" s="0" t="n">
        <v>649.776105727251</v>
      </c>
    </row>
    <row r="10" customFormat="false" ht="15" hidden="false" customHeight="false" outlineLevel="0" collapsed="false">
      <c r="A10" s="0" t="s">
        <v>11</v>
      </c>
      <c r="B10" s="0" t="n">
        <v>1000</v>
      </c>
      <c r="C10" s="0" t="n">
        <v>940</v>
      </c>
      <c r="D10" s="0" t="n">
        <v>883.6</v>
      </c>
      <c r="E10" s="0" t="n">
        <v>830.584</v>
      </c>
      <c r="F10" s="0" t="n">
        <v>780.74896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5" hidden="false" customHeight="false" outlineLevel="0" collapsed="false">
      <c r="A11" s="0" t="s">
        <v>7</v>
      </c>
      <c r="B11" s="0" t="n">
        <v>1272</v>
      </c>
      <c r="C11" s="0" t="n">
        <v>1388.74</v>
      </c>
      <c r="D11" s="0" t="n">
        <v>1414.5956</v>
      </c>
      <c r="E11" s="0" t="n">
        <v>1379.919864</v>
      </c>
      <c r="F11" s="0" t="n">
        <v>1357.92467216</v>
      </c>
      <c r="G11" s="0" t="n">
        <v>1255.9892750304</v>
      </c>
      <c r="H11" s="0" t="n">
        <v>1222.62991852858</v>
      </c>
      <c r="I11" s="0" t="n">
        <v>1191.27212341686</v>
      </c>
      <c r="J11" s="0" t="n">
        <v>1161.79579601185</v>
      </c>
      <c r="K11" s="0" t="n">
        <v>1134.08804825114</v>
      </c>
      <c r="L11" s="0" t="n">
        <v>1099.28966233941</v>
      </c>
      <c r="M11" s="0" t="n">
        <v>1067.61448988406</v>
      </c>
    </row>
    <row r="13" customFormat="false" ht="15" hidden="false" customHeight="false" outlineLevel="0" collapsed="false">
      <c r="A13" s="1" t="s">
        <v>32</v>
      </c>
      <c r="B13" s="1" t="n">
        <v>2021</v>
      </c>
      <c r="C13" s="1" t="n">
        <v>2022</v>
      </c>
      <c r="D13" s="1" t="n">
        <v>2023</v>
      </c>
      <c r="E13" s="1" t="n">
        <v>2024</v>
      </c>
      <c r="F13" s="1" t="n">
        <v>2025</v>
      </c>
      <c r="G13" s="1" t="n">
        <v>2026</v>
      </c>
      <c r="H13" s="1" t="n">
        <v>2027</v>
      </c>
      <c r="I13" s="1" t="n">
        <v>2028</v>
      </c>
      <c r="J13" s="1" t="n">
        <v>2029</v>
      </c>
      <c r="K13" s="1" t="n">
        <v>2030</v>
      </c>
      <c r="L13" s="1" t="n">
        <v>2031</v>
      </c>
      <c r="M13" s="1" t="n">
        <v>2032</v>
      </c>
    </row>
    <row r="14" customFormat="false" ht="15" hidden="false" customHeight="false" outlineLevel="0" collapsed="false">
      <c r="A14" s="0" t="s">
        <v>33</v>
      </c>
      <c r="B14" s="0" t="n">
        <v>0</v>
      </c>
      <c r="C14" s="0" t="n">
        <f aca="false">-5480*-1</f>
        <v>5480</v>
      </c>
      <c r="D14" s="0" t="n">
        <f aca="false">-14480*-1</f>
        <v>14480</v>
      </c>
      <c r="E14" s="0" t="n">
        <f aca="false">-13940*-1</f>
        <v>13940</v>
      </c>
      <c r="F14" s="0" t="n">
        <f aca="false">-13940*-1</f>
        <v>13940</v>
      </c>
      <c r="G14" s="0" t="n">
        <f aca="false">-13940*-1</f>
        <v>13940</v>
      </c>
      <c r="H14" s="0" t="n">
        <f aca="false">-13940*-1</f>
        <v>13940</v>
      </c>
      <c r="I14" s="0" t="n">
        <f aca="false">-13940*-1</f>
        <v>13940</v>
      </c>
      <c r="J14" s="0" t="n">
        <f aca="false">-20458*-1</f>
        <v>20458</v>
      </c>
      <c r="K14" s="0" t="n">
        <f aca="false">-19684*-1</f>
        <v>19684</v>
      </c>
      <c r="L14" s="0" t="n">
        <f aca="false">-19032*-1</f>
        <v>19032</v>
      </c>
      <c r="M14" s="0" t="n">
        <f aca="false">-21848*-1</f>
        <v>21848</v>
      </c>
    </row>
    <row r="16" customFormat="false" ht="15" hidden="false" customHeight="false" outlineLevel="0" collapsed="false">
      <c r="A16" s="1" t="s">
        <v>0</v>
      </c>
    </row>
    <row r="17" customFormat="false" ht="15" hidden="false" customHeight="false" outlineLevel="0" collapsed="false">
      <c r="A17" s="0" t="s">
        <v>1</v>
      </c>
      <c r="C17" s="0" t="n">
        <f aca="false">(C2 - ((C2/10) - (C14/10)))</f>
        <v>5480</v>
      </c>
      <c r="D17" s="0" t="n">
        <f aca="false">(D2 - ((D2/10) - (D14/10)))</f>
        <v>6380</v>
      </c>
    </row>
    <row r="18" customFormat="false" ht="15" hidden="false" customHeight="false" outlineLevel="0" collapsed="false">
      <c r="A18" s="0" t="s">
        <v>2</v>
      </c>
      <c r="C18" s="0" t="n">
        <f aca="false">(C3 -((C3/10) - (C14/10)))</f>
        <v>6848</v>
      </c>
      <c r="D18" s="0" t="n">
        <f aca="false">(D3 - ((D3/10) - (D14/10)))</f>
        <v>9548</v>
      </c>
    </row>
    <row r="19" customFormat="false" ht="15" hidden="false" customHeight="false" outlineLevel="0" collapsed="false">
      <c r="A19" s="0" t="s">
        <v>9</v>
      </c>
      <c r="C19" s="0" t="n">
        <f aca="false">(C4 - ((C4/10) - (C14/10)))</f>
        <v>548</v>
      </c>
      <c r="D19" s="0" t="n">
        <f aca="false">(D4 - ((D4/10) - (D14/10)))</f>
        <v>1448</v>
      </c>
    </row>
    <row r="20" customFormat="false" ht="15" hidden="false" customHeight="false" outlineLevel="0" collapsed="false">
      <c r="A20" s="0" t="s">
        <v>3</v>
      </c>
      <c r="C20" s="0" t="n">
        <f aca="false">(C5 -((C5/10) - (C14/10)))</f>
        <v>5048</v>
      </c>
      <c r="D20" s="0" t="n">
        <f aca="false">(D5 - ((D5/10) - (D17/10)))</f>
        <v>4868</v>
      </c>
    </row>
    <row r="21" customFormat="false" ht="15" hidden="false" customHeight="false" outlineLevel="0" collapsed="false">
      <c r="A21" s="0" t="s">
        <v>4</v>
      </c>
      <c r="C21" s="0" t="n">
        <f aca="false">(C6 - ((C6/10) - (C14/10)))</f>
        <v>4152.5</v>
      </c>
      <c r="D21" s="0" t="n">
        <f aca="false">(D6 - ((D6/10) - (D14/10)))</f>
        <v>4836.23</v>
      </c>
    </row>
    <row r="22" customFormat="false" ht="15" hidden="false" customHeight="false" outlineLevel="0" collapsed="false">
      <c r="A22" s="0" t="s">
        <v>5</v>
      </c>
      <c r="C22" s="0" t="n">
        <f aca="false">(C7 -((C7/10) - (C14/10)))</f>
        <v>1817</v>
      </c>
      <c r="D22" s="0" t="n">
        <f aca="false">(D7 - ((D7/10) - (D19/10)))</f>
        <v>1337.66</v>
      </c>
    </row>
    <row r="23" customFormat="false" ht="15" hidden="false" customHeight="false" outlineLevel="0" collapsed="false">
      <c r="A23" s="0" t="s">
        <v>10</v>
      </c>
      <c r="C23" s="0" t="n">
        <f aca="false">(C8 - ((C8/10) - (C14/10)))</f>
        <v>728</v>
      </c>
      <c r="D23" s="0" t="n">
        <f aca="false">(D8 - ((D8/10) - (D14/10)))</f>
        <v>1448</v>
      </c>
    </row>
    <row r="24" customFormat="false" ht="15" hidden="false" customHeight="false" outlineLevel="0" collapsed="false">
      <c r="A24" s="0" t="s">
        <v>6</v>
      </c>
      <c r="C24" s="0" t="n">
        <f aca="false">(C9 -((C9/10) - (C14/10)))</f>
        <v>1732.4</v>
      </c>
      <c r="D24" s="0" t="n">
        <f aca="false">(D9 - ((D9/10) - (D14/10)))</f>
        <v>2561.336</v>
      </c>
    </row>
    <row r="25" customFormat="false" ht="15" hidden="false" customHeight="false" outlineLevel="0" collapsed="false">
      <c r="A25" s="0" t="s">
        <v>11</v>
      </c>
      <c r="C25" s="0" t="n">
        <f aca="false">(C10 - ((C10/10) - (C14/10)))</f>
        <v>1394</v>
      </c>
      <c r="D25" s="0" t="n">
        <f aca="false">(D10 - ((D10/10) - (D14/10)))</f>
        <v>2243.24</v>
      </c>
    </row>
    <row r="26" customFormat="false" ht="15" hidden="false" customHeight="false" outlineLevel="0" collapsed="false">
      <c r="A26" s="0" t="s">
        <v>7</v>
      </c>
      <c r="C26" s="0" t="n">
        <f aca="false">(C11 -((C11/10) - (C14/10)))</f>
        <v>1797.866</v>
      </c>
      <c r="D26" s="0" t="n">
        <f aca="false">(D11 - ((D11/10) - (D14/10)))</f>
        <v>2721.13604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43"/>
  </cols>
  <sheetData>
    <row r="1" customFormat="false" ht="15" hidden="false" customHeight="false" outlineLevel="0" collapsed="false">
      <c r="A1" s="1" t="s">
        <v>32</v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n">
        <v>2028</v>
      </c>
      <c r="J1" s="1" t="n">
        <v>2029</v>
      </c>
      <c r="K1" s="1" t="n">
        <v>2030</v>
      </c>
      <c r="L1" s="1" t="n">
        <v>2031</v>
      </c>
      <c r="M1" s="1" t="n">
        <v>2032</v>
      </c>
    </row>
    <row r="2" customFormat="false" ht="15" hidden="false" customHeight="false" outlineLevel="0" collapsed="false">
      <c r="A2" s="0" t="s">
        <v>33</v>
      </c>
      <c r="B2" s="0" t="n">
        <v>0</v>
      </c>
      <c r="C2" s="0" t="n">
        <f aca="false">-5480*-1</f>
        <v>5480</v>
      </c>
      <c r="D2" s="0" t="n">
        <f aca="false">-14480*-1</f>
        <v>14480</v>
      </c>
      <c r="E2" s="0" t="n">
        <f aca="false">-13940*-1</f>
        <v>13940</v>
      </c>
      <c r="F2" s="0" t="n">
        <f aca="false">-13940*-1</f>
        <v>13940</v>
      </c>
      <c r="G2" s="0" t="n">
        <f aca="false">-13940*-1</f>
        <v>13940</v>
      </c>
      <c r="H2" s="0" t="n">
        <f aca="false">-13940*-1</f>
        <v>13940</v>
      </c>
      <c r="I2" s="0" t="n">
        <f aca="false">-13940*-1</f>
        <v>13940</v>
      </c>
      <c r="J2" s="0" t="n">
        <f aca="false">-20458*-1</f>
        <v>20458</v>
      </c>
      <c r="K2" s="0" t="n">
        <f aca="false">-19684*-1</f>
        <v>19684</v>
      </c>
      <c r="L2" s="0" t="n">
        <f aca="false">-19032*-1</f>
        <v>19032</v>
      </c>
      <c r="M2" s="0" t="n">
        <f aca="false">-21848*-1</f>
        <v>21848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2021-07-29T06:25:35Z</dcterms:created>
  <dc:creator>Storm Trooper</dc:creator>
  <dc:description/>
  <dc:language>en-NZ</dc:language>
  <cp:lastModifiedBy/>
  <dcterms:modified xsi:type="dcterms:W3CDTF">2021-08-19T12:24:02Z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