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084d7f136e201d/Documents/COMP372/"/>
    </mc:Choice>
  </mc:AlternateContent>
  <xr:revisionPtr revIDLastSave="30" documentId="8_{49CF4CDE-090B-43BF-8E3C-85C4D8F67711}" xr6:coauthVersionLast="47" xr6:coauthVersionMax="47" xr10:uidLastSave="{D39F478D-C288-401C-A49B-563FC2716275}"/>
  <bookViews>
    <workbookView xWindow="-120" yWindow="-120" windowWidth="20730" windowHeight="11160" firstSheet="1" activeTab="4" xr2:uid="{97376A2B-792E-4B38-A661-81DC03B910A2}"/>
  </bookViews>
  <sheets>
    <sheet name="1. Students %" sheetId="1" r:id="rId1"/>
    <sheet name="2. Lobc" sheetId="2" r:id="rId2"/>
    <sheet name="3. Electricity renewables %" sheetId="3" r:id="rId3"/>
    <sheet name="4. Total base scenario" sheetId="4" r:id="rId4"/>
    <sheet name="5.Carbon offsett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5" l="1"/>
  <c r="L2" i="5"/>
  <c r="K2" i="5"/>
  <c r="J2" i="5"/>
  <c r="I2" i="5"/>
  <c r="H2" i="5"/>
  <c r="G2" i="5"/>
  <c r="F2" i="5"/>
  <c r="E2" i="5"/>
  <c r="D2" i="5"/>
  <c r="C2" i="5"/>
  <c r="D3" i="3"/>
  <c r="E3" i="3" s="1"/>
  <c r="F3" i="3" s="1"/>
  <c r="G3" i="3" s="1"/>
  <c r="H3" i="3" s="1"/>
  <c r="I3" i="3" s="1"/>
  <c r="J3" i="3" s="1"/>
  <c r="K3" i="3" s="1"/>
  <c r="L3" i="3" s="1"/>
  <c r="M3" i="3" s="1"/>
  <c r="C3" i="3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D6" i="2"/>
  <c r="E6" i="2" s="1"/>
  <c r="F6" i="2" s="1"/>
  <c r="G6" i="2" s="1"/>
  <c r="H6" i="2" s="1"/>
  <c r="I6" i="2" s="1"/>
  <c r="J6" i="2" s="1"/>
  <c r="K6" i="2" s="1"/>
  <c r="L6" i="2" s="1"/>
  <c r="M6" i="2" s="1"/>
  <c r="C6" i="2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D4" i="2"/>
  <c r="E4" i="2" s="1"/>
  <c r="F4" i="2" s="1"/>
  <c r="G4" i="2" s="1"/>
  <c r="H4" i="2" s="1"/>
  <c r="I4" i="2" s="1"/>
  <c r="J4" i="2" s="1"/>
  <c r="K4" i="2" s="1"/>
  <c r="L4" i="2" s="1"/>
  <c r="M4" i="2" s="1"/>
  <c r="C4" i="2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L2" i="2"/>
  <c r="M2" i="2" s="1"/>
  <c r="D7" i="1"/>
  <c r="E7" i="1" s="1"/>
  <c r="F7" i="1" s="1"/>
  <c r="G7" i="1" s="1"/>
  <c r="H7" i="1" s="1"/>
  <c r="I7" i="1" s="1"/>
  <c r="J7" i="1" s="1"/>
  <c r="K7" i="1" s="1"/>
  <c r="L7" i="1" s="1"/>
  <c r="M7" i="1" s="1"/>
  <c r="C7" i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D5" i="1"/>
  <c r="E5" i="1" s="1"/>
  <c r="F5" i="1" s="1"/>
  <c r="G5" i="1" s="1"/>
  <c r="H5" i="1" s="1"/>
  <c r="I5" i="1" s="1"/>
  <c r="J5" i="1" s="1"/>
  <c r="K5" i="1" s="1"/>
  <c r="L5" i="1" s="1"/>
  <c r="M5" i="1" s="1"/>
  <c r="C5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F3" i="1"/>
  <c r="G3" i="1" s="1"/>
  <c r="H3" i="1" s="1"/>
  <c r="I3" i="1" s="1"/>
  <c r="J3" i="1" s="1"/>
  <c r="K3" i="1" s="1"/>
  <c r="L3" i="1" s="1"/>
  <c r="M3" i="1" s="1"/>
  <c r="E3" i="1"/>
  <c r="M2" i="1"/>
  <c r="L2" i="1"/>
</calcChain>
</file>

<file path=xl/sharedStrings.xml><?xml version="1.0" encoding="utf-8"?>
<sst xmlns="http://schemas.openxmlformats.org/spreadsheetml/2006/main" count="32" uniqueCount="13">
  <si>
    <t>Emissions</t>
  </si>
  <si>
    <t>Staff Air Travel - domestic and international</t>
  </si>
  <si>
    <t>Student air travel - domestic and international</t>
  </si>
  <si>
    <t>Electricity (incl transmission losses)</t>
  </si>
  <si>
    <t>Purchased Goods and Services - Food</t>
  </si>
  <si>
    <t>Waste from operations - to landfill, recycling and water processing</t>
  </si>
  <si>
    <t>Employee Commuting - Private vehicles</t>
  </si>
  <si>
    <t>Other</t>
  </si>
  <si>
    <t>Steam &amp; MTHW - coal (incl losses)</t>
  </si>
  <si>
    <t>Stationary Combustion - coal</t>
  </si>
  <si>
    <t>Stationary Combustion - LPG</t>
  </si>
  <si>
    <t xml:space="preserve">Total </t>
  </si>
  <si>
    <t>offsets/insets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</si>
</sst>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righ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6029-3B4A-4A18-AD68-CF88A609BF60}">
  <dimension ref="A1:M8"/>
  <sheetViews>
    <sheetView workbookViewId="0">
      <selection activeCell="E18" sqref="E18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1</v>
      </c>
      <c r="B2" s="3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 s="4">
        <f>K2*0.94</f>
        <v>5151.2</v>
      </c>
      <c r="M2" s="4">
        <f>L2*0.94</f>
        <v>4842.1279999999997</v>
      </c>
    </row>
    <row r="3" spans="1:13" x14ac:dyDescent="0.25">
      <c r="A3" s="2" t="s">
        <v>2</v>
      </c>
      <c r="B3" s="3">
        <v>6000</v>
      </c>
      <c r="C3">
        <v>7000</v>
      </c>
      <c r="D3" s="3">
        <v>9000</v>
      </c>
      <c r="E3" s="3">
        <f>D3*0.94</f>
        <v>8460</v>
      </c>
      <c r="F3" s="3">
        <f t="shared" ref="F3:M4" si="0">E3*0.94</f>
        <v>7952.4</v>
      </c>
      <c r="G3" s="3">
        <f t="shared" si="0"/>
        <v>7475.2559999999994</v>
      </c>
      <c r="H3" s="3">
        <f t="shared" si="0"/>
        <v>7026.7406399999991</v>
      </c>
      <c r="I3" s="3">
        <f t="shared" si="0"/>
        <v>6605.1362015999985</v>
      </c>
      <c r="J3" s="3">
        <f t="shared" si="0"/>
        <v>6208.8280295039986</v>
      </c>
      <c r="K3" s="3">
        <f t="shared" si="0"/>
        <v>5836.2983477337584</v>
      </c>
      <c r="L3" s="3">
        <f t="shared" si="0"/>
        <v>5486.1204468697324</v>
      </c>
      <c r="M3" s="3">
        <f t="shared" si="0"/>
        <v>5156.9532200575486</v>
      </c>
    </row>
    <row r="4" spans="1:13" x14ac:dyDescent="0.25">
      <c r="A4" s="2" t="s">
        <v>3</v>
      </c>
      <c r="B4" s="3">
        <v>5000</v>
      </c>
      <c r="C4" s="4">
        <f>B4</f>
        <v>5000</v>
      </c>
      <c r="D4" s="4">
        <f t="shared" ref="D4:M6" si="1">C4*0.94</f>
        <v>4700</v>
      </c>
      <c r="E4" s="4">
        <f t="shared" si="1"/>
        <v>4418</v>
      </c>
      <c r="F4" s="4">
        <f t="shared" si="1"/>
        <v>4152.92</v>
      </c>
      <c r="G4" s="4">
        <f t="shared" si="1"/>
        <v>3903.7447999999999</v>
      </c>
      <c r="H4" s="4">
        <f t="shared" si="1"/>
        <v>3669.5201119999997</v>
      </c>
      <c r="I4" s="4">
        <f t="shared" si="1"/>
        <v>3449.3489052799996</v>
      </c>
      <c r="J4" s="4">
        <f t="shared" si="1"/>
        <v>3242.3879709631992</v>
      </c>
      <c r="K4" s="4">
        <f t="shared" si="1"/>
        <v>3047.8446927054069</v>
      </c>
      <c r="L4" s="4">
        <f t="shared" si="0"/>
        <v>2864.9740111430824</v>
      </c>
      <c r="M4" s="4">
        <f t="shared" si="0"/>
        <v>2693.0755704744975</v>
      </c>
    </row>
    <row r="5" spans="1:13" x14ac:dyDescent="0.25">
      <c r="A5" s="2" t="s">
        <v>4</v>
      </c>
      <c r="B5" s="3">
        <v>4500</v>
      </c>
      <c r="C5">
        <f>B5*0.89</f>
        <v>4005</v>
      </c>
      <c r="D5" s="4">
        <f>C5*0.94</f>
        <v>3764.7</v>
      </c>
      <c r="E5" s="4">
        <f t="shared" si="1"/>
        <v>3538.8179999999998</v>
      </c>
      <c r="F5" s="4">
        <f t="shared" si="1"/>
        <v>3326.4889199999998</v>
      </c>
      <c r="G5" s="4">
        <f t="shared" si="1"/>
        <v>3126.8995847999995</v>
      </c>
      <c r="H5" s="4">
        <f t="shared" si="1"/>
        <v>2939.2856097119993</v>
      </c>
      <c r="I5" s="4">
        <f t="shared" si="1"/>
        <v>2762.9284731292792</v>
      </c>
      <c r="J5" s="4">
        <f t="shared" si="1"/>
        <v>2597.1527647415223</v>
      </c>
      <c r="K5" s="4">
        <f t="shared" si="1"/>
        <v>2441.3235988570309</v>
      </c>
      <c r="L5" s="4">
        <f t="shared" si="1"/>
        <v>2294.8441829256089</v>
      </c>
      <c r="M5" s="4">
        <f t="shared" si="1"/>
        <v>2157.1535319500722</v>
      </c>
    </row>
    <row r="6" spans="1:13" x14ac:dyDescent="0.25">
      <c r="A6" s="2" t="s">
        <v>5</v>
      </c>
      <c r="B6" s="3">
        <v>1500</v>
      </c>
      <c r="C6" s="4">
        <f>B6*0.94</f>
        <v>1410</v>
      </c>
      <c r="D6" s="4">
        <f t="shared" ref="D6:K7" si="2">C6*0.94</f>
        <v>1325.3999999999999</v>
      </c>
      <c r="E6" s="4">
        <f t="shared" si="2"/>
        <v>1245.8759999999997</v>
      </c>
      <c r="F6" s="4">
        <f t="shared" si="2"/>
        <v>1171.1234399999996</v>
      </c>
      <c r="G6" s="4">
        <f t="shared" si="2"/>
        <v>1100.8560335999996</v>
      </c>
      <c r="H6" s="4">
        <f t="shared" si="2"/>
        <v>1034.8046715839996</v>
      </c>
      <c r="I6" s="4">
        <f t="shared" si="2"/>
        <v>972.71639128895958</v>
      </c>
      <c r="J6" s="4">
        <f t="shared" si="2"/>
        <v>914.35340781162199</v>
      </c>
      <c r="K6" s="4">
        <f t="shared" si="2"/>
        <v>859.49220334292465</v>
      </c>
      <c r="L6" s="4">
        <f t="shared" si="1"/>
        <v>807.92267114234915</v>
      </c>
      <c r="M6" s="4">
        <f t="shared" si="1"/>
        <v>759.44731087380819</v>
      </c>
    </row>
    <row r="7" spans="1:13" x14ac:dyDescent="0.25">
      <c r="A7" s="2" t="s">
        <v>6</v>
      </c>
      <c r="B7" s="3">
        <v>1400</v>
      </c>
      <c r="C7" s="4">
        <f>B7*0.94</f>
        <v>1316</v>
      </c>
      <c r="D7" s="4">
        <f t="shared" si="2"/>
        <v>1237.04</v>
      </c>
      <c r="E7" s="4">
        <f t="shared" si="2"/>
        <v>1162.8175999999999</v>
      </c>
      <c r="F7" s="4">
        <f t="shared" si="2"/>
        <v>1093.0485439999998</v>
      </c>
      <c r="G7" s="4">
        <f t="shared" si="2"/>
        <v>1027.4656313599996</v>
      </c>
      <c r="H7" s="4">
        <f t="shared" si="2"/>
        <v>965.81769347839963</v>
      </c>
      <c r="I7" s="4">
        <f t="shared" si="2"/>
        <v>907.86863186969561</v>
      </c>
      <c r="J7" s="4">
        <f t="shared" si="2"/>
        <v>853.39651395751378</v>
      </c>
      <c r="K7" s="4">
        <f t="shared" si="2"/>
        <v>802.19272312006285</v>
      </c>
      <c r="L7" s="4">
        <f>K7*0.9</f>
        <v>721.97345080805655</v>
      </c>
      <c r="M7" s="4">
        <f>L7*0.9</f>
        <v>649.77610572725087</v>
      </c>
    </row>
    <row r="8" spans="1:13" x14ac:dyDescent="0.25">
      <c r="A8" s="2" t="s">
        <v>7</v>
      </c>
      <c r="B8" s="4">
        <v>1272</v>
      </c>
      <c r="C8" s="4">
        <v>1388.74</v>
      </c>
      <c r="D8" s="4">
        <v>1414.5955999999999</v>
      </c>
      <c r="E8" s="4">
        <v>1379.919864</v>
      </c>
      <c r="F8" s="4">
        <v>1357.9246721599998</v>
      </c>
      <c r="G8" s="4">
        <v>1255.9892750303998</v>
      </c>
      <c r="H8" s="4">
        <v>1222.6299185285759</v>
      </c>
      <c r="I8" s="4">
        <v>1191.2721234168612</v>
      </c>
      <c r="J8" s="4">
        <v>1161.7957960118492</v>
      </c>
      <c r="K8" s="4">
        <v>1134.0880482511386</v>
      </c>
      <c r="L8" s="4">
        <v>1099.2896623394129</v>
      </c>
      <c r="M8" s="4">
        <v>1067.6144898840566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1DF2-2015-4D96-96D3-502F22096FE8}">
  <dimension ref="A1:M7"/>
  <sheetViews>
    <sheetView workbookViewId="0">
      <selection sqref="A1:M7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1</v>
      </c>
      <c r="B2" s="3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 s="4">
        <f>K2*0.94</f>
        <v>5151.2</v>
      </c>
      <c r="M2" s="4">
        <f>L2*0.94</f>
        <v>4842.1279999999997</v>
      </c>
    </row>
    <row r="3" spans="1:13" x14ac:dyDescent="0.25">
      <c r="A3" s="2" t="s">
        <v>3</v>
      </c>
      <c r="B3" s="3">
        <v>5000</v>
      </c>
      <c r="C3" s="4">
        <f>B3</f>
        <v>5000</v>
      </c>
      <c r="D3" s="4">
        <f t="shared" ref="D3:M5" si="0">C3*0.94</f>
        <v>4700</v>
      </c>
      <c r="E3" s="4">
        <f t="shared" si="0"/>
        <v>4418</v>
      </c>
      <c r="F3" s="4">
        <f t="shared" si="0"/>
        <v>4152.92</v>
      </c>
      <c r="G3" s="4">
        <f t="shared" si="0"/>
        <v>3903.7447999999999</v>
      </c>
      <c r="H3" s="4">
        <f t="shared" si="0"/>
        <v>3669.5201119999997</v>
      </c>
      <c r="I3" s="4">
        <f t="shared" si="0"/>
        <v>3449.3489052799996</v>
      </c>
      <c r="J3" s="4">
        <f t="shared" si="0"/>
        <v>3242.3879709631992</v>
      </c>
      <c r="K3" s="4">
        <f t="shared" si="0"/>
        <v>3047.8446927054069</v>
      </c>
      <c r="L3" s="4">
        <f t="shared" si="0"/>
        <v>2864.9740111430824</v>
      </c>
      <c r="M3" s="4">
        <f t="shared" si="0"/>
        <v>2693.0755704744975</v>
      </c>
    </row>
    <row r="4" spans="1:13" x14ac:dyDescent="0.25">
      <c r="A4" s="2" t="s">
        <v>4</v>
      </c>
      <c r="B4" s="3">
        <v>4500</v>
      </c>
      <c r="C4">
        <f>B4*0.89</f>
        <v>4005</v>
      </c>
      <c r="D4" s="4">
        <f>C4*0.94</f>
        <v>3764.7</v>
      </c>
      <c r="E4" s="4">
        <f t="shared" si="0"/>
        <v>3538.8179999999998</v>
      </c>
      <c r="F4" s="4">
        <f t="shared" si="0"/>
        <v>3326.4889199999998</v>
      </c>
      <c r="G4" s="4">
        <f t="shared" si="0"/>
        <v>3126.8995847999995</v>
      </c>
      <c r="H4" s="4">
        <f t="shared" si="0"/>
        <v>2939.2856097119993</v>
      </c>
      <c r="I4" s="4">
        <f t="shared" si="0"/>
        <v>2762.9284731292792</v>
      </c>
      <c r="J4" s="4">
        <f t="shared" si="0"/>
        <v>2597.1527647415223</v>
      </c>
      <c r="K4" s="4">
        <f t="shared" si="0"/>
        <v>2441.3235988570309</v>
      </c>
      <c r="L4" s="4">
        <f t="shared" si="0"/>
        <v>2294.8441829256089</v>
      </c>
      <c r="M4" s="4">
        <f t="shared" si="0"/>
        <v>2157.1535319500722</v>
      </c>
    </row>
    <row r="5" spans="1:13" x14ac:dyDescent="0.25">
      <c r="A5" s="2" t="s">
        <v>5</v>
      </c>
      <c r="B5" s="3">
        <v>1500</v>
      </c>
      <c r="C5" s="4">
        <f>B5*0.94</f>
        <v>1410</v>
      </c>
      <c r="D5" s="4">
        <f t="shared" ref="D5:K6" si="1">C5*0.94</f>
        <v>1325.3999999999999</v>
      </c>
      <c r="E5" s="4">
        <f t="shared" si="1"/>
        <v>1245.8759999999997</v>
      </c>
      <c r="F5" s="4">
        <f t="shared" si="1"/>
        <v>1171.1234399999996</v>
      </c>
      <c r="G5" s="4">
        <f t="shared" si="1"/>
        <v>1100.8560335999996</v>
      </c>
      <c r="H5" s="4">
        <f t="shared" si="1"/>
        <v>1034.8046715839996</v>
      </c>
      <c r="I5" s="4">
        <f t="shared" si="1"/>
        <v>972.71639128895958</v>
      </c>
      <c r="J5" s="4">
        <f t="shared" si="1"/>
        <v>914.35340781162199</v>
      </c>
      <c r="K5" s="4">
        <f t="shared" si="1"/>
        <v>859.49220334292465</v>
      </c>
      <c r="L5" s="4">
        <f t="shared" si="0"/>
        <v>807.92267114234915</v>
      </c>
      <c r="M5" s="4">
        <f t="shared" si="0"/>
        <v>759.44731087380819</v>
      </c>
    </row>
    <row r="6" spans="1:13" x14ac:dyDescent="0.25">
      <c r="A6" s="2" t="s">
        <v>6</v>
      </c>
      <c r="B6" s="3">
        <v>1400</v>
      </c>
      <c r="C6" s="4">
        <f>B6*0.94</f>
        <v>1316</v>
      </c>
      <c r="D6" s="4">
        <f t="shared" si="1"/>
        <v>1237.04</v>
      </c>
      <c r="E6" s="4">
        <f t="shared" si="1"/>
        <v>1162.8175999999999</v>
      </c>
      <c r="F6" s="4">
        <f t="shared" si="1"/>
        <v>1093.0485439999998</v>
      </c>
      <c r="G6" s="4">
        <f t="shared" si="1"/>
        <v>1027.4656313599996</v>
      </c>
      <c r="H6" s="4">
        <f t="shared" si="1"/>
        <v>965.81769347839963</v>
      </c>
      <c r="I6" s="4">
        <f t="shared" si="1"/>
        <v>907.86863186969561</v>
      </c>
      <c r="J6" s="4">
        <f t="shared" si="1"/>
        <v>853.39651395751378</v>
      </c>
      <c r="K6" s="4">
        <f t="shared" si="1"/>
        <v>802.19272312006285</v>
      </c>
      <c r="L6" s="4">
        <f>K6*0.9</f>
        <v>721.97345080805655</v>
      </c>
      <c r="M6" s="4">
        <f>L6*0.9</f>
        <v>649.77610572725087</v>
      </c>
    </row>
    <row r="7" spans="1:13" x14ac:dyDescent="0.25">
      <c r="A7" s="2" t="s">
        <v>7</v>
      </c>
      <c r="B7" s="4">
        <v>1272</v>
      </c>
      <c r="C7" s="4">
        <v>1388.74</v>
      </c>
      <c r="D7" s="4">
        <v>1414.5955999999999</v>
      </c>
      <c r="E7" s="4">
        <v>1379.919864</v>
      </c>
      <c r="F7" s="4">
        <v>1357.9246721599998</v>
      </c>
      <c r="G7" s="4">
        <v>1255.9892750303998</v>
      </c>
      <c r="H7" s="4">
        <v>1222.6299185285759</v>
      </c>
      <c r="I7" s="4">
        <v>1191.2721234168612</v>
      </c>
      <c r="J7" s="4">
        <v>1161.7957960118492</v>
      </c>
      <c r="K7" s="4">
        <v>1134.0880482511386</v>
      </c>
      <c r="L7" s="4">
        <v>1099.2896623394129</v>
      </c>
      <c r="M7" s="4">
        <v>1067.6144898840566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1A22-78B0-402B-B62D-62368369D652}">
  <dimension ref="A1:M4"/>
  <sheetViews>
    <sheetView workbookViewId="0">
      <selection activeCell="D16" sqref="D16"/>
    </sheetView>
  </sheetViews>
  <sheetFormatPr defaultRowHeight="15" x14ac:dyDescent="0.25"/>
  <cols>
    <col min="1" max="1" width="37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s="2" t="s">
        <v>3</v>
      </c>
      <c r="B2" s="3">
        <v>5000</v>
      </c>
      <c r="C2" s="4">
        <f>B2</f>
        <v>5000</v>
      </c>
      <c r="D2" s="4">
        <f t="shared" ref="D2:M3" si="0">C2*0.94</f>
        <v>4700</v>
      </c>
      <c r="E2" s="4">
        <f t="shared" si="0"/>
        <v>4418</v>
      </c>
      <c r="F2" s="4">
        <f t="shared" si="0"/>
        <v>4152.92</v>
      </c>
      <c r="G2" s="4">
        <f t="shared" si="0"/>
        <v>3903.7447999999999</v>
      </c>
      <c r="H2" s="4">
        <f t="shared" si="0"/>
        <v>3669.5201119999997</v>
      </c>
      <c r="I2" s="4">
        <f t="shared" si="0"/>
        <v>3449.3489052799996</v>
      </c>
      <c r="J2" s="4">
        <f t="shared" si="0"/>
        <v>3242.3879709631992</v>
      </c>
      <c r="K2" s="4">
        <f t="shared" si="0"/>
        <v>3047.8446927054069</v>
      </c>
      <c r="L2" s="4">
        <f t="shared" si="0"/>
        <v>2864.9740111430824</v>
      </c>
      <c r="M2" s="4">
        <f t="shared" si="0"/>
        <v>2693.0755704744975</v>
      </c>
    </row>
    <row r="3" spans="1:13" x14ac:dyDescent="0.25">
      <c r="A3" s="2" t="s">
        <v>6</v>
      </c>
      <c r="B3" s="3">
        <v>1400</v>
      </c>
      <c r="C3" s="4">
        <f>B3*0.94</f>
        <v>1316</v>
      </c>
      <c r="D3" s="4">
        <f t="shared" si="0"/>
        <v>1237.04</v>
      </c>
      <c r="E3" s="4">
        <f t="shared" si="0"/>
        <v>1162.8175999999999</v>
      </c>
      <c r="F3" s="4">
        <f t="shared" si="0"/>
        <v>1093.0485439999998</v>
      </c>
      <c r="G3" s="4">
        <f t="shared" si="0"/>
        <v>1027.4656313599996</v>
      </c>
      <c r="H3" s="4">
        <f t="shared" si="0"/>
        <v>965.81769347839963</v>
      </c>
      <c r="I3" s="4">
        <f t="shared" si="0"/>
        <v>907.86863186969561</v>
      </c>
      <c r="J3" s="4">
        <f t="shared" si="0"/>
        <v>853.39651395751378</v>
      </c>
      <c r="K3" s="4">
        <f t="shared" si="0"/>
        <v>802.19272312006285</v>
      </c>
      <c r="L3" s="4">
        <f>K3*0.9</f>
        <v>721.97345080805655</v>
      </c>
      <c r="M3" s="4">
        <f>L3*0.9</f>
        <v>649.77610572725087</v>
      </c>
    </row>
    <row r="4" spans="1:13" x14ac:dyDescent="0.25">
      <c r="A4" t="s">
        <v>7</v>
      </c>
      <c r="B4" s="4">
        <v>1272</v>
      </c>
      <c r="C4" s="4">
        <v>1388.74</v>
      </c>
      <c r="D4" s="4">
        <v>1414.5955999999999</v>
      </c>
      <c r="E4" s="4">
        <v>1379.919864</v>
      </c>
      <c r="F4" s="4">
        <v>1357.9246721599998</v>
      </c>
      <c r="G4" s="4">
        <v>1255.9892750303998</v>
      </c>
      <c r="H4" s="4">
        <v>1222.6299185285759</v>
      </c>
      <c r="I4" s="4">
        <v>1191.2721234168612</v>
      </c>
      <c r="J4" s="4">
        <v>1161.7957960118492</v>
      </c>
      <c r="K4" s="4">
        <v>1134.0880482511386</v>
      </c>
      <c r="L4" s="4">
        <v>1099.2896623394129</v>
      </c>
      <c r="M4" s="4">
        <v>1067.6144898840566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FFB9D-DFDC-47F6-BD57-0C5C68F5CD22}">
  <dimension ref="A1:M11"/>
  <sheetViews>
    <sheetView workbookViewId="0">
      <selection activeCell="B1" sqref="B1:M1"/>
    </sheetView>
  </sheetViews>
  <sheetFormatPr defaultRowHeight="15" x14ac:dyDescent="0.25"/>
  <cols>
    <col min="1" max="1" width="61.140625" bestFit="1" customWidth="1"/>
  </cols>
  <sheetData>
    <row r="1" spans="1:13" x14ac:dyDescent="0.25">
      <c r="A1" s="1" t="s">
        <v>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t="s">
        <v>1</v>
      </c>
      <c r="B2">
        <v>3713</v>
      </c>
      <c r="C2">
        <v>5480</v>
      </c>
      <c r="D2">
        <v>5480</v>
      </c>
      <c r="E2">
        <v>5480</v>
      </c>
      <c r="F2">
        <v>5480</v>
      </c>
      <c r="G2">
        <v>5480</v>
      </c>
      <c r="H2">
        <v>5480</v>
      </c>
      <c r="I2">
        <v>5480</v>
      </c>
      <c r="J2">
        <v>5480</v>
      </c>
      <c r="K2">
        <v>5480</v>
      </c>
      <c r="L2" s="4">
        <v>5151.2</v>
      </c>
      <c r="M2" s="4">
        <v>4842.1279999999997</v>
      </c>
    </row>
    <row r="3" spans="1:13" x14ac:dyDescent="0.25">
      <c r="A3" t="s">
        <v>2</v>
      </c>
      <c r="B3">
        <v>6000</v>
      </c>
      <c r="C3">
        <v>7000</v>
      </c>
      <c r="D3">
        <v>9000</v>
      </c>
      <c r="E3">
        <v>8460</v>
      </c>
      <c r="F3" s="4">
        <v>7952.4</v>
      </c>
      <c r="G3" s="4">
        <v>7475.2559999999994</v>
      </c>
      <c r="H3" s="4">
        <v>7026.7406399999991</v>
      </c>
      <c r="I3" s="4">
        <v>6605.1362015999985</v>
      </c>
      <c r="J3" s="4">
        <v>6208.8280295039986</v>
      </c>
      <c r="K3" s="4">
        <v>5836.2983477337584</v>
      </c>
      <c r="L3" s="4">
        <v>5486.1204468697324</v>
      </c>
      <c r="M3" s="4">
        <v>5156.9532200575486</v>
      </c>
    </row>
    <row r="4" spans="1:13" x14ac:dyDescent="0.25">
      <c r="A4" t="s">
        <v>8</v>
      </c>
      <c r="B4">
        <v>46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3</v>
      </c>
      <c r="B5">
        <v>5000</v>
      </c>
      <c r="C5">
        <v>5000</v>
      </c>
      <c r="D5">
        <v>4700</v>
      </c>
      <c r="E5">
        <v>4418</v>
      </c>
      <c r="F5" s="4">
        <v>4152.92</v>
      </c>
      <c r="G5" s="4">
        <v>3903.7447999999999</v>
      </c>
      <c r="H5" s="4">
        <v>3669.5201119999997</v>
      </c>
      <c r="I5" s="4">
        <v>3449.3489052799996</v>
      </c>
      <c r="J5" s="4">
        <v>3242.3879709631992</v>
      </c>
      <c r="K5" s="4">
        <v>3047.8446927054069</v>
      </c>
      <c r="L5" s="4">
        <v>2864.9740111430824</v>
      </c>
      <c r="M5" s="4">
        <v>2693.0755704744975</v>
      </c>
    </row>
    <row r="6" spans="1:13" x14ac:dyDescent="0.25">
      <c r="A6" t="s">
        <v>4</v>
      </c>
      <c r="B6">
        <v>4500</v>
      </c>
      <c r="C6">
        <v>4005</v>
      </c>
      <c r="D6" s="4">
        <v>3764.7</v>
      </c>
      <c r="E6" s="4">
        <v>3538.8179999999998</v>
      </c>
      <c r="F6" s="4">
        <v>3326.4889199999998</v>
      </c>
      <c r="G6" s="4">
        <v>3126.8995847999995</v>
      </c>
      <c r="H6" s="4">
        <v>2939.2856097119993</v>
      </c>
      <c r="I6" s="4">
        <v>2762.9284731292792</v>
      </c>
      <c r="J6" s="4">
        <v>2597.1527647415223</v>
      </c>
      <c r="K6" s="4">
        <v>2441.3235988570309</v>
      </c>
      <c r="L6" s="4">
        <v>2294.8441829256089</v>
      </c>
      <c r="M6" s="4">
        <v>2157.1535319500722</v>
      </c>
    </row>
    <row r="7" spans="1:13" x14ac:dyDescent="0.25">
      <c r="A7" t="s">
        <v>5</v>
      </c>
      <c r="B7">
        <v>1500</v>
      </c>
      <c r="C7">
        <v>1410</v>
      </c>
      <c r="D7" s="4">
        <v>1325.3999999999999</v>
      </c>
      <c r="E7" s="4">
        <v>1245.8759999999997</v>
      </c>
      <c r="F7" s="4">
        <v>1171.1234399999996</v>
      </c>
      <c r="G7" s="4">
        <v>1100.8560335999996</v>
      </c>
      <c r="H7" s="4">
        <v>1034.8046715839996</v>
      </c>
      <c r="I7" s="4">
        <v>972.71639128895958</v>
      </c>
      <c r="J7" s="4">
        <v>914.35340781162199</v>
      </c>
      <c r="K7" s="4">
        <v>859.49220334292465</v>
      </c>
      <c r="L7" s="4">
        <v>807.92267114234915</v>
      </c>
      <c r="M7" s="4">
        <v>759.44731087380819</v>
      </c>
    </row>
    <row r="8" spans="1:13" x14ac:dyDescent="0.25">
      <c r="A8" t="s">
        <v>9</v>
      </c>
      <c r="B8">
        <v>1300</v>
      </c>
      <c r="C8">
        <v>200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6</v>
      </c>
      <c r="B9">
        <v>1400</v>
      </c>
      <c r="C9">
        <v>1316</v>
      </c>
      <c r="D9" s="4">
        <v>1237.04</v>
      </c>
      <c r="E9" s="4">
        <v>1162.8175999999999</v>
      </c>
      <c r="F9" s="4">
        <v>1093.0485439999998</v>
      </c>
      <c r="G9" s="4">
        <v>1027.4656313599996</v>
      </c>
      <c r="H9" s="4">
        <v>965.81769347839963</v>
      </c>
      <c r="I9" s="4">
        <v>907.86863186969561</v>
      </c>
      <c r="J9" s="4">
        <v>853.39651395751378</v>
      </c>
      <c r="K9" s="4">
        <v>802.19272312006285</v>
      </c>
      <c r="L9" s="4">
        <v>721.97345080805655</v>
      </c>
      <c r="M9" s="4">
        <v>649.77610572725087</v>
      </c>
    </row>
    <row r="10" spans="1:13" x14ac:dyDescent="0.25">
      <c r="A10" t="s">
        <v>10</v>
      </c>
      <c r="B10">
        <v>1000</v>
      </c>
      <c r="C10">
        <v>940</v>
      </c>
      <c r="D10" s="4">
        <v>883.59999999999991</v>
      </c>
      <c r="E10" s="4">
        <v>830.58399999999983</v>
      </c>
      <c r="F10" s="4">
        <v>780.74895999999978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7</v>
      </c>
      <c r="B11" s="4">
        <v>1272</v>
      </c>
      <c r="C11" s="4">
        <v>1388.74</v>
      </c>
      <c r="D11" s="4">
        <v>1414.5955999999999</v>
      </c>
      <c r="E11" s="4">
        <v>1379.919864</v>
      </c>
      <c r="F11" s="4">
        <v>1357.9246721599998</v>
      </c>
      <c r="G11" s="4">
        <v>1255.9892750303998</v>
      </c>
      <c r="H11" s="4">
        <v>1222.6299185285759</v>
      </c>
      <c r="I11" s="4">
        <v>1191.2721234168612</v>
      </c>
      <c r="J11" s="4">
        <v>1161.7957960118492</v>
      </c>
      <c r="K11" s="4">
        <v>1134.0880482511386</v>
      </c>
      <c r="L11" s="4">
        <v>1099.2896623394129</v>
      </c>
      <c r="M11" s="4">
        <v>1067.6144898840566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7D71-6DF9-4FCF-A9BC-71DBD8402678}">
  <dimension ref="A1:M2"/>
  <sheetViews>
    <sheetView tabSelected="1" workbookViewId="0">
      <selection activeCell="M3" sqref="M3"/>
    </sheetView>
  </sheetViews>
  <sheetFormatPr defaultRowHeight="15" x14ac:dyDescent="0.25"/>
  <cols>
    <col min="1" max="1" width="13.42578125" bestFit="1" customWidth="1"/>
  </cols>
  <sheetData>
    <row r="1" spans="1:13" x14ac:dyDescent="0.25">
      <c r="A1" s="1" t="s">
        <v>12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</row>
    <row r="2" spans="1:13" x14ac:dyDescent="0.25">
      <c r="A2" t="s">
        <v>11</v>
      </c>
      <c r="B2">
        <v>0</v>
      </c>
      <c r="C2">
        <f>-5480*-1</f>
        <v>5480</v>
      </c>
      <c r="D2">
        <f>-14480*-1</f>
        <v>14480</v>
      </c>
      <c r="E2">
        <f>-13940*-1</f>
        <v>13940</v>
      </c>
      <c r="F2">
        <f>-13940*-1</f>
        <v>13940</v>
      </c>
      <c r="G2">
        <f>-13940*-1</f>
        <v>13940</v>
      </c>
      <c r="H2">
        <f>-13940*-1</f>
        <v>13940</v>
      </c>
      <c r="I2">
        <f>-13940*-1</f>
        <v>13940</v>
      </c>
      <c r="J2">
        <f>-20458*-1</f>
        <v>20458</v>
      </c>
      <c r="K2">
        <f>-19684*-1</f>
        <v>19684</v>
      </c>
      <c r="L2">
        <f>-19032*-1</f>
        <v>19032</v>
      </c>
      <c r="M2">
        <f>-21848*-1</f>
        <v>21848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Students %</vt:lpstr>
      <vt:lpstr>2. Lobc</vt:lpstr>
      <vt:lpstr>3. Electricity renewables %</vt:lpstr>
      <vt:lpstr>4. Total base scenario</vt:lpstr>
      <vt:lpstr>5.Carbon offsetting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 Trooper</dc:creator>
  <cp:lastModifiedBy>Storm Trooper</cp:lastModifiedBy>
  <dcterms:created xsi:type="dcterms:W3CDTF">2021-07-29T06:25:35Z</dcterms:created>
  <dcterms:modified xsi:type="dcterms:W3CDTF">2021-07-29T07:58:47Z</dcterms:modified>
</cp:coreProperties>
</file>