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แบบฟอร์ม  ไม่มีเลขหน้า กวว(11กพ64)\"/>
    </mc:Choice>
  </mc:AlternateContent>
  <xr:revisionPtr revIDLastSave="0" documentId="11_FA72FE19BCC7064CCD082017BC8E3F66411B939C" xr6:coauthVersionLast="47" xr6:coauthVersionMax="47" xr10:uidLastSave="{00000000-0000-0000-0000-000000000000}"/>
  <bookViews>
    <workbookView xWindow="120" yWindow="1410" windowWidth="9360" windowHeight="3120" firstSheet="1" activeTab="1" xr2:uid="{00000000-000D-0000-FFFF-FFFF00000000}"/>
  </bookViews>
  <sheets>
    <sheet name="กู้คืน_Sheet1" sheetId="1" state="veryHidden" r:id="rId1"/>
    <sheet name="ตาราง" sheetId="9" r:id="rId2"/>
    <sheet name="ตัวอย่าง" sheetId="6" r:id="rId3"/>
  </sheets>
  <definedNames>
    <definedName name="_xlnm.Print_Area" localSheetId="2">ตัวอย่าง!$A$1:$O$25</definedName>
    <definedName name="_xlnm.Print_Area" localSheetId="1">ตาราง!$A$1:$O$24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6" l="1"/>
  <c r="M11" i="6"/>
  <c r="M12" i="6"/>
  <c r="M13" i="6"/>
  <c r="M14" i="6"/>
  <c r="M15" i="6"/>
  <c r="M16" i="6"/>
  <c r="M17" i="6"/>
  <c r="M18" i="6"/>
  <c r="M9" i="6"/>
  <c r="I10" i="6"/>
  <c r="I11" i="6"/>
  <c r="I12" i="6"/>
  <c r="I13" i="6"/>
  <c r="I14" i="6"/>
  <c r="I15" i="6"/>
  <c r="I16" i="6"/>
  <c r="I17" i="6"/>
  <c r="I18" i="6"/>
  <c r="I9" i="6"/>
  <c r="H18" i="6" l="1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9" i="6" l="1"/>
  <c r="H10" i="6" l="1"/>
  <c r="F10" i="6"/>
  <c r="G23" i="6"/>
  <c r="P1" i="6"/>
  <c r="F9" i="6"/>
  <c r="J9" i="6" l="1"/>
  <c r="J18" i="6"/>
  <c r="J14" i="6"/>
  <c r="J16" i="6"/>
  <c r="J11" i="6"/>
  <c r="J13" i="6"/>
  <c r="J12" i="6"/>
  <c r="J17" i="6"/>
  <c r="J15" i="6"/>
  <c r="J10" i="6"/>
</calcChain>
</file>

<file path=xl/sharedStrings.xml><?xml version="1.0" encoding="utf-8"?>
<sst xmlns="http://schemas.openxmlformats.org/spreadsheetml/2006/main" count="109" uniqueCount="67">
  <si>
    <t xml:space="preserve"> โครงการ</t>
  </si>
  <si>
    <t xml:space="preserve"> กองวิเคราะห์วิจัยและทดสอบวัสดุ</t>
  </si>
  <si>
    <t>บฟ.มยผ. 1210.1</t>
  </si>
  <si>
    <t xml:space="preserve"> สัญญาจ้างเลขที่</t>
  </si>
  <si>
    <t xml:space="preserve"> กรมโยธาธิการและผังเมือง</t>
  </si>
  <si>
    <r>
      <t xml:space="preserve"> ทะเบียนทดสอบเลขที่   </t>
    </r>
    <r>
      <rPr>
        <sz val="14"/>
        <rFont val="TH SarabunPSK"/>
        <family val="2"/>
      </rPr>
      <t xml:space="preserve"> </t>
    </r>
  </si>
  <si>
    <t xml:space="preserve"> แผ่นที่</t>
  </si>
  <si>
    <t xml:space="preserve"> สถานที่</t>
  </si>
  <si>
    <t>ผลทดสอบก้อนตัวอย่างคอนกรีต
จากการเจาะ (Coring)</t>
  </si>
  <si>
    <t xml:space="preserve"> เจ้าหน้าที่ทดสอบ</t>
  </si>
  <si>
    <t xml:space="preserve"> ชนิดตัวอย่าง</t>
  </si>
  <si>
    <t xml:space="preserve">
 เจ้าหน้าที่วิเคราะห์ผล</t>
  </si>
  <si>
    <t xml:space="preserve"> ผู้ให้ทดสอบ</t>
  </si>
  <si>
    <t xml:space="preserve"> วันที่ทดสอบ</t>
  </si>
  <si>
    <t xml:space="preserve">
 เจ้าหน้าที่ตรวจสอบ</t>
  </si>
  <si>
    <t>ลำดับ
ที่</t>
  </si>
  <si>
    <t>ส่วนของโครงสร้าง</t>
  </si>
  <si>
    <t>ขนาดของก้อนตัวอย่าง</t>
  </si>
  <si>
    <t>อัตราส่วน
H/D</t>
  </si>
  <si>
    <t>น้ำหนัก
(กก.)</t>
  </si>
  <si>
    <t>วันที่ทดสอบ</t>
  </si>
  <si>
    <t>แรงกดประลัย
(กิโลนิวตัน)</t>
  </si>
  <si>
    <r>
      <t>กำลังอัดประลัย
(กก./ซม.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</si>
  <si>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ลักษณะการแตก</t>
  </si>
  <si>
    <t>วันที่เจาะเก็บตัวอย่าง</t>
  </si>
  <si>
    <t>เส้นผ่านศูนย์กลาง
(ซม.)</t>
  </si>
  <si>
    <t>ความสูง
(ซม.)</t>
  </si>
  <si>
    <t xml:space="preserve"> หมายเหตุ</t>
  </si>
  <si>
    <t xml:space="preserve"> สรุปผลการทดสอบ</t>
  </si>
  <si>
    <t>ผู้นำส่งวัสดุ</t>
  </si>
  <si>
    <t>ตรวจสอบโครงสร้างอาคาร ค.ส.ล. 1 ชั้น Under the sea</t>
  </si>
  <si>
    <t>62 หมู่ที่ 1 ถ.รังสิต-องครักษ์ ต.บึงยี่โถ อ.ธัญบุรี จ.ปทุมธานี</t>
  </si>
  <si>
    <r>
      <t xml:space="preserve"> ทะเบียนทดสอบเลขที่   </t>
    </r>
    <r>
      <rPr>
        <sz val="14"/>
        <rFont val="TH SarabunPSK"/>
        <family val="2"/>
      </rPr>
      <t xml:space="preserve"> กวท1-64-0639</t>
    </r>
  </si>
  <si>
    <t>1/1</t>
  </si>
  <si>
    <t>ก้อนตัวอย่างคอนกรีตจากการเจาะ (Coring)</t>
  </si>
  <si>
    <t>นายวันชัย  สวาฤทธิ์</t>
  </si>
  <si>
    <t>บริษัท คอสโม เทคโนลอจจิคอล คอนซัลแตนทส จำกัด</t>
  </si>
  <si>
    <t>นายไกรสิทธิ์   โลมรัตน์</t>
  </si>
  <si>
    <t>dd</t>
  </si>
  <si>
    <t>mm</t>
  </si>
  <si>
    <t>yy</t>
  </si>
  <si>
    <t>kN.</t>
  </si>
  <si>
    <t>แรงกด</t>
  </si>
  <si>
    <t>1</t>
  </si>
  <si>
    <t>คาน CB1</t>
  </si>
  <si>
    <t>Shear Failure</t>
  </si>
  <si>
    <t>2</t>
  </si>
  <si>
    <t>คาน CB2</t>
  </si>
  <si>
    <t>3</t>
  </si>
  <si>
    <t>คาน CB3</t>
  </si>
  <si>
    <t>4</t>
  </si>
  <si>
    <t>คาน CB4</t>
  </si>
  <si>
    <t>5</t>
  </si>
  <si>
    <t>คาน CB5</t>
  </si>
  <si>
    <t>6</t>
  </si>
  <si>
    <t>เสา CC1</t>
  </si>
  <si>
    <t>7</t>
  </si>
  <si>
    <t>เสา CC2</t>
  </si>
  <si>
    <t>8</t>
  </si>
  <si>
    <t>เสา CC3</t>
  </si>
  <si>
    <t>9</t>
  </si>
  <si>
    <t>เสา CC4</t>
  </si>
  <si>
    <t>10</t>
  </si>
  <si>
    <t>เสา CC5</t>
  </si>
  <si>
    <t xml:space="preserve">ทดสอบตามใบนำส่งตัวอย่างวัสดุของ </t>
  </si>
  <si>
    <t xml:space="preserve">(ก้อนตัวอย่างผู้นำส่งวัสดุเป็นผู้เจาะก้อนตัวอย่างและระบุตำแหน่งที่ทำการทดสอบในใบนำส่งวัสดุ) </t>
  </si>
  <si>
    <t>นางสาวจิตบุญ  เหล่ามานิต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</si>
</sst>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000"/>
    <numFmt numFmtId="167" formatCode="[$-107041E]d\ mmmm\ yyyy;@"/>
    <numFmt numFmtId="168" formatCode="[$-107041E]d\ mmm\ yy;@"/>
  </numFmts>
  <fonts count="18">
    <font>
      <sz val="14"/>
      <name val="CordiaUPC"/>
    </font>
    <font>
      <sz val="8"/>
      <name val="CordiaUPC"/>
      <family val="2"/>
      <charset val="222"/>
    </font>
    <font>
      <b/>
      <sz val="20"/>
      <name val="TH SarabunPSK"/>
      <family val="2"/>
    </font>
    <font>
      <b/>
      <sz val="16"/>
      <name val="TH SarabunPSK"/>
      <family val="2"/>
    </font>
    <font>
      <sz val="14"/>
      <color indexed="12"/>
      <name val="TH SarabunPSK"/>
      <family val="2"/>
    </font>
    <font>
      <sz val="14"/>
      <name val="TH SarabunPSK"/>
      <family val="2"/>
    </font>
    <font>
      <b/>
      <sz val="22"/>
      <name val="TH SarabunPSK"/>
      <family val="2"/>
    </font>
    <font>
      <b/>
      <sz val="25"/>
      <name val="TH SarabunPSK"/>
      <family val="2"/>
    </font>
    <font>
      <b/>
      <sz val="14"/>
      <name val="TH SarabunPSK"/>
      <family val="2"/>
    </font>
    <font>
      <b/>
      <sz val="18"/>
      <name val="TH SarabunPSK"/>
      <family val="2"/>
    </font>
    <font>
      <sz val="13"/>
      <color indexed="12"/>
      <name val="TH SarabunPSK"/>
      <family val="2"/>
    </font>
    <font>
      <sz val="13"/>
      <name val="TH SarabunPSK"/>
      <family val="2"/>
    </font>
    <font>
      <b/>
      <sz val="15"/>
      <name val="TH SarabunPSK"/>
      <family val="2"/>
    </font>
    <font>
      <sz val="14"/>
      <color indexed="39"/>
      <name val="TH SarabunPSK"/>
      <family val="2"/>
    </font>
    <font>
      <b/>
      <sz val="17"/>
      <name val="TH SarabunPSK"/>
      <family val="2"/>
    </font>
    <font>
      <b/>
      <vertAlign val="superscript"/>
      <sz val="14"/>
      <name val="TH SarabunPSK"/>
      <family val="2"/>
    </font>
    <font>
      <sz val="14"/>
      <color rgb="FF3333FF"/>
      <name val="TH SarabunPSK"/>
      <family val="2"/>
    </font>
    <font>
      <b/>
      <sz val="14"/>
      <color rgb="FF3333FF"/>
      <name val="TH SarabunPSK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double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0" borderId="1" xfId="0" applyFont="1" applyBorder="1" applyAlignment="1">
      <alignment horizontal="centerContinuous" vertical="center"/>
    </xf>
    <xf numFmtId="0" fontId="6" fillId="0" borderId="3" xfId="0" applyFont="1" applyBorder="1" applyAlignment="1">
      <alignment horizontal="centerContinuous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0" xfId="0" applyFont="1" applyBorder="1" applyAlignment="1">
      <alignment vertical="center"/>
    </xf>
    <xf numFmtId="0" fontId="8" fillId="0" borderId="12" xfId="0" applyFont="1" applyBorder="1" applyAlignment="1">
      <alignment horizontal="centerContinuous" vertical="center"/>
    </xf>
    <xf numFmtId="0" fontId="8" fillId="0" borderId="13" xfId="0" applyFont="1" applyBorder="1" applyAlignment="1">
      <alignment horizontal="centerContinuous" vertical="center"/>
    </xf>
    <xf numFmtId="0" fontId="5" fillId="0" borderId="16" xfId="0" applyFont="1" applyBorder="1" applyAlignment="1">
      <alignment horizontal="centerContinuous" vertical="center"/>
    </xf>
    <xf numFmtId="0" fontId="5" fillId="0" borderId="17" xfId="0" applyFont="1" applyBorder="1" applyAlignment="1">
      <alignment horizontal="centerContinuous" vertical="center"/>
    </xf>
    <xf numFmtId="0" fontId="5" fillId="0" borderId="18" xfId="0" applyFont="1" applyBorder="1" applyAlignment="1">
      <alignment horizontal="center" vertical="center"/>
    </xf>
    <xf numFmtId="2" fontId="11" fillId="0" borderId="8" xfId="0" applyNumberFormat="1" applyFont="1" applyBorder="1" applyAlignment="1">
      <alignment horizontal="center" vertical="center"/>
    </xf>
    <xf numFmtId="2" fontId="11" fillId="0" borderId="12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right" vertical="center"/>
    </xf>
    <xf numFmtId="165" fontId="4" fillId="0" borderId="0" xfId="0" applyNumberFormat="1" applyFont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8" fillId="0" borderId="1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2" fillId="0" borderId="0" xfId="0" applyFont="1" applyAlignment="1">
      <alignment vertical="center"/>
    </xf>
    <xf numFmtId="2" fontId="5" fillId="0" borderId="8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14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165" fontId="5" fillId="0" borderId="12" xfId="0" applyNumberFormat="1" applyFont="1" applyBorder="1" applyAlignment="1">
      <alignment horizontal="center" vertical="center"/>
    </xf>
    <xf numFmtId="168" fontId="5" fillId="0" borderId="12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5" fillId="0" borderId="38" xfId="0" applyNumberFormat="1" applyFont="1" applyBorder="1" applyAlignment="1">
      <alignment horizontal="center" vertical="center"/>
    </xf>
    <xf numFmtId="49" fontId="5" fillId="0" borderId="41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5" fillId="0" borderId="25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49" fontId="5" fillId="0" borderId="23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164" fontId="8" fillId="0" borderId="38" xfId="0" applyNumberFormat="1" applyFont="1" applyBorder="1" applyAlignment="1">
      <alignment horizontal="center" vertical="center"/>
    </xf>
    <xf numFmtId="164" fontId="8" fillId="0" borderId="40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168" fontId="5" fillId="0" borderId="3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4" fontId="8" fillId="0" borderId="37" xfId="0" applyNumberFormat="1" applyFont="1" applyBorder="1" applyAlignment="1">
      <alignment horizontal="center" vertical="center"/>
    </xf>
    <xf numFmtId="164" fontId="8" fillId="0" borderId="39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164" fontId="8" fillId="0" borderId="8" xfId="0" applyNumberFormat="1" applyFont="1" applyBorder="1" applyAlignment="1">
      <alignment horizontal="center" vertical="center"/>
    </xf>
    <xf numFmtId="164" fontId="8" fillId="0" borderId="25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8" fontId="5" fillId="0" borderId="8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2" fontId="16" fillId="0" borderId="8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8" fillId="0" borderId="10" xfId="0" applyFont="1" applyBorder="1" applyAlignment="1">
      <alignment vertical="top"/>
    </xf>
    <xf numFmtId="0" fontId="8" fillId="0" borderId="0" xfId="0" applyFont="1" applyAlignment="1">
      <alignment horizontal="left" vertical="center"/>
    </xf>
    <xf numFmtId="49" fontId="5" fillId="0" borderId="19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5" fillId="0" borderId="31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8" fillId="0" borderId="15" xfId="0" applyFont="1" applyBorder="1" applyAlignment="1">
      <alignment vertical="center" wrapText="1"/>
    </xf>
    <xf numFmtId="0" fontId="8" fillId="0" borderId="16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167" fontId="5" fillId="0" borderId="10" xfId="0" applyNumberFormat="1" applyFont="1" applyBorder="1" applyAlignment="1">
      <alignment horizontal="left" vertical="center"/>
    </xf>
    <xf numFmtId="167" fontId="5" fillId="0" borderId="10" xfId="0" quotePrefix="1" applyNumberFormat="1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5" fillId="0" borderId="8" xfId="0" applyNumberFormat="1" applyFont="1" applyBorder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168" fontId="5" fillId="0" borderId="19" xfId="0" applyNumberFormat="1" applyFont="1" applyBorder="1" applyAlignment="1">
      <alignment horizontal="center" vertical="center"/>
    </xf>
    <xf numFmtId="164" fontId="17" fillId="0" borderId="8" xfId="0" applyNumberFormat="1" applyFont="1" applyBorder="1" applyAlignment="1">
      <alignment horizontal="center" vertical="center"/>
    </xf>
    <xf numFmtId="164" fontId="17" fillId="0" borderId="25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8" fillId="0" borderId="24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4" fontId="8" fillId="0" borderId="25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3333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96931</xdr:colOff>
      <xdr:row>0</xdr:row>
      <xdr:rowOff>82204</xdr:rowOff>
    </xdr:from>
    <xdr:to>
      <xdr:col>6</xdr:col>
      <xdr:colOff>697789</xdr:colOff>
      <xdr:row>1</xdr:row>
      <xdr:rowOff>327658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45056" y="82204"/>
          <a:ext cx="600858" cy="626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280451</xdr:colOff>
      <xdr:row>23</xdr:row>
      <xdr:rowOff>24343</xdr:rowOff>
    </xdr:from>
    <xdr:to>
      <xdr:col>14</xdr:col>
      <xdr:colOff>211669</xdr:colOff>
      <xdr:row>24</xdr:row>
      <xdr:rowOff>24343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128118" y="7231593"/>
          <a:ext cx="1201218" cy="243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>
    <xdr:from>
      <xdr:col>12</xdr:col>
      <xdr:colOff>486836</xdr:colOff>
      <xdr:row>21</xdr:row>
      <xdr:rowOff>42333</xdr:rowOff>
    </xdr:from>
    <xdr:to>
      <xdr:col>13</xdr:col>
      <xdr:colOff>283920</xdr:colOff>
      <xdr:row>23</xdr:row>
      <xdr:rowOff>19333</xdr:rowOff>
    </xdr:to>
    <xdr:sp macro="" textlink="">
      <xdr:nvSpPr>
        <xdr:cNvPr id="5" name="กล่องข้อความ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334503" y="6614583"/>
          <a:ext cx="612000" cy="61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QR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Code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96931</xdr:colOff>
      <xdr:row>0</xdr:row>
      <xdr:rowOff>82204</xdr:rowOff>
    </xdr:from>
    <xdr:to>
      <xdr:col>6</xdr:col>
      <xdr:colOff>697789</xdr:colOff>
      <xdr:row>1</xdr:row>
      <xdr:rowOff>327658</xdr:rowOff>
    </xdr:to>
    <xdr:pic>
      <xdr:nvPicPr>
        <xdr:cNvPr id="1136" name="Picture 1" descr="LogoDPT5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39764" y="82204"/>
          <a:ext cx="600858" cy="626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174621</xdr:colOff>
      <xdr:row>24</xdr:row>
      <xdr:rowOff>34926</xdr:rowOff>
    </xdr:from>
    <xdr:to>
      <xdr:col>14</xdr:col>
      <xdr:colOff>194728</xdr:colOff>
      <xdr:row>25</xdr:row>
      <xdr:rowOff>34926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9022288" y="7168093"/>
          <a:ext cx="1290107" cy="243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 editAs="oneCell">
    <xdr:from>
      <xdr:col>12</xdr:col>
      <xdr:colOff>343964</xdr:colOff>
      <xdr:row>22</xdr:row>
      <xdr:rowOff>56183</xdr:rowOff>
    </xdr:from>
    <xdr:to>
      <xdr:col>13</xdr:col>
      <xdr:colOff>163168</xdr:colOff>
      <xdr:row>24</xdr:row>
      <xdr:rowOff>55303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91631" y="6554350"/>
          <a:ext cx="634120" cy="634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21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8"/>
  <sheetViews>
    <sheetView tabSelected="1" zoomScale="90" zoomScaleNormal="90" zoomScaleSheetLayoutView="90" workbookViewId="0">
      <selection activeCell="X13" sqref="X13"/>
    </sheetView>
  </sheetViews>
  <sheetFormatPr defaultRowHeight="18.75"/>
  <cols>
    <col min="1" max="1" width="6.7109375" style="4" customWidth="1"/>
    <col min="2" max="2" width="5.7109375" style="4" customWidth="1"/>
    <col min="3" max="3" width="9.5703125" style="4" customWidth="1"/>
    <col min="4" max="4" width="15.5703125" style="4" customWidth="1"/>
    <col min="5" max="5" width="7.5703125" style="4" customWidth="1"/>
    <col min="6" max="6" width="15.5703125" style="4" customWidth="1"/>
    <col min="7" max="7" width="11.7109375" style="4" customWidth="1"/>
    <col min="8" max="8" width="12" style="4" customWidth="1"/>
    <col min="9" max="10" width="12.7109375" style="4" customWidth="1"/>
    <col min="11" max="11" width="9.7109375" style="4" customWidth="1"/>
    <col min="12" max="12" width="13.140625" style="4" customWidth="1"/>
    <col min="13" max="13" width="12.28515625" style="4" customWidth="1"/>
    <col min="14" max="14" width="6.85546875" style="4" customWidth="1"/>
    <col min="15" max="15" width="4.42578125" style="4" customWidth="1"/>
    <col min="16" max="16384" width="9.140625" style="4"/>
  </cols>
  <sheetData>
    <row r="1" spans="1:15" ht="30" customHeight="1" thickTop="1">
      <c r="A1" s="47" t="s">
        <v>0</v>
      </c>
      <c r="B1" s="44"/>
      <c r="C1" s="87"/>
      <c r="D1" s="87"/>
      <c r="E1" s="87"/>
      <c r="F1" s="88"/>
      <c r="G1" s="1"/>
      <c r="H1" s="26" t="s">
        <v>1</v>
      </c>
      <c r="I1" s="2"/>
      <c r="J1" s="2"/>
      <c r="K1" s="89" t="s">
        <v>2</v>
      </c>
      <c r="L1" s="90"/>
      <c r="M1" s="90"/>
      <c r="N1" s="90"/>
      <c r="O1" s="91"/>
    </row>
    <row r="2" spans="1:15" ht="30" customHeight="1">
      <c r="A2" s="48" t="s">
        <v>3</v>
      </c>
      <c r="B2" s="43"/>
      <c r="C2" s="70"/>
      <c r="D2" s="70"/>
      <c r="E2" s="70"/>
      <c r="F2" s="45"/>
      <c r="G2" s="23"/>
      <c r="H2" s="27" t="s">
        <v>4</v>
      </c>
      <c r="I2" s="24"/>
      <c r="J2" s="25"/>
      <c r="K2" s="92" t="s">
        <v>5</v>
      </c>
      <c r="L2" s="93"/>
      <c r="M2" s="94"/>
      <c r="N2" s="51" t="s">
        <v>6</v>
      </c>
      <c r="O2" s="50"/>
    </row>
    <row r="3" spans="1:15" ht="30" customHeight="1">
      <c r="A3" s="48" t="s">
        <v>7</v>
      </c>
      <c r="B3" s="43"/>
      <c r="C3" s="70"/>
      <c r="D3" s="70"/>
      <c r="E3" s="70"/>
      <c r="F3" s="45"/>
      <c r="G3" s="135" t="s">
        <v>8</v>
      </c>
      <c r="H3" s="136"/>
      <c r="I3" s="136"/>
      <c r="J3" s="137"/>
      <c r="K3" s="57" t="s">
        <v>9</v>
      </c>
      <c r="L3" s="43"/>
      <c r="M3" s="43"/>
      <c r="N3" s="78"/>
      <c r="O3" s="79"/>
    </row>
    <row r="4" spans="1:15" ht="30" customHeight="1">
      <c r="A4" s="48" t="s">
        <v>10</v>
      </c>
      <c r="B4" s="43"/>
      <c r="F4" s="46"/>
      <c r="G4" s="138"/>
      <c r="H4" s="139"/>
      <c r="I4" s="139"/>
      <c r="J4" s="140"/>
      <c r="K4" s="144" t="s">
        <v>11</v>
      </c>
      <c r="L4" s="145"/>
      <c r="M4" s="95"/>
      <c r="N4" s="95"/>
      <c r="O4" s="96"/>
    </row>
    <row r="5" spans="1:15" ht="30" customHeight="1">
      <c r="A5" s="48" t="s">
        <v>12</v>
      </c>
      <c r="B5" s="43"/>
      <c r="G5" s="138"/>
      <c r="H5" s="139"/>
      <c r="I5" s="139"/>
      <c r="J5" s="140"/>
      <c r="K5" s="144"/>
      <c r="L5" s="145"/>
      <c r="M5" s="70"/>
      <c r="N5" s="70"/>
      <c r="O5" s="71"/>
    </row>
    <row r="6" spans="1:15" ht="30" customHeight="1" thickBot="1">
      <c r="A6" s="49" t="s">
        <v>13</v>
      </c>
      <c r="B6" s="22"/>
      <c r="C6" s="97"/>
      <c r="D6" s="98"/>
      <c r="E6" s="7"/>
      <c r="F6" s="7"/>
      <c r="G6" s="141"/>
      <c r="H6" s="142"/>
      <c r="I6" s="142"/>
      <c r="J6" s="143"/>
      <c r="K6" s="58" t="s">
        <v>14</v>
      </c>
      <c r="L6" s="59"/>
      <c r="M6" s="99"/>
      <c r="N6" s="99"/>
      <c r="O6" s="100"/>
    </row>
    <row r="7" spans="1:15" ht="26.1" customHeight="1" thickTop="1">
      <c r="A7" s="101" t="s">
        <v>15</v>
      </c>
      <c r="B7" s="104" t="s">
        <v>16</v>
      </c>
      <c r="C7" s="105"/>
      <c r="D7" s="8" t="s">
        <v>17</v>
      </c>
      <c r="E7" s="9"/>
      <c r="F7" s="110" t="s">
        <v>18</v>
      </c>
      <c r="G7" s="110" t="s">
        <v>19</v>
      </c>
      <c r="H7" s="113" t="s">
        <v>20</v>
      </c>
      <c r="I7" s="110" t="s">
        <v>21</v>
      </c>
      <c r="J7" s="110" t="s">
        <v>22</v>
      </c>
      <c r="K7" s="106" t="s">
        <v>23</v>
      </c>
      <c r="L7" s="121"/>
      <c r="M7" s="104" t="s">
        <v>24</v>
      </c>
      <c r="N7" s="125"/>
      <c r="O7" s="126"/>
    </row>
    <row r="8" spans="1:15" ht="26.1" customHeight="1">
      <c r="A8" s="102"/>
      <c r="B8" s="106"/>
      <c r="C8" s="107"/>
      <c r="D8" s="131" t="s">
        <v>25</v>
      </c>
      <c r="E8" s="131" t="s">
        <v>26</v>
      </c>
      <c r="F8" s="111"/>
      <c r="G8" s="111"/>
      <c r="H8" s="111"/>
      <c r="I8" s="111"/>
      <c r="J8" s="111"/>
      <c r="K8" s="122"/>
      <c r="L8" s="121"/>
      <c r="M8" s="122"/>
      <c r="N8" s="127"/>
      <c r="O8" s="128"/>
    </row>
    <row r="9" spans="1:15" ht="26.1" customHeight="1">
      <c r="A9" s="103"/>
      <c r="B9" s="108"/>
      <c r="C9" s="109"/>
      <c r="D9" s="112"/>
      <c r="E9" s="112"/>
      <c r="F9" s="112"/>
      <c r="G9" s="112"/>
      <c r="H9" s="112"/>
      <c r="I9" s="112"/>
      <c r="J9" s="112"/>
      <c r="K9" s="123"/>
      <c r="L9" s="124"/>
      <c r="M9" s="123"/>
      <c r="N9" s="129"/>
      <c r="O9" s="130"/>
    </row>
    <row r="10" spans="1:15" ht="21.95" customHeight="1">
      <c r="A10" s="30"/>
      <c r="B10" s="117"/>
      <c r="C10" s="118"/>
      <c r="D10" s="72"/>
      <c r="E10" s="72"/>
      <c r="F10" s="29"/>
      <c r="G10" s="72"/>
      <c r="H10" s="69"/>
      <c r="I10" s="29"/>
      <c r="J10" s="29"/>
      <c r="K10" s="119"/>
      <c r="L10" s="120"/>
      <c r="M10" s="114"/>
      <c r="N10" s="115"/>
      <c r="O10" s="116"/>
    </row>
    <row r="11" spans="1:15" ht="21.95" customHeight="1">
      <c r="A11" s="30"/>
      <c r="B11" s="117"/>
      <c r="C11" s="118"/>
      <c r="D11" s="72"/>
      <c r="E11" s="72"/>
      <c r="F11" s="29"/>
      <c r="G11" s="72"/>
      <c r="H11" s="69"/>
      <c r="I11" s="29"/>
      <c r="J11" s="29"/>
      <c r="K11" s="119"/>
      <c r="L11" s="120"/>
      <c r="M11" s="114"/>
      <c r="N11" s="115"/>
      <c r="O11" s="116"/>
    </row>
    <row r="12" spans="1:15" ht="21.95" customHeight="1">
      <c r="A12" s="30"/>
      <c r="B12" s="117"/>
      <c r="C12" s="118"/>
      <c r="D12" s="72"/>
      <c r="E12" s="72"/>
      <c r="F12" s="29"/>
      <c r="G12" s="72"/>
      <c r="H12" s="69"/>
      <c r="I12" s="29"/>
      <c r="J12" s="29"/>
      <c r="K12" s="119"/>
      <c r="L12" s="120"/>
      <c r="M12" s="114"/>
      <c r="N12" s="115"/>
      <c r="O12" s="116"/>
    </row>
    <row r="13" spans="1:15" ht="21.95" customHeight="1">
      <c r="A13" s="30"/>
      <c r="B13" s="117"/>
      <c r="C13" s="118"/>
      <c r="D13" s="72"/>
      <c r="E13" s="72"/>
      <c r="F13" s="29"/>
      <c r="G13" s="72"/>
      <c r="H13" s="69"/>
      <c r="I13" s="29"/>
      <c r="J13" s="29"/>
      <c r="K13" s="119"/>
      <c r="L13" s="120"/>
      <c r="M13" s="114"/>
      <c r="N13" s="115"/>
      <c r="O13" s="116"/>
    </row>
    <row r="14" spans="1:15" ht="21.95" customHeight="1">
      <c r="A14" s="30"/>
      <c r="B14" s="117"/>
      <c r="C14" s="118"/>
      <c r="D14" s="72"/>
      <c r="E14" s="72"/>
      <c r="F14" s="29"/>
      <c r="G14" s="72"/>
      <c r="H14" s="69"/>
      <c r="I14" s="29"/>
      <c r="J14" s="29"/>
      <c r="K14" s="119"/>
      <c r="L14" s="120"/>
      <c r="M14" s="114"/>
      <c r="N14" s="115"/>
      <c r="O14" s="116"/>
    </row>
    <row r="15" spans="1:15" ht="21.95" customHeight="1">
      <c r="A15" s="30"/>
      <c r="B15" s="117"/>
      <c r="C15" s="118"/>
      <c r="D15" s="72"/>
      <c r="E15" s="72"/>
      <c r="F15" s="29"/>
      <c r="G15" s="72"/>
      <c r="H15" s="69"/>
      <c r="I15" s="29"/>
      <c r="J15" s="29"/>
      <c r="K15" s="119"/>
      <c r="L15" s="120"/>
      <c r="M15" s="114"/>
      <c r="N15" s="115"/>
      <c r="O15" s="116"/>
    </row>
    <row r="16" spans="1:15" ht="21.95" customHeight="1">
      <c r="A16" s="30"/>
      <c r="B16" s="117"/>
      <c r="C16" s="118"/>
      <c r="D16" s="72"/>
      <c r="E16" s="72"/>
      <c r="F16" s="29"/>
      <c r="G16" s="72"/>
      <c r="H16" s="69"/>
      <c r="I16" s="29"/>
      <c r="J16" s="29"/>
      <c r="K16" s="119"/>
      <c r="L16" s="120"/>
      <c r="M16" s="114"/>
      <c r="N16" s="115"/>
      <c r="O16" s="116"/>
    </row>
    <row r="17" spans="1:24" ht="21.95" customHeight="1">
      <c r="A17" s="30"/>
      <c r="B17" s="117"/>
      <c r="C17" s="118"/>
      <c r="D17" s="72"/>
      <c r="E17" s="72"/>
      <c r="F17" s="29"/>
      <c r="G17" s="72"/>
      <c r="H17" s="69"/>
      <c r="I17" s="29"/>
      <c r="J17" s="29"/>
      <c r="K17" s="119"/>
      <c r="L17" s="120"/>
      <c r="M17" s="114"/>
      <c r="N17" s="115"/>
      <c r="O17" s="116"/>
    </row>
    <row r="18" spans="1:24" ht="21.95" customHeight="1">
      <c r="A18" s="30"/>
      <c r="B18" s="117"/>
      <c r="C18" s="118"/>
      <c r="D18" s="72"/>
      <c r="E18" s="72"/>
      <c r="F18" s="29"/>
      <c r="G18" s="72"/>
      <c r="H18" s="69"/>
      <c r="I18" s="29"/>
      <c r="J18" s="29"/>
      <c r="K18" s="119"/>
      <c r="L18" s="120"/>
      <c r="M18" s="114"/>
      <c r="N18" s="115"/>
      <c r="O18" s="116"/>
    </row>
    <row r="19" spans="1:24" ht="21.95" customHeight="1">
      <c r="A19" s="30"/>
      <c r="B19" s="117"/>
      <c r="C19" s="118"/>
      <c r="D19" s="72"/>
      <c r="E19" s="72"/>
      <c r="F19" s="29"/>
      <c r="G19" s="72"/>
      <c r="H19" s="69"/>
      <c r="I19" s="29"/>
      <c r="J19" s="29"/>
      <c r="K19" s="119"/>
      <c r="L19" s="120"/>
      <c r="M19" s="114"/>
      <c r="N19" s="115"/>
      <c r="O19" s="116"/>
    </row>
    <row r="20" spans="1:24" ht="21.95" customHeight="1">
      <c r="A20" s="30"/>
      <c r="B20" s="63"/>
      <c r="C20" s="64"/>
      <c r="D20" s="29"/>
      <c r="E20" s="29"/>
      <c r="F20" s="29"/>
      <c r="G20" s="29"/>
      <c r="H20" s="69"/>
      <c r="I20" s="29"/>
      <c r="J20" s="29"/>
      <c r="K20" s="65"/>
      <c r="L20" s="66"/>
      <c r="M20" s="63"/>
      <c r="N20" s="67"/>
      <c r="O20" s="68"/>
    </row>
    <row r="21" spans="1:24" ht="21.95" customHeight="1">
      <c r="A21" s="33"/>
      <c r="B21" s="132"/>
      <c r="C21" s="146"/>
      <c r="D21" s="38"/>
      <c r="E21" s="38"/>
      <c r="F21" s="14"/>
      <c r="G21" s="40"/>
      <c r="H21" s="39"/>
      <c r="I21" s="40"/>
      <c r="J21" s="40"/>
      <c r="K21" s="147"/>
      <c r="L21" s="148"/>
      <c r="M21" s="132"/>
      <c r="N21" s="133"/>
      <c r="O21" s="134"/>
    </row>
    <row r="22" spans="1:24" ht="24.95" customHeight="1">
      <c r="A22" s="48" t="s">
        <v>27</v>
      </c>
      <c r="E22" s="34"/>
      <c r="F22" s="34"/>
      <c r="H22" s="34"/>
      <c r="I22" s="34"/>
      <c r="J22" s="34"/>
      <c r="K22" s="34"/>
      <c r="L22" s="34"/>
      <c r="M22" s="34"/>
      <c r="N22" s="34"/>
      <c r="O22" s="35"/>
    </row>
    <row r="23" spans="1:24" ht="24.95" customHeight="1">
      <c r="A23" s="48" t="s">
        <v>28</v>
      </c>
      <c r="E23" s="34"/>
      <c r="F23" s="34"/>
      <c r="G23" s="34"/>
      <c r="H23" s="34"/>
      <c r="I23" s="34"/>
      <c r="J23" s="34"/>
      <c r="K23" s="28"/>
      <c r="M23" s="34"/>
      <c r="N23" s="34"/>
      <c r="O23" s="35"/>
    </row>
    <row r="24" spans="1:24" ht="19.5" thickBot="1">
      <c r="A24" s="17"/>
      <c r="B24" s="7"/>
      <c r="C24" s="18"/>
      <c r="D24" s="7"/>
      <c r="E24" s="36"/>
      <c r="F24" s="36"/>
      <c r="G24" s="36"/>
      <c r="H24" s="36"/>
      <c r="I24" s="36"/>
      <c r="J24" s="77" t="s">
        <v>29</v>
      </c>
      <c r="K24" s="99"/>
      <c r="L24" s="99"/>
      <c r="M24" s="36"/>
      <c r="N24" s="36"/>
      <c r="O24" s="37"/>
    </row>
    <row r="25" spans="1:24" ht="19.5" thickTop="1">
      <c r="B25" s="19"/>
      <c r="C25" s="19"/>
      <c r="D25" s="3"/>
      <c r="O25" s="62"/>
    </row>
    <row r="26" spans="1:24">
      <c r="B26" s="19"/>
      <c r="C26" s="19"/>
      <c r="D26" s="20"/>
    </row>
    <row r="27" spans="1:24">
      <c r="D27" s="6"/>
    </row>
    <row r="28" spans="1:24">
      <c r="D28" s="6"/>
    </row>
    <row r="29" spans="1:24">
      <c r="D29" s="21"/>
    </row>
    <row r="30" spans="1:24">
      <c r="D30" s="6"/>
      <c r="E30" s="16"/>
      <c r="F30" s="16"/>
      <c r="G30" s="6"/>
      <c r="H30" s="16"/>
      <c r="I30" s="16"/>
    </row>
    <row r="31" spans="1:24">
      <c r="D31" s="6"/>
      <c r="E31" s="16"/>
      <c r="F31" s="16"/>
      <c r="G31" s="16"/>
      <c r="H31" s="16"/>
      <c r="I31" s="16"/>
    </row>
    <row r="32" spans="1:24" s="3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s="3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s="3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s="3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s="3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s="3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s="3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s="3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s="3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s="3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s="3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s="3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s="3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s="3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s="3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s="3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s="3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s="3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s="3" customForma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s="3" customForma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s="3" customForma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s="3" customForma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s="3" customForma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s="3" customForma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s="3" customForma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s="3" customForma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s="3" customForma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s="3" customForma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s="3" customForma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s="3" customForma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s="3" customForma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s="3" customForma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s="3" customForma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s="3" customForma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s="3" customForma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s="3" customForma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s="3" customForma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s="3" customForma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s="3" customForma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s="3" customForma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s="3" customForma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s="3" customForma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s="3" customForma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s="3" customForma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s="3" customForma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s="3" customForma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s="3" customForma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</sheetData>
  <mergeCells count="53">
    <mergeCell ref="K24:L24"/>
    <mergeCell ref="G3:J6"/>
    <mergeCell ref="K4:L5"/>
    <mergeCell ref="B21:C21"/>
    <mergeCell ref="K21:L21"/>
    <mergeCell ref="B15:C15"/>
    <mergeCell ref="K15:L15"/>
    <mergeCell ref="B11:C11"/>
    <mergeCell ref="K11:L11"/>
    <mergeCell ref="M21:O21"/>
    <mergeCell ref="B19:C19"/>
    <mergeCell ref="K19:L19"/>
    <mergeCell ref="M19:O19"/>
    <mergeCell ref="B17:C17"/>
    <mergeCell ref="K17:L17"/>
    <mergeCell ref="M17:O17"/>
    <mergeCell ref="B18:C18"/>
    <mergeCell ref="K18:L18"/>
    <mergeCell ref="M18:O18"/>
    <mergeCell ref="M15:O15"/>
    <mergeCell ref="B16:C16"/>
    <mergeCell ref="K16:L16"/>
    <mergeCell ref="M16:O16"/>
    <mergeCell ref="B13:C13"/>
    <mergeCell ref="K13:L13"/>
    <mergeCell ref="M13:O13"/>
    <mergeCell ref="B14:C14"/>
    <mergeCell ref="K14:L14"/>
    <mergeCell ref="M14:O14"/>
    <mergeCell ref="M11:O11"/>
    <mergeCell ref="B12:C12"/>
    <mergeCell ref="K12:L12"/>
    <mergeCell ref="M12:O12"/>
    <mergeCell ref="J7:J9"/>
    <mergeCell ref="K7:L9"/>
    <mergeCell ref="M7:O9"/>
    <mergeCell ref="D8:D9"/>
    <mergeCell ref="E8:E9"/>
    <mergeCell ref="B10:C10"/>
    <mergeCell ref="K10:L10"/>
    <mergeCell ref="M10:O10"/>
    <mergeCell ref="I7:I9"/>
    <mergeCell ref="A7:A9"/>
    <mergeCell ref="B7:C9"/>
    <mergeCell ref="F7:F9"/>
    <mergeCell ref="G7:G9"/>
    <mergeCell ref="H7:H9"/>
    <mergeCell ref="C1:F1"/>
    <mergeCell ref="K1:O1"/>
    <mergeCell ref="K2:M2"/>
    <mergeCell ref="M4:O4"/>
    <mergeCell ref="C6:D6"/>
    <mergeCell ref="M6:O6"/>
  </mergeCells>
  <printOptions horizontalCentered="1" verticalCentered="1"/>
  <pageMargins left="0.19685039370078741" right="0.19685039370078741" top="0.19685039370078741" bottom="0.19685039370078741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X32"/>
  <sheetViews>
    <sheetView zoomScale="90" zoomScaleNormal="90" zoomScaleSheetLayoutView="90" workbookViewId="0">
      <selection activeCell="S26" sqref="S26"/>
    </sheetView>
  </sheetViews>
  <sheetFormatPr defaultRowHeight="18.75"/>
  <cols>
    <col min="1" max="1" width="6.7109375" style="4" customWidth="1"/>
    <col min="2" max="2" width="5.7109375" style="4" customWidth="1"/>
    <col min="3" max="3" width="9.5703125" style="4" customWidth="1"/>
    <col min="4" max="4" width="15.5703125" style="4" customWidth="1"/>
    <col min="5" max="5" width="7.5703125" style="4" customWidth="1"/>
    <col min="6" max="6" width="15.5703125" style="4" customWidth="1"/>
    <col min="7" max="7" width="11.7109375" style="4" customWidth="1"/>
    <col min="8" max="8" width="12" style="4" customWidth="1"/>
    <col min="9" max="10" width="12.7109375" style="4" customWidth="1"/>
    <col min="11" max="11" width="9.7109375" style="4" customWidth="1"/>
    <col min="12" max="12" width="13.140625" style="4" customWidth="1"/>
    <col min="13" max="13" width="12.28515625" style="4" customWidth="1"/>
    <col min="14" max="14" width="6.85546875" style="4" customWidth="1"/>
    <col min="15" max="15" width="4.42578125" style="4" customWidth="1"/>
    <col min="16" max="16" width="6.140625" style="3" customWidth="1"/>
    <col min="17" max="18" width="3.7109375" style="3" customWidth="1"/>
    <col min="19" max="21" width="5.42578125" style="4" customWidth="1"/>
    <col min="22" max="22" width="7.140625" style="3" customWidth="1"/>
    <col min="23" max="16384" width="9.140625" style="4"/>
  </cols>
  <sheetData>
    <row r="1" spans="1:24" ht="30" customHeight="1" thickTop="1">
      <c r="A1" s="47" t="s">
        <v>0</v>
      </c>
      <c r="B1" s="44"/>
      <c r="C1" s="87" t="s">
        <v>30</v>
      </c>
      <c r="D1" s="87"/>
      <c r="E1" s="87"/>
      <c r="F1" s="88"/>
      <c r="G1" s="1"/>
      <c r="H1" s="26" t="s">
        <v>1</v>
      </c>
      <c r="I1" s="2"/>
      <c r="J1" s="2"/>
      <c r="K1" s="89" t="s">
        <v>2</v>
      </c>
      <c r="L1" s="90"/>
      <c r="M1" s="90"/>
      <c r="N1" s="90"/>
      <c r="O1" s="91"/>
      <c r="P1" s="3">
        <f>PI()</f>
        <v>3.1415926535897931</v>
      </c>
    </row>
    <row r="2" spans="1:24" ht="30" customHeight="1">
      <c r="A2" s="48" t="s">
        <v>7</v>
      </c>
      <c r="B2" s="43"/>
      <c r="C2" s="70" t="s">
        <v>31</v>
      </c>
      <c r="D2" s="70"/>
      <c r="E2" s="70"/>
      <c r="F2" s="45"/>
      <c r="G2" s="23"/>
      <c r="H2" s="27" t="s">
        <v>4</v>
      </c>
      <c r="I2" s="24"/>
      <c r="J2" s="25"/>
      <c r="K2" s="92" t="s">
        <v>32</v>
      </c>
      <c r="L2" s="93"/>
      <c r="M2" s="94"/>
      <c r="N2" s="51" t="s">
        <v>6</v>
      </c>
      <c r="O2" s="50" t="s">
        <v>33</v>
      </c>
    </row>
    <row r="3" spans="1:24" ht="30" customHeight="1">
      <c r="A3" s="48" t="s">
        <v>10</v>
      </c>
      <c r="B3" s="43"/>
      <c r="C3" s="4" t="s">
        <v>34</v>
      </c>
      <c r="F3" s="46"/>
      <c r="G3" s="135" t="s">
        <v>8</v>
      </c>
      <c r="H3" s="136"/>
      <c r="I3" s="136"/>
      <c r="J3" s="137"/>
      <c r="K3" s="57" t="s">
        <v>9</v>
      </c>
      <c r="L3" s="78"/>
      <c r="M3" s="95" t="s">
        <v>35</v>
      </c>
      <c r="N3" s="95"/>
      <c r="O3" s="96"/>
    </row>
    <row r="4" spans="1:24" ht="30" customHeight="1">
      <c r="A4" s="48" t="s">
        <v>12</v>
      </c>
      <c r="B4" s="43"/>
      <c r="C4" s="4" t="s">
        <v>36</v>
      </c>
      <c r="G4" s="138"/>
      <c r="H4" s="139"/>
      <c r="I4" s="139"/>
      <c r="J4" s="140"/>
      <c r="K4" s="57" t="s">
        <v>11</v>
      </c>
      <c r="L4" s="78"/>
      <c r="M4" s="70" t="s">
        <v>37</v>
      </c>
      <c r="N4" s="70"/>
      <c r="O4" s="71"/>
      <c r="T4" s="28"/>
      <c r="U4" s="5"/>
      <c r="W4" s="43"/>
      <c r="X4" s="43"/>
    </row>
    <row r="5" spans="1:24" ht="30" customHeight="1" thickBot="1">
      <c r="A5" s="49" t="s">
        <v>13</v>
      </c>
      <c r="B5" s="22"/>
      <c r="C5" s="97">
        <v>44183</v>
      </c>
      <c r="D5" s="98"/>
      <c r="E5" s="7"/>
      <c r="F5" s="7"/>
      <c r="G5" s="141"/>
      <c r="H5" s="142"/>
      <c r="I5" s="142"/>
      <c r="J5" s="143"/>
      <c r="K5" s="58" t="s">
        <v>14</v>
      </c>
      <c r="L5" s="59"/>
      <c r="M5" s="99" t="s">
        <v>37</v>
      </c>
      <c r="N5" s="99"/>
      <c r="O5" s="100"/>
      <c r="T5" s="28"/>
      <c r="U5" s="5"/>
      <c r="W5" s="43"/>
      <c r="X5" s="43"/>
    </row>
    <row r="6" spans="1:24" ht="26.1" customHeight="1" thickTop="1">
      <c r="A6" s="101" t="s">
        <v>15</v>
      </c>
      <c r="B6" s="104" t="s">
        <v>16</v>
      </c>
      <c r="C6" s="105"/>
      <c r="D6" s="8" t="s">
        <v>17</v>
      </c>
      <c r="E6" s="9"/>
      <c r="F6" s="110" t="s">
        <v>18</v>
      </c>
      <c r="G6" s="110" t="s">
        <v>19</v>
      </c>
      <c r="H6" s="113" t="s">
        <v>20</v>
      </c>
      <c r="I6" s="110" t="s">
        <v>21</v>
      </c>
      <c r="J6" s="110" t="s">
        <v>22</v>
      </c>
      <c r="K6" s="106" t="s">
        <v>23</v>
      </c>
      <c r="L6" s="121"/>
      <c r="M6" s="104" t="s">
        <v>24</v>
      </c>
      <c r="N6" s="125"/>
      <c r="O6" s="126"/>
    </row>
    <row r="7" spans="1:24" ht="26.1" customHeight="1">
      <c r="A7" s="102"/>
      <c r="B7" s="106"/>
      <c r="C7" s="107"/>
      <c r="D7" s="131" t="s">
        <v>25</v>
      </c>
      <c r="E7" s="131" t="s">
        <v>26</v>
      </c>
      <c r="F7" s="111"/>
      <c r="G7" s="111"/>
      <c r="H7" s="111"/>
      <c r="I7" s="111"/>
      <c r="J7" s="111"/>
      <c r="K7" s="122"/>
      <c r="L7" s="121"/>
      <c r="M7" s="122"/>
      <c r="N7" s="127"/>
      <c r="O7" s="128"/>
      <c r="P7" s="3" t="s">
        <v>38</v>
      </c>
      <c r="Q7" s="3" t="s">
        <v>39</v>
      </c>
      <c r="R7" s="3" t="s">
        <v>40</v>
      </c>
      <c r="S7" s="73" t="s">
        <v>38</v>
      </c>
      <c r="T7" s="73" t="s">
        <v>39</v>
      </c>
      <c r="U7" s="73" t="s">
        <v>40</v>
      </c>
      <c r="V7" s="3" t="s">
        <v>41</v>
      </c>
    </row>
    <row r="8" spans="1:24" ht="26.1" customHeight="1">
      <c r="A8" s="103"/>
      <c r="B8" s="108"/>
      <c r="C8" s="109"/>
      <c r="D8" s="112"/>
      <c r="E8" s="112"/>
      <c r="F8" s="112"/>
      <c r="G8" s="112"/>
      <c r="H8" s="112"/>
      <c r="I8" s="112"/>
      <c r="J8" s="112"/>
      <c r="K8" s="123"/>
      <c r="L8" s="124"/>
      <c r="M8" s="123"/>
      <c r="N8" s="129"/>
      <c r="O8" s="130"/>
      <c r="P8" s="10" t="s">
        <v>20</v>
      </c>
      <c r="Q8" s="10"/>
      <c r="R8" s="11"/>
      <c r="S8" s="74" t="s">
        <v>24</v>
      </c>
      <c r="T8" s="75"/>
      <c r="U8" s="76"/>
      <c r="V8" s="12" t="s">
        <v>42</v>
      </c>
    </row>
    <row r="9" spans="1:24" ht="21.95" customHeight="1">
      <c r="A9" s="30" t="s">
        <v>43</v>
      </c>
      <c r="B9" s="149" t="s">
        <v>44</v>
      </c>
      <c r="C9" s="150"/>
      <c r="D9" s="29">
        <v>6.8</v>
      </c>
      <c r="E9" s="29">
        <v>13.5</v>
      </c>
      <c r="F9" s="29">
        <f t="shared" ref="F9" si="0">IF(A9=0,"  ",E9/D9)</f>
        <v>1.9852941176470589</v>
      </c>
      <c r="G9" s="29">
        <v>1.1259999999999999</v>
      </c>
      <c r="H9" s="69">
        <f t="shared" ref="H9" si="1">IF(A9=0,"  ",DATE(R9,Q9,P9))</f>
        <v>7658</v>
      </c>
      <c r="I9" s="29">
        <f t="shared" ref="I9:I18" si="2">V9</f>
        <v>70.37</v>
      </c>
      <c r="J9" s="29">
        <f>+IF(A9=0,"  ",I9*1000/9.806/(D9*D9*$P$1/4))</f>
        <v>197.60046185579264</v>
      </c>
      <c r="K9" s="119" t="s">
        <v>45</v>
      </c>
      <c r="L9" s="120"/>
      <c r="M9" s="114">
        <f t="shared" ref="M9:M18" si="3">IF(A9=0,"  ",DATE(U9,T9,S9))</f>
        <v>7649</v>
      </c>
      <c r="N9" s="115"/>
      <c r="O9" s="116"/>
      <c r="P9" s="80">
        <v>18</v>
      </c>
      <c r="Q9" s="81">
        <v>12</v>
      </c>
      <c r="R9" s="82">
        <v>20</v>
      </c>
      <c r="S9" s="81">
        <v>9</v>
      </c>
      <c r="T9" s="81">
        <v>12</v>
      </c>
      <c r="U9" s="82">
        <v>20</v>
      </c>
      <c r="V9" s="83">
        <v>70.37</v>
      </c>
    </row>
    <row r="10" spans="1:24" ht="21.95" customHeight="1">
      <c r="A10" s="30" t="s">
        <v>46</v>
      </c>
      <c r="B10" s="149" t="s">
        <v>47</v>
      </c>
      <c r="C10" s="150"/>
      <c r="D10" s="29">
        <v>6.8</v>
      </c>
      <c r="E10" s="29">
        <v>13.4</v>
      </c>
      <c r="F10" s="29">
        <f t="shared" ref="F10:F11" si="4">IF(A10=0,"  ",E10/D10)</f>
        <v>1.9705882352941178</v>
      </c>
      <c r="G10" s="29">
        <v>1.145</v>
      </c>
      <c r="H10" s="69">
        <f t="shared" ref="H10:H11" si="5">IF(A10=0,"  ",DATE(R10,Q10,P10))</f>
        <v>7658</v>
      </c>
      <c r="I10" s="29">
        <f t="shared" si="2"/>
        <v>134.35</v>
      </c>
      <c r="J10" s="29">
        <f t="shared" ref="J10" si="6">+IF(A10=0,"  ",I10*1000/9.806/(D10*D10*$P$1/4))</f>
        <v>377.2576673344571</v>
      </c>
      <c r="K10" s="119" t="s">
        <v>45</v>
      </c>
      <c r="L10" s="120"/>
      <c r="M10" s="114">
        <f t="shared" si="3"/>
        <v>7649</v>
      </c>
      <c r="N10" s="115"/>
      <c r="O10" s="116"/>
      <c r="P10" s="84">
        <v>18</v>
      </c>
      <c r="Q10" s="3">
        <v>12</v>
      </c>
      <c r="R10" s="66">
        <v>20</v>
      </c>
      <c r="S10" s="3">
        <v>9</v>
      </c>
      <c r="T10" s="3">
        <v>12</v>
      </c>
      <c r="U10" s="66">
        <v>20</v>
      </c>
      <c r="V10" s="85">
        <v>134.35</v>
      </c>
    </row>
    <row r="11" spans="1:24" ht="21.95" customHeight="1">
      <c r="A11" s="30" t="s">
        <v>48</v>
      </c>
      <c r="B11" s="149" t="s">
        <v>49</v>
      </c>
      <c r="C11" s="150"/>
      <c r="D11" s="29">
        <v>6.8</v>
      </c>
      <c r="E11" s="29">
        <v>12.9</v>
      </c>
      <c r="F11" s="29">
        <f t="shared" si="4"/>
        <v>1.8970588235294119</v>
      </c>
      <c r="G11" s="29">
        <v>1.089</v>
      </c>
      <c r="H11" s="69">
        <f t="shared" si="5"/>
        <v>7658</v>
      </c>
      <c r="I11" s="29">
        <f t="shared" si="2"/>
        <v>89.07</v>
      </c>
      <c r="J11" s="29">
        <f>+IF(A11=0,"  ",I11*1000/9.806/(D11*D11*$P$1/4))</f>
        <v>250.1104609563088</v>
      </c>
      <c r="K11" s="119" t="s">
        <v>45</v>
      </c>
      <c r="L11" s="120"/>
      <c r="M11" s="114">
        <f t="shared" si="3"/>
        <v>7649</v>
      </c>
      <c r="N11" s="115"/>
      <c r="O11" s="116"/>
      <c r="P11" s="84">
        <v>18</v>
      </c>
      <c r="Q11" s="3">
        <v>12</v>
      </c>
      <c r="R11" s="66">
        <v>20</v>
      </c>
      <c r="S11" s="3">
        <v>9</v>
      </c>
      <c r="T11" s="3">
        <v>12</v>
      </c>
      <c r="U11" s="66">
        <v>20</v>
      </c>
      <c r="V11" s="85">
        <v>89.07</v>
      </c>
    </row>
    <row r="12" spans="1:24" ht="21.95" customHeight="1">
      <c r="A12" s="30" t="s">
        <v>50</v>
      </c>
      <c r="B12" s="149" t="s">
        <v>51</v>
      </c>
      <c r="C12" s="150"/>
      <c r="D12" s="29">
        <v>6.8</v>
      </c>
      <c r="E12" s="29">
        <v>13.3</v>
      </c>
      <c r="F12" s="29">
        <f t="shared" ref="F12:F16" si="7">IF(A12=0,"  ",E12/D12)</f>
        <v>1.9558823529411766</v>
      </c>
      <c r="G12" s="29">
        <v>1.08</v>
      </c>
      <c r="H12" s="69">
        <f t="shared" ref="H12:H16" si="8">IF(A12=0,"  ",DATE(R12,Q12,P12))</f>
        <v>7658</v>
      </c>
      <c r="I12" s="29">
        <f t="shared" si="2"/>
        <v>62.16</v>
      </c>
      <c r="J12" s="29">
        <f t="shared" ref="J12" si="9">+IF(A12=0,"  ",I12*1000/9.806/(D12*D12*$P$1/4))</f>
        <v>174.54660663572648</v>
      </c>
      <c r="K12" s="119" t="s">
        <v>45</v>
      </c>
      <c r="L12" s="120"/>
      <c r="M12" s="114">
        <f t="shared" si="3"/>
        <v>7649</v>
      </c>
      <c r="N12" s="115"/>
      <c r="O12" s="116"/>
      <c r="P12" s="84">
        <v>18</v>
      </c>
      <c r="Q12" s="3">
        <v>12</v>
      </c>
      <c r="R12" s="66">
        <v>20</v>
      </c>
      <c r="S12" s="3">
        <v>9</v>
      </c>
      <c r="T12" s="3">
        <v>12</v>
      </c>
      <c r="U12" s="66">
        <v>20</v>
      </c>
      <c r="V12" s="85">
        <v>62.16</v>
      </c>
    </row>
    <row r="13" spans="1:24" ht="21.95" customHeight="1">
      <c r="A13" s="30" t="s">
        <v>52</v>
      </c>
      <c r="B13" s="149" t="s">
        <v>53</v>
      </c>
      <c r="C13" s="150"/>
      <c r="D13" s="29">
        <v>6.8</v>
      </c>
      <c r="E13" s="29">
        <v>12.7</v>
      </c>
      <c r="F13" s="29">
        <f t="shared" si="7"/>
        <v>1.8676470588235294</v>
      </c>
      <c r="G13" s="29">
        <v>1.016</v>
      </c>
      <c r="H13" s="69">
        <f t="shared" si="8"/>
        <v>7658</v>
      </c>
      <c r="I13" s="29">
        <f t="shared" si="2"/>
        <v>106.23</v>
      </c>
      <c r="J13" s="29">
        <f>+IF(A13=0,"  ",I13*1000/9.806/(D13*D13*$P$1/4))</f>
        <v>298.29610718972367</v>
      </c>
      <c r="K13" s="119" t="s">
        <v>45</v>
      </c>
      <c r="L13" s="120"/>
      <c r="M13" s="114">
        <f t="shared" si="3"/>
        <v>7649</v>
      </c>
      <c r="N13" s="115"/>
      <c r="O13" s="116"/>
      <c r="P13" s="84">
        <v>18</v>
      </c>
      <c r="Q13" s="3">
        <v>12</v>
      </c>
      <c r="R13" s="66">
        <v>20</v>
      </c>
      <c r="S13" s="3">
        <v>9</v>
      </c>
      <c r="T13" s="3">
        <v>12</v>
      </c>
      <c r="U13" s="66">
        <v>20</v>
      </c>
      <c r="V13" s="85">
        <v>106.23</v>
      </c>
    </row>
    <row r="14" spans="1:24" ht="21.95" customHeight="1">
      <c r="A14" s="30" t="s">
        <v>54</v>
      </c>
      <c r="B14" s="149" t="s">
        <v>55</v>
      </c>
      <c r="C14" s="150"/>
      <c r="D14" s="29">
        <v>6.8</v>
      </c>
      <c r="E14" s="29">
        <v>12.6</v>
      </c>
      <c r="F14" s="29">
        <f t="shared" si="7"/>
        <v>1.8529411764705883</v>
      </c>
      <c r="G14" s="29">
        <v>1.0569999999999999</v>
      </c>
      <c r="H14" s="69">
        <f t="shared" si="8"/>
        <v>7658</v>
      </c>
      <c r="I14" s="29">
        <f t="shared" si="2"/>
        <v>104.03</v>
      </c>
      <c r="J14" s="29">
        <f t="shared" ref="J14" si="10">+IF(A14=0,"  ",I14*1000/9.806/(D14*D14*$P$1/4))</f>
        <v>292.11846023672172</v>
      </c>
      <c r="K14" s="119" t="s">
        <v>45</v>
      </c>
      <c r="L14" s="120"/>
      <c r="M14" s="114">
        <f t="shared" si="3"/>
        <v>7649</v>
      </c>
      <c r="N14" s="115"/>
      <c r="O14" s="116"/>
      <c r="P14" s="84">
        <v>18</v>
      </c>
      <c r="Q14" s="3">
        <v>12</v>
      </c>
      <c r="R14" s="66">
        <v>20</v>
      </c>
      <c r="S14" s="3">
        <v>9</v>
      </c>
      <c r="T14" s="3">
        <v>12</v>
      </c>
      <c r="U14" s="66">
        <v>20</v>
      </c>
      <c r="V14" s="85">
        <v>104.03</v>
      </c>
    </row>
    <row r="15" spans="1:24" ht="21.95" customHeight="1">
      <c r="A15" s="30" t="s">
        <v>56</v>
      </c>
      <c r="B15" s="149" t="s">
        <v>57</v>
      </c>
      <c r="C15" s="150"/>
      <c r="D15" s="29">
        <v>6.8</v>
      </c>
      <c r="E15" s="29">
        <v>11.3</v>
      </c>
      <c r="F15" s="29">
        <f t="shared" si="7"/>
        <v>1.661764705882353</v>
      </c>
      <c r="G15" s="29">
        <v>0.93500000000000005</v>
      </c>
      <c r="H15" s="69">
        <f t="shared" si="8"/>
        <v>7658</v>
      </c>
      <c r="I15" s="29">
        <f t="shared" si="2"/>
        <v>86.25</v>
      </c>
      <c r="J15" s="29">
        <f>+IF(A15=0,"  ",I15*1000/9.806/(D15*D15*$P$1/4))</f>
        <v>242.1918407710973</v>
      </c>
      <c r="K15" s="119" t="s">
        <v>45</v>
      </c>
      <c r="L15" s="120"/>
      <c r="M15" s="114">
        <f t="shared" si="3"/>
        <v>7649</v>
      </c>
      <c r="N15" s="115"/>
      <c r="O15" s="116"/>
      <c r="P15" s="84">
        <v>18</v>
      </c>
      <c r="Q15" s="3">
        <v>12</v>
      </c>
      <c r="R15" s="66">
        <v>20</v>
      </c>
      <c r="S15" s="3">
        <v>9</v>
      </c>
      <c r="T15" s="3">
        <v>12</v>
      </c>
      <c r="U15" s="66">
        <v>20</v>
      </c>
      <c r="V15" s="85">
        <v>86.25</v>
      </c>
    </row>
    <row r="16" spans="1:24" ht="21.95" customHeight="1">
      <c r="A16" s="30" t="s">
        <v>58</v>
      </c>
      <c r="B16" s="149" t="s">
        <v>59</v>
      </c>
      <c r="C16" s="150"/>
      <c r="D16" s="29">
        <v>6.8</v>
      </c>
      <c r="E16" s="29">
        <v>12.1</v>
      </c>
      <c r="F16" s="29">
        <f t="shared" si="7"/>
        <v>1.7794117647058822</v>
      </c>
      <c r="G16" s="29">
        <v>1.0289999999999999</v>
      </c>
      <c r="H16" s="69">
        <f t="shared" si="8"/>
        <v>7658</v>
      </c>
      <c r="I16" s="29">
        <f t="shared" si="2"/>
        <v>90.79</v>
      </c>
      <c r="J16" s="29">
        <f t="shared" ref="J16" si="11">+IF(A16=0,"  ",I16*1000/9.806/(D16*D16*$P$1/4))</f>
        <v>254.9402576650194</v>
      </c>
      <c r="K16" s="119" t="s">
        <v>45</v>
      </c>
      <c r="L16" s="120"/>
      <c r="M16" s="114">
        <f t="shared" si="3"/>
        <v>7649</v>
      </c>
      <c r="N16" s="115"/>
      <c r="O16" s="116"/>
      <c r="P16" s="84">
        <v>18</v>
      </c>
      <c r="Q16" s="3">
        <v>12</v>
      </c>
      <c r="R16" s="66">
        <v>20</v>
      </c>
      <c r="S16" s="3">
        <v>9</v>
      </c>
      <c r="T16" s="3">
        <v>12</v>
      </c>
      <c r="U16" s="66">
        <v>20</v>
      </c>
      <c r="V16" s="85">
        <v>90.79</v>
      </c>
    </row>
    <row r="17" spans="1:22" ht="21.95" customHeight="1">
      <c r="A17" s="30" t="s">
        <v>60</v>
      </c>
      <c r="B17" s="149" t="s">
        <v>61</v>
      </c>
      <c r="C17" s="150"/>
      <c r="D17" s="29">
        <v>6.8</v>
      </c>
      <c r="E17" s="29">
        <v>12.5</v>
      </c>
      <c r="F17" s="29">
        <f t="shared" ref="F17:F18" si="12">IF(A17=0,"  ",E17/D17)</f>
        <v>1.8382352941176472</v>
      </c>
      <c r="G17" s="29">
        <v>1.0389999999999999</v>
      </c>
      <c r="H17" s="69">
        <f t="shared" ref="H17:H18" si="13">IF(A17=0,"  ",DATE(R17,Q17,P17))</f>
        <v>7658</v>
      </c>
      <c r="I17" s="29">
        <f t="shared" si="2"/>
        <v>94.94</v>
      </c>
      <c r="J17" s="29">
        <f>+IF(A17=0,"  ",I17*1000/9.806/(D17*D17*$P$1/4))</f>
        <v>266.59354623545482</v>
      </c>
      <c r="K17" s="119" t="s">
        <v>45</v>
      </c>
      <c r="L17" s="120"/>
      <c r="M17" s="114">
        <f t="shared" si="3"/>
        <v>7649</v>
      </c>
      <c r="N17" s="115"/>
      <c r="O17" s="116"/>
      <c r="P17" s="84">
        <v>18</v>
      </c>
      <c r="Q17" s="3">
        <v>12</v>
      </c>
      <c r="R17" s="66">
        <v>20</v>
      </c>
      <c r="S17" s="3">
        <v>9</v>
      </c>
      <c r="T17" s="3">
        <v>12</v>
      </c>
      <c r="U17" s="66">
        <v>20</v>
      </c>
      <c r="V17" s="85">
        <v>94.94</v>
      </c>
    </row>
    <row r="18" spans="1:22" ht="21.95" customHeight="1">
      <c r="A18" s="30" t="s">
        <v>62</v>
      </c>
      <c r="B18" s="149" t="s">
        <v>63</v>
      </c>
      <c r="C18" s="150"/>
      <c r="D18" s="29">
        <v>6.8</v>
      </c>
      <c r="E18" s="29">
        <v>12.9</v>
      </c>
      <c r="F18" s="29">
        <f t="shared" si="12"/>
        <v>1.8970588235294119</v>
      </c>
      <c r="G18" s="29">
        <v>1.071</v>
      </c>
      <c r="H18" s="69">
        <f t="shared" si="13"/>
        <v>7658</v>
      </c>
      <c r="I18" s="29">
        <f t="shared" si="2"/>
        <v>61.29</v>
      </c>
      <c r="J18" s="29">
        <f t="shared" ref="J18" si="14">+IF(A18=0,"  ",I18*1000/9.806/(D18*D18*$P$1/4))</f>
        <v>172.10362806794842</v>
      </c>
      <c r="K18" s="119" t="s">
        <v>45</v>
      </c>
      <c r="L18" s="120"/>
      <c r="M18" s="114">
        <f t="shared" si="3"/>
        <v>7649</v>
      </c>
      <c r="N18" s="115"/>
      <c r="O18" s="116"/>
      <c r="P18" s="84">
        <v>18</v>
      </c>
      <c r="Q18" s="3">
        <v>12</v>
      </c>
      <c r="R18" s="66">
        <v>20</v>
      </c>
      <c r="S18" s="3">
        <v>9</v>
      </c>
      <c r="T18" s="3">
        <v>12</v>
      </c>
      <c r="U18" s="66">
        <v>20</v>
      </c>
      <c r="V18" s="85">
        <v>61.29</v>
      </c>
    </row>
    <row r="19" spans="1:22" ht="21.95" customHeight="1">
      <c r="A19" s="42"/>
      <c r="B19" s="52"/>
      <c r="C19" s="53"/>
      <c r="D19" s="41"/>
      <c r="E19" s="41"/>
      <c r="F19" s="41"/>
      <c r="G19" s="41"/>
      <c r="H19" s="56"/>
      <c r="I19" s="41"/>
      <c r="J19" s="41"/>
      <c r="K19" s="54"/>
      <c r="L19" s="55"/>
      <c r="M19" s="52"/>
      <c r="N19" s="60"/>
      <c r="O19" s="61"/>
    </row>
    <row r="20" spans="1:22" ht="13.5" customHeight="1">
      <c r="A20" s="32"/>
      <c r="B20" s="149"/>
      <c r="C20" s="150"/>
      <c r="D20" s="29"/>
      <c r="E20" s="29"/>
      <c r="F20" s="13"/>
      <c r="G20" s="29"/>
      <c r="H20" s="69"/>
      <c r="I20" s="29"/>
      <c r="J20" s="29"/>
      <c r="K20" s="119"/>
      <c r="L20" s="120"/>
      <c r="M20" s="149"/>
      <c r="N20" s="151"/>
      <c r="O20" s="152"/>
    </row>
    <row r="21" spans="1:22" ht="11.1" customHeight="1">
      <c r="A21" s="32"/>
      <c r="B21" s="149"/>
      <c r="C21" s="150"/>
      <c r="D21" s="31"/>
      <c r="E21" s="31"/>
      <c r="F21" s="13"/>
      <c r="G21" s="29"/>
      <c r="H21" s="69"/>
      <c r="I21" s="29"/>
      <c r="J21" s="29"/>
      <c r="K21" s="119"/>
      <c r="L21" s="120"/>
      <c r="M21" s="149"/>
      <c r="N21" s="151"/>
      <c r="O21" s="152"/>
    </row>
    <row r="22" spans="1:22" ht="21.95" customHeight="1">
      <c r="A22" s="33"/>
      <c r="B22" s="132"/>
      <c r="C22" s="146"/>
      <c r="D22" s="38"/>
      <c r="E22" s="38"/>
      <c r="F22" s="14"/>
      <c r="G22" s="40"/>
      <c r="H22" s="39"/>
      <c r="I22" s="40"/>
      <c r="J22" s="40"/>
      <c r="K22" s="147"/>
      <c r="L22" s="148"/>
      <c r="M22" s="132"/>
      <c r="N22" s="133"/>
      <c r="O22" s="134"/>
    </row>
    <row r="23" spans="1:22" ht="24.95" customHeight="1">
      <c r="A23" s="48" t="s">
        <v>27</v>
      </c>
      <c r="C23" s="4" t="s">
        <v>64</v>
      </c>
      <c r="E23" s="34"/>
      <c r="F23" s="34"/>
      <c r="G23" s="4" t="str">
        <f>C4</f>
        <v>บริษัท คอสโม เทคโนลอจจิคอล คอนซัลแตนทส จำกัด</v>
      </c>
      <c r="H23" s="34"/>
      <c r="I23" s="34"/>
      <c r="J23" s="34"/>
      <c r="K23" s="34"/>
      <c r="L23" s="34"/>
      <c r="M23" s="34"/>
      <c r="N23" s="34"/>
      <c r="O23" s="35"/>
    </row>
    <row r="24" spans="1:22" ht="24.95" customHeight="1">
      <c r="A24" s="15"/>
      <c r="C24" s="4" t="s">
        <v>65</v>
      </c>
      <c r="E24" s="34"/>
      <c r="F24" s="34"/>
      <c r="G24" s="34"/>
      <c r="H24" s="34"/>
      <c r="I24" s="34"/>
      <c r="J24" s="34"/>
      <c r="K24" s="28"/>
      <c r="M24" s="34"/>
      <c r="N24" s="34"/>
      <c r="O24" s="35"/>
    </row>
    <row r="25" spans="1:22" ht="19.5" thickBot="1">
      <c r="A25" s="17"/>
      <c r="B25" s="7"/>
      <c r="C25" s="18"/>
      <c r="D25" s="7"/>
      <c r="E25" s="36"/>
      <c r="F25" s="36"/>
      <c r="G25" s="36"/>
      <c r="H25" s="36"/>
      <c r="I25" s="36"/>
      <c r="J25" s="22" t="s">
        <v>29</v>
      </c>
      <c r="K25" s="99" t="s">
        <v>66</v>
      </c>
      <c r="L25" s="99"/>
      <c r="M25" s="36"/>
      <c r="N25" s="36"/>
      <c r="O25" s="37"/>
    </row>
    <row r="26" spans="1:22" ht="19.5" thickTop="1">
      <c r="B26" s="86"/>
      <c r="C26" s="86"/>
      <c r="D26" s="3"/>
      <c r="O26" s="62"/>
    </row>
    <row r="27" spans="1:22">
      <c r="B27" s="86"/>
      <c r="C27" s="86"/>
      <c r="D27" s="20"/>
    </row>
    <row r="31" spans="1:22">
      <c r="E31" s="34"/>
      <c r="F31" s="34"/>
      <c r="H31" s="34"/>
      <c r="I31" s="34"/>
    </row>
    <row r="32" spans="1:22">
      <c r="E32" s="34"/>
      <c r="F32" s="34"/>
      <c r="G32" s="34"/>
      <c r="H32" s="34"/>
      <c r="I32" s="34"/>
    </row>
  </sheetData>
  <mergeCells count="58">
    <mergeCell ref="C1:F1"/>
    <mergeCell ref="K2:M2"/>
    <mergeCell ref="K1:O1"/>
    <mergeCell ref="A6:A8"/>
    <mergeCell ref="E7:E8"/>
    <mergeCell ref="D7:D8"/>
    <mergeCell ref="B6:C8"/>
    <mergeCell ref="C5:D5"/>
    <mergeCell ref="G3:J5"/>
    <mergeCell ref="M3:O3"/>
    <mergeCell ref="F6:F8"/>
    <mergeCell ref="G6:G8"/>
    <mergeCell ref="H6:H8"/>
    <mergeCell ref="I6:I8"/>
    <mergeCell ref="J6:J8"/>
    <mergeCell ref="B10:C10"/>
    <mergeCell ref="B9:C9"/>
    <mergeCell ref="K25:L25"/>
    <mergeCell ref="B12:C12"/>
    <mergeCell ref="K22:L22"/>
    <mergeCell ref="K18:L18"/>
    <mergeCell ref="K20:L20"/>
    <mergeCell ref="K21:L21"/>
    <mergeCell ref="B14:C14"/>
    <mergeCell ref="K14:L14"/>
    <mergeCell ref="B11:C11"/>
    <mergeCell ref="K11:L11"/>
    <mergeCell ref="M22:O22"/>
    <mergeCell ref="B22:C22"/>
    <mergeCell ref="B20:C20"/>
    <mergeCell ref="B21:C21"/>
    <mergeCell ref="M20:O20"/>
    <mergeCell ref="M21:O21"/>
    <mergeCell ref="M17:O17"/>
    <mergeCell ref="B18:C18"/>
    <mergeCell ref="B17:C17"/>
    <mergeCell ref="K17:L17"/>
    <mergeCell ref="M18:O18"/>
    <mergeCell ref="M14:O14"/>
    <mergeCell ref="B15:C15"/>
    <mergeCell ref="K15:L15"/>
    <mergeCell ref="M15:O15"/>
    <mergeCell ref="B16:C16"/>
    <mergeCell ref="K16:L16"/>
    <mergeCell ref="M16:O16"/>
    <mergeCell ref="M10:O10"/>
    <mergeCell ref="K9:L9"/>
    <mergeCell ref="K10:L10"/>
    <mergeCell ref="K6:L8"/>
    <mergeCell ref="M5:O5"/>
    <mergeCell ref="M6:O8"/>
    <mergeCell ref="M9:O9"/>
    <mergeCell ref="M11:O11"/>
    <mergeCell ref="B13:C13"/>
    <mergeCell ref="K13:L13"/>
    <mergeCell ref="M13:O13"/>
    <mergeCell ref="K12:L12"/>
    <mergeCell ref="M12:O12"/>
  </mergeCells>
  <phoneticPr fontId="1" type="noConversion"/>
  <printOptions horizontalCentered="1" verticalCentered="1"/>
  <pageMargins left="0.19685039370078741" right="0.19685039370078741" top="0.19685039370078741" bottom="0.19685039370078741" header="0" footer="0"/>
  <pageSetup paperSize="9" orientation="landscape" r:id="rId1"/>
  <headerFooter alignWithMargins="0"/>
  <ignoredErrors>
    <ignoredError sqref="A9:A18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97423-58e6-43e3-95b1-27dd6015aaec">
      <Terms xmlns="http://schemas.microsoft.com/office/infopath/2007/PartnerControls"/>
    </lcf76f155ced4ddcb4097134ff3c332f>
    <_x0e27__x0e31__x0e19__x0e17__x0e35__x0e48_ xmlns="7e097423-58e6-43e3-95b1-27dd6015aaec" xsi:nil="true"/>
    <For xmlns="7e097423-58e6-43e3-95b1-27dd6015aaec" xsi:nil="true"/>
    <TaxCatchAll xmlns="a0ac2bfa-2663-43ea-917e-eac1f15ee17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50E935CA92741A5E8AC0B57C5A7C8" ma:contentTypeVersion="20" ma:contentTypeDescription="Create a new document." ma:contentTypeScope="" ma:versionID="d5cda34f0665b0eb33469fea05bfc333">
  <xsd:schema xmlns:xsd="http://www.w3.org/2001/XMLSchema" xmlns:xs="http://www.w3.org/2001/XMLSchema" xmlns:p="http://schemas.microsoft.com/office/2006/metadata/properties" xmlns:ns2="7e097423-58e6-43e3-95b1-27dd6015aaec" xmlns:ns3="a0ac2bfa-2663-43ea-917e-eac1f15ee174" targetNamespace="http://schemas.microsoft.com/office/2006/metadata/properties" ma:root="true" ma:fieldsID="88597348c4d7067656825aaec6c20c53" ns2:_="" ns3:_="">
    <xsd:import namespace="7e097423-58e6-43e3-95b1-27dd6015aaec"/>
    <xsd:import namespace="a0ac2bfa-2663-43ea-917e-eac1f15ee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For" minOccurs="0"/>
                <xsd:element ref="ns2:lcf76f155ced4ddcb4097134ff3c332f" minOccurs="0"/>
                <xsd:element ref="ns3:TaxCatchAll" minOccurs="0"/>
                <xsd:element ref="ns2:_x0e27__x0e31__x0e19__x0e17__x0e35__x0e48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97423-58e6-43e3-95b1-27dd6015a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For" ma:index="21" nillable="true" ma:displayName="For" ma:format="Dropdown" ma:internalName="For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0e4009d-798e-4c35-bcc3-592e5b9cc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0e27__x0e31__x0e19__x0e17__x0e35__x0e48_" ma:index="25" nillable="true" ma:displayName="วันที่" ma:format="DateOnly" ma:internalName="_x0e27__x0e31__x0e19__x0e17__x0e35__x0e48_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2bfa-2663-43ea-917e-eac1f15ee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0f49c1-26a1-4307-aa3e-525d8554db95}" ma:internalName="TaxCatchAll" ma:showField="CatchAllData" ma:web="a0ac2bfa-2663-43ea-917e-eac1f15ee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15FD5A-6A24-451E-8A56-B93B3B340128}"/>
</file>

<file path=customXml/itemProps2.xml><?xml version="1.0" encoding="utf-8"?>
<ds:datastoreItem xmlns:ds="http://schemas.openxmlformats.org/officeDocument/2006/customXml" ds:itemID="{6D064AF6-55E1-41FA-A705-97BBC828B7A2}"/>
</file>

<file path=customXml/itemProps3.xml><?xml version="1.0" encoding="utf-8"?>
<ds:datastoreItem xmlns:ds="http://schemas.openxmlformats.org/officeDocument/2006/customXml" ds:itemID="{04905B9F-712C-44F4-AC75-CDAB633049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weraphan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weraphan</dc:creator>
  <cp:keywords/>
  <dc:description/>
  <cp:lastModifiedBy>Nithita Hempaisanpipat</cp:lastModifiedBy>
  <cp:revision/>
  <dcterms:created xsi:type="dcterms:W3CDTF">1998-02-09T07:46:15Z</dcterms:created>
  <dcterms:modified xsi:type="dcterms:W3CDTF">2024-04-19T12:18:15Z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0x01010037550E935CA92741A5E8AC0B57C5A7C8</vt:lpwstr>
  </property>
  <property fmtid="{D5CDD505-2E9C-101B-9397-08002B2CF9AE}" pid="3" name="MediaServiceImageTags">
    <vt:lpwstr/>
  </property>
</Properties>
</file>