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E8A17ADB86DCCFB1505C732A96F8328D2840C683" xr6:coauthVersionLast="47" xr6:coauthVersionMax="47" xr10:uidLastSave="{00000000-0000-0000-0000-000000000000}"/>
  <bookViews>
    <workbookView xWindow="120" yWindow="1410" windowWidth="9360" windowHeight="3120" firstSheet="1" activeTab="1" xr2:uid="{00000000-000D-0000-FFFF-FFFF00000000}"/>
  </bookViews>
  <sheets>
    <sheet name="กู้คืน_Sheet1" sheetId="1" state="veryHidden" r:id="rId1"/>
    <sheet name="ตาราง" sheetId="7" r:id="rId2"/>
    <sheet name="ตารางรูป" sheetId="14" r:id="rId3"/>
    <sheet name="ตัวอย่าง" sheetId="6" r:id="rId4"/>
    <sheet name="ตัวอย่างรูป" sheetId="11" r:id="rId5"/>
  </sheets>
  <definedNames>
    <definedName name="_xlnm.Print_Area" localSheetId="3">ตัวอย่าง!$A$1:$O$25</definedName>
    <definedName name="_xlnm.Print_Area" localSheetId="4">ตัวอย่างรูป!$A$1:$R$35</definedName>
    <definedName name="_xlnm.Print_Area" localSheetId="1">ตาราง!$A$1:$O$23</definedName>
    <definedName name="_xlnm.Print_Area" localSheetId="2">ตารางรูป!$A$1:$R$35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14" l="1"/>
  <c r="A19" i="14"/>
  <c r="A26" i="14" s="1"/>
  <c r="G13" i="6"/>
  <c r="G12" i="6"/>
  <c r="G11" i="6"/>
  <c r="W13" i="6"/>
  <c r="W12" i="6"/>
  <c r="W11" i="6"/>
  <c r="T13" i="6"/>
  <c r="M13" i="6" s="1"/>
  <c r="T12" i="6"/>
  <c r="M12" i="6" s="1"/>
  <c r="M11" i="6"/>
  <c r="U35" i="11"/>
  <c r="G33" i="11"/>
  <c r="A19" i="11"/>
  <c r="A26" i="11" s="1"/>
  <c r="D13" i="6" l="1"/>
  <c r="D12" i="6"/>
  <c r="F13" i="6"/>
  <c r="D11" i="6"/>
  <c r="H11" i="6"/>
  <c r="I13" i="6"/>
  <c r="I12" i="6"/>
  <c r="I11" i="6"/>
  <c r="H13" i="6" l="1"/>
  <c r="H12" i="6"/>
  <c r="F12" i="6"/>
  <c r="G23" i="6"/>
  <c r="H13" i="7"/>
  <c r="I13" i="7"/>
  <c r="J13" i="7"/>
  <c r="L13" i="7"/>
  <c r="M13" i="7"/>
  <c r="H14" i="7"/>
  <c r="I14" i="7"/>
  <c r="J14" i="7"/>
  <c r="L14" i="7"/>
  <c r="M14" i="7"/>
  <c r="H15" i="7"/>
  <c r="I15" i="7"/>
  <c r="J15" i="7"/>
  <c r="L15" i="7"/>
  <c r="M15" i="7"/>
  <c r="H16" i="7"/>
  <c r="I16" i="7"/>
  <c r="J16" i="7"/>
  <c r="L16" i="7"/>
  <c r="M16" i="7"/>
  <c r="H17" i="7"/>
  <c r="I17" i="7"/>
  <c r="J17" i="7"/>
  <c r="L17" i="7"/>
  <c r="M17" i="7"/>
  <c r="H18" i="7"/>
  <c r="I18" i="7"/>
  <c r="J18" i="7"/>
  <c r="L18" i="7"/>
  <c r="M18" i="7"/>
  <c r="H19" i="7"/>
  <c r="I19" i="7"/>
  <c r="J19" i="7"/>
  <c r="L19" i="7"/>
  <c r="M19" i="7"/>
  <c r="F20" i="7"/>
  <c r="H20" i="7"/>
  <c r="I20" i="7"/>
  <c r="J20" i="7"/>
  <c r="L20" i="7"/>
  <c r="M20" i="7"/>
  <c r="P1" i="6"/>
  <c r="J11" i="6" s="1"/>
  <c r="F11" i="6"/>
  <c r="J13" i="6" l="1"/>
  <c r="J12" i="6"/>
</calcChain>
</file>

<file path=xl/sharedStrings.xml><?xml version="1.0" encoding="utf-8"?>
<sst xmlns="http://schemas.openxmlformats.org/spreadsheetml/2006/main" count="155" uniqueCount="95">
  <si>
    <t>โครงการ</t>
  </si>
  <si>
    <t>กองวิเคราะห์วิจัยและทดสอบวัสดุ</t>
  </si>
  <si>
    <t>บฟ.มยผ. 1210.1</t>
  </si>
  <si>
    <t>สถานที่</t>
  </si>
  <si>
    <t>กรมโยธาธิการและผังเมือง</t>
  </si>
  <si>
    <t>ทะเบียนทดสอบเลขที่</t>
  </si>
  <si>
    <t>แผ่นที่</t>
  </si>
  <si>
    <t>ชนิดตัวอย่าง</t>
  </si>
  <si>
    <t>ผลทดสอบก้อนคอนกรีตตัวอย่าง
จากการเจาะ (Coring)</t>
  </si>
  <si>
    <t>เจ้าหน้าที่ทดสอบ</t>
  </si>
  <si>
    <t>ผู้ให้ทดสอบ</t>
  </si>
  <si>
    <t>เจ้าหน้าที่วิเคราะห์ผล</t>
  </si>
  <si>
    <t>วันที่ทดสอบ</t>
  </si>
  <si>
    <t>เจ้าหน้าที่ตรวจสอบ</t>
  </si>
  <si>
    <t>ขนาดของตัวอย่าง</t>
  </si>
  <si>
    <t>อัตรา</t>
  </si>
  <si>
    <t>ลักษณะการแตก</t>
  </si>
  <si>
    <t>หมายเหตุ</t>
  </si>
  <si>
    <t>ลำดับ</t>
  </si>
  <si>
    <t>ตำแหน่งพื้นที่</t>
  </si>
  <si>
    <t>เส้นผ่านศูนย์กลาง</t>
  </si>
  <si>
    <t>ความสูง</t>
  </si>
  <si>
    <t>ส่วน</t>
  </si>
  <si>
    <t>น้ำหนัก</t>
  </si>
  <si>
    <t>แรงกด</t>
  </si>
  <si>
    <t>กำลังอัดประลัย</t>
  </si>
  <si>
    <t>ที่</t>
  </si>
  <si>
    <t>ที่ทำการทดสอบ</t>
  </si>
  <si>
    <t>( ซม.)</t>
  </si>
  <si>
    <t>H/D</t>
  </si>
  <si>
    <t>( กก.)</t>
  </si>
  <si>
    <r>
      <t>( 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</si>
  <si>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ผู้นำส่งวัสดุ</t>
  </si>
  <si>
    <t xml:space="preserve"> โครงการ</t>
  </si>
  <si>
    <t xml:space="preserve"> กองวิเคราะห์วิจัยและทดสอบวัสดุ</t>
  </si>
  <si>
    <t>บฟ.มยผ. 1210.3</t>
  </si>
  <si>
    <t xml:space="preserve"> กรมโยธาธิการและผังเมือง</t>
  </si>
  <si>
    <t xml:space="preserve"> ทะเบียนทดสอบเลขที่  </t>
  </si>
  <si>
    <t xml:space="preserve"> สถานที่</t>
  </si>
  <si>
    <t>ผลการทดสอบก้อนตัวอย่างคอนกรีต
จากการเจาะ (Coring)
มีรูปภาพประกอบ</t>
  </si>
  <si>
    <t xml:space="preserve"> เจ้าหน้าที่ทดสอบ</t>
  </si>
  <si>
    <t xml:space="preserve"> ชนิดตัวอย่าง</t>
  </si>
  <si>
    <t xml:space="preserve"> เจ้าหน้าที่วิเคราะห์ผล</t>
  </si>
  <si>
    <t xml:space="preserve"> ผู้ให้ทดสอบ</t>
  </si>
  <si>
    <t xml:space="preserve"> วันที่ทดสอบ</t>
  </si>
  <si>
    <t xml:space="preserve"> เจ้าหน้าที่ตรวจสอบ</t>
  </si>
  <si>
    <t>ลำดับที่</t>
  </si>
  <si>
    <t>ก้อนตัวอย่างก่อนทดสอบ</t>
  </si>
  <si>
    <t>ก้อนตัวอย่างหลังตัด-เตรียมตัวอย่าง</t>
  </si>
  <si>
    <t>รูปการทดสอบ</t>
  </si>
  <si>
    <t>รูปการวิบัติของก้อนตัวอย่าง</t>
  </si>
  <si>
    <t xml:space="preserve"> หมายเหตุ</t>
  </si>
  <si>
    <t xml:space="preserve">ผู้นำส่งวัสดุ </t>
  </si>
  <si>
    <t xml:space="preserve">ก่อสร้างถนนคอนกรีตเสริมเหล็ก ซอยคลองหกฝั่งตะวันตก </t>
  </si>
  <si>
    <t>หมู่ 13 ตำบลคลองหก อำเภอคลองหลวง จังหวัดปทุมธานี</t>
  </si>
  <si>
    <r>
      <t xml:space="preserve"> ทะเบียนทดสอบเลขที่   </t>
    </r>
    <r>
      <rPr>
        <sz val="14"/>
        <rFont val="TH SarabunPSK"/>
        <family val="2"/>
      </rPr>
      <t xml:space="preserve"> กวท1 - 63 - 3542</t>
    </r>
  </si>
  <si>
    <t xml:space="preserve"> แผ่นที่</t>
  </si>
  <si>
    <t>1/2</t>
  </si>
  <si>
    <t>ซอยคลองหกฝั่งตะวันตก หมู่ 13 ตำบลคลองหก</t>
  </si>
  <si>
    <t>ผลทดสอบก้อนตัวอย่างคอนกรีต
จากการเจาะ (Coring)</t>
  </si>
  <si>
    <t>อำเภอคลองหลวง จังหวัดปทุมธานี</t>
  </si>
  <si>
    <t>นายณัฐวุฒิ  สายราช</t>
  </si>
  <si>
    <t>ก้อนตัวอย่างคอนกรีตจากการเจาะ (Coring)</t>
  </si>
  <si>
    <t xml:space="preserve">
 เจ้าหน้าที่วิเคราะห์ผล</t>
  </si>
  <si>
    <t>นายกิตติรัช   เกิดสำอางค์</t>
  </si>
  <si>
    <t>องค์การบริหารส่วนตำบลคลองหก</t>
  </si>
  <si>
    <t xml:space="preserve">
 เจ้าหน้าที่ตรวจสอบ</t>
  </si>
  <si>
    <t>นายไกรสิทธิ์   โลมรัตน์</t>
  </si>
  <si>
    <t>ลำดับ
ที่</t>
  </si>
  <si>
    <t>ส่วนของโครงสร้าง</t>
  </si>
  <si>
    <t>ขนาดของก้อนตัวอย่าง</t>
  </si>
  <si>
    <t>อัตราส่วน
H/D</t>
  </si>
  <si>
    <t>น้ำหนัก
(กก.)</t>
  </si>
  <si>
    <t>แรงกดประลัย
(กิโลนิวตัน)</t>
  </si>
  <si>
    <r>
      <t>กำลังอัดประลัย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</si>
  <si>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วันที่เจาะเก็บตัวอย่าง</t>
  </si>
  <si>
    <t>เส้นผ่านศูนย์กลาง
(ซม.)</t>
  </si>
  <si>
    <t>ความสูง
(ซม.)</t>
  </si>
  <si>
    <t>dd</t>
  </si>
  <si>
    <t>mm</t>
  </si>
  <si>
    <t>yy</t>
  </si>
  <si>
    <t>kN.</t>
  </si>
  <si>
    <t>1</t>
  </si>
  <si>
    <t>ถนน ค.ส.ล.</t>
  </si>
  <si>
    <t>Shear Failure</t>
  </si>
  <si>
    <t>2</t>
  </si>
  <si>
    <t>3</t>
  </si>
  <si>
    <t xml:space="preserve">ทดสอบตามใบนำส่งตัวอย่างวัสดุของ </t>
  </si>
  <si>
    <t xml:space="preserve">(ก้อนตัวอย่างผู้นำส่งวัสดุเป็นผู้เจาะก้อนตัวอย่างและระบุตำแหน่งที่ทำการทดสอบในใบนำส่งวัสดุ) </t>
  </si>
  <si>
    <t>นางสาวมยุรี  ศรีวัตร</t>
  </si>
  <si>
    <r>
      <t xml:space="preserve"> ทะเบียนทดสอบเลขที่   </t>
    </r>
    <r>
      <rPr>
        <sz val="14"/>
        <rFont val="TH SarabunPSK"/>
        <family val="2"/>
      </rPr>
      <t>กวท1-63-3542</t>
    </r>
  </si>
  <si>
    <t>2/2</t>
  </si>
  <si>
    <t>นายกิตติรัช  เกิดสำอางค์</t>
  </si>
  <si>
    <t>นายไกรสิทธิ์  โลมรัตน์</t>
  </si>
  <si>
    <t>ทดสอบตามใบนำส่งตัวอย่างวัสดุของ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</si>
</sst>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"/>
    <numFmt numFmtId="166" formatCode="0.0000000"/>
    <numFmt numFmtId="167" formatCode="dd\-mmm\-yy"/>
    <numFmt numFmtId="168" formatCode="[$-D07041E]d\ mmmm\ yyyy;@"/>
    <numFmt numFmtId="169" formatCode="[$-D07041E]d\ mmm\ yy;@"/>
    <numFmt numFmtId="170" formatCode="[$-107041E]d\ mmmm\ yyyy;@"/>
    <numFmt numFmtId="171" formatCode="[$-107041E]d\ mmm\ yy;@"/>
    <numFmt numFmtId="172" formatCode="_-* #,##0_-;\-* #,##0_-;_-* &quot;-&quot;??_-;_-@_-"/>
    <numFmt numFmtId="173" formatCode="[$-1010000]d/m/yy;@"/>
  </numFmts>
  <fonts count="34">
    <font>
      <sz val="14"/>
      <name val="CordiaUPC"/>
    </font>
    <font>
      <sz val="8"/>
      <name val="CordiaUPC"/>
      <family val="2"/>
      <charset val="222"/>
    </font>
    <font>
      <b/>
      <sz val="20"/>
      <name val="TH SarabunPSK"/>
      <family val="2"/>
    </font>
    <font>
      <b/>
      <sz val="16"/>
      <name val="TH SarabunPSK"/>
      <family val="2"/>
    </font>
    <font>
      <sz val="14"/>
      <color indexed="12"/>
      <name val="TH SarabunPSK"/>
      <family val="2"/>
    </font>
    <font>
      <sz val="14"/>
      <name val="TH SarabunPSK"/>
      <family val="2"/>
    </font>
    <font>
      <b/>
      <sz val="22"/>
      <name val="TH SarabunPSK"/>
      <family val="2"/>
    </font>
    <font>
      <b/>
      <sz val="25"/>
      <name val="TH SarabunPSK"/>
      <family val="2"/>
    </font>
    <font>
      <b/>
      <sz val="14"/>
      <name val="TH SarabunPSK"/>
      <family val="2"/>
    </font>
    <font>
      <b/>
      <sz val="18"/>
      <name val="TH SarabunPSK"/>
      <family val="2"/>
    </font>
    <font>
      <sz val="13"/>
      <color indexed="12"/>
      <name val="TH SarabunPSK"/>
      <family val="2"/>
    </font>
    <font>
      <sz val="13"/>
      <name val="TH SarabunPSK"/>
      <family val="2"/>
    </font>
    <font>
      <b/>
      <sz val="13"/>
      <name val="TH SarabunPSK"/>
      <family val="2"/>
    </font>
    <font>
      <b/>
      <sz val="15"/>
      <name val="TH SarabunPSK"/>
      <family val="2"/>
    </font>
    <font>
      <sz val="14"/>
      <color indexed="39"/>
      <name val="TH SarabunPSK"/>
      <family val="2"/>
    </font>
    <font>
      <b/>
      <sz val="13"/>
      <color indexed="12"/>
      <name val="TH SarabunPSK"/>
      <family val="2"/>
    </font>
    <font>
      <b/>
      <sz val="14"/>
      <color indexed="12"/>
      <name val="TH SarabunPSK"/>
      <family val="2"/>
    </font>
    <font>
      <b/>
      <sz val="17"/>
      <name val="TH SarabunPSK"/>
      <family val="2"/>
    </font>
    <font>
      <b/>
      <vertAlign val="superscript"/>
      <sz val="14"/>
      <name val="TH SarabunPSK"/>
      <family val="2"/>
    </font>
    <font>
      <sz val="14"/>
      <color rgb="FF0000FF"/>
      <name val="TH SarabunPSK"/>
      <family val="2"/>
    </font>
    <font>
      <sz val="13"/>
      <color rgb="FF0000FF"/>
      <name val="TH SarabunPSK"/>
      <family val="2"/>
    </font>
    <font>
      <b/>
      <sz val="12"/>
      <name val="TH SarabunPSK"/>
      <family val="2"/>
    </font>
    <font>
      <sz val="14"/>
      <name val="CordiaUPC"/>
      <family val="2"/>
      <charset val="222"/>
    </font>
    <font>
      <sz val="14"/>
      <color rgb="FF0000FF"/>
      <name val="CordiaUPC"/>
      <family val="2"/>
      <charset val="222"/>
    </font>
    <font>
      <b/>
      <sz val="14"/>
      <color rgb="FFFF0000"/>
      <name val="TH SarabunPSK"/>
      <family val="2"/>
    </font>
    <font>
      <b/>
      <sz val="14"/>
      <color rgb="FF0000FF"/>
      <name val="TH SarabunPSK"/>
      <family val="2"/>
    </font>
    <font>
      <b/>
      <sz val="14"/>
      <color rgb="FFCC3300"/>
      <name val="TH SarabunPSK"/>
      <family val="2"/>
    </font>
    <font>
      <b/>
      <sz val="14"/>
      <color rgb="FF000000"/>
      <name val="TH SarabunPSK"/>
      <family val="2"/>
    </font>
    <font>
      <b/>
      <sz val="14"/>
      <color rgb="FF008000"/>
      <name val="TH SarabunPSK"/>
      <family val="2"/>
    </font>
    <font>
      <sz val="16"/>
      <name val="TH SarabunPSK"/>
      <family val="2"/>
    </font>
    <font>
      <b/>
      <sz val="13"/>
      <color rgb="FF000000"/>
      <name val="TH SarabunPSK"/>
      <family val="2"/>
    </font>
    <font>
      <b/>
      <sz val="15"/>
      <color indexed="12"/>
      <name val="TH SarabunPSK"/>
      <family val="2"/>
    </font>
    <font>
      <b/>
      <sz val="12"/>
      <color indexed="12"/>
      <name val="TH SarabunPSK"/>
      <family val="2"/>
    </font>
    <font>
      <sz val="10"/>
      <name val="TH SarabunPSK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2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409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Continuous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Continuous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Continuous" vertical="center"/>
    </xf>
    <xf numFmtId="0" fontId="8" fillId="0" borderId="13" xfId="0" applyFont="1" applyBorder="1" applyAlignment="1">
      <alignment horizontal="centerContinuous"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horizontal="centerContinuous" vertical="center"/>
    </xf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Continuous" vertical="center"/>
    </xf>
    <xf numFmtId="0" fontId="5" fillId="0" borderId="18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49" fontId="10" fillId="0" borderId="14" xfId="0" applyNumberFormat="1" applyFont="1" applyBorder="1" applyAlignment="1">
      <alignment horizontal="center" vertical="center"/>
    </xf>
    <xf numFmtId="14" fontId="11" fillId="0" borderId="12" xfId="0" applyNumberFormat="1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165" fontId="10" fillId="0" borderId="12" xfId="0" applyNumberFormat="1" applyFont="1" applyBorder="1" applyAlignment="1">
      <alignment horizontal="center" vertical="center"/>
    </xf>
    <xf numFmtId="2" fontId="11" fillId="0" borderId="12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7" fontId="11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1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10" fillId="0" borderId="1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164" fontId="12" fillId="0" borderId="5" xfId="0" applyNumberFormat="1" applyFont="1" applyBorder="1" applyAlignment="1">
      <alignment horizontal="right" vertical="center"/>
    </xf>
    <xf numFmtId="2" fontId="12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9" fontId="11" fillId="0" borderId="8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71" fontId="5" fillId="0" borderId="8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165" fontId="5" fillId="0" borderId="12" xfId="0" applyNumberFormat="1" applyFont="1" applyBorder="1" applyAlignment="1">
      <alignment horizontal="center" vertical="center"/>
    </xf>
    <xf numFmtId="171" fontId="5" fillId="0" borderId="12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171" fontId="5" fillId="0" borderId="39" xfId="0" applyNumberFormat="1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26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1" fontId="5" fillId="0" borderId="0" xfId="0" applyNumberFormat="1" applyFont="1" applyAlignment="1">
      <alignment horizontal="center" vertical="center"/>
    </xf>
    <xf numFmtId="171" fontId="5" fillId="0" borderId="19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49" fontId="5" fillId="0" borderId="2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1" xfId="0" applyFont="1" applyBorder="1"/>
    <xf numFmtId="0" fontId="8" fillId="0" borderId="10" xfId="0" applyFont="1" applyBorder="1"/>
    <xf numFmtId="0" fontId="8" fillId="0" borderId="1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8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centerContinuous" vertical="center"/>
    </xf>
    <xf numFmtId="0" fontId="9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Continuous" vertical="center"/>
    </xf>
    <xf numFmtId="2" fontId="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horizontal="centerContinuous" vertical="center"/>
    </xf>
    <xf numFmtId="0" fontId="7" fillId="0" borderId="12" xfId="0" applyFont="1" applyBorder="1" applyAlignment="1">
      <alignment horizontal="centerContinuous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9" fillId="0" borderId="0" xfId="0" applyFont="1"/>
    <xf numFmtId="0" fontId="19" fillId="0" borderId="10" xfId="0" applyFont="1" applyBorder="1"/>
    <xf numFmtId="0" fontId="19" fillId="0" borderId="2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165" fontId="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6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8" fillId="0" borderId="45" xfId="0" applyFont="1" applyBorder="1" applyAlignment="1">
      <alignment horizontal="left" vertical="center"/>
    </xf>
    <xf numFmtId="0" fontId="19" fillId="0" borderId="6" xfId="0" applyFont="1" applyBorder="1" applyAlignment="1">
      <alignment vertical="center"/>
    </xf>
    <xf numFmtId="170" fontId="19" fillId="0" borderId="6" xfId="0" applyNumberFormat="1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2" fontId="8" fillId="0" borderId="0" xfId="0" applyNumberFormat="1" applyFont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2" fontId="16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172" fontId="33" fillId="0" borderId="0" xfId="2" applyNumberFormat="1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172" fontId="5" fillId="0" borderId="0" xfId="2" applyNumberFormat="1" applyFont="1" applyBorder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65" fontId="12" fillId="0" borderId="0" xfId="0" applyNumberFormat="1" applyFont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0" fontId="24" fillId="0" borderId="0" xfId="0" applyFont="1" applyAlignment="1">
      <alignment vertical="center"/>
    </xf>
    <xf numFmtId="170" fontId="16" fillId="0" borderId="0" xfId="0" applyNumberFormat="1" applyFont="1" applyAlignment="1">
      <alignment vertical="center"/>
    </xf>
    <xf numFmtId="170" fontId="16" fillId="0" borderId="0" xfId="0" quotePrefix="1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5" fontId="5" fillId="0" borderId="32" xfId="0" applyNumberFormat="1" applyFont="1" applyBorder="1" applyAlignment="1">
      <alignment horizontal="center" vertical="center"/>
    </xf>
    <xf numFmtId="165" fontId="5" fillId="0" borderId="2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164" fontId="12" fillId="0" borderId="8" xfId="0" applyNumberFormat="1" applyFont="1" applyBorder="1" applyAlignment="1">
      <alignment horizontal="right" vertical="center"/>
    </xf>
    <xf numFmtId="2" fontId="12" fillId="0" borderId="0" xfId="0" applyNumberFormat="1" applyFont="1" applyAlignment="1">
      <alignment horizontal="center" vertical="center"/>
    </xf>
    <xf numFmtId="164" fontId="12" fillId="0" borderId="19" xfId="0" applyNumberFormat="1" applyFont="1" applyBorder="1" applyAlignment="1">
      <alignment vertical="center"/>
    </xf>
    <xf numFmtId="164" fontId="10" fillId="0" borderId="8" xfId="0" applyNumberFormat="1" applyFont="1" applyBorder="1" applyAlignment="1">
      <alignment horizontal="center" vertical="center"/>
    </xf>
    <xf numFmtId="167" fontId="11" fillId="0" borderId="8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49" fontId="10" fillId="0" borderId="35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26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2" fillId="0" borderId="7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8" fontId="4" fillId="0" borderId="10" xfId="0" applyNumberFormat="1" applyFont="1" applyBorder="1" applyAlignment="1">
      <alignment horizontal="left" vertical="center"/>
    </xf>
    <xf numFmtId="168" fontId="4" fillId="0" borderId="10" xfId="0" quotePrefix="1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70" fontId="19" fillId="0" borderId="10" xfId="0" applyNumberFormat="1" applyFont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0" borderId="17" xfId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1" fillId="0" borderId="3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3" fontId="4" fillId="0" borderId="5" xfId="0" applyNumberFormat="1" applyFont="1" applyBorder="1" applyAlignment="1">
      <alignment horizontal="center" vertical="center"/>
    </xf>
    <xf numFmtId="173" fontId="4" fillId="0" borderId="6" xfId="0" applyNumberFormat="1" applyFont="1" applyBorder="1" applyAlignment="1">
      <alignment horizontal="center" vertical="center"/>
    </xf>
    <xf numFmtId="173" fontId="4" fillId="0" borderId="7" xfId="0" applyNumberFormat="1" applyFont="1" applyBorder="1" applyAlignment="1">
      <alignment horizontal="center" vertical="center"/>
    </xf>
    <xf numFmtId="173" fontId="4" fillId="0" borderId="8" xfId="0" applyNumberFormat="1" applyFont="1" applyBorder="1" applyAlignment="1">
      <alignment horizontal="center" vertical="center"/>
    </xf>
    <xf numFmtId="173" fontId="4" fillId="0" borderId="0" xfId="0" applyNumberFormat="1" applyFont="1" applyAlignment="1">
      <alignment horizontal="center" vertical="center"/>
    </xf>
    <xf numFmtId="173" fontId="4" fillId="0" borderId="26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5" fillId="0" borderId="19" xfId="0" applyFont="1" applyBorder="1" applyAlignment="1">
      <alignment vertical="top"/>
    </xf>
    <xf numFmtId="164" fontId="8" fillId="0" borderId="8" xfId="0" applyNumberFormat="1" applyFont="1" applyBorder="1" applyAlignment="1">
      <alignment horizontal="center" vertical="center"/>
    </xf>
    <xf numFmtId="164" fontId="8" fillId="0" borderId="26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171" fontId="5" fillId="0" borderId="8" xfId="0" applyNumberFormat="1" applyFont="1" applyBorder="1" applyAlignment="1">
      <alignment horizontal="center" vertical="center"/>
    </xf>
    <xf numFmtId="171" fontId="5" fillId="0" borderId="0" xfId="0" applyNumberFormat="1" applyFont="1" applyAlignment="1">
      <alignment horizontal="center" vertical="center"/>
    </xf>
    <xf numFmtId="171" fontId="5" fillId="0" borderId="19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70" fontId="5" fillId="0" borderId="10" xfId="0" applyNumberFormat="1" applyFont="1" applyBorder="1" applyAlignment="1">
      <alignment horizontal="left" vertical="center"/>
    </xf>
    <xf numFmtId="170" fontId="5" fillId="0" borderId="10" xfId="0" quotePrefix="1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164" fontId="8" fillId="0" borderId="41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171" fontId="5" fillId="0" borderId="39" xfId="0" applyNumberFormat="1" applyFont="1" applyBorder="1" applyAlignment="1">
      <alignment horizontal="center" vertical="center"/>
    </xf>
    <xf numFmtId="171" fontId="5" fillId="0" borderId="38" xfId="0" applyNumberFormat="1" applyFont="1" applyBorder="1" applyAlignment="1">
      <alignment horizontal="center" vertical="center"/>
    </xf>
    <xf numFmtId="171" fontId="5" fillId="0" borderId="40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3" fillId="0" borderId="0" xfId="0" applyFont="1" applyAlignment="1"/>
    <xf numFmtId="170" fontId="23" fillId="0" borderId="10" xfId="0" applyNumberFormat="1" applyFont="1" applyBorder="1" applyAlignment="1"/>
    <xf numFmtId="0" fontId="23" fillId="0" borderId="10" xfId="0" applyFont="1" applyBorder="1" applyAlignment="1"/>
    <xf numFmtId="0" fontId="5" fillId="0" borderId="10" xfId="0" applyFont="1" applyBorder="1" applyAlignment="1"/>
    <xf numFmtId="0" fontId="5" fillId="0" borderId="22" xfId="0" applyFont="1" applyBorder="1" applyAlignment="1"/>
  </cellXfs>
  <cellStyles count="5">
    <cellStyle name="Normal" xfId="0" builtinId="0"/>
    <cellStyle name="เครื่องหมายจุลภาค 2" xfId="2" xr:uid="{00000000-0005-0000-0000-000000000000}"/>
    <cellStyle name="เครื่องหมายจุลภาค 3" xfId="3" xr:uid="{00000000-0005-0000-0000-000001000000}"/>
    <cellStyle name="เครื่องหมายจุลภาค 4" xfId="4" xr:uid="{00000000-0005-0000-0000-000002000000}"/>
    <cellStyle name="ปกติ 2" xfId="1" xr:uid="{00000000-0005-0000-0000-000004000000}"/>
  </cellStyles>
  <dxfs count="6"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../media/image15.jpeg"/><Relationship Id="rId3" Type="http://schemas.openxmlformats.org/officeDocument/2006/relationships/image" Target="../media/image5.jpeg"/><Relationship Id="rId7" Type="http://schemas.openxmlformats.org/officeDocument/2006/relationships/image" Target="../media/image9.jpeg"/><Relationship Id="rId12" Type="http://schemas.openxmlformats.org/officeDocument/2006/relationships/image" Target="../media/image14.jpe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5" Type="http://schemas.openxmlformats.org/officeDocument/2006/relationships/image" Target="../media/image7.jpeg"/><Relationship Id="rId10" Type="http://schemas.openxmlformats.org/officeDocument/2006/relationships/image" Target="../media/image12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0</xdr:row>
      <xdr:rowOff>57150</xdr:rowOff>
    </xdr:from>
    <xdr:to>
      <xdr:col>6</xdr:col>
      <xdr:colOff>714375</xdr:colOff>
      <xdr:row>1</xdr:row>
      <xdr:rowOff>314325</xdr:rowOff>
    </xdr:to>
    <xdr:pic>
      <xdr:nvPicPr>
        <xdr:cNvPr id="2115" name="Picture 1" descr="LogoDPT5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81400" y="57150"/>
          <a:ext cx="62865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542925</xdr:colOff>
      <xdr:row>20</xdr:row>
      <xdr:rowOff>66675</xdr:rowOff>
    </xdr:from>
    <xdr:to>
      <xdr:col>14</xdr:col>
      <xdr:colOff>342900</xdr:colOff>
      <xdr:row>22</xdr:row>
      <xdr:rowOff>216735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763000" y="6162675"/>
          <a:ext cx="1257300" cy="778710"/>
          <a:chOff x="8724009" y="6653143"/>
          <a:chExt cx="1258199" cy="776897"/>
        </a:xfrm>
      </xdr:grpSpPr>
      <xdr:pic>
        <xdr:nvPicPr>
          <xdr:cNvPr id="5" name="Picture 1" descr="http://testing.dpt.go.th/QR/61/101611622.png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 bright="100000"/>
          </a:blip>
          <a:stretch>
            <a:fillRect/>
          </a:stretch>
        </xdr:blipFill>
        <xdr:spPr bwMode="auto">
          <a:xfrm>
            <a:off x="9022051" y="6653143"/>
            <a:ext cx="648463" cy="646491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8724009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13</xdr:col>
      <xdr:colOff>38099</xdr:colOff>
      <xdr:row>20</xdr:row>
      <xdr:rowOff>114299</xdr:rowOff>
    </xdr:from>
    <xdr:to>
      <xdr:col>13</xdr:col>
      <xdr:colOff>561974</xdr:colOff>
      <xdr:row>21</xdr:row>
      <xdr:rowOff>304799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9134474" y="6210299"/>
          <a:ext cx="523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100"/>
            <a:t>QR</a:t>
          </a:r>
        </a:p>
        <a:p>
          <a:pPr algn="ctr"/>
          <a:r>
            <a:rPr lang="th-TH" sz="1100"/>
            <a:t>code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61913</xdr:colOff>
      <xdr:row>0</xdr:row>
      <xdr:rowOff>23812</xdr:rowOff>
    </xdr:from>
    <xdr:to>
      <xdr:col>6</xdr:col>
      <xdr:colOff>700787</xdr:colOff>
      <xdr:row>1</xdr:row>
      <xdr:rowOff>309862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2388" y="23812"/>
          <a:ext cx="638874" cy="64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28575</xdr:colOff>
      <xdr:row>32</xdr:row>
      <xdr:rowOff>47625</xdr:rowOff>
    </xdr:from>
    <xdr:to>
      <xdr:col>17</xdr:col>
      <xdr:colOff>323850</xdr:colOff>
      <xdr:row>34</xdr:row>
      <xdr:rowOff>254835</xdr:rowOff>
    </xdr:to>
    <xdr:grpSp>
      <xdr:nvGrpSpPr>
        <xdr:cNvPr id="3" name="กลุ่ม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705850" y="6524625"/>
          <a:ext cx="1257300" cy="778710"/>
          <a:chOff x="8724009" y="6653143"/>
          <a:chExt cx="1258199" cy="776897"/>
        </a:xfrm>
      </xdr:grpSpPr>
      <xdr:pic>
        <xdr:nvPicPr>
          <xdr:cNvPr id="4" name="Picture 1" descr="http://testing.dpt.go.th/QR/61/101611622.png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 bright="100000"/>
          </a:blip>
          <a:stretch>
            <a:fillRect/>
          </a:stretch>
        </xdr:blipFill>
        <xdr:spPr bwMode="auto">
          <a:xfrm>
            <a:off x="9022051" y="6653143"/>
            <a:ext cx="648463" cy="646491"/>
          </a:xfrm>
          <a:prstGeom prst="rect">
            <a:avLst/>
          </a:prstGeom>
          <a:noFill/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8724009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16</xdr:col>
      <xdr:colOff>85724</xdr:colOff>
      <xdr:row>32</xdr:row>
      <xdr:rowOff>95249</xdr:rowOff>
    </xdr:from>
    <xdr:to>
      <xdr:col>16</xdr:col>
      <xdr:colOff>609599</xdr:colOff>
      <xdr:row>34</xdr:row>
      <xdr:rowOff>28574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9077324" y="6572249"/>
          <a:ext cx="523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100"/>
            <a:t>QR</a:t>
          </a:r>
        </a:p>
        <a:p>
          <a:pPr algn="ctr"/>
          <a:r>
            <a:rPr lang="th-TH" sz="1100"/>
            <a:t>code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96931</xdr:colOff>
      <xdr:row>0</xdr:row>
      <xdr:rowOff>39872</xdr:rowOff>
    </xdr:from>
    <xdr:to>
      <xdr:col>6</xdr:col>
      <xdr:colOff>697789</xdr:colOff>
      <xdr:row>1</xdr:row>
      <xdr:rowOff>323426</xdr:rowOff>
    </xdr:to>
    <xdr:pic>
      <xdr:nvPicPr>
        <xdr:cNvPr id="1136" name="Picture 1" descr="LogoDPT5">
          <a:extLst>
            <a:ext uri="{FF2B5EF4-FFF2-40B4-BE49-F238E27FC236}">
              <a16:creationId xmlns:a16="http://schemas.microsoft.com/office/drawing/2014/main" id="{00000000-0008-0000-03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2107" y="39872"/>
          <a:ext cx="600858" cy="630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260340</xdr:colOff>
      <xdr:row>24</xdr:row>
      <xdr:rowOff>25401</xdr:rowOff>
    </xdr:from>
    <xdr:to>
      <xdr:col>14</xdr:col>
      <xdr:colOff>279389</xdr:colOff>
      <xdr:row>25</xdr:row>
      <xdr:rowOff>25401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109065" y="7131051"/>
          <a:ext cx="129539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12</xdr:col>
      <xdr:colOff>419100</xdr:colOff>
      <xdr:row>22</xdr:row>
      <xdr:rowOff>41366</xdr:rowOff>
    </xdr:from>
    <xdr:to>
      <xdr:col>13</xdr:col>
      <xdr:colOff>238304</xdr:colOff>
      <xdr:row>24</xdr:row>
      <xdr:rowOff>51070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267825" y="6518366"/>
          <a:ext cx="638354" cy="6383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142875</xdr:colOff>
      <xdr:row>22</xdr:row>
      <xdr:rowOff>19050</xdr:rowOff>
    </xdr:from>
    <xdr:to>
      <xdr:col>16</xdr:col>
      <xdr:colOff>485775</xdr:colOff>
      <xdr:row>23</xdr:row>
      <xdr:rowOff>28575</xdr:rowOff>
    </xdr:to>
    <xdr:sp macro="" textlink="">
      <xdr:nvSpPr>
        <xdr:cNvPr id="5" name="ลูกศรขึ้น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1144250" y="6496050"/>
          <a:ext cx="342900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18</xdr:col>
      <xdr:colOff>66675</xdr:colOff>
      <xdr:row>22</xdr:row>
      <xdr:rowOff>19050</xdr:rowOff>
    </xdr:from>
    <xdr:to>
      <xdr:col>18</xdr:col>
      <xdr:colOff>409575</xdr:colOff>
      <xdr:row>23</xdr:row>
      <xdr:rowOff>28575</xdr:rowOff>
    </xdr:to>
    <xdr:sp macro="" textlink="">
      <xdr:nvSpPr>
        <xdr:cNvPr id="6" name="ลูกศรขึ้น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230100" y="6496050"/>
          <a:ext cx="342900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20</xdr:col>
      <xdr:colOff>200025</xdr:colOff>
      <xdr:row>22</xdr:row>
      <xdr:rowOff>19050</xdr:rowOff>
    </xdr:from>
    <xdr:to>
      <xdr:col>20</xdr:col>
      <xdr:colOff>542925</xdr:colOff>
      <xdr:row>23</xdr:row>
      <xdr:rowOff>28575</xdr:rowOff>
    </xdr:to>
    <xdr:sp macro="" textlink="">
      <xdr:nvSpPr>
        <xdr:cNvPr id="7" name="ลูกศรขึ้น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3449300" y="6496050"/>
          <a:ext cx="342900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22</xdr:col>
      <xdr:colOff>123825</xdr:colOff>
      <xdr:row>22</xdr:row>
      <xdr:rowOff>19050</xdr:rowOff>
    </xdr:from>
    <xdr:to>
      <xdr:col>22</xdr:col>
      <xdr:colOff>466725</xdr:colOff>
      <xdr:row>23</xdr:row>
      <xdr:rowOff>28575</xdr:rowOff>
    </xdr:to>
    <xdr:sp macro="" textlink="">
      <xdr:nvSpPr>
        <xdr:cNvPr id="8" name="ลูกศรขึ้น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4592300" y="6496050"/>
          <a:ext cx="342900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23</xdr:col>
      <xdr:colOff>161925</xdr:colOff>
      <xdr:row>22</xdr:row>
      <xdr:rowOff>19050</xdr:rowOff>
    </xdr:from>
    <xdr:to>
      <xdr:col>23</xdr:col>
      <xdr:colOff>504825</xdr:colOff>
      <xdr:row>23</xdr:row>
      <xdr:rowOff>28575</xdr:rowOff>
    </xdr:to>
    <xdr:sp macro="" textlink="">
      <xdr:nvSpPr>
        <xdr:cNvPr id="9" name="ลูกศรขึ้น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5240000" y="6496050"/>
          <a:ext cx="342900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24</xdr:col>
      <xdr:colOff>180975</xdr:colOff>
      <xdr:row>22</xdr:row>
      <xdr:rowOff>9525</xdr:rowOff>
    </xdr:from>
    <xdr:to>
      <xdr:col>24</xdr:col>
      <xdr:colOff>523875</xdr:colOff>
      <xdr:row>23</xdr:row>
      <xdr:rowOff>19050</xdr:rowOff>
    </xdr:to>
    <xdr:sp macro="" textlink="">
      <xdr:nvSpPr>
        <xdr:cNvPr id="10" name="ลูกศรขึ้น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5868650" y="6486525"/>
          <a:ext cx="342900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17</xdr:col>
      <xdr:colOff>438150</xdr:colOff>
      <xdr:row>23</xdr:row>
      <xdr:rowOff>76200</xdr:rowOff>
    </xdr:from>
    <xdr:to>
      <xdr:col>19</xdr:col>
      <xdr:colOff>190500</xdr:colOff>
      <xdr:row>25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2020550" y="6867525"/>
          <a:ext cx="809625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100"/>
            <a:t>ป้อนค่า</a:t>
          </a:r>
        </a:p>
        <a:p>
          <a:pPr algn="ctr"/>
          <a:r>
            <a:rPr lang="th-TH" sz="1100"/>
            <a:t>แรงกดจากเครื่อง (kN)</a:t>
          </a:r>
        </a:p>
      </xdr:txBody>
    </xdr:sp>
    <xdr:clientData/>
  </xdr:twoCellAnchor>
  <xdr:twoCellAnchor>
    <xdr:from>
      <xdr:col>22</xdr:col>
      <xdr:colOff>0</xdr:colOff>
      <xdr:row>23</xdr:row>
      <xdr:rowOff>104775</xdr:rowOff>
    </xdr:from>
    <xdr:to>
      <xdr:col>24</xdr:col>
      <xdr:colOff>57150</xdr:colOff>
      <xdr:row>25</xdr:row>
      <xdr:rowOff>190500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4468475" y="6896100"/>
          <a:ext cx="12763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100"/>
            <a:t>ป้อนค่าที่ได้จากการวัดขนาดก้อนตัวอย่างทดสอบ</a:t>
          </a:r>
        </a:p>
      </xdr:txBody>
    </xdr:sp>
    <xdr:clientData/>
  </xdr:twoCellAnchor>
  <xdr:twoCellAnchor>
    <xdr:from>
      <xdr:col>24</xdr:col>
      <xdr:colOff>85725</xdr:colOff>
      <xdr:row>23</xdr:row>
      <xdr:rowOff>104775</xdr:rowOff>
    </xdr:from>
    <xdr:to>
      <xdr:col>25</xdr:col>
      <xdr:colOff>342900</xdr:colOff>
      <xdr:row>25</xdr:row>
      <xdr:rowOff>190500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15773400" y="6896100"/>
          <a:ext cx="86677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100"/>
            <a:t>ป้อนค่าที่ได้จากการ</a:t>
          </a:r>
        </a:p>
        <a:p>
          <a:pPr algn="ctr"/>
          <a:r>
            <a:rPr lang="th-TH" sz="1100"/>
            <a:t>ชั่งน้ำหนัก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61913</xdr:colOff>
      <xdr:row>0</xdr:row>
      <xdr:rowOff>23812</xdr:rowOff>
    </xdr:from>
    <xdr:to>
      <xdr:col>6</xdr:col>
      <xdr:colOff>700787</xdr:colOff>
      <xdr:row>1</xdr:row>
      <xdr:rowOff>309862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2388" y="23812"/>
          <a:ext cx="638874" cy="64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238125</xdr:colOff>
      <xdr:row>32</xdr:row>
      <xdr:rowOff>47625</xdr:rowOff>
    </xdr:from>
    <xdr:to>
      <xdr:col>17</xdr:col>
      <xdr:colOff>533400</xdr:colOff>
      <xdr:row>34</xdr:row>
      <xdr:rowOff>254835</xdr:rowOff>
    </xdr:to>
    <xdr:grpSp>
      <xdr:nvGrpSpPr>
        <xdr:cNvPr id="3" name="กลุ่ม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8915400" y="6524625"/>
          <a:ext cx="1257300" cy="778710"/>
          <a:chOff x="8724009" y="6653143"/>
          <a:chExt cx="1258199" cy="776897"/>
        </a:xfrm>
      </xdr:grpSpPr>
      <xdr:pic>
        <xdr:nvPicPr>
          <xdr:cNvPr id="4" name="Picture 1" descr="http://testing.dpt.go.th/QR/61/101611622.png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9022051" y="6653143"/>
            <a:ext cx="648463" cy="646491"/>
          </a:xfrm>
          <a:prstGeom prst="rect">
            <a:avLst/>
          </a:prstGeom>
          <a:noFill/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8724009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 editAs="oneCell">
    <xdr:from>
      <xdr:col>1</xdr:col>
      <xdr:colOff>38100</xdr:colOff>
      <xdr:row>11</xdr:row>
      <xdr:rowOff>47625</xdr:rowOff>
    </xdr:from>
    <xdr:to>
      <xdr:col>4</xdr:col>
      <xdr:colOff>800100</xdr:colOff>
      <xdr:row>17</xdr:row>
      <xdr:rowOff>133350</xdr:rowOff>
    </xdr:to>
    <xdr:pic>
      <xdr:nvPicPr>
        <xdr:cNvPr id="6" name="รูปภาพ 5" descr="20200806_140419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5614" t="27485" r="6667" b="17778"/>
        <a:stretch>
          <a:fillRect/>
        </a:stretch>
      </xdr:blipFill>
      <xdr:spPr>
        <a:xfrm>
          <a:off x="523875" y="2924175"/>
          <a:ext cx="2381250" cy="111442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18</xdr:row>
      <xdr:rowOff>28575</xdr:rowOff>
    </xdr:from>
    <xdr:to>
      <xdr:col>4</xdr:col>
      <xdr:colOff>790575</xdr:colOff>
      <xdr:row>24</xdr:row>
      <xdr:rowOff>123824</xdr:rowOff>
    </xdr:to>
    <xdr:pic>
      <xdr:nvPicPr>
        <xdr:cNvPr id="7" name="รูปภาพ 6" descr="20200806_140419.jp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9091" t="36741" r="7330" b="10449"/>
        <a:stretch>
          <a:fillRect/>
        </a:stretch>
      </xdr:blipFill>
      <xdr:spPr>
        <a:xfrm>
          <a:off x="523875" y="4105275"/>
          <a:ext cx="2371725" cy="112394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25</xdr:row>
      <xdr:rowOff>38100</xdr:rowOff>
    </xdr:from>
    <xdr:to>
      <xdr:col>4</xdr:col>
      <xdr:colOff>790575</xdr:colOff>
      <xdr:row>31</xdr:row>
      <xdr:rowOff>123825</xdr:rowOff>
    </xdr:to>
    <xdr:pic>
      <xdr:nvPicPr>
        <xdr:cNvPr id="8" name="รูปภาพ 7" descr="20200806_140419.jp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 l="2907" t="25678" r="6613" b="17636"/>
        <a:stretch>
          <a:fillRect/>
        </a:stretch>
      </xdr:blipFill>
      <xdr:spPr>
        <a:xfrm>
          <a:off x="523875" y="5314950"/>
          <a:ext cx="2371725" cy="1114425"/>
        </a:xfrm>
        <a:prstGeom prst="rect">
          <a:avLst/>
        </a:prstGeom>
      </xdr:spPr>
    </xdr:pic>
    <xdr:clientData/>
  </xdr:twoCellAnchor>
  <xdr:twoCellAnchor editAs="oneCell">
    <xdr:from>
      <xdr:col>5</xdr:col>
      <xdr:colOff>179451</xdr:colOff>
      <xdr:row>11</xdr:row>
      <xdr:rowOff>36958</xdr:rowOff>
    </xdr:from>
    <xdr:to>
      <xdr:col>7</xdr:col>
      <xdr:colOff>676275</xdr:colOff>
      <xdr:row>17</xdr:row>
      <xdr:rowOff>152401</xdr:rowOff>
    </xdr:to>
    <xdr:pic>
      <xdr:nvPicPr>
        <xdr:cNvPr id="9" name="รูปภาพ 8" descr="20200806_140419.jp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 t="27253"/>
        <a:stretch>
          <a:fillRect/>
        </a:stretch>
      </xdr:blipFill>
      <xdr:spPr>
        <a:xfrm rot="10800000">
          <a:off x="3132201" y="2913508"/>
          <a:ext cx="2097024" cy="1144143"/>
        </a:xfrm>
        <a:prstGeom prst="rect">
          <a:avLst/>
        </a:prstGeom>
      </xdr:spPr>
    </xdr:pic>
    <xdr:clientData/>
  </xdr:twoCellAnchor>
  <xdr:twoCellAnchor editAs="oneCell">
    <xdr:from>
      <xdr:col>5</xdr:col>
      <xdr:colOff>160401</xdr:colOff>
      <xdr:row>18</xdr:row>
      <xdr:rowOff>46483</xdr:rowOff>
    </xdr:from>
    <xdr:to>
      <xdr:col>7</xdr:col>
      <xdr:colOff>657225</xdr:colOff>
      <xdr:row>24</xdr:row>
      <xdr:rowOff>133350</xdr:rowOff>
    </xdr:to>
    <xdr:pic>
      <xdr:nvPicPr>
        <xdr:cNvPr id="10" name="รูปภาพ 9" descr="20200806_140419.jp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 t="29070"/>
        <a:stretch>
          <a:fillRect/>
        </a:stretch>
      </xdr:blipFill>
      <xdr:spPr>
        <a:xfrm rot="10800000">
          <a:off x="3113151" y="4123183"/>
          <a:ext cx="2097024" cy="1115567"/>
        </a:xfrm>
        <a:prstGeom prst="rect">
          <a:avLst/>
        </a:prstGeom>
      </xdr:spPr>
    </xdr:pic>
    <xdr:clientData/>
  </xdr:twoCellAnchor>
  <xdr:twoCellAnchor editAs="oneCell">
    <xdr:from>
      <xdr:col>5</xdr:col>
      <xdr:colOff>169926</xdr:colOff>
      <xdr:row>25</xdr:row>
      <xdr:rowOff>28575</xdr:rowOff>
    </xdr:from>
    <xdr:to>
      <xdr:col>7</xdr:col>
      <xdr:colOff>666750</xdr:colOff>
      <xdr:row>31</xdr:row>
      <xdr:rowOff>142876</xdr:rowOff>
    </xdr:to>
    <xdr:pic>
      <xdr:nvPicPr>
        <xdr:cNvPr id="11" name="รูปภาพ 10" descr="20200806_140419.jp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 t="29069" b="-1744"/>
        <a:stretch>
          <a:fillRect/>
        </a:stretch>
      </xdr:blipFill>
      <xdr:spPr>
        <a:xfrm rot="10800000">
          <a:off x="3122676" y="5305425"/>
          <a:ext cx="2097024" cy="1143001"/>
        </a:xfrm>
        <a:prstGeom prst="rect">
          <a:avLst/>
        </a:prstGeom>
      </xdr:spPr>
    </xdr:pic>
    <xdr:clientData/>
  </xdr:twoCellAnchor>
  <xdr:twoCellAnchor editAs="oneCell">
    <xdr:from>
      <xdr:col>14</xdr:col>
      <xdr:colOff>9716</xdr:colOff>
      <xdr:row>25</xdr:row>
      <xdr:rowOff>38103</xdr:rowOff>
    </xdr:from>
    <xdr:to>
      <xdr:col>17</xdr:col>
      <xdr:colOff>306134</xdr:colOff>
      <xdr:row>31</xdr:row>
      <xdr:rowOff>133353</xdr:rowOff>
    </xdr:to>
    <xdr:pic>
      <xdr:nvPicPr>
        <xdr:cNvPr id="12" name="รูปภาพ 11" descr="20200806_140419.jp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rcRect l="22716" r="23687"/>
        <a:stretch>
          <a:fillRect/>
        </a:stretch>
      </xdr:blipFill>
      <xdr:spPr>
        <a:xfrm rot="5400000">
          <a:off x="8597075" y="5090544"/>
          <a:ext cx="1123950" cy="1572768"/>
        </a:xfrm>
        <a:prstGeom prst="rect">
          <a:avLst/>
        </a:prstGeom>
      </xdr:spPr>
    </xdr:pic>
    <xdr:clientData/>
  </xdr:twoCellAnchor>
  <xdr:twoCellAnchor editAs="oneCell">
    <xdr:from>
      <xdr:col>9</xdr:col>
      <xdr:colOff>86868</xdr:colOff>
      <xdr:row>25</xdr:row>
      <xdr:rowOff>28578</xdr:rowOff>
    </xdr:from>
    <xdr:to>
      <xdr:col>11</xdr:col>
      <xdr:colOff>630936</xdr:colOff>
      <xdr:row>31</xdr:row>
      <xdr:rowOff>152404</xdr:rowOff>
    </xdr:to>
    <xdr:pic>
      <xdr:nvPicPr>
        <xdr:cNvPr id="13" name="รูปภาพ 12" descr="20200806_140419.jpg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rcRect l="19077" r="25963"/>
        <a:stretch>
          <a:fillRect/>
        </a:stretch>
      </xdr:blipFill>
      <xdr:spPr>
        <a:xfrm rot="5400000">
          <a:off x="6078664" y="5095307"/>
          <a:ext cx="1152526" cy="1572768"/>
        </a:xfrm>
        <a:prstGeom prst="rect">
          <a:avLst/>
        </a:prstGeom>
      </xdr:spPr>
    </xdr:pic>
    <xdr:clientData/>
  </xdr:twoCellAnchor>
  <xdr:twoCellAnchor editAs="oneCell">
    <xdr:from>
      <xdr:col>14</xdr:col>
      <xdr:colOff>17907</xdr:colOff>
      <xdr:row>18</xdr:row>
      <xdr:rowOff>28578</xdr:rowOff>
    </xdr:from>
    <xdr:to>
      <xdr:col>17</xdr:col>
      <xdr:colOff>314325</xdr:colOff>
      <xdr:row>24</xdr:row>
      <xdr:rowOff>142878</xdr:rowOff>
    </xdr:to>
    <xdr:pic>
      <xdr:nvPicPr>
        <xdr:cNvPr id="14" name="รูปภาพ 13" descr="20200806_140419.jp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l="24528" r="20967"/>
        <a:stretch>
          <a:fillRect/>
        </a:stretch>
      </xdr:blipFill>
      <xdr:spPr>
        <a:xfrm rot="5400000">
          <a:off x="8595741" y="3890394"/>
          <a:ext cx="1143000" cy="1572768"/>
        </a:xfrm>
        <a:prstGeom prst="rect">
          <a:avLst/>
        </a:prstGeom>
      </xdr:spPr>
    </xdr:pic>
    <xdr:clientData/>
  </xdr:twoCellAnchor>
  <xdr:twoCellAnchor editAs="oneCell">
    <xdr:from>
      <xdr:col>14</xdr:col>
      <xdr:colOff>17905</xdr:colOff>
      <xdr:row>11</xdr:row>
      <xdr:rowOff>28575</xdr:rowOff>
    </xdr:from>
    <xdr:to>
      <xdr:col>17</xdr:col>
      <xdr:colOff>314323</xdr:colOff>
      <xdr:row>17</xdr:row>
      <xdr:rowOff>142875</xdr:rowOff>
    </xdr:to>
    <xdr:pic>
      <xdr:nvPicPr>
        <xdr:cNvPr id="15" name="รูปภาพ 14" descr="20200806_140419.jp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rcRect l="30887" r="14608"/>
        <a:stretch>
          <a:fillRect/>
        </a:stretch>
      </xdr:blipFill>
      <xdr:spPr>
        <a:xfrm rot="5400000">
          <a:off x="8595739" y="2690241"/>
          <a:ext cx="1143000" cy="1572768"/>
        </a:xfrm>
        <a:prstGeom prst="rect">
          <a:avLst/>
        </a:prstGeom>
      </xdr:spPr>
    </xdr:pic>
    <xdr:clientData/>
  </xdr:twoCellAnchor>
  <xdr:twoCellAnchor editAs="oneCell">
    <xdr:from>
      <xdr:col>9</xdr:col>
      <xdr:colOff>93075</xdr:colOff>
      <xdr:row>11</xdr:row>
      <xdr:rowOff>38102</xdr:rowOff>
    </xdr:from>
    <xdr:to>
      <xdr:col>11</xdr:col>
      <xdr:colOff>637143</xdr:colOff>
      <xdr:row>17</xdr:row>
      <xdr:rowOff>142879</xdr:rowOff>
    </xdr:to>
    <xdr:pic>
      <xdr:nvPicPr>
        <xdr:cNvPr id="16" name="รูปภาพ 15" descr="20200806_140419.jp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l="27253" r="18695"/>
        <a:stretch>
          <a:fillRect/>
        </a:stretch>
      </xdr:blipFill>
      <xdr:spPr>
        <a:xfrm rot="5400000">
          <a:off x="6094395" y="2695007"/>
          <a:ext cx="1133477" cy="1572768"/>
        </a:xfrm>
        <a:prstGeom prst="rect">
          <a:avLst/>
        </a:prstGeom>
      </xdr:spPr>
    </xdr:pic>
    <xdr:clientData/>
  </xdr:twoCellAnchor>
  <xdr:twoCellAnchor editAs="oneCell">
    <xdr:from>
      <xdr:col>9</xdr:col>
      <xdr:colOff>93655</xdr:colOff>
      <xdr:row>18</xdr:row>
      <xdr:rowOff>28574</xdr:rowOff>
    </xdr:from>
    <xdr:to>
      <xdr:col>11</xdr:col>
      <xdr:colOff>637723</xdr:colOff>
      <xdr:row>24</xdr:row>
      <xdr:rowOff>142877</xdr:rowOff>
    </xdr:to>
    <xdr:pic>
      <xdr:nvPicPr>
        <xdr:cNvPr id="17" name="รูปภาพ 16" descr="20200806_140419.jpg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 l="27253" r="18241"/>
        <a:stretch>
          <a:fillRect/>
        </a:stretch>
      </xdr:blipFill>
      <xdr:spPr>
        <a:xfrm rot="5400000">
          <a:off x="6090212" y="3890392"/>
          <a:ext cx="1143003" cy="15727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abSelected="1" workbookViewId="0">
      <selection activeCell="W9" sqref="W9"/>
    </sheetView>
  </sheetViews>
  <sheetFormatPr defaultRowHeight="18.75"/>
  <cols>
    <col min="1" max="1" width="5.7109375" style="8" customWidth="1"/>
    <col min="2" max="2" width="7.140625" style="8" customWidth="1"/>
    <col min="3" max="3" width="8.7109375" style="8" customWidth="1"/>
    <col min="4" max="4" width="15.5703125" style="8" customWidth="1"/>
    <col min="5" max="5" width="7.5703125" style="8" customWidth="1"/>
    <col min="6" max="6" width="7.7109375" style="8" customWidth="1"/>
    <col min="7" max="9" width="11.7109375" style="8" customWidth="1"/>
    <col min="10" max="10" width="12.28515625" style="8" customWidth="1"/>
    <col min="11" max="12" width="11.7109375" style="8" customWidth="1"/>
    <col min="13" max="13" width="13.140625" style="8" customWidth="1"/>
    <col min="14" max="15" width="8.7109375" style="8" customWidth="1"/>
    <col min="16" max="16" width="6.140625" style="7" customWidth="1"/>
    <col min="17" max="18" width="3.7109375" style="7" customWidth="1"/>
    <col min="19" max="19" width="6.140625" style="7" customWidth="1"/>
    <col min="20" max="16384" width="9.140625" style="8"/>
  </cols>
  <sheetData>
    <row r="1" spans="1:19" ht="32.1" customHeight="1" thickTop="1">
      <c r="A1" s="2" t="s">
        <v>0</v>
      </c>
      <c r="B1" s="3"/>
      <c r="C1" s="4"/>
      <c r="D1" s="4"/>
      <c r="E1" s="5"/>
      <c r="F1" s="5"/>
      <c r="G1" s="1"/>
      <c r="H1" s="81" t="s">
        <v>1</v>
      </c>
      <c r="I1" s="6"/>
      <c r="J1" s="6"/>
      <c r="K1" s="261" t="s">
        <v>2</v>
      </c>
      <c r="L1" s="262"/>
      <c r="M1" s="262"/>
      <c r="N1" s="262"/>
      <c r="O1" s="263"/>
    </row>
    <row r="2" spans="1:19" ht="27.95" customHeight="1">
      <c r="A2" s="9" t="s">
        <v>3</v>
      </c>
      <c r="B2" s="10"/>
      <c r="C2" s="11"/>
      <c r="D2" s="11"/>
      <c r="G2" s="78"/>
      <c r="H2" s="82" t="s">
        <v>4</v>
      </c>
      <c r="I2" s="79"/>
      <c r="J2" s="80"/>
      <c r="K2" s="66" t="s">
        <v>5</v>
      </c>
      <c r="L2" s="67"/>
      <c r="M2" s="68"/>
      <c r="N2" s="69" t="s">
        <v>6</v>
      </c>
      <c r="O2" s="70"/>
    </row>
    <row r="3" spans="1:19" ht="27.95" customHeight="1">
      <c r="A3" s="9" t="s">
        <v>7</v>
      </c>
      <c r="B3" s="10"/>
      <c r="C3" s="11"/>
      <c r="D3" s="11"/>
      <c r="G3" s="280" t="s">
        <v>8</v>
      </c>
      <c r="H3" s="281"/>
      <c r="I3" s="281"/>
      <c r="J3" s="282"/>
      <c r="K3" s="71" t="s">
        <v>9</v>
      </c>
      <c r="L3" s="10"/>
      <c r="M3" s="60"/>
      <c r="N3" s="72"/>
      <c r="O3" s="73"/>
    </row>
    <row r="4" spans="1:19" ht="27.95" customHeight="1">
      <c r="A4" s="9" t="s">
        <v>10</v>
      </c>
      <c r="B4" s="10"/>
      <c r="C4" s="11"/>
      <c r="D4" s="11"/>
      <c r="G4" s="283"/>
      <c r="H4" s="284"/>
      <c r="I4" s="284"/>
      <c r="J4" s="285"/>
      <c r="K4" s="71" t="s">
        <v>11</v>
      </c>
      <c r="L4" s="10"/>
      <c r="M4" s="60"/>
      <c r="N4" s="61"/>
      <c r="O4" s="74"/>
    </row>
    <row r="5" spans="1:19" ht="27.95" customHeight="1" thickBot="1">
      <c r="A5" s="13" t="s">
        <v>12</v>
      </c>
      <c r="B5" s="14"/>
      <c r="C5" s="266"/>
      <c r="D5" s="267"/>
      <c r="E5" s="15"/>
      <c r="F5" s="15"/>
      <c r="G5" s="286"/>
      <c r="H5" s="287"/>
      <c r="I5" s="287"/>
      <c r="J5" s="288"/>
      <c r="K5" s="75" t="s">
        <v>13</v>
      </c>
      <c r="L5" s="14"/>
      <c r="M5" s="76"/>
      <c r="N5" s="62"/>
      <c r="O5" s="77"/>
    </row>
    <row r="6" spans="1:19" ht="26.1" customHeight="1" thickTop="1">
      <c r="A6" s="16"/>
      <c r="B6" s="17"/>
      <c r="C6" s="18"/>
      <c r="D6" s="19" t="s">
        <v>14</v>
      </c>
      <c r="E6" s="20"/>
      <c r="F6" s="17" t="s">
        <v>15</v>
      </c>
      <c r="G6" s="21"/>
      <c r="H6" s="21"/>
      <c r="I6" s="21"/>
      <c r="J6" s="21"/>
      <c r="K6" s="268" t="s">
        <v>16</v>
      </c>
      <c r="L6" s="277"/>
      <c r="M6" s="268" t="s">
        <v>17</v>
      </c>
      <c r="N6" s="269"/>
      <c r="O6" s="270"/>
    </row>
    <row r="7" spans="1:19" ht="26.1" customHeight="1">
      <c r="A7" s="16" t="s">
        <v>18</v>
      </c>
      <c r="B7" s="22" t="s">
        <v>19</v>
      </c>
      <c r="C7" s="22"/>
      <c r="D7" s="17" t="s">
        <v>20</v>
      </c>
      <c r="E7" s="17" t="s">
        <v>21</v>
      </c>
      <c r="F7" s="17" t="s">
        <v>22</v>
      </c>
      <c r="G7" s="17" t="s">
        <v>23</v>
      </c>
      <c r="H7" s="17" t="s">
        <v>12</v>
      </c>
      <c r="I7" s="17" t="s">
        <v>24</v>
      </c>
      <c r="J7" s="17" t="s">
        <v>25</v>
      </c>
      <c r="K7" s="271"/>
      <c r="L7" s="278"/>
      <c r="M7" s="271"/>
      <c r="N7" s="272"/>
      <c r="O7" s="273"/>
      <c r="P7" s="58"/>
    </row>
    <row r="8" spans="1:19" ht="26.1" customHeight="1">
      <c r="A8" s="23" t="s">
        <v>26</v>
      </c>
      <c r="B8" s="19" t="s">
        <v>27</v>
      </c>
      <c r="C8" s="19"/>
      <c r="D8" s="24" t="s">
        <v>28</v>
      </c>
      <c r="E8" s="24" t="s">
        <v>28</v>
      </c>
      <c r="F8" s="24" t="s">
        <v>29</v>
      </c>
      <c r="G8" s="24" t="s">
        <v>30</v>
      </c>
      <c r="H8" s="24"/>
      <c r="I8" s="24" t="s">
        <v>30</v>
      </c>
      <c r="J8" s="24" t="s">
        <v>31</v>
      </c>
      <c r="K8" s="274"/>
      <c r="L8" s="279"/>
      <c r="M8" s="274"/>
      <c r="N8" s="275"/>
      <c r="O8" s="276"/>
      <c r="P8" s="131"/>
      <c r="Q8" s="12"/>
      <c r="R8" s="12"/>
    </row>
    <row r="9" spans="1:19" ht="21.95" customHeight="1">
      <c r="A9" s="28"/>
      <c r="B9" s="259"/>
      <c r="C9" s="260"/>
      <c r="D9" s="29"/>
      <c r="E9" s="30"/>
      <c r="F9" s="31"/>
      <c r="G9" s="59"/>
      <c r="H9" s="86"/>
      <c r="I9" s="32"/>
      <c r="J9" s="31"/>
      <c r="K9" s="264"/>
      <c r="L9" s="265"/>
      <c r="M9" s="83"/>
      <c r="N9" s="84"/>
      <c r="O9" s="65"/>
      <c r="P9" s="33"/>
      <c r="Q9" s="33"/>
      <c r="R9" s="33"/>
      <c r="S9" s="33"/>
    </row>
    <row r="10" spans="1:19" ht="21.95" customHeight="1">
      <c r="A10" s="28"/>
      <c r="B10" s="257"/>
      <c r="C10" s="258"/>
      <c r="D10" s="29"/>
      <c r="E10" s="30"/>
      <c r="F10" s="31"/>
      <c r="G10" s="59"/>
      <c r="H10" s="86"/>
      <c r="I10" s="32"/>
      <c r="J10" s="31"/>
      <c r="K10" s="264"/>
      <c r="L10" s="265"/>
      <c r="M10" s="242"/>
      <c r="N10" s="243"/>
      <c r="O10" s="244"/>
      <c r="P10" s="33"/>
      <c r="Q10" s="33"/>
      <c r="R10" s="33"/>
      <c r="S10" s="33"/>
    </row>
    <row r="11" spans="1:19" ht="21.95" customHeight="1">
      <c r="A11" s="28"/>
      <c r="B11" s="257"/>
      <c r="C11" s="258"/>
      <c r="D11" s="29"/>
      <c r="E11" s="30"/>
      <c r="F11" s="31"/>
      <c r="G11" s="59"/>
      <c r="H11" s="86"/>
      <c r="I11" s="32"/>
      <c r="J11" s="31"/>
      <c r="K11" s="264"/>
      <c r="L11" s="265"/>
      <c r="M11" s="242"/>
      <c r="N11" s="243"/>
      <c r="O11" s="244"/>
      <c r="P11" s="33"/>
      <c r="Q11" s="33"/>
      <c r="R11" s="33"/>
      <c r="S11" s="33"/>
    </row>
    <row r="12" spans="1:19" ht="21.95" customHeight="1">
      <c r="A12" s="254"/>
      <c r="B12" s="255"/>
      <c r="C12" s="256"/>
      <c r="D12" s="29"/>
      <c r="E12" s="30"/>
      <c r="F12" s="31"/>
      <c r="G12" s="245"/>
      <c r="H12" s="246"/>
      <c r="I12" s="32"/>
      <c r="J12" s="31"/>
      <c r="K12" s="247"/>
      <c r="L12" s="248"/>
      <c r="M12" s="251"/>
      <c r="N12" s="252"/>
      <c r="O12" s="253"/>
      <c r="P12" s="33"/>
      <c r="Q12" s="33"/>
      <c r="R12" s="33"/>
      <c r="S12" s="33"/>
    </row>
    <row r="13" spans="1:19" ht="21.95" customHeight="1">
      <c r="A13" s="28"/>
      <c r="B13" s="255"/>
      <c r="C13" s="256"/>
      <c r="D13" s="29"/>
      <c r="E13" s="30"/>
      <c r="F13" s="31"/>
      <c r="G13" s="245"/>
      <c r="H13" s="246" t="str">
        <f t="shared" ref="H13:H20" si="0">IF(A13=0,"  ",DATE(R13,Q13,P13))</f>
        <v xml:space="preserve">  </v>
      </c>
      <c r="I13" s="32" t="str">
        <f t="shared" ref="I13:I20" si="1">+IF(A13=0,"  ",(S13*1000)/9.807)</f>
        <v xml:space="preserve">  </v>
      </c>
      <c r="J13" s="31" t="str">
        <f t="shared" ref="J13:J20" si="2">+IF(A13=0,"  ",I13/(D13*D13*$P$1/4))</f>
        <v xml:space="preserve">  </v>
      </c>
      <c r="K13" s="247"/>
      <c r="L13" s="248" t="str">
        <f t="shared" ref="L13:L20" si="3">IF(A13=0,"  ",+J13*K13)</f>
        <v xml:space="preserve">  </v>
      </c>
      <c r="M13" s="31" t="str">
        <f>IF(A13=0,"  ",+L13*1.2)</f>
        <v xml:space="preserve">  </v>
      </c>
      <c r="N13" s="249"/>
      <c r="O13" s="250"/>
      <c r="P13" s="33"/>
      <c r="Q13" s="33"/>
      <c r="R13" s="33"/>
      <c r="S13" s="33"/>
    </row>
    <row r="14" spans="1:19" ht="21.95" customHeight="1">
      <c r="A14" s="28"/>
      <c r="B14" s="255"/>
      <c r="C14" s="256"/>
      <c r="D14" s="29"/>
      <c r="E14" s="30"/>
      <c r="F14" s="31"/>
      <c r="G14" s="245"/>
      <c r="H14" s="246" t="str">
        <f t="shared" si="0"/>
        <v xml:space="preserve">  </v>
      </c>
      <c r="I14" s="32" t="str">
        <f t="shared" si="1"/>
        <v xml:space="preserve">  </v>
      </c>
      <c r="J14" s="31" t="str">
        <f t="shared" si="2"/>
        <v xml:space="preserve">  </v>
      </c>
      <c r="K14" s="247"/>
      <c r="L14" s="248" t="str">
        <f t="shared" si="3"/>
        <v xml:space="preserve">  </v>
      </c>
      <c r="M14" s="31" t="str">
        <f>IF(A14=0,"  ",+L14*1.2)</f>
        <v xml:space="preserve">  </v>
      </c>
      <c r="N14" s="249"/>
      <c r="O14" s="250"/>
      <c r="P14" s="33"/>
      <c r="Q14" s="33"/>
      <c r="R14" s="33"/>
      <c r="S14" s="33"/>
    </row>
    <row r="15" spans="1:19" ht="21.95" customHeight="1">
      <c r="A15" s="28"/>
      <c r="B15" s="255"/>
      <c r="C15" s="256"/>
      <c r="D15" s="29"/>
      <c r="E15" s="30"/>
      <c r="F15" s="31"/>
      <c r="G15" s="245"/>
      <c r="H15" s="246" t="str">
        <f t="shared" si="0"/>
        <v xml:space="preserve">  </v>
      </c>
      <c r="I15" s="32" t="str">
        <f t="shared" si="1"/>
        <v xml:space="preserve">  </v>
      </c>
      <c r="J15" s="31" t="str">
        <f t="shared" si="2"/>
        <v xml:space="preserve">  </v>
      </c>
      <c r="K15" s="247"/>
      <c r="L15" s="248" t="str">
        <f t="shared" si="3"/>
        <v xml:space="preserve">  </v>
      </c>
      <c r="M15" s="31" t="str">
        <f t="shared" ref="M15:M20" si="4">IF(A15=0,"  ",+L15*1.25)</f>
        <v xml:space="preserve">  </v>
      </c>
      <c r="N15" s="289"/>
      <c r="O15" s="290"/>
      <c r="P15" s="33"/>
      <c r="Q15" s="33"/>
      <c r="R15" s="33"/>
      <c r="S15" s="33"/>
    </row>
    <row r="16" spans="1:19" ht="21.95" customHeight="1">
      <c r="A16" s="28"/>
      <c r="B16" s="255"/>
      <c r="C16" s="256"/>
      <c r="D16" s="29"/>
      <c r="E16" s="30"/>
      <c r="F16" s="31"/>
      <c r="G16" s="245"/>
      <c r="H16" s="246" t="str">
        <f t="shared" si="0"/>
        <v xml:space="preserve">  </v>
      </c>
      <c r="I16" s="32" t="str">
        <f t="shared" si="1"/>
        <v xml:space="preserve">  </v>
      </c>
      <c r="J16" s="31" t="str">
        <f t="shared" si="2"/>
        <v xml:space="preserve">  </v>
      </c>
      <c r="K16" s="247"/>
      <c r="L16" s="248" t="str">
        <f t="shared" si="3"/>
        <v xml:space="preserve">  </v>
      </c>
      <c r="M16" s="31" t="str">
        <f t="shared" si="4"/>
        <v xml:space="preserve">  </v>
      </c>
      <c r="N16" s="249"/>
      <c r="O16" s="250"/>
      <c r="P16" s="33"/>
      <c r="Q16" s="33"/>
      <c r="R16" s="33"/>
      <c r="S16" s="33"/>
    </row>
    <row r="17" spans="1:19" ht="21.95" customHeight="1">
      <c r="A17" s="28"/>
      <c r="B17" s="255"/>
      <c r="C17" s="256"/>
      <c r="D17" s="29"/>
      <c r="E17" s="30"/>
      <c r="F17" s="31"/>
      <c r="G17" s="245"/>
      <c r="H17" s="246" t="str">
        <f t="shared" si="0"/>
        <v xml:space="preserve">  </v>
      </c>
      <c r="I17" s="32" t="str">
        <f t="shared" si="1"/>
        <v xml:space="preserve">  </v>
      </c>
      <c r="J17" s="31" t="str">
        <f t="shared" si="2"/>
        <v xml:space="preserve">  </v>
      </c>
      <c r="K17" s="247"/>
      <c r="L17" s="248" t="str">
        <f t="shared" si="3"/>
        <v xml:space="preserve">  </v>
      </c>
      <c r="M17" s="31" t="str">
        <f t="shared" si="4"/>
        <v xml:space="preserve">  </v>
      </c>
      <c r="N17" s="249"/>
      <c r="O17" s="250"/>
      <c r="P17" s="33"/>
      <c r="Q17" s="33"/>
      <c r="R17" s="33"/>
      <c r="S17" s="33"/>
    </row>
    <row r="18" spans="1:19" ht="21.95" customHeight="1">
      <c r="A18" s="28"/>
      <c r="B18" s="255"/>
      <c r="C18" s="256"/>
      <c r="D18" s="29"/>
      <c r="E18" s="30"/>
      <c r="F18" s="31"/>
      <c r="G18" s="245"/>
      <c r="H18" s="246" t="str">
        <f t="shared" si="0"/>
        <v xml:space="preserve">  </v>
      </c>
      <c r="I18" s="32" t="str">
        <f t="shared" si="1"/>
        <v xml:space="preserve">  </v>
      </c>
      <c r="J18" s="31" t="str">
        <f t="shared" si="2"/>
        <v xml:space="preserve">  </v>
      </c>
      <c r="K18" s="247"/>
      <c r="L18" s="248" t="str">
        <f t="shared" si="3"/>
        <v xml:space="preserve">  </v>
      </c>
      <c r="M18" s="31" t="str">
        <f t="shared" si="4"/>
        <v xml:space="preserve">  </v>
      </c>
      <c r="N18" s="249"/>
      <c r="O18" s="250"/>
      <c r="P18" s="33"/>
      <c r="Q18" s="33"/>
      <c r="R18" s="33"/>
      <c r="S18" s="33"/>
    </row>
    <row r="19" spans="1:19" ht="21.95" customHeight="1">
      <c r="A19" s="28"/>
      <c r="B19" s="255"/>
      <c r="C19" s="256"/>
      <c r="D19" s="29"/>
      <c r="E19" s="30"/>
      <c r="F19" s="31"/>
      <c r="G19" s="245"/>
      <c r="H19" s="246" t="str">
        <f t="shared" si="0"/>
        <v xml:space="preserve">  </v>
      </c>
      <c r="I19" s="32" t="str">
        <f t="shared" si="1"/>
        <v xml:space="preserve">  </v>
      </c>
      <c r="J19" s="31" t="str">
        <f t="shared" si="2"/>
        <v xml:space="preserve">  </v>
      </c>
      <c r="K19" s="247"/>
      <c r="L19" s="248" t="str">
        <f t="shared" si="3"/>
        <v xml:space="preserve">  </v>
      </c>
      <c r="M19" s="31" t="str">
        <f t="shared" si="4"/>
        <v xml:space="preserve">  </v>
      </c>
      <c r="N19" s="249"/>
      <c r="O19" s="250"/>
      <c r="P19" s="33"/>
      <c r="Q19" s="33"/>
      <c r="R19" s="33"/>
      <c r="S19" s="33"/>
    </row>
    <row r="20" spans="1:19" ht="21.95" customHeight="1">
      <c r="A20" s="36"/>
      <c r="B20" s="37"/>
      <c r="C20" s="38"/>
      <c r="D20" s="39"/>
      <c r="E20" s="40"/>
      <c r="F20" s="41" t="str">
        <f>IF(A20=0,"  ",E20/D20)</f>
        <v xml:space="preserve">  </v>
      </c>
      <c r="G20" s="42"/>
      <c r="H20" s="43" t="str">
        <f t="shared" si="0"/>
        <v xml:space="preserve">  </v>
      </c>
      <c r="I20" s="44" t="str">
        <f t="shared" si="1"/>
        <v xml:space="preserve">  </v>
      </c>
      <c r="J20" s="41" t="str">
        <f t="shared" si="2"/>
        <v xml:space="preserve">  </v>
      </c>
      <c r="K20" s="45"/>
      <c r="L20" s="63" t="str">
        <f t="shared" si="3"/>
        <v xml:space="preserve">  </v>
      </c>
      <c r="M20" s="41" t="str">
        <f t="shared" si="4"/>
        <v xml:space="preserve">  </v>
      </c>
      <c r="N20" s="64"/>
      <c r="O20" s="46"/>
      <c r="P20" s="33"/>
      <c r="Q20" s="33"/>
      <c r="R20" s="33"/>
      <c r="S20" s="33"/>
    </row>
    <row r="21" spans="1:19" ht="24.95" customHeight="1">
      <c r="A21" s="47" t="s">
        <v>17</v>
      </c>
      <c r="C21" s="4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50"/>
      <c r="P21" s="58"/>
    </row>
    <row r="22" spans="1:19" ht="24.95" customHeight="1">
      <c r="A22" s="47"/>
      <c r="C22" s="48"/>
      <c r="D22" s="49"/>
      <c r="E22" s="49"/>
      <c r="F22" s="49"/>
      <c r="G22" s="49"/>
      <c r="H22" s="49"/>
      <c r="I22" s="49"/>
      <c r="J22" s="49"/>
      <c r="L22" s="49"/>
      <c r="M22" s="49"/>
      <c r="N22" s="49"/>
      <c r="O22" s="50"/>
      <c r="P22" s="58"/>
    </row>
    <row r="23" spans="1:19" ht="20.25" thickBot="1">
      <c r="A23" s="51"/>
      <c r="B23" s="15"/>
      <c r="C23" s="52"/>
      <c r="D23" s="53"/>
      <c r="E23" s="53"/>
      <c r="F23" s="53"/>
      <c r="G23" s="53"/>
      <c r="H23" s="53"/>
      <c r="I23" s="53"/>
      <c r="J23" s="53"/>
      <c r="K23" s="189" t="s">
        <v>32</v>
      </c>
      <c r="L23" s="53"/>
      <c r="M23" s="53"/>
      <c r="N23" s="53"/>
      <c r="O23" s="54"/>
    </row>
    <row r="24" spans="1:19" ht="19.5" thickTop="1">
      <c r="B24" s="55"/>
      <c r="C24" s="55"/>
      <c r="D24" s="7"/>
    </row>
    <row r="25" spans="1:19">
      <c r="B25" s="55"/>
      <c r="C25" s="55"/>
      <c r="D25" s="56"/>
    </row>
    <row r="26" spans="1:19">
      <c r="D26" s="11"/>
    </row>
    <row r="27" spans="1:19">
      <c r="D27" s="11"/>
    </row>
    <row r="28" spans="1:19">
      <c r="D28" s="57"/>
    </row>
    <row r="29" spans="1:19">
      <c r="D29" s="57"/>
    </row>
  </sheetData>
  <mergeCells count="20">
    <mergeCell ref="B18:C18"/>
    <mergeCell ref="B19:C19"/>
    <mergeCell ref="B15:C15"/>
    <mergeCell ref="N15:O15"/>
    <mergeCell ref="B16:C16"/>
    <mergeCell ref="B17:C17"/>
    <mergeCell ref="B14:C14"/>
    <mergeCell ref="B10:C10"/>
    <mergeCell ref="B11:C11"/>
    <mergeCell ref="B9:C9"/>
    <mergeCell ref="K1:O1"/>
    <mergeCell ref="K9:L9"/>
    <mergeCell ref="K10:L10"/>
    <mergeCell ref="K11:L11"/>
    <mergeCell ref="C5:D5"/>
    <mergeCell ref="M6:O8"/>
    <mergeCell ref="K6:L8"/>
    <mergeCell ref="B12:C12"/>
    <mergeCell ref="B13:C13"/>
    <mergeCell ref="G3:J5"/>
  </mergeCells>
  <phoneticPr fontId="1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65"/>
  <sheetViews>
    <sheetView workbookViewId="0">
      <selection activeCell="G3" sqref="G3:K7"/>
    </sheetView>
  </sheetViews>
  <sheetFormatPr defaultRowHeight="18.75"/>
  <cols>
    <col min="1" max="1" width="7.28515625" style="61" customWidth="1"/>
    <col min="2" max="2" width="6.28515625" style="61" customWidth="1"/>
    <col min="3" max="3" width="8.5703125" style="61" customWidth="1"/>
    <col min="4" max="4" width="9.42578125" style="61" customWidth="1"/>
    <col min="5" max="6" width="12.7109375" style="61" customWidth="1"/>
    <col min="7" max="7" width="11.28515625" style="61" customWidth="1"/>
    <col min="8" max="8" width="12.7109375" style="61" customWidth="1"/>
    <col min="9" max="10" width="5.7109375" style="61" customWidth="1"/>
    <col min="11" max="11" width="9.7109375" style="61" customWidth="1"/>
    <col min="12" max="12" width="10.7109375" style="61" customWidth="1"/>
    <col min="13" max="14" width="6.28515625" style="61" customWidth="1"/>
    <col min="15" max="16" width="4.7109375" style="61" customWidth="1"/>
    <col min="17" max="17" width="9.7109375" style="61" customWidth="1"/>
    <col min="18" max="18" width="11.28515625" style="61" customWidth="1"/>
    <col min="19" max="19" width="4.28515625" style="18" customWidth="1"/>
    <col min="20" max="20" width="4.7109375" style="18" customWidth="1"/>
    <col min="21" max="22" width="3.7109375" style="18" customWidth="1"/>
    <col min="23" max="24" width="4.28515625" style="18" customWidth="1"/>
    <col min="25" max="25" width="4.42578125" style="61" bestFit="1" customWidth="1"/>
    <col min="26" max="26" width="3.28515625" style="18" bestFit="1" customWidth="1"/>
    <col min="27" max="28" width="5.140625" style="61" bestFit="1" customWidth="1"/>
    <col min="29" max="34" width="5.7109375" style="61" customWidth="1"/>
    <col min="35" max="35" width="5.28515625" style="61" customWidth="1"/>
    <col min="36" max="36" width="6.5703125" style="61" bestFit="1" customWidth="1"/>
    <col min="37" max="16384" width="9.140625" style="61"/>
  </cols>
  <sheetData>
    <row r="1" spans="1:36" ht="29.1" customHeight="1" thickTop="1">
      <c r="A1" s="118" t="s">
        <v>33</v>
      </c>
      <c r="B1" s="132"/>
      <c r="C1" s="133"/>
      <c r="D1" s="134"/>
      <c r="E1" s="135"/>
      <c r="F1" s="136"/>
      <c r="G1" s="1"/>
      <c r="H1" s="81" t="s">
        <v>34</v>
      </c>
      <c r="I1" s="137"/>
      <c r="J1" s="138"/>
      <c r="K1" s="138"/>
      <c r="L1" s="261" t="s">
        <v>35</v>
      </c>
      <c r="M1" s="262"/>
      <c r="N1" s="262"/>
      <c r="O1" s="262"/>
      <c r="P1" s="262"/>
      <c r="Q1" s="262"/>
      <c r="R1" s="263"/>
      <c r="S1" s="139"/>
      <c r="T1" s="217"/>
      <c r="U1" s="217"/>
    </row>
    <row r="2" spans="1:36" ht="27" customHeight="1">
      <c r="A2" s="119"/>
      <c r="B2" s="130"/>
      <c r="C2" s="140"/>
      <c r="D2" s="141"/>
      <c r="E2" s="141"/>
      <c r="F2" s="142"/>
      <c r="G2" s="143"/>
      <c r="H2" s="144" t="s">
        <v>36</v>
      </c>
      <c r="I2" s="145"/>
      <c r="J2" s="20"/>
      <c r="K2" s="20"/>
      <c r="L2" s="317" t="s">
        <v>37</v>
      </c>
      <c r="M2" s="318"/>
      <c r="N2" s="318"/>
      <c r="O2" s="318"/>
      <c r="P2" s="319"/>
      <c r="Q2" s="146" t="s">
        <v>6</v>
      </c>
      <c r="R2" s="147"/>
    </row>
    <row r="3" spans="1:36" ht="24" customHeight="1">
      <c r="A3" s="119" t="s">
        <v>38</v>
      </c>
      <c r="B3" s="10"/>
      <c r="C3" s="141"/>
      <c r="D3" s="141"/>
      <c r="E3" s="148"/>
      <c r="F3" s="142"/>
      <c r="G3" s="320" t="s">
        <v>39</v>
      </c>
      <c r="H3" s="321"/>
      <c r="I3" s="321"/>
      <c r="J3" s="321"/>
      <c r="K3" s="322"/>
      <c r="L3" s="149"/>
      <c r="M3" s="72"/>
      <c r="N3" s="72"/>
      <c r="O3" s="150"/>
      <c r="P3" s="150"/>
      <c r="Q3" s="150"/>
      <c r="R3" s="151"/>
      <c r="U3" s="61"/>
      <c r="V3" s="61"/>
      <c r="W3" s="61"/>
      <c r="X3" s="141"/>
      <c r="Y3" s="141"/>
      <c r="Z3" s="141"/>
      <c r="AA3" s="141"/>
    </row>
    <row r="4" spans="1:36" ht="24" customHeight="1">
      <c r="A4" s="119"/>
      <c r="B4" s="10"/>
      <c r="C4" s="141"/>
      <c r="D4" s="141"/>
      <c r="E4" s="148"/>
      <c r="F4" s="142"/>
      <c r="G4" s="323"/>
      <c r="H4" s="324"/>
      <c r="I4" s="324"/>
      <c r="J4" s="324"/>
      <c r="K4" s="325"/>
      <c r="L4" s="123" t="s">
        <v>40</v>
      </c>
      <c r="M4" s="124"/>
      <c r="N4" s="124"/>
      <c r="O4" s="129"/>
      <c r="P4" s="129"/>
      <c r="Q4" s="129"/>
      <c r="R4" s="113"/>
      <c r="U4" s="130"/>
      <c r="V4" s="130"/>
      <c r="W4" s="130"/>
      <c r="X4" s="140"/>
      <c r="Y4" s="140"/>
      <c r="Z4" s="140"/>
      <c r="AA4" s="140"/>
    </row>
    <row r="5" spans="1:36" ht="24" customHeight="1">
      <c r="A5" s="119" t="s">
        <v>41</v>
      </c>
      <c r="B5" s="10"/>
      <c r="C5" s="140"/>
      <c r="D5" s="152"/>
      <c r="E5" s="148"/>
      <c r="F5" s="142"/>
      <c r="G5" s="323"/>
      <c r="H5" s="324"/>
      <c r="I5" s="324"/>
      <c r="J5" s="324"/>
      <c r="K5" s="325"/>
      <c r="L5" s="329" t="s">
        <v>42</v>
      </c>
      <c r="M5" s="330"/>
      <c r="N5" s="330"/>
      <c r="O5" s="8"/>
      <c r="P5" s="8"/>
      <c r="Q5" s="8"/>
      <c r="R5" s="113"/>
    </row>
    <row r="6" spans="1:36" ht="27" customHeight="1">
      <c r="A6" s="119" t="s">
        <v>43</v>
      </c>
      <c r="B6" s="10"/>
      <c r="C6" s="315"/>
      <c r="D6" s="404"/>
      <c r="E6" s="404"/>
      <c r="G6" s="323"/>
      <c r="H6" s="324"/>
      <c r="I6" s="324"/>
      <c r="J6" s="324"/>
      <c r="K6" s="325"/>
      <c r="L6" s="329"/>
      <c r="M6" s="330"/>
      <c r="N6" s="330"/>
      <c r="O6" s="8"/>
      <c r="P6" s="8"/>
      <c r="Q6" s="8"/>
      <c r="R6" s="113"/>
      <c r="T6" s="153"/>
      <c r="Z6" s="218"/>
      <c r="AA6" s="218"/>
      <c r="AB6" s="154"/>
      <c r="AC6" s="155"/>
    </row>
    <row r="7" spans="1:36" ht="24" customHeight="1" thickBot="1">
      <c r="A7" s="120" t="s">
        <v>44</v>
      </c>
      <c r="B7" s="14"/>
      <c r="C7" s="316"/>
      <c r="D7" s="405"/>
      <c r="E7" s="406"/>
      <c r="F7" s="62"/>
      <c r="G7" s="326"/>
      <c r="H7" s="327"/>
      <c r="I7" s="327"/>
      <c r="J7" s="327"/>
      <c r="K7" s="328"/>
      <c r="L7" s="125" t="s">
        <v>45</v>
      </c>
      <c r="M7" s="126"/>
      <c r="N7" s="126"/>
      <c r="O7" s="156"/>
      <c r="P7" s="157"/>
      <c r="Q7" s="157"/>
      <c r="R7" s="158"/>
      <c r="T7" s="219"/>
      <c r="U7" s="220"/>
      <c r="V7" s="220"/>
      <c r="W7" s="220"/>
      <c r="X7" s="220"/>
      <c r="Z7" s="221"/>
      <c r="AA7" s="221"/>
      <c r="AB7" s="154"/>
      <c r="AC7" s="155"/>
      <c r="AE7" s="159"/>
    </row>
    <row r="8" spans="1:36" ht="12" customHeight="1" thickTop="1">
      <c r="A8" s="296" t="s">
        <v>46</v>
      </c>
      <c r="B8" s="300" t="s">
        <v>47</v>
      </c>
      <c r="C8" s="301"/>
      <c r="D8" s="301"/>
      <c r="E8" s="301"/>
      <c r="F8" s="306" t="s">
        <v>48</v>
      </c>
      <c r="G8" s="307"/>
      <c r="H8" s="307"/>
      <c r="I8" s="300" t="s">
        <v>49</v>
      </c>
      <c r="J8" s="301"/>
      <c r="K8" s="301"/>
      <c r="L8" s="301"/>
      <c r="M8" s="301"/>
      <c r="N8" s="306" t="s">
        <v>50</v>
      </c>
      <c r="O8" s="307"/>
      <c r="P8" s="307"/>
      <c r="Q8" s="307"/>
      <c r="R8" s="312"/>
      <c r="T8" s="153"/>
      <c r="Z8" s="161"/>
      <c r="AA8" s="161"/>
      <c r="AB8" s="160"/>
      <c r="AC8" s="161"/>
    </row>
    <row r="9" spans="1:36" ht="12" customHeight="1">
      <c r="A9" s="297"/>
      <c r="B9" s="302"/>
      <c r="C9" s="303"/>
      <c r="D9" s="303"/>
      <c r="E9" s="303"/>
      <c r="F9" s="308"/>
      <c r="G9" s="309"/>
      <c r="H9" s="309"/>
      <c r="I9" s="302"/>
      <c r="J9" s="303"/>
      <c r="K9" s="303"/>
      <c r="L9" s="303"/>
      <c r="M9" s="303"/>
      <c r="N9" s="308"/>
      <c r="O9" s="309"/>
      <c r="P9" s="309"/>
      <c r="Q9" s="309"/>
      <c r="R9" s="313"/>
      <c r="T9" s="153"/>
      <c r="Z9" s="160"/>
      <c r="AA9" s="160"/>
      <c r="AB9" s="160"/>
      <c r="AC9" s="161"/>
    </row>
    <row r="10" spans="1:36" ht="12" customHeight="1">
      <c r="A10" s="298"/>
      <c r="B10" s="302"/>
      <c r="C10" s="303"/>
      <c r="D10" s="303"/>
      <c r="E10" s="303"/>
      <c r="F10" s="308"/>
      <c r="G10" s="309"/>
      <c r="H10" s="309"/>
      <c r="I10" s="302"/>
      <c r="J10" s="303"/>
      <c r="K10" s="303"/>
      <c r="L10" s="303"/>
      <c r="M10" s="303"/>
      <c r="N10" s="308"/>
      <c r="O10" s="309"/>
      <c r="P10" s="309"/>
      <c r="Q10" s="309"/>
      <c r="R10" s="313"/>
      <c r="T10" s="162"/>
      <c r="Y10" s="18"/>
      <c r="AC10" s="163"/>
      <c r="AD10" s="163"/>
      <c r="AE10" s="222"/>
      <c r="AF10" s="222"/>
      <c r="AG10" s="289"/>
      <c r="AH10" s="289"/>
      <c r="AI10" s="163"/>
    </row>
    <row r="11" spans="1:36" ht="12" customHeight="1">
      <c r="A11" s="299"/>
      <c r="B11" s="304"/>
      <c r="C11" s="305"/>
      <c r="D11" s="305"/>
      <c r="E11" s="305"/>
      <c r="F11" s="310"/>
      <c r="G11" s="311"/>
      <c r="H11" s="311"/>
      <c r="I11" s="304"/>
      <c r="J11" s="305"/>
      <c r="K11" s="305"/>
      <c r="L11" s="305"/>
      <c r="M11" s="305"/>
      <c r="N11" s="310"/>
      <c r="O11" s="311"/>
      <c r="P11" s="311"/>
      <c r="Q11" s="311"/>
      <c r="R11" s="314"/>
      <c r="Y11" s="18"/>
      <c r="AA11" s="18"/>
      <c r="AB11" s="18"/>
      <c r="AC11" s="164"/>
      <c r="AD11" s="164"/>
      <c r="AE11" s="164"/>
      <c r="AF11" s="164"/>
      <c r="AG11" s="164"/>
      <c r="AH11" s="164"/>
      <c r="AI11" s="164"/>
    </row>
    <row r="12" spans="1:36" ht="14.1" customHeight="1">
      <c r="A12" s="293">
        <v>1</v>
      </c>
      <c r="B12" s="231"/>
      <c r="C12" s="232"/>
      <c r="D12" s="165"/>
      <c r="E12" s="166"/>
      <c r="F12" s="122"/>
      <c r="I12" s="21"/>
      <c r="J12" s="72"/>
      <c r="K12" s="166"/>
      <c r="L12" s="166"/>
      <c r="M12" s="166"/>
      <c r="N12" s="122"/>
      <c r="R12" s="74"/>
      <c r="S12" s="167"/>
      <c r="T12" s="128"/>
      <c r="U12" s="168"/>
      <c r="V12" s="168"/>
      <c r="W12" s="154"/>
      <c r="X12" s="167"/>
      <c r="Y12" s="154"/>
      <c r="Z12" s="169"/>
      <c r="AA12" s="170"/>
      <c r="AB12" s="170"/>
      <c r="AC12" s="171"/>
      <c r="AD12" s="171"/>
      <c r="AE12" s="172"/>
      <c r="AF12" s="172"/>
      <c r="AG12" s="7"/>
      <c r="AH12" s="7"/>
      <c r="AI12" s="7"/>
      <c r="AJ12" s="173"/>
    </row>
    <row r="13" spans="1:36" ht="14.1" customHeight="1">
      <c r="A13" s="294"/>
      <c r="B13" s="233"/>
      <c r="C13" s="234"/>
      <c r="D13" s="166"/>
      <c r="E13" s="166"/>
      <c r="F13" s="174"/>
      <c r="I13" s="21"/>
      <c r="K13" s="166"/>
      <c r="L13" s="166"/>
      <c r="M13" s="166"/>
      <c r="N13" s="174"/>
      <c r="R13" s="74"/>
      <c r="S13" s="167"/>
      <c r="T13" s="128"/>
      <c r="U13" s="168"/>
      <c r="V13" s="168"/>
      <c r="W13" s="154"/>
      <c r="X13" s="167"/>
      <c r="Y13" s="154"/>
      <c r="Z13" s="169"/>
      <c r="AA13" s="170"/>
      <c r="AB13" s="170"/>
      <c r="AC13" s="171"/>
      <c r="AD13" s="171"/>
      <c r="AE13" s="172"/>
      <c r="AF13" s="172"/>
      <c r="AG13" s="7"/>
      <c r="AH13" s="7"/>
      <c r="AI13" s="7"/>
      <c r="AJ13" s="173"/>
    </row>
    <row r="14" spans="1:36" ht="14.1" customHeight="1">
      <c r="A14" s="294"/>
      <c r="B14" s="233"/>
      <c r="C14" s="234"/>
      <c r="D14" s="166"/>
      <c r="E14" s="166"/>
      <c r="F14" s="174"/>
      <c r="I14" s="21"/>
      <c r="K14" s="166"/>
      <c r="L14" s="166"/>
      <c r="M14" s="166"/>
      <c r="N14" s="174"/>
      <c r="R14" s="74"/>
      <c r="S14" s="167"/>
      <c r="T14" s="128"/>
      <c r="U14" s="168"/>
      <c r="V14" s="168"/>
      <c r="W14" s="154"/>
      <c r="X14" s="167"/>
      <c r="Y14" s="154"/>
      <c r="Z14" s="169"/>
      <c r="AA14" s="170"/>
      <c r="AB14" s="170"/>
      <c r="AC14" s="171"/>
      <c r="AD14" s="171"/>
      <c r="AE14" s="172"/>
      <c r="AF14" s="172"/>
      <c r="AG14" s="7"/>
      <c r="AH14" s="7"/>
      <c r="AI14" s="7"/>
      <c r="AJ14" s="173"/>
    </row>
    <row r="15" spans="1:36" ht="14.1" customHeight="1">
      <c r="A15" s="294"/>
      <c r="B15" s="233"/>
      <c r="C15" s="234"/>
      <c r="D15" s="166"/>
      <c r="E15" s="166"/>
      <c r="F15" s="174"/>
      <c r="I15" s="21"/>
      <c r="K15" s="166"/>
      <c r="L15" s="166"/>
      <c r="M15" s="166"/>
      <c r="N15" s="174"/>
      <c r="R15" s="74"/>
      <c r="S15" s="167"/>
      <c r="T15" s="128"/>
      <c r="U15" s="168"/>
      <c r="V15" s="168"/>
      <c r="W15" s="168"/>
      <c r="X15" s="167"/>
      <c r="Z15" s="167"/>
      <c r="AA15" s="170"/>
      <c r="AB15" s="170"/>
      <c r="AC15" s="171"/>
      <c r="AD15" s="171"/>
      <c r="AE15" s="172"/>
      <c r="AF15" s="172"/>
      <c r="AG15" s="7"/>
      <c r="AH15" s="7"/>
      <c r="AI15" s="7"/>
      <c r="AJ15" s="18"/>
    </row>
    <row r="16" spans="1:36" ht="14.1" customHeight="1">
      <c r="A16" s="294"/>
      <c r="B16" s="233"/>
      <c r="C16" s="234"/>
      <c r="D16" s="166"/>
      <c r="E16" s="166"/>
      <c r="F16" s="174"/>
      <c r="I16" s="21"/>
      <c r="K16" s="166"/>
      <c r="L16" s="166"/>
      <c r="M16" s="166"/>
      <c r="N16" s="174"/>
      <c r="R16" s="74"/>
      <c r="S16" s="167"/>
      <c r="T16" s="128"/>
      <c r="U16" s="168"/>
      <c r="V16" s="168"/>
      <c r="W16" s="154"/>
      <c r="X16" s="167"/>
      <c r="Y16" s="154"/>
      <c r="Z16" s="169"/>
      <c r="AA16" s="170"/>
      <c r="AB16" s="170"/>
      <c r="AC16" s="171"/>
      <c r="AD16" s="171"/>
      <c r="AE16" s="172"/>
      <c r="AF16" s="172"/>
      <c r="AG16" s="7"/>
      <c r="AH16" s="7"/>
      <c r="AI16" s="7"/>
      <c r="AJ16" s="173"/>
    </row>
    <row r="17" spans="1:36" ht="14.1" customHeight="1">
      <c r="A17" s="294"/>
      <c r="B17" s="233"/>
      <c r="C17" s="234"/>
      <c r="D17" s="166"/>
      <c r="E17" s="166"/>
      <c r="F17" s="174"/>
      <c r="I17" s="21"/>
      <c r="K17" s="166"/>
      <c r="L17" s="166"/>
      <c r="M17" s="166"/>
      <c r="N17" s="174"/>
      <c r="R17" s="74"/>
      <c r="S17" s="167"/>
      <c r="T17" s="164"/>
      <c r="X17" s="167"/>
      <c r="Y17" s="154"/>
      <c r="Z17" s="167"/>
      <c r="AA17" s="170"/>
      <c r="AB17" s="170"/>
      <c r="AC17" s="171"/>
      <c r="AD17" s="171"/>
      <c r="AE17" s="172"/>
      <c r="AF17" s="172"/>
      <c r="AG17" s="7"/>
      <c r="AH17" s="7"/>
      <c r="AI17" s="7"/>
      <c r="AJ17" s="18"/>
    </row>
    <row r="18" spans="1:36" ht="14.1" customHeight="1">
      <c r="A18" s="295"/>
      <c r="B18" s="235"/>
      <c r="C18" s="236"/>
      <c r="D18" s="175"/>
      <c r="E18" s="175"/>
      <c r="F18" s="176"/>
      <c r="G18" s="177"/>
      <c r="H18" s="177"/>
      <c r="I18" s="178"/>
      <c r="J18" s="177"/>
      <c r="K18" s="175"/>
      <c r="L18" s="175"/>
      <c r="M18" s="175"/>
      <c r="N18" s="176"/>
      <c r="O18" s="177"/>
      <c r="P18" s="177"/>
      <c r="Q18" s="177"/>
      <c r="R18" s="179"/>
      <c r="S18" s="167"/>
      <c r="T18" s="164"/>
      <c r="X18" s="167"/>
      <c r="Y18" s="154"/>
      <c r="Z18" s="167"/>
      <c r="AA18" s="170"/>
      <c r="AB18" s="170"/>
      <c r="AC18" s="171"/>
      <c r="AD18" s="171"/>
      <c r="AE18" s="172"/>
      <c r="AF18" s="172"/>
      <c r="AG18" s="7"/>
      <c r="AH18" s="7"/>
      <c r="AI18" s="7"/>
      <c r="AJ18" s="18"/>
    </row>
    <row r="19" spans="1:36" ht="14.1" customHeight="1">
      <c r="A19" s="293">
        <f>A12+1</f>
        <v>2</v>
      </c>
      <c r="B19" s="237"/>
      <c r="C19" s="238"/>
      <c r="D19" s="166"/>
      <c r="E19" s="166"/>
      <c r="F19" s="174"/>
      <c r="I19" s="21"/>
      <c r="K19" s="166"/>
      <c r="L19" s="166"/>
      <c r="M19" s="166"/>
      <c r="N19" s="174"/>
      <c r="R19" s="74"/>
      <c r="S19" s="167"/>
    </row>
    <row r="20" spans="1:36" ht="14.1" customHeight="1">
      <c r="A20" s="294"/>
      <c r="B20" s="239"/>
      <c r="C20" s="148"/>
      <c r="D20" s="166"/>
      <c r="E20" s="166"/>
      <c r="F20" s="174"/>
      <c r="I20" s="21"/>
      <c r="K20" s="166"/>
      <c r="L20" s="166"/>
      <c r="M20" s="166"/>
      <c r="N20" s="174"/>
      <c r="R20" s="74"/>
      <c r="S20" s="167"/>
      <c r="T20" s="128"/>
      <c r="U20" s="168"/>
      <c r="V20" s="168"/>
      <c r="W20" s="154"/>
      <c r="X20" s="167"/>
      <c r="Y20" s="154"/>
      <c r="Z20" s="169"/>
      <c r="AA20" s="170"/>
      <c r="AB20" s="170"/>
      <c r="AC20" s="171"/>
      <c r="AD20" s="171"/>
      <c r="AE20" s="172"/>
      <c r="AF20" s="172"/>
      <c r="AG20" s="7"/>
      <c r="AH20" s="7"/>
      <c r="AI20" s="7"/>
      <c r="AJ20" s="173"/>
    </row>
    <row r="21" spans="1:36" ht="14.1" customHeight="1">
      <c r="A21" s="294"/>
      <c r="B21" s="239"/>
      <c r="C21" s="148"/>
      <c r="D21" s="166"/>
      <c r="E21" s="166"/>
      <c r="F21" s="174"/>
      <c r="I21" s="21"/>
      <c r="K21" s="166"/>
      <c r="L21" s="166"/>
      <c r="M21" s="166"/>
      <c r="N21" s="174"/>
      <c r="R21" s="74"/>
      <c r="S21" s="167"/>
      <c r="T21" s="164"/>
      <c r="X21" s="167"/>
      <c r="Y21" s="154"/>
      <c r="Z21" s="167"/>
      <c r="AA21" s="170"/>
      <c r="AB21" s="170"/>
      <c r="AC21" s="171"/>
      <c r="AD21" s="171"/>
      <c r="AE21" s="172"/>
      <c r="AF21" s="172"/>
      <c r="AG21" s="7"/>
      <c r="AH21" s="7"/>
      <c r="AI21" s="7"/>
      <c r="AJ21" s="18"/>
    </row>
    <row r="22" spans="1:36" ht="14.1" customHeight="1">
      <c r="A22" s="294"/>
      <c r="B22" s="239"/>
      <c r="C22" s="148"/>
      <c r="D22" s="166"/>
      <c r="E22" s="166"/>
      <c r="F22" s="174"/>
      <c r="I22" s="21"/>
      <c r="K22" s="166"/>
      <c r="L22" s="166"/>
      <c r="M22" s="166"/>
      <c r="N22" s="174"/>
      <c r="R22" s="74"/>
      <c r="S22" s="167"/>
      <c r="T22" s="164"/>
      <c r="X22" s="167"/>
      <c r="Y22" s="154"/>
      <c r="Z22" s="167"/>
      <c r="AA22" s="170"/>
      <c r="AB22" s="170"/>
      <c r="AC22" s="171"/>
      <c r="AD22" s="171"/>
      <c r="AE22" s="172"/>
      <c r="AF22" s="172"/>
      <c r="AG22" s="7"/>
      <c r="AH22" s="7"/>
      <c r="AI22" s="7"/>
      <c r="AJ22" s="18"/>
    </row>
    <row r="23" spans="1:36" ht="14.1" customHeight="1">
      <c r="A23" s="294"/>
      <c r="B23" s="239"/>
      <c r="C23" s="148"/>
      <c r="D23" s="166"/>
      <c r="E23" s="166"/>
      <c r="F23" s="174"/>
      <c r="I23" s="21"/>
      <c r="K23" s="166"/>
      <c r="L23" s="166"/>
      <c r="M23" s="166"/>
      <c r="N23" s="174"/>
      <c r="R23" s="74"/>
      <c r="S23" s="167"/>
      <c r="T23" s="128"/>
      <c r="U23" s="168"/>
      <c r="V23" s="168"/>
      <c r="W23" s="168"/>
      <c r="X23" s="167"/>
      <c r="Z23" s="167"/>
      <c r="AA23" s="170"/>
      <c r="AB23" s="170"/>
      <c r="AC23" s="171"/>
      <c r="AD23" s="171"/>
      <c r="AE23" s="172"/>
      <c r="AF23" s="172"/>
      <c r="AG23" s="7"/>
      <c r="AH23" s="7"/>
      <c r="AI23" s="7"/>
      <c r="AJ23" s="18"/>
    </row>
    <row r="24" spans="1:36" ht="14.1" customHeight="1">
      <c r="A24" s="294"/>
      <c r="B24" s="239"/>
      <c r="C24" s="148"/>
      <c r="D24" s="166"/>
      <c r="E24" s="166"/>
      <c r="F24" s="174"/>
      <c r="I24" s="21"/>
      <c r="K24" s="166"/>
      <c r="L24" s="166"/>
      <c r="M24" s="166"/>
      <c r="N24" s="174"/>
      <c r="R24" s="74"/>
      <c r="S24" s="167"/>
      <c r="T24" s="128"/>
      <c r="U24" s="168"/>
      <c r="V24" s="168"/>
      <c r="W24" s="154"/>
      <c r="X24" s="167"/>
      <c r="Y24" s="154"/>
      <c r="Z24" s="169"/>
      <c r="AA24" s="170"/>
      <c r="AB24" s="170"/>
      <c r="AC24" s="171"/>
      <c r="AD24" s="171"/>
      <c r="AE24" s="172"/>
      <c r="AF24" s="172"/>
      <c r="AG24" s="7"/>
      <c r="AH24" s="7"/>
      <c r="AI24" s="7"/>
      <c r="AJ24" s="173"/>
    </row>
    <row r="25" spans="1:36" ht="14.1" customHeight="1">
      <c r="A25" s="295"/>
      <c r="B25" s="240"/>
      <c r="C25" s="241"/>
      <c r="D25" s="175"/>
      <c r="E25" s="175"/>
      <c r="F25" s="176"/>
      <c r="G25" s="177"/>
      <c r="H25" s="177"/>
      <c r="I25" s="178"/>
      <c r="J25" s="177"/>
      <c r="K25" s="175"/>
      <c r="L25" s="175"/>
      <c r="M25" s="175"/>
      <c r="N25" s="176"/>
      <c r="O25" s="177"/>
      <c r="P25" s="177"/>
      <c r="Q25" s="177"/>
      <c r="R25" s="179"/>
      <c r="S25" s="167"/>
      <c r="T25" s="164"/>
      <c r="X25" s="167"/>
      <c r="Y25" s="154"/>
      <c r="Z25" s="167"/>
      <c r="AA25" s="170"/>
      <c r="AB25" s="170"/>
      <c r="AC25" s="171"/>
      <c r="AD25" s="171"/>
      <c r="AE25" s="172"/>
      <c r="AF25" s="172"/>
      <c r="AG25" s="7"/>
      <c r="AH25" s="7"/>
      <c r="AI25" s="7"/>
      <c r="AJ25" s="18"/>
    </row>
    <row r="26" spans="1:36" ht="14.1" customHeight="1">
      <c r="A26" s="294">
        <f>A19+1</f>
        <v>3</v>
      </c>
      <c r="B26" s="237"/>
      <c r="C26" s="238"/>
      <c r="D26" s="166"/>
      <c r="E26" s="166"/>
      <c r="F26" s="174"/>
      <c r="I26" s="21"/>
      <c r="K26" s="166"/>
      <c r="L26" s="166"/>
      <c r="M26" s="166"/>
      <c r="N26" s="174"/>
      <c r="R26" s="74"/>
      <c r="S26" s="167"/>
    </row>
    <row r="27" spans="1:36" ht="14.1" customHeight="1">
      <c r="A27" s="294"/>
      <c r="B27" s="239"/>
      <c r="C27" s="148"/>
      <c r="D27" s="166"/>
      <c r="E27" s="166"/>
      <c r="F27" s="174"/>
      <c r="I27" s="21"/>
      <c r="K27" s="166"/>
      <c r="L27" s="166"/>
      <c r="M27" s="166"/>
      <c r="N27" s="174"/>
      <c r="R27" s="74"/>
      <c r="S27" s="167"/>
      <c r="T27" s="128"/>
      <c r="U27" s="168"/>
      <c r="V27" s="168"/>
      <c r="W27" s="154"/>
      <c r="X27" s="167"/>
      <c r="Y27" s="154"/>
      <c r="Z27" s="169"/>
      <c r="AA27" s="170"/>
      <c r="AB27" s="170"/>
      <c r="AC27" s="171"/>
      <c r="AD27" s="171"/>
      <c r="AE27" s="172"/>
      <c r="AF27" s="172"/>
      <c r="AG27" s="7"/>
      <c r="AH27" s="7"/>
      <c r="AI27" s="7"/>
      <c r="AJ27" s="173"/>
    </row>
    <row r="28" spans="1:36" ht="14.1" customHeight="1">
      <c r="A28" s="294"/>
      <c r="B28" s="239"/>
      <c r="C28" s="148"/>
      <c r="D28" s="166"/>
      <c r="E28" s="166"/>
      <c r="F28" s="174"/>
      <c r="I28" s="21"/>
      <c r="K28" s="166"/>
      <c r="L28" s="166"/>
      <c r="M28" s="166"/>
      <c r="N28" s="174"/>
      <c r="R28" s="74"/>
      <c r="S28" s="167"/>
      <c r="T28" s="164"/>
      <c r="X28" s="167"/>
      <c r="Y28" s="154"/>
      <c r="Z28" s="167"/>
      <c r="AA28" s="170"/>
      <c r="AB28" s="170"/>
      <c r="AC28" s="171"/>
      <c r="AD28" s="171"/>
      <c r="AE28" s="172"/>
      <c r="AF28" s="172"/>
      <c r="AG28" s="7"/>
      <c r="AH28" s="7"/>
      <c r="AI28" s="7"/>
      <c r="AJ28" s="18"/>
    </row>
    <row r="29" spans="1:36" ht="14.1" customHeight="1">
      <c r="A29" s="294"/>
      <c r="B29" s="239"/>
      <c r="C29" s="148"/>
      <c r="D29" s="166"/>
      <c r="E29" s="166"/>
      <c r="F29" s="174"/>
      <c r="I29" s="21"/>
      <c r="K29" s="166"/>
      <c r="L29" s="166"/>
      <c r="M29" s="166"/>
      <c r="N29" s="174"/>
      <c r="R29" s="74"/>
      <c r="S29" s="167"/>
      <c r="T29" s="164"/>
      <c r="X29" s="167"/>
      <c r="Y29" s="154"/>
      <c r="Z29" s="167"/>
      <c r="AA29" s="170"/>
      <c r="AB29" s="170"/>
      <c r="AC29" s="171"/>
      <c r="AD29" s="171"/>
      <c r="AE29" s="172"/>
      <c r="AF29" s="172"/>
      <c r="AG29" s="7"/>
      <c r="AH29" s="7"/>
      <c r="AI29" s="7"/>
      <c r="AJ29" s="18"/>
    </row>
    <row r="30" spans="1:36" ht="14.1" customHeight="1">
      <c r="A30" s="294"/>
      <c r="B30" s="239"/>
      <c r="C30" s="148"/>
      <c r="D30" s="166"/>
      <c r="E30" s="166"/>
      <c r="F30" s="174"/>
      <c r="I30" s="21"/>
      <c r="K30" s="166"/>
      <c r="L30" s="166"/>
      <c r="M30" s="180"/>
      <c r="N30" s="174"/>
      <c r="R30" s="74"/>
      <c r="S30" s="167"/>
      <c r="T30" s="128"/>
      <c r="U30" s="168"/>
      <c r="V30" s="168"/>
      <c r="W30" s="168"/>
      <c r="X30" s="167"/>
      <c r="Z30" s="167"/>
      <c r="AA30" s="170"/>
      <c r="AB30" s="170"/>
      <c r="AC30" s="171"/>
      <c r="AD30" s="171"/>
      <c r="AE30" s="172"/>
      <c r="AF30" s="172"/>
      <c r="AG30" s="7"/>
      <c r="AH30" s="7"/>
      <c r="AI30" s="7"/>
      <c r="AJ30" s="18"/>
    </row>
    <row r="31" spans="1:36" ht="14.1" customHeight="1">
      <c r="A31" s="294"/>
      <c r="B31" s="239"/>
      <c r="C31" s="148"/>
      <c r="D31" s="166"/>
      <c r="E31" s="166"/>
      <c r="F31" s="174"/>
      <c r="I31" s="21"/>
      <c r="K31" s="166"/>
      <c r="L31" s="166"/>
      <c r="M31" s="180"/>
      <c r="N31" s="174"/>
      <c r="R31" s="74"/>
      <c r="S31" s="167"/>
      <c r="T31" s="128"/>
      <c r="U31" s="168"/>
      <c r="V31" s="168"/>
      <c r="W31" s="168"/>
      <c r="X31" s="167"/>
      <c r="Z31" s="167"/>
      <c r="AA31" s="170"/>
      <c r="AB31" s="170"/>
      <c r="AC31" s="171"/>
      <c r="AD31" s="171"/>
      <c r="AE31" s="172"/>
      <c r="AF31" s="172"/>
      <c r="AG31" s="7"/>
      <c r="AH31" s="7"/>
      <c r="AI31" s="7"/>
      <c r="AJ31" s="18"/>
    </row>
    <row r="32" spans="1:36" ht="14.1" customHeight="1">
      <c r="A32" s="295"/>
      <c r="B32" s="240"/>
      <c r="C32" s="241"/>
      <c r="D32" s="175"/>
      <c r="E32" s="175"/>
      <c r="F32" s="176"/>
      <c r="G32" s="177"/>
      <c r="H32" s="177"/>
      <c r="I32" s="178"/>
      <c r="J32" s="177"/>
      <c r="K32" s="175"/>
      <c r="L32" s="175"/>
      <c r="M32" s="181"/>
      <c r="N32" s="176"/>
      <c r="O32" s="177"/>
      <c r="P32" s="177"/>
      <c r="Q32" s="177"/>
      <c r="R32" s="179"/>
      <c r="S32" s="167"/>
      <c r="T32" s="128"/>
      <c r="U32" s="168"/>
      <c r="V32" s="168"/>
      <c r="W32" s="154"/>
      <c r="X32" s="167"/>
      <c r="Y32" s="154"/>
      <c r="Z32" s="169"/>
      <c r="AA32" s="170"/>
      <c r="AB32" s="170"/>
      <c r="AC32" s="171"/>
      <c r="AD32" s="171"/>
      <c r="AE32" s="172"/>
      <c r="AF32" s="172"/>
      <c r="AG32" s="7"/>
      <c r="AH32" s="7"/>
      <c r="AI32" s="7"/>
      <c r="AJ32" s="173"/>
    </row>
    <row r="33" spans="1:30" ht="23.1" customHeight="1">
      <c r="A33" s="182" t="s">
        <v>51</v>
      </c>
      <c r="B33" s="72"/>
      <c r="C33" s="72"/>
      <c r="D33" s="183"/>
      <c r="E33" s="72"/>
      <c r="F33" s="72"/>
      <c r="G33" s="184"/>
      <c r="H33" s="72"/>
      <c r="I33" s="72"/>
      <c r="J33" s="72"/>
      <c r="K33" s="72"/>
      <c r="L33" s="72"/>
      <c r="M33" s="72"/>
      <c r="N33" s="185"/>
      <c r="O33" s="185"/>
      <c r="P33" s="185"/>
      <c r="Q33" s="72"/>
      <c r="R33" s="73"/>
      <c r="S33" s="16"/>
      <c r="U33" s="7"/>
      <c r="V33" s="7"/>
      <c r="W33" s="7"/>
    </row>
    <row r="34" spans="1:30" ht="23.1" customHeight="1">
      <c r="A34" s="186"/>
      <c r="B34" s="8"/>
      <c r="C34" s="8"/>
      <c r="D34" s="141"/>
      <c r="N34" s="85"/>
      <c r="O34" s="187"/>
      <c r="P34" s="187"/>
      <c r="R34" s="74"/>
      <c r="S34" s="16"/>
    </row>
    <row r="35" spans="1:30" ht="23.1" customHeight="1" thickBot="1">
      <c r="A35" s="120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188" t="s">
        <v>52</v>
      </c>
      <c r="M35" s="15"/>
      <c r="N35" s="15"/>
      <c r="O35" s="189"/>
      <c r="P35" s="189"/>
      <c r="Q35" s="62"/>
      <c r="R35" s="190"/>
      <c r="U35" s="18" t="str">
        <f>IF(A35=0,"  ",U34)</f>
        <v xml:space="preserve">  </v>
      </c>
    </row>
    <row r="36" spans="1:30" ht="19.5" thickTop="1">
      <c r="R36" s="114"/>
    </row>
    <row r="37" spans="1:30" ht="20.100000000000001" customHeight="1">
      <c r="A37" s="85"/>
      <c r="B37" s="8"/>
      <c r="C37" s="8"/>
      <c r="D37" s="60"/>
      <c r="E37" s="60"/>
      <c r="F37" s="191"/>
      <c r="G37" s="191"/>
      <c r="H37" s="191"/>
      <c r="I37" s="191"/>
      <c r="J37" s="191"/>
      <c r="K37" s="192"/>
      <c r="L37" s="60"/>
      <c r="M37" s="60"/>
      <c r="N37" s="192"/>
      <c r="O37" s="193"/>
      <c r="P37" s="193"/>
      <c r="Q37" s="194"/>
      <c r="R37" s="191"/>
    </row>
    <row r="38" spans="1:30" ht="19.5">
      <c r="A38" s="85"/>
      <c r="C38" s="18"/>
      <c r="D38" s="195"/>
      <c r="E38" s="18"/>
      <c r="F38" s="195"/>
      <c r="G38" s="18"/>
      <c r="H38" s="195"/>
      <c r="I38" s="195"/>
      <c r="J38" s="18"/>
      <c r="K38" s="195"/>
      <c r="L38" s="191"/>
      <c r="M38" s="191"/>
      <c r="N38" s="191"/>
      <c r="O38" s="191"/>
      <c r="P38" s="191"/>
      <c r="Q38" s="191"/>
      <c r="R38" s="191"/>
    </row>
    <row r="39" spans="1:30" ht="21.75" customHeight="1">
      <c r="A39" s="291"/>
      <c r="B39" s="291"/>
      <c r="C39" s="291"/>
      <c r="D39" s="60"/>
      <c r="E39" s="292"/>
      <c r="F39" s="292"/>
      <c r="G39" s="292"/>
      <c r="H39" s="60"/>
      <c r="I39" s="60"/>
      <c r="J39" s="60"/>
      <c r="K39" s="60"/>
      <c r="L39" s="154"/>
      <c r="M39" s="154"/>
      <c r="N39" s="196"/>
      <c r="O39" s="196"/>
      <c r="P39" s="7"/>
    </row>
    <row r="40" spans="1:30" ht="19.5" customHeight="1">
      <c r="A40" s="291"/>
      <c r="B40" s="291"/>
      <c r="C40" s="291"/>
      <c r="D40" s="168"/>
      <c r="E40" s="168"/>
      <c r="F40" s="168"/>
      <c r="G40" s="168"/>
      <c r="H40" s="168"/>
      <c r="I40" s="168"/>
      <c r="J40" s="216"/>
      <c r="K40" s="168"/>
      <c r="L40" s="154"/>
      <c r="M40" s="154"/>
      <c r="N40" s="196"/>
      <c r="O40" s="196"/>
      <c r="P40" s="7"/>
    </row>
    <row r="41" spans="1:30" ht="19.5" customHeight="1">
      <c r="A41" s="7"/>
      <c r="B41" s="197"/>
      <c r="C41" s="7"/>
      <c r="D41" s="198"/>
      <c r="E41" s="171"/>
      <c r="F41" s="199"/>
      <c r="G41" s="171"/>
      <c r="H41" s="172"/>
      <c r="I41" s="172"/>
      <c r="J41" s="201"/>
      <c r="K41" s="172"/>
      <c r="L41" s="154"/>
      <c r="M41" s="154"/>
      <c r="N41" s="196"/>
      <c r="O41" s="196"/>
      <c r="P41" s="7"/>
    </row>
    <row r="42" spans="1:30" ht="19.5" customHeight="1">
      <c r="A42" s="7"/>
      <c r="B42" s="200"/>
      <c r="C42" s="7"/>
      <c r="D42" s="198"/>
      <c r="E42" s="171"/>
      <c r="F42" s="199"/>
      <c r="G42" s="171"/>
      <c r="H42" s="172"/>
      <c r="I42" s="172"/>
      <c r="J42" s="201"/>
      <c r="K42" s="172"/>
      <c r="L42" s="154"/>
      <c r="M42" s="154"/>
      <c r="N42" s="196"/>
      <c r="O42" s="196"/>
      <c r="P42" s="7"/>
    </row>
    <row r="43" spans="1:30" ht="19.5" customHeight="1">
      <c r="A43" s="7"/>
      <c r="B43" s="197"/>
      <c r="C43" s="7"/>
      <c r="D43" s="198"/>
      <c r="E43" s="171"/>
      <c r="F43" s="199"/>
      <c r="G43" s="171"/>
      <c r="H43" s="172"/>
      <c r="I43" s="172"/>
      <c r="J43" s="201"/>
      <c r="K43" s="172"/>
      <c r="L43" s="154"/>
      <c r="M43" s="168"/>
      <c r="N43" s="202"/>
      <c r="O43" s="202"/>
      <c r="P43" s="7"/>
    </row>
    <row r="44" spans="1:30" ht="19.5" customHeight="1">
      <c r="A44" s="7"/>
      <c r="B44" s="200"/>
      <c r="C44" s="7"/>
      <c r="D44" s="198"/>
      <c r="E44" s="171"/>
      <c r="F44" s="199"/>
      <c r="G44" s="171"/>
      <c r="H44" s="172"/>
      <c r="I44" s="172"/>
      <c r="J44" s="201"/>
      <c r="K44" s="172"/>
      <c r="L44" s="154"/>
      <c r="M44" s="168"/>
      <c r="N44" s="202"/>
      <c r="O44" s="202"/>
      <c r="P44" s="7"/>
      <c r="S44" s="168"/>
      <c r="T44" s="168"/>
      <c r="U44" s="168"/>
      <c r="V44" s="168"/>
      <c r="W44" s="168"/>
      <c r="X44" s="167"/>
      <c r="Z44" s="167"/>
      <c r="AA44" s="203"/>
      <c r="AB44" s="203"/>
      <c r="AC44" s="203"/>
      <c r="AD44" s="203"/>
    </row>
    <row r="45" spans="1:30" ht="19.5" customHeight="1">
      <c r="A45" s="7"/>
      <c r="B45" s="200"/>
      <c r="C45" s="7"/>
      <c r="D45" s="198"/>
      <c r="E45" s="171"/>
      <c r="F45" s="199"/>
      <c r="G45" s="171"/>
      <c r="H45" s="172"/>
      <c r="I45" s="172"/>
      <c r="J45" s="201"/>
      <c r="K45" s="172"/>
      <c r="L45" s="204"/>
      <c r="M45" s="204"/>
      <c r="N45" s="164"/>
      <c r="O45" s="164"/>
      <c r="P45" s="164"/>
      <c r="Q45" s="204"/>
      <c r="R45" s="164"/>
      <c r="S45" s="168"/>
      <c r="T45" s="168"/>
      <c r="U45" s="168"/>
      <c r="V45" s="168"/>
      <c r="W45" s="168"/>
      <c r="X45" s="167"/>
      <c r="Z45" s="167"/>
      <c r="AA45" s="203"/>
      <c r="AB45" s="203"/>
      <c r="AC45" s="203"/>
      <c r="AD45" s="203"/>
    </row>
    <row r="46" spans="1:30" ht="19.5" customHeight="1">
      <c r="A46" s="7"/>
      <c r="B46" s="200"/>
      <c r="C46" s="7"/>
      <c r="D46" s="198"/>
      <c r="E46" s="171"/>
      <c r="F46" s="199"/>
      <c r="G46" s="171"/>
      <c r="H46" s="172"/>
      <c r="I46" s="172"/>
      <c r="J46" s="201"/>
      <c r="K46" s="172"/>
      <c r="L46" s="204"/>
      <c r="M46" s="204"/>
      <c r="N46" s="164"/>
      <c r="O46" s="164"/>
      <c r="P46" s="164"/>
      <c r="Q46" s="204"/>
      <c r="R46" s="164"/>
      <c r="S46" s="168"/>
      <c r="T46" s="168"/>
      <c r="U46" s="168"/>
      <c r="V46" s="168"/>
      <c r="W46" s="168"/>
      <c r="X46" s="167"/>
      <c r="Z46" s="167"/>
      <c r="AA46" s="203"/>
      <c r="AB46" s="203"/>
      <c r="AC46" s="203"/>
      <c r="AD46" s="203"/>
    </row>
    <row r="47" spans="1:30" ht="19.5" customHeight="1">
      <c r="A47" s="7"/>
      <c r="B47" s="200"/>
      <c r="C47" s="7"/>
      <c r="D47" s="198"/>
      <c r="E47" s="171"/>
      <c r="F47" s="199"/>
      <c r="G47" s="171"/>
      <c r="H47" s="172"/>
      <c r="I47" s="172"/>
      <c r="J47" s="201"/>
      <c r="K47" s="172"/>
      <c r="L47" s="204"/>
      <c r="M47" s="204"/>
      <c r="N47" s="164"/>
      <c r="O47" s="164"/>
      <c r="P47" s="164"/>
      <c r="Q47" s="204"/>
      <c r="R47" s="164"/>
      <c r="S47" s="168"/>
      <c r="T47" s="168"/>
      <c r="U47" s="168"/>
      <c r="V47" s="168"/>
      <c r="W47" s="168"/>
      <c r="X47" s="167"/>
      <c r="Z47" s="167"/>
      <c r="AA47" s="203"/>
      <c r="AB47" s="203"/>
      <c r="AC47" s="203"/>
      <c r="AD47" s="203"/>
    </row>
    <row r="48" spans="1:30" ht="19.5" customHeight="1">
      <c r="A48" s="7"/>
      <c r="B48" s="200"/>
      <c r="C48" s="7"/>
      <c r="D48" s="198"/>
      <c r="E48" s="171"/>
      <c r="F48" s="199"/>
      <c r="G48" s="171"/>
      <c r="H48" s="172"/>
      <c r="I48" s="172"/>
      <c r="J48" s="201"/>
      <c r="K48" s="172"/>
      <c r="L48" s="204"/>
      <c r="M48" s="204"/>
      <c r="N48" s="164"/>
      <c r="O48" s="164"/>
      <c r="P48" s="164"/>
      <c r="Q48" s="204"/>
      <c r="R48" s="164"/>
      <c r="S48" s="168"/>
      <c r="T48" s="168"/>
      <c r="U48" s="168"/>
      <c r="V48" s="168"/>
      <c r="W48" s="168"/>
      <c r="X48" s="167"/>
      <c r="Z48" s="167"/>
      <c r="AA48" s="203"/>
      <c r="AB48" s="203"/>
      <c r="AC48" s="203"/>
      <c r="AD48" s="203"/>
    </row>
    <row r="49" spans="1:30" ht="19.5" customHeight="1">
      <c r="A49" s="7"/>
      <c r="B49" s="200"/>
      <c r="C49" s="7"/>
      <c r="D49" s="198"/>
      <c r="E49" s="171"/>
      <c r="F49" s="199"/>
      <c r="G49" s="171"/>
      <c r="H49" s="172"/>
      <c r="I49" s="172"/>
      <c r="J49" s="201"/>
      <c r="K49" s="172"/>
      <c r="L49" s="204"/>
      <c r="M49" s="204"/>
      <c r="N49" s="164"/>
      <c r="O49" s="164"/>
      <c r="P49" s="164"/>
      <c r="Q49" s="204"/>
      <c r="R49" s="164"/>
      <c r="S49" s="168"/>
      <c r="T49" s="168"/>
      <c r="U49" s="168"/>
      <c r="V49" s="168"/>
      <c r="W49" s="168"/>
      <c r="X49" s="167"/>
      <c r="Z49" s="167"/>
      <c r="AA49" s="203"/>
      <c r="AB49" s="203"/>
      <c r="AC49" s="203"/>
      <c r="AD49" s="203"/>
    </row>
    <row r="50" spans="1:30" ht="19.5" customHeight="1">
      <c r="A50" s="7"/>
      <c r="B50" s="200"/>
      <c r="C50" s="7"/>
      <c r="D50" s="198"/>
      <c r="E50" s="171"/>
      <c r="F50" s="199"/>
      <c r="G50" s="171"/>
      <c r="H50" s="172"/>
      <c r="I50" s="172"/>
      <c r="J50" s="201"/>
      <c r="K50" s="172"/>
      <c r="L50" s="204"/>
      <c r="M50" s="204"/>
      <c r="N50" s="164"/>
      <c r="O50" s="164"/>
      <c r="P50" s="164"/>
      <c r="Q50" s="204"/>
      <c r="R50" s="164"/>
      <c r="S50" s="168"/>
      <c r="T50" s="168"/>
      <c r="U50" s="168"/>
      <c r="V50" s="168"/>
      <c r="W50" s="168"/>
      <c r="X50" s="167"/>
      <c r="Z50" s="167"/>
      <c r="AA50" s="203"/>
      <c r="AB50" s="203"/>
      <c r="AC50" s="203"/>
      <c r="AD50" s="203"/>
    </row>
    <row r="51" spans="1:30" ht="19.5" customHeight="1">
      <c r="A51" s="7"/>
      <c r="B51" s="197"/>
      <c r="C51" s="7"/>
      <c r="D51" s="198"/>
      <c r="E51" s="171"/>
      <c r="F51" s="199"/>
      <c r="G51" s="171"/>
      <c r="H51" s="172"/>
      <c r="I51" s="172"/>
      <c r="J51" s="201"/>
      <c r="K51" s="172"/>
    </row>
    <row r="52" spans="1:30" ht="19.5" customHeight="1">
      <c r="A52" s="7"/>
      <c r="B52" s="200"/>
      <c r="C52" s="7"/>
      <c r="D52" s="198"/>
      <c r="E52" s="171"/>
      <c r="F52" s="199"/>
      <c r="G52" s="171"/>
      <c r="H52" s="172"/>
      <c r="I52" s="172"/>
      <c r="J52" s="201"/>
      <c r="K52" s="172"/>
      <c r="L52" s="191"/>
      <c r="M52" s="191"/>
      <c r="N52" s="191"/>
      <c r="O52" s="191"/>
      <c r="P52" s="191"/>
      <c r="Q52" s="191"/>
    </row>
    <row r="53" spans="1:30" ht="19.5" customHeight="1">
      <c r="A53" s="7"/>
      <c r="B53" s="197"/>
      <c r="C53" s="7"/>
      <c r="D53" s="198"/>
      <c r="E53" s="171"/>
      <c r="F53" s="199"/>
      <c r="G53" s="171"/>
      <c r="H53" s="172"/>
      <c r="I53" s="172"/>
      <c r="J53" s="201"/>
      <c r="K53" s="172"/>
      <c r="L53" s="192"/>
      <c r="M53" s="192"/>
      <c r="N53" s="191"/>
      <c r="O53" s="191"/>
      <c r="P53" s="191"/>
      <c r="Q53" s="192"/>
    </row>
    <row r="54" spans="1:30" ht="19.5" customHeight="1">
      <c r="A54" s="7"/>
      <c r="B54" s="197"/>
      <c r="C54" s="7"/>
      <c r="D54" s="198"/>
      <c r="E54" s="171"/>
      <c r="F54" s="199"/>
      <c r="G54" s="171"/>
      <c r="H54" s="172"/>
      <c r="I54" s="172"/>
      <c r="J54" s="201"/>
      <c r="K54" s="172"/>
    </row>
    <row r="55" spans="1:30" ht="19.5" customHeight="1">
      <c r="A55" s="7"/>
      <c r="B55" s="197"/>
      <c r="C55" s="7"/>
      <c r="D55" s="198"/>
      <c r="E55" s="171"/>
      <c r="F55" s="199"/>
      <c r="G55" s="171"/>
      <c r="H55" s="172"/>
      <c r="I55" s="172"/>
      <c r="J55" s="201"/>
      <c r="K55" s="172"/>
    </row>
    <row r="56" spans="1:30" ht="19.5" customHeight="1">
      <c r="A56" s="7"/>
      <c r="B56" s="197"/>
      <c r="C56" s="7"/>
      <c r="D56" s="198"/>
      <c r="E56" s="171"/>
      <c r="F56" s="199"/>
      <c r="G56" s="171"/>
      <c r="H56" s="172"/>
      <c r="I56" s="172"/>
      <c r="J56" s="201"/>
      <c r="K56" s="172"/>
    </row>
    <row r="57" spans="1:30" ht="19.5" customHeight="1">
      <c r="A57" s="7"/>
      <c r="B57" s="197"/>
      <c r="C57" s="7"/>
      <c r="D57" s="198"/>
      <c r="E57" s="171"/>
      <c r="F57" s="199"/>
      <c r="G57" s="171"/>
      <c r="H57" s="172"/>
      <c r="I57" s="172"/>
      <c r="J57" s="201"/>
      <c r="K57" s="172"/>
    </row>
    <row r="58" spans="1:30" ht="19.5" customHeight="1">
      <c r="A58" s="7"/>
      <c r="B58" s="197"/>
      <c r="C58" s="7"/>
      <c r="D58" s="198"/>
      <c r="E58" s="171"/>
      <c r="F58" s="199"/>
      <c r="G58" s="171"/>
      <c r="H58" s="172"/>
      <c r="I58" s="172"/>
      <c r="J58" s="201"/>
      <c r="K58" s="172"/>
    </row>
    <row r="59" spans="1:30" ht="19.5" customHeight="1">
      <c r="A59" s="7"/>
      <c r="B59" s="197"/>
      <c r="C59" s="7"/>
      <c r="D59" s="198"/>
      <c r="E59" s="171"/>
      <c r="F59" s="199"/>
      <c r="G59" s="171"/>
      <c r="H59" s="172"/>
      <c r="I59" s="172"/>
      <c r="J59" s="201"/>
      <c r="K59" s="172"/>
    </row>
    <row r="60" spans="1:30" ht="19.5" customHeight="1">
      <c r="A60" s="7"/>
      <c r="B60" s="197"/>
      <c r="C60" s="7"/>
      <c r="D60" s="198"/>
      <c r="E60" s="171"/>
      <c r="F60" s="199"/>
      <c r="G60" s="171"/>
      <c r="H60" s="172"/>
      <c r="I60" s="172"/>
      <c r="J60" s="201"/>
      <c r="K60" s="172"/>
    </row>
    <row r="61" spans="1:30" ht="19.5" customHeight="1">
      <c r="A61" s="7"/>
      <c r="B61" s="197"/>
      <c r="C61" s="7"/>
      <c r="D61" s="198"/>
      <c r="E61" s="171"/>
      <c r="F61" s="199"/>
      <c r="G61" s="171"/>
      <c r="H61" s="172"/>
      <c r="I61" s="172"/>
      <c r="J61" s="201"/>
      <c r="K61" s="172"/>
    </row>
    <row r="62" spans="1:30" ht="19.5" customHeight="1">
      <c r="A62" s="7"/>
      <c r="B62" s="197"/>
      <c r="C62" s="7"/>
      <c r="D62" s="198"/>
      <c r="E62" s="171"/>
      <c r="F62" s="199"/>
      <c r="G62" s="171"/>
      <c r="H62" s="172"/>
      <c r="I62" s="172"/>
      <c r="J62" s="201"/>
      <c r="K62" s="172"/>
    </row>
    <row r="63" spans="1:30" ht="19.5" customHeight="1">
      <c r="A63" s="7"/>
      <c r="B63" s="197"/>
      <c r="C63" s="7"/>
      <c r="D63" s="198"/>
      <c r="E63" s="171"/>
      <c r="F63" s="199"/>
      <c r="G63" s="171"/>
      <c r="H63" s="172"/>
      <c r="I63" s="172"/>
      <c r="J63" s="201"/>
      <c r="K63" s="172"/>
    </row>
    <row r="65" spans="3:11">
      <c r="C65" s="18"/>
      <c r="D65" s="195"/>
      <c r="E65" s="18"/>
      <c r="F65" s="195"/>
      <c r="G65" s="18"/>
      <c r="H65" s="195"/>
      <c r="I65" s="195"/>
      <c r="J65" s="18"/>
      <c r="K65" s="195"/>
    </row>
  </sheetData>
  <mergeCells count="17">
    <mergeCell ref="C6:E6"/>
    <mergeCell ref="C7:E7"/>
    <mergeCell ref="AG10:AH10"/>
    <mergeCell ref="L1:R1"/>
    <mergeCell ref="L2:P2"/>
    <mergeCell ref="G3:K7"/>
    <mergeCell ref="L5:N6"/>
    <mergeCell ref="A8:A11"/>
    <mergeCell ref="B8:E11"/>
    <mergeCell ref="F8:H11"/>
    <mergeCell ref="I8:M11"/>
    <mergeCell ref="N8:R11"/>
    <mergeCell ref="A39:C40"/>
    <mergeCell ref="E39:G39"/>
    <mergeCell ref="A12:A18"/>
    <mergeCell ref="A19:A25"/>
    <mergeCell ref="A26:A32"/>
  </mergeCells>
  <conditionalFormatting sqref="AI12">
    <cfRule type="cellIs" dxfId="5" priority="3" operator="lessThan">
      <formula>$AI$12</formula>
    </cfRule>
  </conditionalFormatting>
  <conditionalFormatting sqref="B33:R35 B12 B26 A19:B19 A26:A35 B1:B8 A1:A12 U3:U4 X3:X4 C3:F7 C1:R2 L7:R7">
    <cfRule type="expression" dxfId="4" priority="2">
      <formula>$S$2=0</formula>
    </cfRule>
  </conditionalFormatting>
  <conditionalFormatting sqref="L1:R1">
    <cfRule type="expression" dxfId="3" priority="1">
      <formula>$S$2=0</formula>
    </cfRule>
  </conditionalFormatting>
  <printOptions horizontalCentered="1" verticalCentered="1"/>
  <pageMargins left="0" right="0" top="0" bottom="0" header="0" footer="0"/>
  <pageSetup paperSize="9" orientation="landscape" copies="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Y32"/>
  <sheetViews>
    <sheetView view="pageBreakPreview" zoomScaleNormal="90" zoomScaleSheetLayoutView="100" workbookViewId="0">
      <selection activeCell="R30" sqref="R30"/>
    </sheetView>
  </sheetViews>
  <sheetFormatPr defaultRowHeight="18.75"/>
  <cols>
    <col min="1" max="1" width="6.7109375" style="8" customWidth="1"/>
    <col min="2" max="2" width="5.7109375" style="8" customWidth="1"/>
    <col min="3" max="3" width="9.5703125" style="8" customWidth="1"/>
    <col min="4" max="4" width="15.5703125" style="8" customWidth="1"/>
    <col min="5" max="5" width="7.5703125" style="8" customWidth="1"/>
    <col min="6" max="6" width="15.5703125" style="8" customWidth="1"/>
    <col min="7" max="7" width="11.7109375" style="8" customWidth="1"/>
    <col min="8" max="8" width="12" style="8" customWidth="1"/>
    <col min="9" max="10" width="12.7109375" style="8" customWidth="1"/>
    <col min="11" max="11" width="9.7109375" style="8" customWidth="1"/>
    <col min="12" max="12" width="13.140625" style="8" customWidth="1"/>
    <col min="13" max="13" width="12.28515625" style="8" customWidth="1"/>
    <col min="14" max="14" width="6.85546875" style="8" customWidth="1"/>
    <col min="15" max="15" width="4.42578125" style="8" customWidth="1"/>
    <col min="16" max="18" width="8.7109375" style="7" customWidth="1"/>
    <col min="19" max="19" width="7.140625" style="7" customWidth="1"/>
    <col min="20" max="16384" width="9.140625" style="8"/>
  </cols>
  <sheetData>
    <row r="1" spans="1:25" ht="27" customHeight="1" thickTop="1">
      <c r="A1" s="118" t="s">
        <v>33</v>
      </c>
      <c r="B1" s="114"/>
      <c r="C1" s="347" t="s">
        <v>53</v>
      </c>
      <c r="D1" s="347"/>
      <c r="E1" s="347"/>
      <c r="F1" s="348"/>
      <c r="G1" s="1"/>
      <c r="H1" s="81" t="s">
        <v>34</v>
      </c>
      <c r="I1" s="6"/>
      <c r="J1" s="6"/>
      <c r="K1" s="261" t="s">
        <v>2</v>
      </c>
      <c r="L1" s="262"/>
      <c r="M1" s="262"/>
      <c r="N1" s="262"/>
      <c r="O1" s="263"/>
      <c r="P1" s="7">
        <f>PI()</f>
        <v>3.1415926535897931</v>
      </c>
    </row>
    <row r="2" spans="1:25" ht="27" customHeight="1">
      <c r="A2" s="119"/>
      <c r="B2" s="61"/>
      <c r="C2" s="115" t="s">
        <v>54</v>
      </c>
      <c r="D2" s="115"/>
      <c r="E2" s="115"/>
      <c r="F2" s="116"/>
      <c r="G2" s="78"/>
      <c r="H2" s="82" t="s">
        <v>36</v>
      </c>
      <c r="I2" s="79"/>
      <c r="J2" s="80"/>
      <c r="K2" s="349" t="s">
        <v>55</v>
      </c>
      <c r="L2" s="350"/>
      <c r="M2" s="351"/>
      <c r="N2" s="127" t="s">
        <v>56</v>
      </c>
      <c r="O2" s="121" t="s">
        <v>57</v>
      </c>
    </row>
    <row r="3" spans="1:25" ht="27" customHeight="1">
      <c r="A3" s="119" t="s">
        <v>38</v>
      </c>
      <c r="B3" s="61"/>
      <c r="C3" s="8" t="s">
        <v>58</v>
      </c>
      <c r="D3" s="115"/>
      <c r="E3" s="115"/>
      <c r="F3" s="115"/>
      <c r="G3" s="280" t="s">
        <v>59</v>
      </c>
      <c r="H3" s="384"/>
      <c r="I3" s="384"/>
      <c r="J3" s="385"/>
      <c r="K3" s="122"/>
      <c r="L3" s="72"/>
      <c r="M3" s="109"/>
      <c r="N3" s="110"/>
      <c r="O3" s="111"/>
    </row>
    <row r="4" spans="1:25" ht="27" customHeight="1">
      <c r="A4" s="112"/>
      <c r="C4" s="8" t="s">
        <v>60</v>
      </c>
      <c r="G4" s="386"/>
      <c r="H4" s="387"/>
      <c r="I4" s="387"/>
      <c r="J4" s="388"/>
      <c r="K4" s="123" t="s">
        <v>40</v>
      </c>
      <c r="L4" s="124"/>
      <c r="M4" s="352" t="s">
        <v>61</v>
      </c>
      <c r="N4" s="352"/>
      <c r="O4" s="353"/>
    </row>
    <row r="5" spans="1:25" ht="27" customHeight="1">
      <c r="A5" s="119" t="s">
        <v>41</v>
      </c>
      <c r="B5" s="61"/>
      <c r="C5" s="8" t="s">
        <v>62</v>
      </c>
      <c r="F5" s="117"/>
      <c r="G5" s="386"/>
      <c r="H5" s="387"/>
      <c r="I5" s="387"/>
      <c r="J5" s="388"/>
      <c r="K5" s="329" t="s">
        <v>63</v>
      </c>
      <c r="L5" s="330"/>
      <c r="M5" s="356" t="s">
        <v>64</v>
      </c>
      <c r="N5" s="356"/>
      <c r="O5" s="357"/>
    </row>
    <row r="6" spans="1:25" ht="27" customHeight="1">
      <c r="A6" s="119" t="s">
        <v>43</v>
      </c>
      <c r="B6" s="61"/>
      <c r="C6" s="8" t="s">
        <v>65</v>
      </c>
      <c r="G6" s="386"/>
      <c r="H6" s="387"/>
      <c r="I6" s="387"/>
      <c r="J6" s="388"/>
      <c r="K6" s="329"/>
      <c r="L6" s="330"/>
      <c r="M6" s="356"/>
      <c r="N6" s="356"/>
      <c r="O6" s="357"/>
      <c r="U6" s="85"/>
      <c r="V6" s="10"/>
      <c r="W6" s="60"/>
      <c r="X6" s="61"/>
      <c r="Y6" s="61"/>
    </row>
    <row r="7" spans="1:25" ht="27" customHeight="1" thickBot="1">
      <c r="A7" s="120" t="s">
        <v>44</v>
      </c>
      <c r="B7" s="62"/>
      <c r="C7" s="365">
        <v>44050</v>
      </c>
      <c r="D7" s="366"/>
      <c r="E7" s="15"/>
      <c r="F7" s="15"/>
      <c r="G7" s="386"/>
      <c r="H7" s="387"/>
      <c r="I7" s="387"/>
      <c r="J7" s="388"/>
      <c r="K7" s="125" t="s">
        <v>66</v>
      </c>
      <c r="L7" s="126"/>
      <c r="M7" s="407" t="s">
        <v>67</v>
      </c>
      <c r="N7" s="407"/>
      <c r="O7" s="408"/>
      <c r="U7" s="85"/>
      <c r="V7" s="10"/>
      <c r="W7" s="226"/>
      <c r="X7" s="177"/>
      <c r="Y7" s="61"/>
    </row>
    <row r="8" spans="1:25" ht="26.1" customHeight="1" thickTop="1">
      <c r="A8" s="361" t="s">
        <v>68</v>
      </c>
      <c r="B8" s="306" t="s">
        <v>69</v>
      </c>
      <c r="C8" s="363"/>
      <c r="D8" s="19" t="s">
        <v>70</v>
      </c>
      <c r="E8" s="20"/>
      <c r="F8" s="336" t="s">
        <v>71</v>
      </c>
      <c r="G8" s="336" t="s">
        <v>72</v>
      </c>
      <c r="H8" s="373" t="s">
        <v>12</v>
      </c>
      <c r="I8" s="336" t="s">
        <v>73</v>
      </c>
      <c r="J8" s="336" t="s">
        <v>74</v>
      </c>
      <c r="K8" s="308" t="s">
        <v>16</v>
      </c>
      <c r="L8" s="278"/>
      <c r="M8" s="306" t="s">
        <v>75</v>
      </c>
      <c r="N8" s="269"/>
      <c r="O8" s="270"/>
      <c r="P8" s="213"/>
      <c r="Q8" s="214"/>
      <c r="R8" s="214"/>
      <c r="S8" s="214"/>
      <c r="T8" s="207"/>
      <c r="U8" s="207"/>
      <c r="V8" s="207"/>
      <c r="W8" s="310" t="s">
        <v>70</v>
      </c>
      <c r="X8" s="335"/>
      <c r="Y8" s="336" t="s">
        <v>72</v>
      </c>
    </row>
    <row r="9" spans="1:25" ht="26.1" customHeight="1">
      <c r="A9" s="298"/>
      <c r="B9" s="308"/>
      <c r="C9" s="364"/>
      <c r="D9" s="333" t="s">
        <v>76</v>
      </c>
      <c r="E9" s="333" t="s">
        <v>77</v>
      </c>
      <c r="F9" s="372"/>
      <c r="G9" s="372"/>
      <c r="H9" s="372"/>
      <c r="I9" s="372"/>
      <c r="J9" s="372"/>
      <c r="K9" s="271"/>
      <c r="L9" s="278"/>
      <c r="M9" s="271"/>
      <c r="N9" s="272"/>
      <c r="O9" s="273"/>
      <c r="P9" s="7" t="s">
        <v>78</v>
      </c>
      <c r="Q9" s="7" t="s">
        <v>79</v>
      </c>
      <c r="R9" s="215" t="s">
        <v>80</v>
      </c>
      <c r="S9" s="215" t="s">
        <v>81</v>
      </c>
      <c r="T9" s="7" t="s">
        <v>78</v>
      </c>
      <c r="U9" s="7" t="s">
        <v>79</v>
      </c>
      <c r="V9" s="215" t="s">
        <v>80</v>
      </c>
      <c r="W9" s="331" t="s">
        <v>76</v>
      </c>
      <c r="X9" s="333" t="s">
        <v>77</v>
      </c>
      <c r="Y9" s="337"/>
    </row>
    <row r="10" spans="1:25" ht="26.1" customHeight="1">
      <c r="A10" s="299"/>
      <c r="B10" s="310"/>
      <c r="C10" s="335"/>
      <c r="D10" s="362"/>
      <c r="E10" s="362"/>
      <c r="F10" s="362"/>
      <c r="G10" s="362"/>
      <c r="H10" s="362"/>
      <c r="I10" s="362"/>
      <c r="J10" s="362"/>
      <c r="K10" s="274"/>
      <c r="L10" s="279"/>
      <c r="M10" s="274"/>
      <c r="N10" s="275"/>
      <c r="O10" s="276"/>
      <c r="P10" s="25" t="s">
        <v>12</v>
      </c>
      <c r="Q10" s="25"/>
      <c r="R10" s="26"/>
      <c r="S10" s="27" t="s">
        <v>24</v>
      </c>
      <c r="T10" s="338" t="s">
        <v>75</v>
      </c>
      <c r="U10" s="339"/>
      <c r="V10" s="340"/>
      <c r="W10" s="332"/>
      <c r="X10" s="334"/>
      <c r="Y10" s="334"/>
    </row>
    <row r="11" spans="1:25" ht="21.95" customHeight="1">
      <c r="A11" s="89" t="s">
        <v>82</v>
      </c>
      <c r="B11" s="354" t="s">
        <v>83</v>
      </c>
      <c r="C11" s="355"/>
      <c r="D11" s="87">
        <f>((4.41+4.403+4.412)/3)</f>
        <v>4.4083333333333323</v>
      </c>
      <c r="E11" s="87">
        <v>9.0399999999999991</v>
      </c>
      <c r="F11" s="87">
        <f t="shared" ref="F11" si="0">IF(A11=0,"  ",E11/D11)</f>
        <v>2.050661625708885</v>
      </c>
      <c r="G11" s="87">
        <f>Y11</f>
        <v>301.67</v>
      </c>
      <c r="H11" s="88">
        <f t="shared" ref="H11" si="1">IF(A11=0,"  ",DATE(R11,Q11,P11))</f>
        <v>7525</v>
      </c>
      <c r="I11" s="87">
        <f t="shared" ref="I11:I13" si="2">S11</f>
        <v>49.05</v>
      </c>
      <c r="J11" s="87">
        <f>+IF(A11=0,"  ",I11*1000/9.806/(D11*D11*$P$1/4))</f>
        <v>327.72410754002948</v>
      </c>
      <c r="K11" s="370" t="s">
        <v>84</v>
      </c>
      <c r="L11" s="371"/>
      <c r="M11" s="358">
        <f>T11</f>
        <v>43957</v>
      </c>
      <c r="N11" s="359"/>
      <c r="O11" s="360"/>
      <c r="P11" s="33">
        <v>7</v>
      </c>
      <c r="Q11" s="33">
        <v>8</v>
      </c>
      <c r="R11" s="33">
        <v>20</v>
      </c>
      <c r="S11" s="205">
        <v>49.05</v>
      </c>
      <c r="T11" s="341">
        <v>43957</v>
      </c>
      <c r="U11" s="342"/>
      <c r="V11" s="343"/>
      <c r="W11" s="87">
        <f>((4.41+4.403+4.412)/3)</f>
        <v>4.4083333333333323</v>
      </c>
      <c r="X11" s="224">
        <v>9.0399999999999991</v>
      </c>
      <c r="Y11" s="224">
        <v>301.67</v>
      </c>
    </row>
    <row r="12" spans="1:25" ht="21.95" customHeight="1">
      <c r="A12" s="89" t="s">
        <v>85</v>
      </c>
      <c r="B12" s="354" t="s">
        <v>83</v>
      </c>
      <c r="C12" s="355"/>
      <c r="D12" s="87">
        <f>((4.413+4.41+4.41)/3)</f>
        <v>4.4110000000000005</v>
      </c>
      <c r="E12" s="87">
        <v>9</v>
      </c>
      <c r="F12" s="87">
        <f t="shared" ref="F12:F13" si="3">IF(A12=0,"  ",E12/D12)</f>
        <v>2.040353661301292</v>
      </c>
      <c r="G12" s="87">
        <f>Y12</f>
        <v>305.22000000000003</v>
      </c>
      <c r="H12" s="88">
        <f t="shared" ref="H12:H13" si="4">IF(A12=0,"  ",DATE(R12,Q12,P12))</f>
        <v>7525</v>
      </c>
      <c r="I12" s="87">
        <f t="shared" si="2"/>
        <v>29.48</v>
      </c>
      <c r="J12" s="87">
        <f t="shared" ref="J12:J13" si="5">+IF(A12=0,"  ",I12*1000/9.806/(D12*D12*$P$1/4))</f>
        <v>196.73045362270963</v>
      </c>
      <c r="K12" s="370" t="s">
        <v>84</v>
      </c>
      <c r="L12" s="371"/>
      <c r="M12" s="358">
        <f>T12</f>
        <v>43957</v>
      </c>
      <c r="N12" s="359"/>
      <c r="O12" s="360"/>
      <c r="P12" s="33">
        <v>7</v>
      </c>
      <c r="Q12" s="33">
        <v>8</v>
      </c>
      <c r="R12" s="33">
        <v>20</v>
      </c>
      <c r="S12" s="206">
        <v>29.48</v>
      </c>
      <c r="T12" s="344">
        <f>T11</f>
        <v>43957</v>
      </c>
      <c r="U12" s="345"/>
      <c r="V12" s="346"/>
      <c r="W12" s="87">
        <f>((4.413+4.41+4.41)/3)</f>
        <v>4.4110000000000005</v>
      </c>
      <c r="X12" s="225">
        <v>9</v>
      </c>
      <c r="Y12" s="225">
        <v>305.22000000000003</v>
      </c>
    </row>
    <row r="13" spans="1:25" ht="21.95" customHeight="1">
      <c r="A13" s="89" t="s">
        <v>86</v>
      </c>
      <c r="B13" s="354" t="s">
        <v>83</v>
      </c>
      <c r="C13" s="355"/>
      <c r="D13" s="87">
        <f>((4.402+4.404+4.392)/3)</f>
        <v>4.3993333333333338</v>
      </c>
      <c r="E13" s="87">
        <v>9</v>
      </c>
      <c r="F13" s="87">
        <f t="shared" si="3"/>
        <v>2.0457645097742079</v>
      </c>
      <c r="G13" s="87">
        <f>Y13</f>
        <v>300.22000000000003</v>
      </c>
      <c r="H13" s="88">
        <f t="shared" si="4"/>
        <v>7525</v>
      </c>
      <c r="I13" s="87">
        <f t="shared" si="2"/>
        <v>31.87</v>
      </c>
      <c r="J13" s="87">
        <f t="shared" si="5"/>
        <v>213.80928174600245</v>
      </c>
      <c r="K13" s="370" t="s">
        <v>84</v>
      </c>
      <c r="L13" s="371"/>
      <c r="M13" s="358">
        <f>T13</f>
        <v>43957</v>
      </c>
      <c r="N13" s="359"/>
      <c r="O13" s="360"/>
      <c r="P13" s="33">
        <v>7</v>
      </c>
      <c r="Q13" s="33">
        <v>8</v>
      </c>
      <c r="R13" s="33">
        <v>20</v>
      </c>
      <c r="S13" s="34">
        <v>31.87</v>
      </c>
      <c r="T13" s="344">
        <f>T11</f>
        <v>43957</v>
      </c>
      <c r="U13" s="345"/>
      <c r="V13" s="346"/>
      <c r="W13" s="87">
        <f>((4.402+4.404+4.392)/3)</f>
        <v>4.3993333333333338</v>
      </c>
      <c r="X13" s="225">
        <v>9</v>
      </c>
      <c r="Y13" s="225">
        <v>300.22000000000003</v>
      </c>
    </row>
    <row r="14" spans="1:25" ht="21.95" customHeight="1">
      <c r="A14" s="102"/>
      <c r="B14" s="374"/>
      <c r="C14" s="375"/>
      <c r="D14" s="100"/>
      <c r="E14" s="100"/>
      <c r="F14" s="100"/>
      <c r="G14" s="100"/>
      <c r="H14" s="101"/>
      <c r="I14" s="100"/>
      <c r="J14" s="100"/>
      <c r="K14" s="376"/>
      <c r="L14" s="377"/>
      <c r="M14" s="389"/>
      <c r="N14" s="390"/>
      <c r="O14" s="391"/>
      <c r="P14" s="33"/>
      <c r="Q14" s="33"/>
      <c r="R14" s="33"/>
      <c r="S14" s="34"/>
      <c r="T14" s="35"/>
      <c r="V14" s="117"/>
      <c r="W14" s="87"/>
      <c r="X14" s="225"/>
      <c r="Y14" s="225"/>
    </row>
    <row r="15" spans="1:25" ht="21.95" customHeight="1">
      <c r="A15" s="89"/>
      <c r="B15" s="354"/>
      <c r="C15" s="355"/>
      <c r="D15" s="87"/>
      <c r="E15" s="87"/>
      <c r="F15" s="87"/>
      <c r="G15" s="87"/>
      <c r="H15" s="88"/>
      <c r="I15" s="87"/>
      <c r="J15" s="87"/>
      <c r="K15" s="370"/>
      <c r="L15" s="371"/>
      <c r="M15" s="358"/>
      <c r="N15" s="359"/>
      <c r="O15" s="360"/>
      <c r="P15" s="33"/>
      <c r="Q15" s="33"/>
      <c r="R15" s="33"/>
      <c r="S15" s="34"/>
      <c r="T15" s="35"/>
      <c r="V15" s="117"/>
      <c r="W15" s="87"/>
      <c r="X15" s="225"/>
      <c r="Y15" s="225"/>
    </row>
    <row r="16" spans="1:25" ht="21.95" customHeight="1">
      <c r="A16" s="89"/>
      <c r="B16" s="354"/>
      <c r="C16" s="355"/>
      <c r="D16" s="87"/>
      <c r="E16" s="87"/>
      <c r="F16" s="87"/>
      <c r="G16" s="87"/>
      <c r="H16" s="88"/>
      <c r="I16" s="87"/>
      <c r="J16" s="87"/>
      <c r="K16" s="370"/>
      <c r="L16" s="371"/>
      <c r="M16" s="358"/>
      <c r="N16" s="359"/>
      <c r="O16" s="360"/>
      <c r="P16" s="33"/>
      <c r="Q16" s="33"/>
      <c r="R16" s="33"/>
      <c r="S16" s="34"/>
      <c r="T16" s="35"/>
      <c r="V16" s="117"/>
      <c r="W16" s="87"/>
      <c r="X16" s="225"/>
      <c r="Y16" s="225"/>
    </row>
    <row r="17" spans="1:25" ht="21.95" customHeight="1">
      <c r="A17" s="89"/>
      <c r="B17" s="103"/>
      <c r="C17" s="104"/>
      <c r="D17" s="87"/>
      <c r="E17" s="87"/>
      <c r="F17" s="87"/>
      <c r="G17" s="87"/>
      <c r="H17" s="88"/>
      <c r="I17" s="87"/>
      <c r="J17" s="87"/>
      <c r="K17" s="105"/>
      <c r="L17" s="106"/>
      <c r="M17" s="88"/>
      <c r="N17" s="107"/>
      <c r="O17" s="108"/>
      <c r="P17" s="33"/>
      <c r="Q17" s="33"/>
      <c r="R17" s="33"/>
      <c r="S17" s="34"/>
      <c r="T17" s="35"/>
      <c r="V17" s="117"/>
      <c r="W17" s="87"/>
      <c r="X17" s="225"/>
      <c r="Y17" s="225"/>
    </row>
    <row r="18" spans="1:25" ht="21.95" customHeight="1">
      <c r="A18" s="89"/>
      <c r="B18" s="354"/>
      <c r="C18" s="355"/>
      <c r="D18" s="87"/>
      <c r="E18" s="87"/>
      <c r="F18" s="87"/>
      <c r="G18" s="87"/>
      <c r="H18" s="88"/>
      <c r="I18" s="87"/>
      <c r="J18" s="87"/>
      <c r="K18" s="370"/>
      <c r="L18" s="371"/>
      <c r="M18" s="358"/>
      <c r="N18" s="359"/>
      <c r="O18" s="360"/>
      <c r="P18" s="33"/>
      <c r="Q18" s="33"/>
      <c r="R18" s="33"/>
      <c r="S18" s="34"/>
      <c r="T18" s="35"/>
      <c r="V18" s="117"/>
      <c r="W18" s="87"/>
      <c r="X18" s="225"/>
      <c r="Y18" s="225"/>
    </row>
    <row r="19" spans="1:25" ht="21.95" customHeight="1">
      <c r="A19" s="89"/>
      <c r="B19" s="354"/>
      <c r="C19" s="355"/>
      <c r="D19" s="87"/>
      <c r="E19" s="87"/>
      <c r="F19" s="87"/>
      <c r="G19" s="87"/>
      <c r="H19" s="88"/>
      <c r="I19" s="87"/>
      <c r="J19" s="87"/>
      <c r="K19" s="370"/>
      <c r="L19" s="371"/>
      <c r="M19" s="354"/>
      <c r="N19" s="382"/>
      <c r="O19" s="383"/>
      <c r="P19" s="33"/>
      <c r="Q19" s="33"/>
      <c r="R19" s="33"/>
      <c r="S19" s="34"/>
      <c r="T19" s="35"/>
      <c r="V19" s="117"/>
      <c r="W19" s="87"/>
      <c r="X19" s="225"/>
      <c r="Y19" s="225"/>
    </row>
    <row r="20" spans="1:25" ht="13.5" customHeight="1">
      <c r="A20" s="91"/>
      <c r="B20" s="354"/>
      <c r="C20" s="355"/>
      <c r="D20" s="87"/>
      <c r="E20" s="87"/>
      <c r="F20" s="31"/>
      <c r="G20" s="87"/>
      <c r="H20" s="88"/>
      <c r="I20" s="87"/>
      <c r="J20" s="87"/>
      <c r="K20" s="370"/>
      <c r="L20" s="371"/>
      <c r="M20" s="354"/>
      <c r="N20" s="382"/>
      <c r="O20" s="383"/>
      <c r="P20" s="33"/>
      <c r="Q20" s="33"/>
      <c r="R20" s="33"/>
      <c r="S20" s="34"/>
      <c r="T20" s="35"/>
      <c r="V20" s="117"/>
      <c r="W20" s="87"/>
      <c r="X20" s="225"/>
      <c r="Y20" s="225"/>
    </row>
    <row r="21" spans="1:25" ht="13.5" customHeight="1">
      <c r="A21" s="91"/>
      <c r="B21" s="354"/>
      <c r="C21" s="355"/>
      <c r="D21" s="90"/>
      <c r="E21" s="90"/>
      <c r="F21" s="31"/>
      <c r="G21" s="87"/>
      <c r="H21" s="88"/>
      <c r="I21" s="87"/>
      <c r="J21" s="87"/>
      <c r="K21" s="370"/>
      <c r="L21" s="371"/>
      <c r="M21" s="354"/>
      <c r="N21" s="382"/>
      <c r="O21" s="383"/>
      <c r="P21" s="33"/>
      <c r="Q21" s="33"/>
      <c r="R21" s="33"/>
      <c r="S21" s="34"/>
      <c r="T21" s="35"/>
      <c r="V21" s="117"/>
      <c r="W21" s="228"/>
      <c r="X21" s="229"/>
      <c r="Y21" s="225"/>
    </row>
    <row r="22" spans="1:25" ht="21.95" customHeight="1">
      <c r="A22" s="92"/>
      <c r="B22" s="378"/>
      <c r="C22" s="381"/>
      <c r="D22" s="97"/>
      <c r="E22" s="97"/>
      <c r="F22" s="41"/>
      <c r="G22" s="99"/>
      <c r="H22" s="98"/>
      <c r="I22" s="99"/>
      <c r="J22" s="99"/>
      <c r="K22" s="368"/>
      <c r="L22" s="369"/>
      <c r="M22" s="378"/>
      <c r="N22" s="379"/>
      <c r="O22" s="380"/>
      <c r="P22" s="208"/>
      <c r="Q22" s="209"/>
      <c r="R22" s="209"/>
      <c r="S22" s="210"/>
      <c r="T22" s="211"/>
      <c r="U22" s="207"/>
      <c r="V22" s="212"/>
      <c r="W22" s="227"/>
      <c r="X22" s="212"/>
      <c r="Y22" s="230"/>
    </row>
    <row r="23" spans="1:25" ht="24.95" customHeight="1">
      <c r="A23" s="119" t="s">
        <v>51</v>
      </c>
      <c r="C23" s="8" t="s">
        <v>87</v>
      </c>
      <c r="E23" s="93"/>
      <c r="F23" s="93"/>
      <c r="G23" s="8" t="str">
        <f>C6</f>
        <v>องค์การบริหารส่วนตำบลคลองหก</v>
      </c>
      <c r="H23" s="93"/>
      <c r="I23" s="93"/>
      <c r="J23" s="93"/>
      <c r="K23" s="93"/>
      <c r="L23" s="93"/>
      <c r="M23" s="93"/>
      <c r="N23" s="93"/>
      <c r="O23" s="94"/>
      <c r="V23" s="150"/>
      <c r="W23" s="223"/>
      <c r="X23" s="223"/>
    </row>
    <row r="24" spans="1:25" ht="24.95" customHeight="1">
      <c r="A24" s="47"/>
      <c r="C24" s="8" t="s">
        <v>88</v>
      </c>
      <c r="E24" s="93"/>
      <c r="F24" s="93"/>
      <c r="G24" s="93"/>
      <c r="H24" s="93"/>
      <c r="I24" s="93"/>
      <c r="J24" s="93"/>
      <c r="K24" s="85"/>
      <c r="M24" s="93"/>
      <c r="N24" s="93"/>
      <c r="O24" s="94"/>
    </row>
    <row r="25" spans="1:25" ht="19.5" thickBot="1">
      <c r="A25" s="51"/>
      <c r="B25" s="15"/>
      <c r="C25" s="52"/>
      <c r="D25" s="15"/>
      <c r="E25" s="95"/>
      <c r="F25" s="95"/>
      <c r="G25" s="95"/>
      <c r="H25" s="95"/>
      <c r="I25" s="95"/>
      <c r="J25" s="62" t="s">
        <v>32</v>
      </c>
      <c r="K25" s="367" t="s">
        <v>89</v>
      </c>
      <c r="L25" s="367"/>
      <c r="M25" s="95"/>
      <c r="N25" s="95"/>
      <c r="O25" s="96"/>
    </row>
    <row r="26" spans="1:25" ht="19.5" thickTop="1">
      <c r="B26" s="55"/>
      <c r="C26" s="55"/>
      <c r="D26" s="7"/>
    </row>
    <row r="27" spans="1:25">
      <c r="B27" s="55"/>
      <c r="C27" s="55"/>
      <c r="D27" s="56"/>
    </row>
    <row r="28" spans="1:25">
      <c r="D28" s="11"/>
    </row>
    <row r="29" spans="1:25">
      <c r="D29" s="11"/>
    </row>
    <row r="30" spans="1:25">
      <c r="D30" s="57"/>
    </row>
    <row r="31" spans="1:25">
      <c r="D31" s="11"/>
      <c r="E31" s="49"/>
      <c r="F31" s="49"/>
      <c r="G31" s="11"/>
      <c r="H31" s="49"/>
      <c r="I31" s="49"/>
    </row>
    <row r="32" spans="1:25">
      <c r="D32" s="11"/>
      <c r="E32" s="49"/>
      <c r="F32" s="49"/>
      <c r="G32" s="49"/>
      <c r="H32" s="49"/>
      <c r="I32" s="49"/>
    </row>
  </sheetData>
  <mergeCells count="62">
    <mergeCell ref="G3:J7"/>
    <mergeCell ref="B13:C13"/>
    <mergeCell ref="M14:O14"/>
    <mergeCell ref="K11:L11"/>
    <mergeCell ref="K12:L12"/>
    <mergeCell ref="K8:L10"/>
    <mergeCell ref="K13:L13"/>
    <mergeCell ref="M18:O18"/>
    <mergeCell ref="K16:L16"/>
    <mergeCell ref="M16:O16"/>
    <mergeCell ref="M15:O15"/>
    <mergeCell ref="B19:C19"/>
    <mergeCell ref="B15:C15"/>
    <mergeCell ref="B18:C18"/>
    <mergeCell ref="K18:L18"/>
    <mergeCell ref="M19:O19"/>
    <mergeCell ref="M22:O22"/>
    <mergeCell ref="B22:C22"/>
    <mergeCell ref="B20:C20"/>
    <mergeCell ref="B21:C21"/>
    <mergeCell ref="M20:O20"/>
    <mergeCell ref="M21:O21"/>
    <mergeCell ref="K25:L25"/>
    <mergeCell ref="B16:C16"/>
    <mergeCell ref="K22:L22"/>
    <mergeCell ref="K15:L15"/>
    <mergeCell ref="F8:F10"/>
    <mergeCell ref="G8:G10"/>
    <mergeCell ref="H8:H10"/>
    <mergeCell ref="I8:I10"/>
    <mergeCell ref="J8:J10"/>
    <mergeCell ref="K19:L19"/>
    <mergeCell ref="K20:L20"/>
    <mergeCell ref="K21:L21"/>
    <mergeCell ref="B14:C14"/>
    <mergeCell ref="K14:L14"/>
    <mergeCell ref="A8:A10"/>
    <mergeCell ref="E9:E10"/>
    <mergeCell ref="D9:D10"/>
    <mergeCell ref="B8:C10"/>
    <mergeCell ref="C7:D7"/>
    <mergeCell ref="T11:V11"/>
    <mergeCell ref="T12:V12"/>
    <mergeCell ref="T13:V13"/>
    <mergeCell ref="C1:F1"/>
    <mergeCell ref="K2:M2"/>
    <mergeCell ref="M4:O4"/>
    <mergeCell ref="K1:O1"/>
    <mergeCell ref="B12:C12"/>
    <mergeCell ref="B11:C11"/>
    <mergeCell ref="K5:L6"/>
    <mergeCell ref="M5:O6"/>
    <mergeCell ref="M7:O7"/>
    <mergeCell ref="M8:O10"/>
    <mergeCell ref="M11:O11"/>
    <mergeCell ref="M12:O12"/>
    <mergeCell ref="M13:O13"/>
    <mergeCell ref="W9:W10"/>
    <mergeCell ref="X9:X10"/>
    <mergeCell ref="W8:X8"/>
    <mergeCell ref="Y8:Y10"/>
    <mergeCell ref="T10:V10"/>
  </mergeCells>
  <phoneticPr fontId="1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</sheetPr>
  <dimension ref="A1:AJ65"/>
  <sheetViews>
    <sheetView workbookViewId="0">
      <selection activeCell="Z37" sqref="Z37"/>
    </sheetView>
  </sheetViews>
  <sheetFormatPr defaultRowHeight="18.75"/>
  <cols>
    <col min="1" max="1" width="7.28515625" style="61" customWidth="1"/>
    <col min="2" max="2" width="6.28515625" style="61" customWidth="1"/>
    <col min="3" max="3" width="8.5703125" style="61" customWidth="1"/>
    <col min="4" max="4" width="9.42578125" style="61" customWidth="1"/>
    <col min="5" max="6" width="12.7109375" style="61" customWidth="1"/>
    <col min="7" max="7" width="11.28515625" style="61" customWidth="1"/>
    <col min="8" max="8" width="12.7109375" style="61" customWidth="1"/>
    <col min="9" max="10" width="5.7109375" style="61" customWidth="1"/>
    <col min="11" max="11" width="9.7109375" style="61" customWidth="1"/>
    <col min="12" max="12" width="10.7109375" style="61" customWidth="1"/>
    <col min="13" max="14" width="6.28515625" style="61" customWidth="1"/>
    <col min="15" max="16" width="4.7109375" style="61" customWidth="1"/>
    <col min="17" max="17" width="9.7109375" style="61" customWidth="1"/>
    <col min="18" max="18" width="11.28515625" style="61" customWidth="1"/>
    <col min="19" max="19" width="4.28515625" style="18" customWidth="1"/>
    <col min="20" max="20" width="4.7109375" style="18" customWidth="1"/>
    <col min="21" max="22" width="3.7109375" style="18" customWidth="1"/>
    <col min="23" max="24" width="4.28515625" style="18" customWidth="1"/>
    <col min="25" max="25" width="4.42578125" style="61" bestFit="1" customWidth="1"/>
    <col min="26" max="26" width="3.28515625" style="18" bestFit="1" customWidth="1"/>
    <col min="27" max="28" width="5.140625" style="61" bestFit="1" customWidth="1"/>
    <col min="29" max="34" width="5.7109375" style="61" customWidth="1"/>
    <col min="35" max="35" width="5.28515625" style="61" customWidth="1"/>
    <col min="36" max="36" width="6.5703125" style="61" bestFit="1" customWidth="1"/>
    <col min="37" max="16384" width="9.140625" style="61"/>
  </cols>
  <sheetData>
    <row r="1" spans="1:36" ht="29.1" customHeight="1" thickTop="1">
      <c r="A1" s="118" t="s">
        <v>33</v>
      </c>
      <c r="B1" s="132"/>
      <c r="C1" s="133" t="s">
        <v>53</v>
      </c>
      <c r="D1" s="134"/>
      <c r="E1" s="135"/>
      <c r="F1" s="136"/>
      <c r="G1" s="1"/>
      <c r="H1" s="81" t="s">
        <v>34</v>
      </c>
      <c r="I1" s="137"/>
      <c r="J1" s="138"/>
      <c r="K1" s="138"/>
      <c r="L1" s="261" t="s">
        <v>35</v>
      </c>
      <c r="M1" s="262"/>
      <c r="N1" s="262"/>
      <c r="O1" s="262"/>
      <c r="P1" s="262"/>
      <c r="Q1" s="262"/>
      <c r="R1" s="263"/>
      <c r="S1" s="139"/>
      <c r="T1" s="217"/>
      <c r="U1" s="217"/>
    </row>
    <row r="2" spans="1:36" ht="27" customHeight="1">
      <c r="A2" s="119"/>
      <c r="B2" s="130"/>
      <c r="C2" s="140" t="s">
        <v>54</v>
      </c>
      <c r="D2" s="141"/>
      <c r="E2" s="141"/>
      <c r="F2" s="142"/>
      <c r="G2" s="143"/>
      <c r="H2" s="144" t="s">
        <v>36</v>
      </c>
      <c r="I2" s="145"/>
      <c r="J2" s="20"/>
      <c r="K2" s="20"/>
      <c r="L2" s="317" t="s">
        <v>90</v>
      </c>
      <c r="M2" s="318"/>
      <c r="N2" s="318"/>
      <c r="O2" s="318"/>
      <c r="P2" s="319"/>
      <c r="Q2" s="146" t="s">
        <v>6</v>
      </c>
      <c r="R2" s="147" t="s">
        <v>91</v>
      </c>
    </row>
    <row r="3" spans="1:36" ht="24" customHeight="1">
      <c r="A3" s="119" t="s">
        <v>38</v>
      </c>
      <c r="B3" s="10"/>
      <c r="C3" s="141" t="s">
        <v>58</v>
      </c>
      <c r="D3" s="141"/>
      <c r="E3" s="148"/>
      <c r="F3" s="142"/>
      <c r="G3" s="320" t="s">
        <v>39</v>
      </c>
      <c r="H3" s="321"/>
      <c r="I3" s="321"/>
      <c r="J3" s="321"/>
      <c r="K3" s="322"/>
      <c r="L3" s="149"/>
      <c r="M3" s="72"/>
      <c r="N3" s="72"/>
      <c r="O3" s="150"/>
      <c r="P3" s="150"/>
      <c r="Q3" s="150"/>
      <c r="R3" s="151"/>
      <c r="U3" s="61"/>
      <c r="V3" s="61"/>
      <c r="W3" s="61"/>
      <c r="X3" s="141"/>
      <c r="Y3" s="141"/>
      <c r="Z3" s="141"/>
      <c r="AA3" s="141"/>
    </row>
    <row r="4" spans="1:36" ht="24" customHeight="1">
      <c r="A4" s="119"/>
      <c r="B4" s="10"/>
      <c r="C4" s="141" t="s">
        <v>60</v>
      </c>
      <c r="D4" s="141"/>
      <c r="E4" s="148"/>
      <c r="F4" s="142"/>
      <c r="G4" s="323"/>
      <c r="H4" s="324"/>
      <c r="I4" s="324"/>
      <c r="J4" s="324"/>
      <c r="K4" s="325"/>
      <c r="L4" s="123" t="s">
        <v>40</v>
      </c>
      <c r="M4" s="124"/>
      <c r="N4" s="124"/>
      <c r="O4" s="129" t="s">
        <v>61</v>
      </c>
      <c r="P4" s="129"/>
      <c r="Q4" s="129"/>
      <c r="R4" s="113"/>
      <c r="U4" s="130"/>
      <c r="V4" s="130"/>
      <c r="W4" s="130"/>
      <c r="X4" s="140"/>
      <c r="Y4" s="140"/>
      <c r="Z4" s="140"/>
      <c r="AA4" s="140"/>
    </row>
    <row r="5" spans="1:36" ht="24" customHeight="1">
      <c r="A5" s="119" t="s">
        <v>41</v>
      </c>
      <c r="B5" s="10"/>
      <c r="C5" s="140" t="s">
        <v>62</v>
      </c>
      <c r="D5" s="152"/>
      <c r="E5" s="148"/>
      <c r="F5" s="142"/>
      <c r="G5" s="323"/>
      <c r="H5" s="324"/>
      <c r="I5" s="324"/>
      <c r="J5" s="324"/>
      <c r="K5" s="325"/>
      <c r="L5" s="329" t="s">
        <v>42</v>
      </c>
      <c r="M5" s="330"/>
      <c r="N5" s="330"/>
      <c r="O5" s="356" t="s">
        <v>92</v>
      </c>
      <c r="P5" s="356"/>
      <c r="Q5" s="356"/>
      <c r="R5" s="357"/>
    </row>
    <row r="6" spans="1:36" ht="27" customHeight="1">
      <c r="A6" s="119" t="s">
        <v>43</v>
      </c>
      <c r="B6" s="10"/>
      <c r="C6" s="315" t="s">
        <v>65</v>
      </c>
      <c r="D6" s="404"/>
      <c r="E6" s="404"/>
      <c r="G6" s="323"/>
      <c r="H6" s="324"/>
      <c r="I6" s="324"/>
      <c r="J6" s="324"/>
      <c r="K6" s="325"/>
      <c r="L6" s="329"/>
      <c r="M6" s="330"/>
      <c r="N6" s="330"/>
      <c r="O6" s="356"/>
      <c r="P6" s="356"/>
      <c r="Q6" s="356"/>
      <c r="R6" s="357"/>
      <c r="T6" s="153"/>
      <c r="Z6" s="218"/>
      <c r="AA6" s="218"/>
      <c r="AB6" s="154"/>
      <c r="AC6" s="155"/>
    </row>
    <row r="7" spans="1:36" ht="24" customHeight="1" thickBot="1">
      <c r="A7" s="120" t="s">
        <v>44</v>
      </c>
      <c r="B7" s="14"/>
      <c r="C7" s="316">
        <v>44050</v>
      </c>
      <c r="D7" s="405"/>
      <c r="E7" s="406"/>
      <c r="F7" s="62"/>
      <c r="G7" s="326"/>
      <c r="H7" s="327"/>
      <c r="I7" s="327"/>
      <c r="J7" s="327"/>
      <c r="K7" s="328"/>
      <c r="L7" s="125" t="s">
        <v>45</v>
      </c>
      <c r="M7" s="126"/>
      <c r="N7" s="126"/>
      <c r="O7" s="156" t="s">
        <v>93</v>
      </c>
      <c r="P7" s="157"/>
      <c r="Q7" s="157"/>
      <c r="R7" s="158"/>
      <c r="T7" s="219"/>
      <c r="U7" s="220"/>
      <c r="V7" s="220"/>
      <c r="W7" s="220"/>
      <c r="X7" s="220"/>
      <c r="Z7" s="221"/>
      <c r="AA7" s="221"/>
      <c r="AB7" s="154"/>
      <c r="AC7" s="155"/>
      <c r="AE7" s="159"/>
    </row>
    <row r="8" spans="1:36" ht="12" customHeight="1" thickTop="1">
      <c r="A8" s="296" t="s">
        <v>46</v>
      </c>
      <c r="B8" s="300" t="s">
        <v>47</v>
      </c>
      <c r="C8" s="301"/>
      <c r="D8" s="301"/>
      <c r="E8" s="301"/>
      <c r="F8" s="306" t="s">
        <v>48</v>
      </c>
      <c r="G8" s="307"/>
      <c r="H8" s="307"/>
      <c r="I8" s="300" t="s">
        <v>49</v>
      </c>
      <c r="J8" s="301"/>
      <c r="K8" s="301"/>
      <c r="L8" s="301"/>
      <c r="M8" s="301"/>
      <c r="N8" s="306" t="s">
        <v>50</v>
      </c>
      <c r="O8" s="307"/>
      <c r="P8" s="307"/>
      <c r="Q8" s="307"/>
      <c r="R8" s="312"/>
      <c r="T8" s="153"/>
      <c r="Z8" s="161"/>
      <c r="AA8" s="161"/>
      <c r="AB8" s="160"/>
      <c r="AC8" s="161"/>
    </row>
    <row r="9" spans="1:36" ht="12" customHeight="1">
      <c r="A9" s="297"/>
      <c r="B9" s="302"/>
      <c r="C9" s="303"/>
      <c r="D9" s="303"/>
      <c r="E9" s="303"/>
      <c r="F9" s="308"/>
      <c r="G9" s="309"/>
      <c r="H9" s="309"/>
      <c r="I9" s="302"/>
      <c r="J9" s="303"/>
      <c r="K9" s="303"/>
      <c r="L9" s="303"/>
      <c r="M9" s="303"/>
      <c r="N9" s="308"/>
      <c r="O9" s="309"/>
      <c r="P9" s="309"/>
      <c r="Q9" s="309"/>
      <c r="R9" s="313"/>
      <c r="T9" s="153"/>
      <c r="Z9" s="160"/>
      <c r="AA9" s="160"/>
      <c r="AB9" s="160"/>
      <c r="AC9" s="161"/>
    </row>
    <row r="10" spans="1:36" ht="12" customHeight="1">
      <c r="A10" s="298"/>
      <c r="B10" s="302"/>
      <c r="C10" s="303"/>
      <c r="D10" s="303"/>
      <c r="E10" s="303"/>
      <c r="F10" s="308"/>
      <c r="G10" s="309"/>
      <c r="H10" s="309"/>
      <c r="I10" s="302"/>
      <c r="J10" s="303"/>
      <c r="K10" s="303"/>
      <c r="L10" s="303"/>
      <c r="M10" s="303"/>
      <c r="N10" s="308"/>
      <c r="O10" s="309"/>
      <c r="P10" s="309"/>
      <c r="Q10" s="309"/>
      <c r="R10" s="313"/>
      <c r="T10" s="162"/>
      <c r="Y10" s="18"/>
      <c r="AC10" s="163"/>
      <c r="AD10" s="163"/>
      <c r="AE10" s="222"/>
      <c r="AF10" s="222"/>
      <c r="AG10" s="289"/>
      <c r="AH10" s="289"/>
      <c r="AI10" s="163"/>
    </row>
    <row r="11" spans="1:36" ht="12" customHeight="1">
      <c r="A11" s="299"/>
      <c r="B11" s="304"/>
      <c r="C11" s="305"/>
      <c r="D11" s="305"/>
      <c r="E11" s="305"/>
      <c r="F11" s="310"/>
      <c r="G11" s="311"/>
      <c r="H11" s="311"/>
      <c r="I11" s="304"/>
      <c r="J11" s="305"/>
      <c r="K11" s="305"/>
      <c r="L11" s="305"/>
      <c r="M11" s="305"/>
      <c r="N11" s="310"/>
      <c r="O11" s="311"/>
      <c r="P11" s="311"/>
      <c r="Q11" s="311"/>
      <c r="R11" s="314"/>
      <c r="Y11" s="18"/>
      <c r="AA11" s="18"/>
      <c r="AB11" s="18"/>
      <c r="AC11" s="164"/>
      <c r="AD11" s="164"/>
      <c r="AE11" s="164"/>
      <c r="AF11" s="164"/>
      <c r="AG11" s="164"/>
      <c r="AH11" s="164"/>
      <c r="AI11" s="164"/>
    </row>
    <row r="12" spans="1:36" ht="14.1" customHeight="1">
      <c r="A12" s="293">
        <v>1</v>
      </c>
      <c r="B12" s="392"/>
      <c r="C12" s="393"/>
      <c r="D12" s="165"/>
      <c r="E12" s="166"/>
      <c r="F12" s="122"/>
      <c r="I12" s="21"/>
      <c r="J12" s="72"/>
      <c r="K12" s="166"/>
      <c r="L12" s="166"/>
      <c r="M12" s="166"/>
      <c r="N12" s="122"/>
      <c r="R12" s="74"/>
      <c r="S12" s="167"/>
      <c r="T12" s="128"/>
      <c r="U12" s="168"/>
      <c r="V12" s="168"/>
      <c r="W12" s="154"/>
      <c r="X12" s="167"/>
      <c r="Y12" s="154"/>
      <c r="Z12" s="169"/>
      <c r="AA12" s="170"/>
      <c r="AB12" s="170"/>
      <c r="AC12" s="171"/>
      <c r="AD12" s="171"/>
      <c r="AE12" s="172"/>
      <c r="AF12" s="172"/>
      <c r="AG12" s="7"/>
      <c r="AH12" s="7"/>
      <c r="AI12" s="7"/>
      <c r="AJ12" s="173"/>
    </row>
    <row r="13" spans="1:36" ht="14.1" customHeight="1">
      <c r="A13" s="294"/>
      <c r="B13" s="394"/>
      <c r="C13" s="395"/>
      <c r="D13" s="166"/>
      <c r="E13" s="166"/>
      <c r="F13" s="174"/>
      <c r="I13" s="21"/>
      <c r="K13" s="166"/>
      <c r="L13" s="166"/>
      <c r="M13" s="166"/>
      <c r="N13" s="174"/>
      <c r="R13" s="74"/>
      <c r="S13" s="167"/>
      <c r="T13" s="128"/>
      <c r="U13" s="168"/>
      <c r="V13" s="168"/>
      <c r="W13" s="154"/>
      <c r="X13" s="167"/>
      <c r="Y13" s="154"/>
      <c r="Z13" s="169"/>
      <c r="AA13" s="170"/>
      <c r="AB13" s="170"/>
      <c r="AC13" s="171"/>
      <c r="AD13" s="171"/>
      <c r="AE13" s="172"/>
      <c r="AF13" s="172"/>
      <c r="AG13" s="7"/>
      <c r="AH13" s="7"/>
      <c r="AI13" s="7"/>
      <c r="AJ13" s="173"/>
    </row>
    <row r="14" spans="1:36" ht="14.1" customHeight="1">
      <c r="A14" s="294"/>
      <c r="B14" s="394"/>
      <c r="C14" s="395"/>
      <c r="D14" s="166"/>
      <c r="E14" s="166"/>
      <c r="F14" s="174"/>
      <c r="I14" s="21"/>
      <c r="K14" s="166"/>
      <c r="L14" s="166"/>
      <c r="M14" s="166"/>
      <c r="N14" s="174"/>
      <c r="R14" s="74"/>
      <c r="S14" s="167"/>
      <c r="T14" s="128"/>
      <c r="U14" s="168"/>
      <c r="V14" s="168"/>
      <c r="W14" s="154"/>
      <c r="X14" s="167"/>
      <c r="Y14" s="154"/>
      <c r="Z14" s="169"/>
      <c r="AA14" s="170"/>
      <c r="AB14" s="170"/>
      <c r="AC14" s="171"/>
      <c r="AD14" s="171"/>
      <c r="AE14" s="172"/>
      <c r="AF14" s="172"/>
      <c r="AG14" s="7"/>
      <c r="AH14" s="7"/>
      <c r="AI14" s="7"/>
      <c r="AJ14" s="173"/>
    </row>
    <row r="15" spans="1:36" ht="14.1" customHeight="1">
      <c r="A15" s="294"/>
      <c r="B15" s="394"/>
      <c r="C15" s="395"/>
      <c r="D15" s="166"/>
      <c r="E15" s="166"/>
      <c r="F15" s="174"/>
      <c r="I15" s="21"/>
      <c r="K15" s="166"/>
      <c r="L15" s="166"/>
      <c r="M15" s="166"/>
      <c r="N15" s="174"/>
      <c r="R15" s="74"/>
      <c r="S15" s="167"/>
      <c r="T15" s="128"/>
      <c r="U15" s="168"/>
      <c r="V15" s="168"/>
      <c r="W15" s="168"/>
      <c r="X15" s="167"/>
      <c r="Z15" s="167"/>
      <c r="AA15" s="170"/>
      <c r="AB15" s="170"/>
      <c r="AC15" s="171"/>
      <c r="AD15" s="171"/>
      <c r="AE15" s="172"/>
      <c r="AF15" s="172"/>
      <c r="AG15" s="7"/>
      <c r="AH15" s="7"/>
      <c r="AI15" s="7"/>
      <c r="AJ15" s="18"/>
    </row>
    <row r="16" spans="1:36" ht="14.1" customHeight="1">
      <c r="A16" s="294"/>
      <c r="B16" s="394"/>
      <c r="C16" s="395"/>
      <c r="D16" s="166"/>
      <c r="E16" s="166"/>
      <c r="F16" s="174"/>
      <c r="I16" s="21"/>
      <c r="K16" s="166"/>
      <c r="L16" s="166"/>
      <c r="M16" s="166"/>
      <c r="N16" s="174"/>
      <c r="R16" s="74"/>
      <c r="S16" s="167"/>
      <c r="T16" s="128"/>
      <c r="U16" s="168"/>
      <c r="V16" s="168"/>
      <c r="W16" s="154"/>
      <c r="X16" s="167"/>
      <c r="Y16" s="154"/>
      <c r="Z16" s="169"/>
      <c r="AA16" s="170"/>
      <c r="AB16" s="170"/>
      <c r="AC16" s="171"/>
      <c r="AD16" s="171"/>
      <c r="AE16" s="172"/>
      <c r="AF16" s="172"/>
      <c r="AG16" s="7"/>
      <c r="AH16" s="7"/>
      <c r="AI16" s="7"/>
      <c r="AJ16" s="173"/>
    </row>
    <row r="17" spans="1:36" ht="14.1" customHeight="1">
      <c r="A17" s="294"/>
      <c r="B17" s="394"/>
      <c r="C17" s="395"/>
      <c r="D17" s="166"/>
      <c r="E17" s="166"/>
      <c r="F17" s="174"/>
      <c r="I17" s="21"/>
      <c r="K17" s="166"/>
      <c r="L17" s="166"/>
      <c r="M17" s="166"/>
      <c r="N17" s="174"/>
      <c r="R17" s="74"/>
      <c r="S17" s="167"/>
      <c r="T17" s="164"/>
      <c r="X17" s="167"/>
      <c r="Y17" s="154"/>
      <c r="Z17" s="167"/>
      <c r="AA17" s="170"/>
      <c r="AB17" s="170"/>
      <c r="AC17" s="171"/>
      <c r="AD17" s="171"/>
      <c r="AE17" s="172"/>
      <c r="AF17" s="172"/>
      <c r="AG17" s="7"/>
      <c r="AH17" s="7"/>
      <c r="AI17" s="7"/>
      <c r="AJ17" s="18"/>
    </row>
    <row r="18" spans="1:36" ht="14.1" customHeight="1">
      <c r="A18" s="295"/>
      <c r="B18" s="396"/>
      <c r="C18" s="397"/>
      <c r="D18" s="175"/>
      <c r="E18" s="175"/>
      <c r="F18" s="176"/>
      <c r="G18" s="177"/>
      <c r="H18" s="177"/>
      <c r="I18" s="178"/>
      <c r="J18" s="177"/>
      <c r="K18" s="175"/>
      <c r="L18" s="175"/>
      <c r="M18" s="175"/>
      <c r="N18" s="176"/>
      <c r="O18" s="177"/>
      <c r="P18" s="177"/>
      <c r="Q18" s="177"/>
      <c r="R18" s="179"/>
      <c r="S18" s="167"/>
      <c r="T18" s="164"/>
      <c r="X18" s="167"/>
      <c r="Y18" s="154"/>
      <c r="Z18" s="167"/>
      <c r="AA18" s="170"/>
      <c r="AB18" s="170"/>
      <c r="AC18" s="171"/>
      <c r="AD18" s="171"/>
      <c r="AE18" s="172"/>
      <c r="AF18" s="172"/>
      <c r="AG18" s="7"/>
      <c r="AH18" s="7"/>
      <c r="AI18" s="7"/>
      <c r="AJ18" s="18"/>
    </row>
    <row r="19" spans="1:36" ht="14.1" customHeight="1">
      <c r="A19" s="293">
        <f>A12+1</f>
        <v>2</v>
      </c>
      <c r="B19" s="398"/>
      <c r="C19" s="399"/>
      <c r="D19" s="166"/>
      <c r="E19" s="166"/>
      <c r="F19" s="174"/>
      <c r="I19" s="21"/>
      <c r="K19" s="166"/>
      <c r="L19" s="166"/>
      <c r="M19" s="166"/>
      <c r="N19" s="174"/>
      <c r="R19" s="74"/>
      <c r="S19" s="167"/>
    </row>
    <row r="20" spans="1:36" ht="14.1" customHeight="1">
      <c r="A20" s="294"/>
      <c r="B20" s="400"/>
      <c r="C20" s="401"/>
      <c r="D20" s="166"/>
      <c r="E20" s="166"/>
      <c r="F20" s="174"/>
      <c r="I20" s="21"/>
      <c r="K20" s="166"/>
      <c r="L20" s="166"/>
      <c r="M20" s="166"/>
      <c r="N20" s="174"/>
      <c r="R20" s="74"/>
      <c r="S20" s="167"/>
      <c r="T20" s="128"/>
      <c r="U20" s="168"/>
      <c r="V20" s="168"/>
      <c r="W20" s="154"/>
      <c r="X20" s="167"/>
      <c r="Y20" s="154"/>
      <c r="Z20" s="169"/>
      <c r="AA20" s="170"/>
      <c r="AB20" s="170"/>
      <c r="AC20" s="171"/>
      <c r="AD20" s="171"/>
      <c r="AE20" s="172"/>
      <c r="AF20" s="172"/>
      <c r="AG20" s="7"/>
      <c r="AH20" s="7"/>
      <c r="AI20" s="7"/>
      <c r="AJ20" s="173"/>
    </row>
    <row r="21" spans="1:36" ht="14.1" customHeight="1">
      <c r="A21" s="294"/>
      <c r="B21" s="400"/>
      <c r="C21" s="401"/>
      <c r="D21" s="166"/>
      <c r="E21" s="166"/>
      <c r="F21" s="174"/>
      <c r="I21" s="21"/>
      <c r="K21" s="166"/>
      <c r="L21" s="166"/>
      <c r="M21" s="166"/>
      <c r="N21" s="174"/>
      <c r="R21" s="74"/>
      <c r="S21" s="167"/>
      <c r="T21" s="164"/>
      <c r="X21" s="167"/>
      <c r="Y21" s="154"/>
      <c r="Z21" s="167"/>
      <c r="AA21" s="170"/>
      <c r="AB21" s="170"/>
      <c r="AC21" s="171"/>
      <c r="AD21" s="171"/>
      <c r="AE21" s="172"/>
      <c r="AF21" s="172"/>
      <c r="AG21" s="7"/>
      <c r="AH21" s="7"/>
      <c r="AI21" s="7"/>
      <c r="AJ21" s="18"/>
    </row>
    <row r="22" spans="1:36" ht="14.1" customHeight="1">
      <c r="A22" s="294"/>
      <c r="B22" s="400"/>
      <c r="C22" s="401"/>
      <c r="D22" s="166"/>
      <c r="E22" s="166"/>
      <c r="F22" s="174"/>
      <c r="I22" s="21"/>
      <c r="K22" s="166"/>
      <c r="L22" s="166"/>
      <c r="M22" s="166"/>
      <c r="N22" s="174"/>
      <c r="R22" s="74"/>
      <c r="S22" s="167"/>
      <c r="T22" s="164"/>
      <c r="X22" s="167"/>
      <c r="Y22" s="154"/>
      <c r="Z22" s="167"/>
      <c r="AA22" s="170"/>
      <c r="AB22" s="170"/>
      <c r="AC22" s="171"/>
      <c r="AD22" s="171"/>
      <c r="AE22" s="172"/>
      <c r="AF22" s="172"/>
      <c r="AG22" s="7"/>
      <c r="AH22" s="7"/>
      <c r="AI22" s="7"/>
      <c r="AJ22" s="18"/>
    </row>
    <row r="23" spans="1:36" ht="14.1" customHeight="1">
      <c r="A23" s="294"/>
      <c r="B23" s="400"/>
      <c r="C23" s="401"/>
      <c r="D23" s="166"/>
      <c r="E23" s="166"/>
      <c r="F23" s="174"/>
      <c r="I23" s="21"/>
      <c r="K23" s="166"/>
      <c r="L23" s="166"/>
      <c r="M23" s="166"/>
      <c r="N23" s="174"/>
      <c r="R23" s="74"/>
      <c r="S23" s="167"/>
      <c r="T23" s="128"/>
      <c r="U23" s="168"/>
      <c r="V23" s="168"/>
      <c r="W23" s="168"/>
      <c r="X23" s="167"/>
      <c r="Z23" s="167"/>
      <c r="AA23" s="170"/>
      <c r="AB23" s="170"/>
      <c r="AC23" s="171"/>
      <c r="AD23" s="171"/>
      <c r="AE23" s="172"/>
      <c r="AF23" s="172"/>
      <c r="AG23" s="7"/>
      <c r="AH23" s="7"/>
      <c r="AI23" s="7"/>
      <c r="AJ23" s="18"/>
    </row>
    <row r="24" spans="1:36" ht="14.1" customHeight="1">
      <c r="A24" s="294"/>
      <c r="B24" s="400"/>
      <c r="C24" s="401"/>
      <c r="D24" s="166"/>
      <c r="E24" s="166"/>
      <c r="F24" s="174"/>
      <c r="I24" s="21"/>
      <c r="K24" s="166"/>
      <c r="L24" s="166"/>
      <c r="M24" s="166"/>
      <c r="N24" s="174"/>
      <c r="R24" s="74"/>
      <c r="S24" s="167"/>
      <c r="T24" s="128"/>
      <c r="U24" s="168"/>
      <c r="V24" s="168"/>
      <c r="W24" s="154"/>
      <c r="X24" s="167"/>
      <c r="Y24" s="154"/>
      <c r="Z24" s="169"/>
      <c r="AA24" s="170"/>
      <c r="AB24" s="170"/>
      <c r="AC24" s="171"/>
      <c r="AD24" s="171"/>
      <c r="AE24" s="172"/>
      <c r="AF24" s="172"/>
      <c r="AG24" s="7"/>
      <c r="AH24" s="7"/>
      <c r="AI24" s="7"/>
      <c r="AJ24" s="173"/>
    </row>
    <row r="25" spans="1:36" ht="14.1" customHeight="1">
      <c r="A25" s="295"/>
      <c r="B25" s="402"/>
      <c r="C25" s="403"/>
      <c r="D25" s="175"/>
      <c r="E25" s="175"/>
      <c r="F25" s="176"/>
      <c r="G25" s="177"/>
      <c r="H25" s="177"/>
      <c r="I25" s="178"/>
      <c r="J25" s="177"/>
      <c r="K25" s="175"/>
      <c r="L25" s="175"/>
      <c r="M25" s="175"/>
      <c r="N25" s="176"/>
      <c r="O25" s="177"/>
      <c r="P25" s="177"/>
      <c r="Q25" s="177"/>
      <c r="R25" s="179"/>
      <c r="S25" s="167"/>
      <c r="T25" s="164"/>
      <c r="X25" s="167"/>
      <c r="Y25" s="154"/>
      <c r="Z25" s="167"/>
      <c r="AA25" s="170"/>
      <c r="AB25" s="170"/>
      <c r="AC25" s="171"/>
      <c r="AD25" s="171"/>
      <c r="AE25" s="172"/>
      <c r="AF25" s="172"/>
      <c r="AG25" s="7"/>
      <c r="AH25" s="7"/>
      <c r="AI25" s="7"/>
      <c r="AJ25" s="18"/>
    </row>
    <row r="26" spans="1:36" ht="14.1" customHeight="1">
      <c r="A26" s="294">
        <f>A19+1</f>
        <v>3</v>
      </c>
      <c r="B26" s="398"/>
      <c r="C26" s="399"/>
      <c r="D26" s="166"/>
      <c r="E26" s="166"/>
      <c r="F26" s="174"/>
      <c r="I26" s="21"/>
      <c r="K26" s="166"/>
      <c r="L26" s="166"/>
      <c r="M26" s="166"/>
      <c r="N26" s="174"/>
      <c r="R26" s="74"/>
      <c r="S26" s="167"/>
    </row>
    <row r="27" spans="1:36" ht="14.1" customHeight="1">
      <c r="A27" s="294"/>
      <c r="B27" s="400"/>
      <c r="C27" s="401"/>
      <c r="D27" s="166"/>
      <c r="E27" s="166"/>
      <c r="F27" s="174"/>
      <c r="I27" s="21"/>
      <c r="K27" s="166"/>
      <c r="L27" s="166"/>
      <c r="M27" s="166"/>
      <c r="N27" s="174"/>
      <c r="R27" s="74"/>
      <c r="S27" s="167"/>
      <c r="T27" s="128"/>
      <c r="U27" s="168"/>
      <c r="V27" s="168"/>
      <c r="W27" s="154"/>
      <c r="X27" s="167"/>
      <c r="Y27" s="154"/>
      <c r="Z27" s="169"/>
      <c r="AA27" s="170"/>
      <c r="AB27" s="170"/>
      <c r="AC27" s="171"/>
      <c r="AD27" s="171"/>
      <c r="AE27" s="172"/>
      <c r="AF27" s="172"/>
      <c r="AG27" s="7"/>
      <c r="AH27" s="7"/>
      <c r="AI27" s="7"/>
      <c r="AJ27" s="173"/>
    </row>
    <row r="28" spans="1:36" ht="14.1" customHeight="1">
      <c r="A28" s="294"/>
      <c r="B28" s="400"/>
      <c r="C28" s="401"/>
      <c r="D28" s="166"/>
      <c r="E28" s="166"/>
      <c r="F28" s="174"/>
      <c r="I28" s="21"/>
      <c r="K28" s="166"/>
      <c r="L28" s="166"/>
      <c r="M28" s="166"/>
      <c r="N28" s="174"/>
      <c r="R28" s="74"/>
      <c r="S28" s="167"/>
      <c r="T28" s="164"/>
      <c r="X28" s="167"/>
      <c r="Y28" s="154"/>
      <c r="Z28" s="167"/>
      <c r="AA28" s="170"/>
      <c r="AB28" s="170"/>
      <c r="AC28" s="171"/>
      <c r="AD28" s="171"/>
      <c r="AE28" s="172"/>
      <c r="AF28" s="172"/>
      <c r="AG28" s="7"/>
      <c r="AH28" s="7"/>
      <c r="AI28" s="7"/>
      <c r="AJ28" s="18"/>
    </row>
    <row r="29" spans="1:36" ht="14.1" customHeight="1">
      <c r="A29" s="294"/>
      <c r="B29" s="400"/>
      <c r="C29" s="401"/>
      <c r="D29" s="166"/>
      <c r="E29" s="166"/>
      <c r="F29" s="174"/>
      <c r="I29" s="21"/>
      <c r="K29" s="166"/>
      <c r="L29" s="166"/>
      <c r="M29" s="166"/>
      <c r="N29" s="174"/>
      <c r="R29" s="74"/>
      <c r="S29" s="167"/>
      <c r="T29" s="164"/>
      <c r="X29" s="167"/>
      <c r="Y29" s="154"/>
      <c r="Z29" s="167"/>
      <c r="AA29" s="170"/>
      <c r="AB29" s="170"/>
      <c r="AC29" s="171"/>
      <c r="AD29" s="171"/>
      <c r="AE29" s="172"/>
      <c r="AF29" s="172"/>
      <c r="AG29" s="7"/>
      <c r="AH29" s="7"/>
      <c r="AI29" s="7"/>
      <c r="AJ29" s="18"/>
    </row>
    <row r="30" spans="1:36" ht="14.1" customHeight="1">
      <c r="A30" s="294"/>
      <c r="B30" s="400"/>
      <c r="C30" s="401"/>
      <c r="D30" s="166"/>
      <c r="E30" s="166"/>
      <c r="F30" s="174"/>
      <c r="I30" s="21"/>
      <c r="K30" s="166"/>
      <c r="L30" s="166"/>
      <c r="M30" s="180"/>
      <c r="N30" s="174"/>
      <c r="R30" s="74"/>
      <c r="S30" s="167"/>
      <c r="T30" s="128"/>
      <c r="U30" s="168"/>
      <c r="V30" s="168"/>
      <c r="W30" s="168"/>
      <c r="X30" s="167"/>
      <c r="Z30" s="167"/>
      <c r="AA30" s="170"/>
      <c r="AB30" s="170"/>
      <c r="AC30" s="171"/>
      <c r="AD30" s="171"/>
      <c r="AE30" s="172"/>
      <c r="AF30" s="172"/>
      <c r="AG30" s="7"/>
      <c r="AH30" s="7"/>
      <c r="AI30" s="7"/>
      <c r="AJ30" s="18"/>
    </row>
    <row r="31" spans="1:36" ht="14.1" customHeight="1">
      <c r="A31" s="294"/>
      <c r="B31" s="400"/>
      <c r="C31" s="401"/>
      <c r="D31" s="166"/>
      <c r="E31" s="166"/>
      <c r="F31" s="174"/>
      <c r="I31" s="21"/>
      <c r="K31" s="166"/>
      <c r="L31" s="166"/>
      <c r="M31" s="180"/>
      <c r="N31" s="174"/>
      <c r="R31" s="74"/>
      <c r="S31" s="167"/>
      <c r="T31" s="128"/>
      <c r="U31" s="168"/>
      <c r="V31" s="168"/>
      <c r="W31" s="168"/>
      <c r="X31" s="167"/>
      <c r="Z31" s="167"/>
      <c r="AA31" s="170"/>
      <c r="AB31" s="170"/>
      <c r="AC31" s="171"/>
      <c r="AD31" s="171"/>
      <c r="AE31" s="172"/>
      <c r="AF31" s="172"/>
      <c r="AG31" s="7"/>
      <c r="AH31" s="7"/>
      <c r="AI31" s="7"/>
      <c r="AJ31" s="18"/>
    </row>
    <row r="32" spans="1:36" ht="14.1" customHeight="1">
      <c r="A32" s="295"/>
      <c r="B32" s="402"/>
      <c r="C32" s="403"/>
      <c r="D32" s="175"/>
      <c r="E32" s="175"/>
      <c r="F32" s="176"/>
      <c r="G32" s="177"/>
      <c r="H32" s="177"/>
      <c r="I32" s="178"/>
      <c r="J32" s="177"/>
      <c r="K32" s="175"/>
      <c r="L32" s="175"/>
      <c r="M32" s="181"/>
      <c r="N32" s="176"/>
      <c r="O32" s="177"/>
      <c r="P32" s="177"/>
      <c r="Q32" s="177"/>
      <c r="R32" s="179"/>
      <c r="S32" s="167"/>
      <c r="T32" s="128"/>
      <c r="U32" s="168"/>
      <c r="V32" s="168"/>
      <c r="W32" s="154"/>
      <c r="X32" s="167"/>
      <c r="Y32" s="154"/>
      <c r="Z32" s="169"/>
      <c r="AA32" s="170"/>
      <c r="AB32" s="170"/>
      <c r="AC32" s="171"/>
      <c r="AD32" s="171"/>
      <c r="AE32" s="172"/>
      <c r="AF32" s="172"/>
      <c r="AG32" s="7"/>
      <c r="AH32" s="7"/>
      <c r="AI32" s="7"/>
      <c r="AJ32" s="173"/>
    </row>
    <row r="33" spans="1:30" ht="23.1" customHeight="1">
      <c r="A33" s="182" t="s">
        <v>51</v>
      </c>
      <c r="B33" s="72"/>
      <c r="C33" s="72"/>
      <c r="D33" s="183" t="s">
        <v>94</v>
      </c>
      <c r="E33" s="72"/>
      <c r="F33" s="72"/>
      <c r="G33" s="184" t="str">
        <f>C6</f>
        <v>องค์การบริหารส่วนตำบลคลองหก</v>
      </c>
      <c r="H33" s="72"/>
      <c r="I33" s="72"/>
      <c r="J33" s="72"/>
      <c r="K33" s="72"/>
      <c r="L33" s="72"/>
      <c r="M33" s="72"/>
      <c r="N33" s="185"/>
      <c r="O33" s="185"/>
      <c r="P33" s="185"/>
      <c r="Q33" s="72"/>
      <c r="R33" s="73"/>
      <c r="S33" s="16"/>
      <c r="U33" s="7"/>
      <c r="V33" s="7"/>
      <c r="W33" s="7"/>
    </row>
    <row r="34" spans="1:30" ht="23.1" customHeight="1">
      <c r="A34" s="186"/>
      <c r="B34" s="8"/>
      <c r="C34" s="8"/>
      <c r="D34" s="141"/>
      <c r="N34" s="85"/>
      <c r="O34" s="187"/>
      <c r="P34" s="187"/>
      <c r="R34" s="74"/>
      <c r="S34" s="16"/>
    </row>
    <row r="35" spans="1:30" ht="23.1" customHeight="1" thickBot="1">
      <c r="A35" s="120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188" t="s">
        <v>52</v>
      </c>
      <c r="M35" s="15" t="s">
        <v>89</v>
      </c>
      <c r="N35" s="15"/>
      <c r="O35" s="189"/>
      <c r="P35" s="189"/>
      <c r="Q35" s="62"/>
      <c r="R35" s="190"/>
      <c r="U35" s="18" t="str">
        <f>IF(A35=0,"  ",U34)</f>
        <v xml:space="preserve">  </v>
      </c>
    </row>
    <row r="36" spans="1:30" ht="19.5" thickTop="1">
      <c r="R36" s="114"/>
    </row>
    <row r="37" spans="1:30" ht="20.100000000000001" customHeight="1">
      <c r="A37" s="85"/>
      <c r="B37" s="8"/>
      <c r="C37" s="8"/>
      <c r="D37" s="60"/>
      <c r="E37" s="60"/>
      <c r="F37" s="191"/>
      <c r="G37" s="191"/>
      <c r="H37" s="191"/>
      <c r="I37" s="191"/>
      <c r="J37" s="191"/>
      <c r="K37" s="192"/>
      <c r="L37" s="60"/>
      <c r="M37" s="60"/>
      <c r="N37" s="192"/>
      <c r="O37" s="193"/>
      <c r="P37" s="193"/>
      <c r="Q37" s="194"/>
      <c r="R37" s="191"/>
    </row>
    <row r="38" spans="1:30" ht="19.5">
      <c r="A38" s="85"/>
      <c r="C38" s="18"/>
      <c r="D38" s="195"/>
      <c r="E38" s="18"/>
      <c r="F38" s="195"/>
      <c r="G38" s="18"/>
      <c r="H38" s="195"/>
      <c r="I38" s="195"/>
      <c r="J38" s="18"/>
      <c r="K38" s="195"/>
      <c r="L38" s="191"/>
      <c r="M38" s="191"/>
      <c r="N38" s="191"/>
      <c r="O38" s="191"/>
      <c r="P38" s="191"/>
      <c r="Q38" s="191"/>
      <c r="R38" s="191"/>
    </row>
    <row r="39" spans="1:30" ht="21.75" customHeight="1">
      <c r="A39" s="291"/>
      <c r="B39" s="291"/>
      <c r="C39" s="291"/>
      <c r="D39" s="60"/>
      <c r="E39" s="292"/>
      <c r="F39" s="292"/>
      <c r="G39" s="292"/>
      <c r="H39" s="60"/>
      <c r="I39" s="60"/>
      <c r="J39" s="60"/>
      <c r="K39" s="60"/>
      <c r="L39" s="154"/>
      <c r="M39" s="154"/>
      <c r="N39" s="196"/>
      <c r="O39" s="196"/>
      <c r="P39" s="7"/>
    </row>
    <row r="40" spans="1:30" ht="19.5" customHeight="1">
      <c r="A40" s="291"/>
      <c r="B40" s="291"/>
      <c r="C40" s="291"/>
      <c r="D40" s="168"/>
      <c r="E40" s="168"/>
      <c r="F40" s="168"/>
      <c r="G40" s="168"/>
      <c r="H40" s="168"/>
      <c r="I40" s="168"/>
      <c r="J40" s="216"/>
      <c r="K40" s="168"/>
      <c r="L40" s="154"/>
      <c r="M40" s="154"/>
      <c r="N40" s="196"/>
      <c r="O40" s="196"/>
      <c r="P40" s="7"/>
    </row>
    <row r="41" spans="1:30" ht="19.5" customHeight="1">
      <c r="A41" s="7"/>
      <c r="B41" s="197"/>
      <c r="C41" s="7"/>
      <c r="D41" s="198"/>
      <c r="E41" s="171"/>
      <c r="F41" s="199"/>
      <c r="G41" s="171"/>
      <c r="H41" s="172"/>
      <c r="I41" s="172"/>
      <c r="J41" s="201"/>
      <c r="K41" s="172"/>
      <c r="L41" s="154"/>
      <c r="M41" s="154"/>
      <c r="N41" s="196"/>
      <c r="O41" s="196"/>
      <c r="P41" s="7"/>
    </row>
    <row r="42" spans="1:30" ht="19.5" customHeight="1">
      <c r="A42" s="7"/>
      <c r="B42" s="200"/>
      <c r="C42" s="7"/>
      <c r="D42" s="198"/>
      <c r="E42" s="171"/>
      <c r="F42" s="199"/>
      <c r="G42" s="171"/>
      <c r="H42" s="172"/>
      <c r="I42" s="172"/>
      <c r="J42" s="201"/>
      <c r="K42" s="172"/>
      <c r="L42" s="154"/>
      <c r="M42" s="154"/>
      <c r="N42" s="196"/>
      <c r="O42" s="196"/>
      <c r="P42" s="7"/>
    </row>
    <row r="43" spans="1:30" ht="19.5" customHeight="1">
      <c r="A43" s="7"/>
      <c r="B43" s="197"/>
      <c r="C43" s="7"/>
      <c r="D43" s="198"/>
      <c r="E43" s="171"/>
      <c r="F43" s="199"/>
      <c r="G43" s="171"/>
      <c r="H43" s="172"/>
      <c r="I43" s="172"/>
      <c r="J43" s="201"/>
      <c r="K43" s="172"/>
      <c r="L43" s="154"/>
      <c r="M43" s="168"/>
      <c r="N43" s="202"/>
      <c r="O43" s="202"/>
      <c r="P43" s="7"/>
    </row>
    <row r="44" spans="1:30" ht="19.5" customHeight="1">
      <c r="A44" s="7"/>
      <c r="B44" s="200"/>
      <c r="C44" s="7"/>
      <c r="D44" s="198"/>
      <c r="E44" s="171"/>
      <c r="F44" s="199"/>
      <c r="G44" s="171"/>
      <c r="H44" s="172"/>
      <c r="I44" s="172"/>
      <c r="J44" s="201"/>
      <c r="K44" s="172"/>
      <c r="L44" s="154"/>
      <c r="M44" s="168"/>
      <c r="N44" s="202"/>
      <c r="O44" s="202"/>
      <c r="P44" s="7"/>
      <c r="S44" s="168"/>
      <c r="T44" s="168"/>
      <c r="U44" s="168"/>
      <c r="V44" s="168"/>
      <c r="W44" s="168"/>
      <c r="X44" s="167"/>
      <c r="Z44" s="167"/>
      <c r="AA44" s="203"/>
      <c r="AB44" s="203"/>
      <c r="AC44" s="203"/>
      <c r="AD44" s="203"/>
    </row>
    <row r="45" spans="1:30" ht="19.5" customHeight="1">
      <c r="A45" s="7"/>
      <c r="B45" s="200"/>
      <c r="C45" s="7"/>
      <c r="D45" s="198"/>
      <c r="E45" s="171"/>
      <c r="F45" s="199"/>
      <c r="G45" s="171"/>
      <c r="H45" s="172"/>
      <c r="I45" s="172"/>
      <c r="J45" s="201"/>
      <c r="K45" s="172"/>
      <c r="L45" s="204"/>
      <c r="M45" s="204"/>
      <c r="N45" s="164"/>
      <c r="O45" s="164"/>
      <c r="P45" s="164"/>
      <c r="Q45" s="204"/>
      <c r="R45" s="164"/>
      <c r="S45" s="168"/>
      <c r="T45" s="168"/>
      <c r="U45" s="168"/>
      <c r="V45" s="168"/>
      <c r="W45" s="168"/>
      <c r="X45" s="167"/>
      <c r="Z45" s="167"/>
      <c r="AA45" s="203"/>
      <c r="AB45" s="203"/>
      <c r="AC45" s="203"/>
      <c r="AD45" s="203"/>
    </row>
    <row r="46" spans="1:30" ht="19.5" customHeight="1">
      <c r="A46" s="7"/>
      <c r="B46" s="200"/>
      <c r="C46" s="7"/>
      <c r="D46" s="198"/>
      <c r="E46" s="171"/>
      <c r="F46" s="199"/>
      <c r="G46" s="171"/>
      <c r="H46" s="172"/>
      <c r="I46" s="172"/>
      <c r="J46" s="201"/>
      <c r="K46" s="172"/>
      <c r="L46" s="204"/>
      <c r="M46" s="204"/>
      <c r="N46" s="164"/>
      <c r="O46" s="164"/>
      <c r="P46" s="164"/>
      <c r="Q46" s="204"/>
      <c r="R46" s="164"/>
      <c r="S46" s="168"/>
      <c r="T46" s="168"/>
      <c r="U46" s="168"/>
      <c r="V46" s="168"/>
      <c r="W46" s="168"/>
      <c r="X46" s="167"/>
      <c r="Z46" s="167"/>
      <c r="AA46" s="203"/>
      <c r="AB46" s="203"/>
      <c r="AC46" s="203"/>
      <c r="AD46" s="203"/>
    </row>
    <row r="47" spans="1:30" ht="19.5" customHeight="1">
      <c r="A47" s="7"/>
      <c r="B47" s="200"/>
      <c r="C47" s="7"/>
      <c r="D47" s="198"/>
      <c r="E47" s="171"/>
      <c r="F47" s="199"/>
      <c r="G47" s="171"/>
      <c r="H47" s="172"/>
      <c r="I47" s="172"/>
      <c r="J47" s="201"/>
      <c r="K47" s="172"/>
      <c r="L47" s="204"/>
      <c r="M47" s="204"/>
      <c r="N47" s="164"/>
      <c r="O47" s="164"/>
      <c r="P47" s="164"/>
      <c r="Q47" s="204"/>
      <c r="R47" s="164"/>
      <c r="S47" s="168"/>
      <c r="T47" s="168"/>
      <c r="U47" s="168"/>
      <c r="V47" s="168"/>
      <c r="W47" s="168"/>
      <c r="X47" s="167"/>
      <c r="Z47" s="167"/>
      <c r="AA47" s="203"/>
      <c r="AB47" s="203"/>
      <c r="AC47" s="203"/>
      <c r="AD47" s="203"/>
    </row>
    <row r="48" spans="1:30" ht="19.5" customHeight="1">
      <c r="A48" s="7"/>
      <c r="B48" s="200"/>
      <c r="C48" s="7"/>
      <c r="D48" s="198"/>
      <c r="E48" s="171"/>
      <c r="F48" s="199"/>
      <c r="G48" s="171"/>
      <c r="H48" s="172"/>
      <c r="I48" s="172"/>
      <c r="J48" s="201"/>
      <c r="K48" s="172"/>
      <c r="L48" s="204"/>
      <c r="M48" s="204"/>
      <c r="N48" s="164"/>
      <c r="O48" s="164"/>
      <c r="P48" s="164"/>
      <c r="Q48" s="204"/>
      <c r="R48" s="164"/>
      <c r="S48" s="168"/>
      <c r="T48" s="168"/>
      <c r="U48" s="168"/>
      <c r="V48" s="168"/>
      <c r="W48" s="168"/>
      <c r="X48" s="167"/>
      <c r="Z48" s="167"/>
      <c r="AA48" s="203"/>
      <c r="AB48" s="203"/>
      <c r="AC48" s="203"/>
      <c r="AD48" s="203"/>
    </row>
    <row r="49" spans="1:30" ht="19.5" customHeight="1">
      <c r="A49" s="7"/>
      <c r="B49" s="200"/>
      <c r="C49" s="7"/>
      <c r="D49" s="198"/>
      <c r="E49" s="171"/>
      <c r="F49" s="199"/>
      <c r="G49" s="171"/>
      <c r="H49" s="172"/>
      <c r="I49" s="172"/>
      <c r="J49" s="201"/>
      <c r="K49" s="172"/>
      <c r="L49" s="204"/>
      <c r="M49" s="204"/>
      <c r="N49" s="164"/>
      <c r="O49" s="164"/>
      <c r="P49" s="164"/>
      <c r="Q49" s="204"/>
      <c r="R49" s="164"/>
      <c r="S49" s="168"/>
      <c r="T49" s="168"/>
      <c r="U49" s="168"/>
      <c r="V49" s="168"/>
      <c r="W49" s="168"/>
      <c r="X49" s="167"/>
      <c r="Z49" s="167"/>
      <c r="AA49" s="203"/>
      <c r="AB49" s="203"/>
      <c r="AC49" s="203"/>
      <c r="AD49" s="203"/>
    </row>
    <row r="50" spans="1:30" ht="19.5" customHeight="1">
      <c r="A50" s="7"/>
      <c r="B50" s="200"/>
      <c r="C50" s="7"/>
      <c r="D50" s="198"/>
      <c r="E50" s="171"/>
      <c r="F50" s="199"/>
      <c r="G50" s="171"/>
      <c r="H50" s="172"/>
      <c r="I50" s="172"/>
      <c r="J50" s="201"/>
      <c r="K50" s="172"/>
      <c r="L50" s="204"/>
      <c r="M50" s="204"/>
      <c r="N50" s="164"/>
      <c r="O50" s="164"/>
      <c r="P50" s="164"/>
      <c r="Q50" s="204"/>
      <c r="R50" s="164"/>
      <c r="S50" s="168"/>
      <c r="T50" s="168"/>
      <c r="U50" s="168"/>
      <c r="V50" s="168"/>
      <c r="W50" s="168"/>
      <c r="X50" s="167"/>
      <c r="Z50" s="167"/>
      <c r="AA50" s="203"/>
      <c r="AB50" s="203"/>
      <c r="AC50" s="203"/>
      <c r="AD50" s="203"/>
    </row>
    <row r="51" spans="1:30" ht="19.5" customHeight="1">
      <c r="A51" s="7"/>
      <c r="B51" s="197"/>
      <c r="C51" s="7"/>
      <c r="D51" s="198"/>
      <c r="E51" s="171"/>
      <c r="F51" s="199"/>
      <c r="G51" s="171"/>
      <c r="H51" s="172"/>
      <c r="I51" s="172"/>
      <c r="J51" s="201"/>
      <c r="K51" s="172"/>
    </row>
    <row r="52" spans="1:30" ht="19.5" customHeight="1">
      <c r="A52" s="7"/>
      <c r="B52" s="200"/>
      <c r="C52" s="7"/>
      <c r="D52" s="198"/>
      <c r="E52" s="171"/>
      <c r="F52" s="199"/>
      <c r="G52" s="171"/>
      <c r="H52" s="172"/>
      <c r="I52" s="172"/>
      <c r="J52" s="201"/>
      <c r="K52" s="172"/>
      <c r="L52" s="191"/>
      <c r="M52" s="191"/>
      <c r="N52" s="191"/>
      <c r="O52" s="191"/>
      <c r="P52" s="191"/>
      <c r="Q52" s="191"/>
    </row>
    <row r="53" spans="1:30" ht="19.5" customHeight="1">
      <c r="A53" s="7"/>
      <c r="B53" s="197"/>
      <c r="C53" s="7"/>
      <c r="D53" s="198"/>
      <c r="E53" s="171"/>
      <c r="F53" s="199"/>
      <c r="G53" s="171"/>
      <c r="H53" s="172"/>
      <c r="I53" s="172"/>
      <c r="J53" s="201"/>
      <c r="K53" s="172"/>
      <c r="L53" s="192"/>
      <c r="M53" s="192"/>
      <c r="N53" s="191"/>
      <c r="O53" s="191"/>
      <c r="P53" s="191"/>
      <c r="Q53" s="192"/>
    </row>
    <row r="54" spans="1:30" ht="19.5" customHeight="1">
      <c r="A54" s="7"/>
      <c r="B54" s="197"/>
      <c r="C54" s="7"/>
      <c r="D54" s="198"/>
      <c r="E54" s="171"/>
      <c r="F54" s="199"/>
      <c r="G54" s="171"/>
      <c r="H54" s="172"/>
      <c r="I54" s="172"/>
      <c r="J54" s="201"/>
      <c r="K54" s="172"/>
    </row>
    <row r="55" spans="1:30" ht="19.5" customHeight="1">
      <c r="A55" s="7"/>
      <c r="B55" s="197"/>
      <c r="C55" s="7"/>
      <c r="D55" s="198"/>
      <c r="E55" s="171"/>
      <c r="F55" s="199"/>
      <c r="G55" s="171"/>
      <c r="H55" s="172"/>
      <c r="I55" s="172"/>
      <c r="J55" s="201"/>
      <c r="K55" s="172"/>
    </row>
    <row r="56" spans="1:30" ht="19.5" customHeight="1">
      <c r="A56" s="7"/>
      <c r="B56" s="197"/>
      <c r="C56" s="7"/>
      <c r="D56" s="198"/>
      <c r="E56" s="171"/>
      <c r="F56" s="199"/>
      <c r="G56" s="171"/>
      <c r="H56" s="172"/>
      <c r="I56" s="172"/>
      <c r="J56" s="201"/>
      <c r="K56" s="172"/>
    </row>
    <row r="57" spans="1:30" ht="19.5" customHeight="1">
      <c r="A57" s="7"/>
      <c r="B57" s="197"/>
      <c r="C57" s="7"/>
      <c r="D57" s="198"/>
      <c r="E57" s="171"/>
      <c r="F57" s="199"/>
      <c r="G57" s="171"/>
      <c r="H57" s="172"/>
      <c r="I57" s="172"/>
      <c r="J57" s="201"/>
      <c r="K57" s="172"/>
    </row>
    <row r="58" spans="1:30" ht="19.5" customHeight="1">
      <c r="A58" s="7"/>
      <c r="B58" s="197"/>
      <c r="C58" s="7"/>
      <c r="D58" s="198"/>
      <c r="E58" s="171"/>
      <c r="F58" s="199"/>
      <c r="G58" s="171"/>
      <c r="H58" s="172"/>
      <c r="I58" s="172"/>
      <c r="J58" s="201"/>
      <c r="K58" s="172"/>
    </row>
    <row r="59" spans="1:30" ht="19.5" customHeight="1">
      <c r="A59" s="7"/>
      <c r="B59" s="197"/>
      <c r="C59" s="7"/>
      <c r="D59" s="198"/>
      <c r="E59" s="171"/>
      <c r="F59" s="199"/>
      <c r="G59" s="171"/>
      <c r="H59" s="172"/>
      <c r="I59" s="172"/>
      <c r="J59" s="201"/>
      <c r="K59" s="172"/>
    </row>
    <row r="60" spans="1:30" ht="19.5" customHeight="1">
      <c r="A60" s="7"/>
      <c r="B60" s="197"/>
      <c r="C60" s="7"/>
      <c r="D60" s="198"/>
      <c r="E60" s="171"/>
      <c r="F60" s="199"/>
      <c r="G60" s="171"/>
      <c r="H60" s="172"/>
      <c r="I60" s="172"/>
      <c r="J60" s="201"/>
      <c r="K60" s="172"/>
    </row>
    <row r="61" spans="1:30" ht="19.5" customHeight="1">
      <c r="A61" s="7"/>
      <c r="B61" s="197"/>
      <c r="C61" s="7"/>
      <c r="D61" s="198"/>
      <c r="E61" s="171"/>
      <c r="F61" s="199"/>
      <c r="G61" s="171"/>
      <c r="H61" s="172"/>
      <c r="I61" s="172"/>
      <c r="J61" s="201"/>
      <c r="K61" s="172"/>
    </row>
    <row r="62" spans="1:30" ht="19.5" customHeight="1">
      <c r="A62" s="7"/>
      <c r="B62" s="197"/>
      <c r="C62" s="7"/>
      <c r="D62" s="198"/>
      <c r="E62" s="171"/>
      <c r="F62" s="199"/>
      <c r="G62" s="171"/>
      <c r="H62" s="172"/>
      <c r="I62" s="172"/>
      <c r="J62" s="201"/>
      <c r="K62" s="172"/>
    </row>
    <row r="63" spans="1:30" ht="19.5" customHeight="1">
      <c r="A63" s="7"/>
      <c r="B63" s="197"/>
      <c r="C63" s="7"/>
      <c r="D63" s="198"/>
      <c r="E63" s="171"/>
      <c r="F63" s="199"/>
      <c r="G63" s="171"/>
      <c r="H63" s="172"/>
      <c r="I63" s="172"/>
      <c r="J63" s="201"/>
      <c r="K63" s="172"/>
    </row>
    <row r="65" spans="3:11">
      <c r="C65" s="18"/>
      <c r="D65" s="195"/>
      <c r="E65" s="18"/>
      <c r="F65" s="195"/>
      <c r="G65" s="18"/>
      <c r="H65" s="195"/>
      <c r="I65" s="195"/>
      <c r="J65" s="18"/>
      <c r="K65" s="195"/>
    </row>
  </sheetData>
  <mergeCells count="21">
    <mergeCell ref="L1:R1"/>
    <mergeCell ref="L2:P2"/>
    <mergeCell ref="G3:K7"/>
    <mergeCell ref="L5:N6"/>
    <mergeCell ref="O5:R6"/>
    <mergeCell ref="E39:G39"/>
    <mergeCell ref="AG10:AH10"/>
    <mergeCell ref="A12:A18"/>
    <mergeCell ref="B12:C18"/>
    <mergeCell ref="C6:E6"/>
    <mergeCell ref="C7:E7"/>
    <mergeCell ref="A8:A11"/>
    <mergeCell ref="B8:E11"/>
    <mergeCell ref="F8:H11"/>
    <mergeCell ref="I8:M11"/>
    <mergeCell ref="N8:R11"/>
    <mergeCell ref="A19:A25"/>
    <mergeCell ref="B19:C25"/>
    <mergeCell ref="A26:A32"/>
    <mergeCell ref="B26:C32"/>
    <mergeCell ref="A39:C40"/>
  </mergeCells>
  <conditionalFormatting sqref="AI12">
    <cfRule type="cellIs" dxfId="2" priority="3" operator="lessThan">
      <formula>$AI$12</formula>
    </cfRule>
  </conditionalFormatting>
  <conditionalFormatting sqref="B33:R35 B12 B26 A19:B19 A26:A35 B1:B8 A1:A12 U3:U4 X3:X4 C3:F7 C1:R2 L7:R7">
    <cfRule type="expression" dxfId="1" priority="2">
      <formula>$S$2=0</formula>
    </cfRule>
  </conditionalFormatting>
  <conditionalFormatting sqref="L1:R1">
    <cfRule type="expression" dxfId="0" priority="1">
      <formula>$S$2=0</formula>
    </cfRule>
  </conditionalFormatting>
  <printOptions horizontalCentered="1" verticalCentered="1"/>
  <pageMargins left="0" right="0" top="0" bottom="0" header="0" footer="0"/>
  <pageSetup paperSize="9" orientation="landscape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Props1.xml><?xml version="1.0" encoding="utf-8"?>
<ds:datastoreItem xmlns:ds="http://schemas.openxmlformats.org/officeDocument/2006/customXml" ds:itemID="{EEE435BF-3EF9-43B2-A80D-F069769AEB76}"/>
</file>

<file path=customXml/itemProps2.xml><?xml version="1.0" encoding="utf-8"?>
<ds:datastoreItem xmlns:ds="http://schemas.openxmlformats.org/officeDocument/2006/customXml" ds:itemID="{2439154E-EE79-4093-A196-04B6BB1ED9B9}"/>
</file>

<file path=customXml/itemProps3.xml><?xml version="1.0" encoding="utf-8"?>
<ds:datastoreItem xmlns:ds="http://schemas.openxmlformats.org/officeDocument/2006/customXml" ds:itemID="{6AD6C267-E9CF-4875-A66D-59ABC28272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