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udit 2015\Groupe sodiat\Audit\"/>
    </mc:Choice>
  </mc:AlternateContent>
  <bookViews>
    <workbookView xWindow="0" yWindow="0" windowWidth="20490" windowHeight="7650" activeTab="4"/>
  </bookViews>
  <sheets>
    <sheet name="MADARAIL IMMO" sheetId="2" r:id="rId1"/>
    <sheet name="SCI RMH" sheetId="4" r:id="rId2"/>
    <sheet name="MAM" sheetId="3" r:id="rId3"/>
    <sheet name="H&amp;L" sheetId="5" r:id="rId4"/>
    <sheet name="TOA" sheetId="6" r:id="rId5"/>
    <sheet name="ATC" sheetId="1" r:id="rId6"/>
    <sheet name="SCI LAM POINTAGE" sheetId="8" r:id="rId7"/>
    <sheet name="SCI Lam" sheetId="7" r:id="rId8"/>
  </sheets>
  <externalReferences>
    <externalReference r:id="rId9"/>
    <externalReference r:id="rId10"/>
    <externalReference r:id="rId11"/>
  </externalReferences>
  <definedNames>
    <definedName name="_xlnm._FilterDatabase" localSheetId="5" hidden="1">ATC!$A$7:$L$39</definedName>
    <definedName name="_xlnm._FilterDatabase" localSheetId="3" hidden="1">'H&amp;L'!$A$6:$I$68</definedName>
    <definedName name="_xlnm._FilterDatabase" localSheetId="0" hidden="1">'MADARAIL IMMO'!$A$6:$I$16</definedName>
    <definedName name="_xlnm._FilterDatabase" localSheetId="2" hidden="1">MAM!$A$6:$I$41</definedName>
    <definedName name="_xlnm._FilterDatabase" localSheetId="6" hidden="1">'SCI LAM POINTAGE'!$A$1:$L$154</definedName>
    <definedName name="_xlnm._FilterDatabase" localSheetId="1" hidden="1">'SCI RMH'!$A$7:$I$18</definedName>
    <definedName name="_xlnm._FilterDatabase" localSheetId="4" hidden="1">TOA!$A$5:$I$180</definedName>
  </definedNames>
  <calcPr calcId="152511"/>
</workbook>
</file>

<file path=xl/calcChain.xml><?xml version="1.0" encoding="utf-8"?>
<calcChain xmlns="http://schemas.openxmlformats.org/spreadsheetml/2006/main">
  <c r="K105" i="8" l="1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2" i="8"/>
  <c r="L2" i="8"/>
  <c r="M29" i="6" l="1"/>
  <c r="K29" i="6"/>
  <c r="B7" i="6" l="1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6" i="6"/>
  <c r="K35" i="5" l="1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15" i="5"/>
</calcChain>
</file>

<file path=xl/sharedStrings.xml><?xml version="1.0" encoding="utf-8"?>
<sst xmlns="http://schemas.openxmlformats.org/spreadsheetml/2006/main" count="1879" uniqueCount="794">
  <si>
    <t>ATC</t>
  </si>
  <si>
    <t>AU 31/12/15</t>
  </si>
  <si>
    <t>COMPTE</t>
  </si>
  <si>
    <t>DATE</t>
  </si>
  <si>
    <t>JL</t>
  </si>
  <si>
    <t>REF</t>
  </si>
  <si>
    <t>LIBELLE</t>
  </si>
  <si>
    <t>LETT</t>
  </si>
  <si>
    <t>DEBIT</t>
  </si>
  <si>
    <t>CREDIT</t>
  </si>
  <si>
    <t>OD</t>
  </si>
  <si>
    <t>AC</t>
  </si>
  <si>
    <t>ACM LOYER  01/2015</t>
  </si>
  <si>
    <t>MIN TOURISM&amp; TPT INDEM ACCIDENT MVM</t>
  </si>
  <si>
    <t>SODIM ACHAT FOURNITURE DE BUREAU</t>
  </si>
  <si>
    <t>AIR M/CAR  INSPECTION NDT DU 5R MVM</t>
  </si>
  <si>
    <t>JIRAMA CONSO MOIS DE JUIN 2015</t>
  </si>
  <si>
    <t>ACM LOYER  08/09 15</t>
  </si>
  <si>
    <t>JIRAMA CONS MOIS DE NOV 2015</t>
  </si>
  <si>
    <t>ACM LOYER 12/15</t>
  </si>
  <si>
    <t>VT</t>
  </si>
  <si>
    <t>RAJAONARISON MARCO FA002 MVM</t>
  </si>
  <si>
    <t>RAKOTONIAINA LIONEL FA 004 MVM</t>
  </si>
  <si>
    <t>RATIAVELO ANTSA LIANE FA 006 SIMU</t>
  </si>
  <si>
    <t>RATIAVELO ANTSA LIANE</t>
  </si>
  <si>
    <t>RABARISON HERY CR 12 SIMULATEUR</t>
  </si>
  <si>
    <t>CS</t>
  </si>
  <si>
    <t>ASECNA RED ATTERISSAGE 5R MVM</t>
  </si>
  <si>
    <t>ASECNA RED BALISAGE 5R MVM</t>
  </si>
  <si>
    <t>TOTAL MCAR CARBURANT 5R MVM</t>
  </si>
  <si>
    <t>ASCENA RED ATT 5R MVM</t>
  </si>
  <si>
    <t>DEPENSE ENLEVMT 5R MVM</t>
  </si>
  <si>
    <t>IND PERS TOA  DEP 5R MVM</t>
  </si>
  <si>
    <t>REPAS SECURITE 01/15</t>
  </si>
  <si>
    <t>FRAIS SECURITE 01/15</t>
  </si>
  <si>
    <t>REPAS 9PRS DEP 5R MVM IMERINTSIATOS</t>
  </si>
  <si>
    <t>IND EQUIP TOA ELVMT 5RMVM</t>
  </si>
  <si>
    <t>CERTIFICATION DOSSIERS ATC</t>
  </si>
  <si>
    <t>FRAIS SECURITE ATC 12/15</t>
  </si>
  <si>
    <t>ACM AC BADGE 2015 ELEVE ATC</t>
  </si>
  <si>
    <t>COLINA AV Nø7 QUIT14-2867 AVRIL MVR</t>
  </si>
  <si>
    <t>COLINA AV Nø7 QUIT14-2867 AVRIL MVM</t>
  </si>
  <si>
    <t>COLINA AV Nø7 QUIT14-2867 DEC MVR</t>
  </si>
  <si>
    <t>COLINA AV Nø7 QUIT14-2867 DEC MVM</t>
  </si>
  <si>
    <t>DEMANDE DE PJ</t>
  </si>
  <si>
    <t>MADARAIL IMMOBILIER</t>
  </si>
  <si>
    <t>N°</t>
  </si>
  <si>
    <t>NICE GARDEN FA 001/15 ENTRET JARDIN</t>
  </si>
  <si>
    <t>FRAIS 06 PERS DU 18/06 MENAGE PK0</t>
  </si>
  <si>
    <t>RESTO 06 PERS DU 18/06 MENAGE PK0</t>
  </si>
  <si>
    <t>SHOPRITE ACH PRODUITS DE MENAGE</t>
  </si>
  <si>
    <t>RESTO 07 PERS DU 28-30/07 MENAGE PK</t>
  </si>
  <si>
    <t>FRAIS 07 PERS DU 28-30/07 MENAGE PK</t>
  </si>
  <si>
    <t>ACH VACHETTE P/C MADARAIL IMMO</t>
  </si>
  <si>
    <t>ACH BALAI P/C MADARAIL IMMO</t>
  </si>
  <si>
    <t>REGISTRE EMPLOYEUR</t>
  </si>
  <si>
    <t>NICE GARDEN ENT JARDIN 12/15</t>
  </si>
  <si>
    <t>MAM</t>
  </si>
  <si>
    <t>ACH</t>
  </si>
  <si>
    <t>TGN ABON 01/15</t>
  </si>
  <si>
    <t>BNI</t>
  </si>
  <si>
    <t>SIDEF/ 3 VENTILATEURS FT1004219</t>
  </si>
  <si>
    <t>TGN ABON 03/15</t>
  </si>
  <si>
    <t>ADEMA LOYER 2ŠTRIM 2015</t>
  </si>
  <si>
    <t>NY HAVANA PRIME D'ASSURANCE</t>
  </si>
  <si>
    <t>ADEMA LOYER 07/08/09/10/15</t>
  </si>
  <si>
    <t>TGN ABON 12/15</t>
  </si>
  <si>
    <t>TELMA REDEV TELE 11/15</t>
  </si>
  <si>
    <t>SCI LAM LOYER 01/15</t>
  </si>
  <si>
    <t>SODIAT FRS DE CONNEXION NET  01/15</t>
  </si>
  <si>
    <t>SODIAT GASOIL 94.25L/SODIAT</t>
  </si>
  <si>
    <t xml:space="preserve">AUTO DIFF ENTRETIEN ET REPARATø </t>
  </si>
  <si>
    <t>SODIAT FRS DE CONNEXION NET 06/15</t>
  </si>
  <si>
    <t>SODIAT CON SUPER SANS  10/15</t>
  </si>
  <si>
    <t>SCI LAM LOYER 12/15</t>
  </si>
  <si>
    <t xml:space="preserve">SODIAT CONS SUPER </t>
  </si>
  <si>
    <t>VTE</t>
  </si>
  <si>
    <t>JOCELYNE TRS IVATO CENHOSOA</t>
  </si>
  <si>
    <t>GROUSSIER PASCAL/TRSFERT IVT-POLY</t>
  </si>
  <si>
    <t>CSS</t>
  </si>
  <si>
    <t>BNE</t>
  </si>
  <si>
    <t>NYHAVANA/ASS DR JJAQ 2015</t>
  </si>
  <si>
    <t>REGUL SOLDE BAQUE BNI FIN 2014</t>
  </si>
  <si>
    <t xml:space="preserve">FRAIS BANC/VENTE DEVISE 23 000_ </t>
  </si>
  <si>
    <t xml:space="preserve">GAIN S/CESS 23 000 EURO </t>
  </si>
  <si>
    <t>ACHAT PRODUITS D'ENTRETIEN JANVIER</t>
  </si>
  <si>
    <t>RESTO AS MAM 09/15/12</t>
  </si>
  <si>
    <t>FRAIS DE VISA DE DR TSIORY</t>
  </si>
  <si>
    <t>VISITE TECHNIQUE 6634 TAM RE670150</t>
  </si>
  <si>
    <t>ACHATS PRODUITS D'ENTRETIEN MAI</t>
  </si>
  <si>
    <t>SHOPRITE/PDTS ENTRETIENS JUIN</t>
  </si>
  <si>
    <t xml:space="preserve">CONGE PAYES </t>
  </si>
  <si>
    <t>FRS DE VISE DR JEAN JACQUES</t>
  </si>
  <si>
    <t xml:space="preserve">ACHAT FLYERS MAM </t>
  </si>
  <si>
    <t>RESTAU AS DU 28/12</t>
  </si>
  <si>
    <t>NY HAVANA PRIME ASSUR 04 AU 12/15</t>
  </si>
  <si>
    <t>PRINTEX/HABILLEMENT PERS DIVERS</t>
  </si>
  <si>
    <t>INTERET DEBITEUR</t>
  </si>
  <si>
    <t>SCI RMH</t>
  </si>
  <si>
    <t>ACH TOYOTA LAND CRUISER GXR8 SPL</t>
  </si>
  <si>
    <t>CA</t>
  </si>
  <si>
    <t>JARDINS DE TANA FA 029 ENTRET JARDI</t>
  </si>
  <si>
    <t>DON POUR EGLISE MANDROSOA</t>
  </si>
  <si>
    <t>DON FOKONTANY FESTIVITE 26 JUIN</t>
  </si>
  <si>
    <t>JARDINS DE TANA FA 065 ENTRET JARDI</t>
  </si>
  <si>
    <t>DROIT ACTE MUTATION SCI RMH</t>
  </si>
  <si>
    <t>JARDIN DE TANA ENT JARDIN</t>
  </si>
  <si>
    <t>KIT SCOLAIRE 2015 SCI RMH</t>
  </si>
  <si>
    <t>FRAIS SECURITE RMH 10/15</t>
  </si>
  <si>
    <t>RESTO SECURITE RMH 11/15</t>
  </si>
  <si>
    <t>FRAIS SECURITE RMH 11/15</t>
  </si>
  <si>
    <t>H&amp;L</t>
  </si>
  <si>
    <t>AC.12 SUP. VITRE AVANCE CENTER</t>
  </si>
  <si>
    <t>AC 77 ROSES STE FONG&amp;CIE</t>
  </si>
  <si>
    <t>AC 6 VITRES T31 AVANCE CENTERA</t>
  </si>
  <si>
    <t>AC 2 TABLETTES BRICO DECO</t>
  </si>
  <si>
    <t>AC 1 CREMAILLERE DOUBLE BRICO DECO</t>
  </si>
  <si>
    <t>AC PRESENTOIRES (3300E) FOLIJOUBI</t>
  </si>
  <si>
    <t>AC FILTRE EAU SINGER VISTA</t>
  </si>
  <si>
    <t>AC 1 T11PRESENTOIRS NEWCITY</t>
  </si>
  <si>
    <t>SGEM LOCATø 1er TRIM. Nø15 / 033</t>
  </si>
  <si>
    <t>ABONNEMENT 01/01-31/01/15 TELMA</t>
  </si>
  <si>
    <t>CONSOMMø ELEC 07/11-08/12/14 PRADON</t>
  </si>
  <si>
    <t>IMPRESSø ETIQUETTE Nø0133/01- NIAG</t>
  </si>
  <si>
    <t>IMPRESSø CARTE DE VISITE LABORA</t>
  </si>
  <si>
    <t>FRAIS DE SIEGE 01/15 SODIAT</t>
  </si>
  <si>
    <t>BILLET AVION CAP MADA FA Nø065</t>
  </si>
  <si>
    <t>AC. VETEMENT SECURITE PRINTEX</t>
  </si>
  <si>
    <t>LOCATION VILLA PRADON 12/15</t>
  </si>
  <si>
    <t>TELMAABONNEMENT ADSL 01/12-31/12/15</t>
  </si>
  <si>
    <t>VENTE PRIVEE COLBERT AC YLLOK LOOK</t>
  </si>
  <si>
    <t>JIRAMA CONSOMMø ELEC 11/15</t>
  </si>
  <si>
    <t>FRAIS DE SIEGE 12/15</t>
  </si>
  <si>
    <t>AC DE M/SE ROBE-PANT-TUN(3300E)</t>
  </si>
  <si>
    <t>AC DE M/SE PANT-TUN-PULL-TSH(3300E)</t>
  </si>
  <si>
    <t>HESNAULT Nø21500850 S/R H3</t>
  </si>
  <si>
    <t>AC DE M/SE 266 HAUTS(4000E) H3</t>
  </si>
  <si>
    <t>P/T ELEGANCE MISS</t>
  </si>
  <si>
    <t>AC DE M/SE 262 ROBES(4000E) ELEGANC</t>
  </si>
  <si>
    <t>PROV JIRAMA CONSø 12/15</t>
  </si>
  <si>
    <t>CE</t>
  </si>
  <si>
    <t>VENTE DE M/SE Nø004585</t>
  </si>
  <si>
    <t>VENTE DE M/SE Nø001627</t>
  </si>
  <si>
    <t>VENTE DE M/SE Nø004335</t>
  </si>
  <si>
    <t>VENTE DE M/SE Nø004505</t>
  </si>
  <si>
    <t>BMOI</t>
  </si>
  <si>
    <t>CT</t>
  </si>
  <si>
    <t xml:space="preserve">SURPLUS  AC M/SE </t>
  </si>
  <si>
    <t>APPORTDEPOSE AC DEVISE:3000œ*3454.4</t>
  </si>
  <si>
    <t>LOCATION TAMATAVE 01/15 SCILAM</t>
  </si>
  <si>
    <t>CV</t>
  </si>
  <si>
    <t xml:space="preserve">VIRM FRAIS CONTRAT DE BAIL </t>
  </si>
  <si>
    <t>P/T IMPOTS IR-TVA+ AMANDE 2012/2013</t>
  </si>
  <si>
    <t>COMPLEMN. DE CONTRAT DE BAIL TMT</t>
  </si>
  <si>
    <t>P/T AIDES SCOLAIRES Nø04162920</t>
  </si>
  <si>
    <t>VIDINA SARY 08/03/15</t>
  </si>
  <si>
    <t>ACHATS DIVERS JUILLET 2015</t>
  </si>
  <si>
    <t>ACHAT CARTE DE FIDELITE</t>
  </si>
  <si>
    <t>ACHAT AIGUILLE SY TOTOZY</t>
  </si>
  <si>
    <t>ACHAT HARONA COLBERT</t>
  </si>
  <si>
    <t>SAKAFO</t>
  </si>
  <si>
    <t>AC CREDIT TELMA</t>
  </si>
  <si>
    <t>REPARATION TELEPHONE ECRAN + NAPPE</t>
  </si>
  <si>
    <t xml:space="preserve">AC 1 MANIFOLD </t>
  </si>
  <si>
    <t>AC 100 SACHETS</t>
  </si>
  <si>
    <t>KEA'S AC TRAINING"COMMø" KEA'S</t>
  </si>
  <si>
    <t>KEA'S AC LEADERSHIP KEA'S</t>
  </si>
  <si>
    <t>DT 0137SDT2015</t>
  </si>
  <si>
    <t>DT 0136SDT2015</t>
  </si>
  <si>
    <t>DT 0138SDT2015</t>
  </si>
  <si>
    <t>DT Nø0756SDT2015</t>
  </si>
  <si>
    <t>QUADRA DEGROUPAGE Nø0754SDT2015</t>
  </si>
  <si>
    <t>DT Nø0754SDT2015</t>
  </si>
  <si>
    <t>FRAIS DE DOSSIER Nø0754SDT2015</t>
  </si>
  <si>
    <t>VENTE DE M/SE Nø004345</t>
  </si>
  <si>
    <t>VENTE DE M/SE Nø002643</t>
  </si>
  <si>
    <t>TOA</t>
  </si>
  <si>
    <t>TPSC  USD 6665.98</t>
  </si>
  <si>
    <t>TPSC MAINTENACE 5R AMR ZAR297066.05</t>
  </si>
  <si>
    <t>JP EXPORT ACHAT PC 5R MVM</t>
  </si>
  <si>
    <t>JP EXPORT ACHAT PC 5R MHR</t>
  </si>
  <si>
    <t>TPSC VECTOR AEROS 5R AMR USD36915.6</t>
  </si>
  <si>
    <t xml:space="preserve">TECHNIC AVIATø HELICE 5R MGN </t>
  </si>
  <si>
    <t>TECH AVIAT*/REVISION HELIC 6028.28œ</t>
  </si>
  <si>
    <t>TECHNIC AVIAT*/REVIS* GL 6731.46EUR</t>
  </si>
  <si>
    <t>TECHNIC AVTø HELIC 5R MGN 3617.57AR</t>
  </si>
  <si>
    <t>TECHNIC AVIATION 5R MHR 12 529.00œ</t>
  </si>
  <si>
    <t>TECHNIC AVIATION 5R MHR 18 289.86œ</t>
  </si>
  <si>
    <t>M/CAR AVIAT* VERFIR 5R MVM</t>
  </si>
  <si>
    <t>TPSCC ACHAT PCS 5R AMR 411479.04ZAR</t>
  </si>
  <si>
    <t xml:space="preserve">Q7 MOBILE POSTE TELEPHONIQUE </t>
  </si>
  <si>
    <t>ORANGE/AC POSTE TELEPHONE</t>
  </si>
  <si>
    <t>TED GPS AERONAUTIQUE FA006062</t>
  </si>
  <si>
    <t>MONDIAL ASSISTANCE FA 072/TOA/2015</t>
  </si>
  <si>
    <t>MONDIAL ASSISTANCE FA 074/TOA/2015</t>
  </si>
  <si>
    <t>MACAUTO SIKANDAR FACT Nø076/TOA/15</t>
  </si>
  <si>
    <t>M.A  FACT Nø077/TOA/15 19591 EURO</t>
  </si>
  <si>
    <t>CAP MADA F010 BILLET 3 EQUIPAGE JHN</t>
  </si>
  <si>
    <t>SODIATRANS DEDOUMNT KING AIR C90B</t>
  </si>
  <si>
    <t>SODIM  ACHAT FOURNITURE DE BUREAU</t>
  </si>
  <si>
    <t>ACM DRT DE RNVLMNT CDN HMR</t>
  </si>
  <si>
    <t>MC UTILITIES LOCø AMR 01/15 USD4920</t>
  </si>
  <si>
    <t>MC UTILITIE LOCø HMR 01/15 USD30860</t>
  </si>
  <si>
    <t>ORANGE CONSO MOIS 01/2015</t>
  </si>
  <si>
    <t>JIRAMA  CONSø 01/2015</t>
  </si>
  <si>
    <t>ALAIN RAK PRESTATø EDTø MANUEL EXPL</t>
  </si>
  <si>
    <t>ASECNA TAX /VOL OCT 14 HMR œ2091.37</t>
  </si>
  <si>
    <t>CAP MADA VOYAGE BILLET 2EQUIP</t>
  </si>
  <si>
    <t>MMP BTP REFAC TELMA NOV-DEC-JAN 14</t>
  </si>
  <si>
    <t>SODIAT SA FRAIS DE SIEGE 03/2015</t>
  </si>
  <si>
    <t>CARLTON COCKTAIL-BOISSONS-</t>
  </si>
  <si>
    <t>IMP NIAG FLYERS A 3 VOLETS FA 43962</t>
  </si>
  <si>
    <t>ACM/BADGES AEROPORT 2015</t>
  </si>
  <si>
    <t>SODIAT SA FRAIS DE SIEGE 04/2015</t>
  </si>
  <si>
    <t>AUTO DIFFUSION VERIF 8872 TAU</t>
  </si>
  <si>
    <t>NEW PRINT F/TURE DE BUREAU</t>
  </si>
  <si>
    <t>ADEMA RD TYPE D'APPAREIL 1ER TRIM</t>
  </si>
  <si>
    <t>SODIAT SA FRAIS DE SIEGE 05/2015</t>
  </si>
  <si>
    <t>ACHAT LOG LOOK MOTEUR 5R MHR</t>
  </si>
  <si>
    <t>ARO RISTO/POL 492353 AVNT Nø42</t>
  </si>
  <si>
    <t>AUTO DIFFUSION/SYSTEME D'EMBRAYAGE</t>
  </si>
  <si>
    <t>HTDS AC DETECTEUR MASSE METALIQUE</t>
  </si>
  <si>
    <t>RANDRIANARIVONY HERY FORMATø HUMAIN</t>
  </si>
  <si>
    <t>MCAR UTILITIES LOCATø 06/15 CITATø</t>
  </si>
  <si>
    <t>CAP MADA VOYAGE/ACHAT BILLET D'AVIO</t>
  </si>
  <si>
    <t>POWER GENERATø PIECES GROUPE</t>
  </si>
  <si>
    <t xml:space="preserve">RELAIS DES PLATEAUX HEBERGEMENT </t>
  </si>
  <si>
    <t>MADAUTO ENT GROUPE FA 1SAF000396</t>
  </si>
  <si>
    <t>DHL DEDFOUANNNMENT PIECES</t>
  </si>
  <si>
    <t>TOTAL CARB 3Š DEC 08/15 FA15/108744</t>
  </si>
  <si>
    <t>ASECNA RED ATT.NAT- BALISAGE FA 334</t>
  </si>
  <si>
    <t>M/CAR UTILITIES LOCAT* 09/15 CITAT*</t>
  </si>
  <si>
    <t>MCAR AVIATø RNVLT ABONNMT FA 15/097</t>
  </si>
  <si>
    <t>MADAUTO ENTRETIEN GROUPE ELECTROGEN</t>
  </si>
  <si>
    <t>TOTAL MCAR CARBU 2Š DEC 09/2015</t>
  </si>
  <si>
    <t>INSCAE FORMATø DES FORMATEURS FA060</t>
  </si>
  <si>
    <t>ASECNA/TAXE/VOL 5R HMR-AMR 1733.95œ</t>
  </si>
  <si>
    <t>CAP MADA VOYAGE BILLET AVION FA 371</t>
  </si>
  <si>
    <t>GERARD CATEIN/HONORAIRES 2014</t>
  </si>
  <si>
    <t>AIR FRANCE/BILLET D(AVION GUIGNO/MI</t>
  </si>
  <si>
    <t>M/CAR UTILITIES LOCAT* 11/15 CITAT*</t>
  </si>
  <si>
    <t>ACM/RVLMTCDN 5R AMR</t>
  </si>
  <si>
    <t>ADEMA/RED 3E TRIM 2015</t>
  </si>
  <si>
    <t>ASECNA TAXESURVOL 5RHMR/AMR 1496.44</t>
  </si>
  <si>
    <t>ORANGE CON MOIS DE NOVEMBRE 2015</t>
  </si>
  <si>
    <t>TGN CONS MOIS DE 12/15</t>
  </si>
  <si>
    <t>JIRAMA CONS MOIS DE NOVEMBRE 15</t>
  </si>
  <si>
    <t>ABSOLUTE AVIA* 5R HMR 14498.95 RAND</t>
  </si>
  <si>
    <t>IMPR TATSINANANA FOURN DE BUR</t>
  </si>
  <si>
    <t>TED AC BATTERIE 12V 9AH TERMINATOR</t>
  </si>
  <si>
    <t>SAHAM AVENANT Nø08 RENOUVELLEMENT</t>
  </si>
  <si>
    <t>TOTAL MADAGASCAR RISTOUR</t>
  </si>
  <si>
    <t xml:space="preserve">CDU VISITE MEDICALE </t>
  </si>
  <si>
    <t>M/CAR UTILITIES LOCAT* 12/15 CITAT*</t>
  </si>
  <si>
    <t>ENEAM/LOYER DEC 2015</t>
  </si>
  <si>
    <t>REMISE FACT MU S/LOCATø 5R AMR 2015</t>
  </si>
  <si>
    <t>REMISE FACT MU S/LOCATø 5R HMR 2015</t>
  </si>
  <si>
    <t>REMISE FACT MU S/LOCATø 5R AMR 2014</t>
  </si>
  <si>
    <t>REMISE FACT MU S/LOCATø 5R HMR 2014</t>
  </si>
  <si>
    <t>CESCOM  ENTRET HMR 01/15</t>
  </si>
  <si>
    <t>TPSC ACHAT PIECES HMR F4690130630</t>
  </si>
  <si>
    <t>UAS CONTRAT RVLMT MISE A JOUR 2800$</t>
  </si>
  <si>
    <t>CCB 29</t>
  </si>
  <si>
    <t>DGAC RED SCE TERM 5RHMR 265œ</t>
  </si>
  <si>
    <t>CESCOM MENTENANCE HMR 5025 USD</t>
  </si>
  <si>
    <t>TOTAL M/CAR JET 1 5R HMR</t>
  </si>
  <si>
    <t>TOTAL M/CAR CARBURANT 5R HMR</t>
  </si>
  <si>
    <t>ANNUL PROV CATEIN 2014</t>
  </si>
  <si>
    <t>PROV ORANGE 12/15</t>
  </si>
  <si>
    <t>PROV JIRAMA 12/15</t>
  </si>
  <si>
    <t>MR SAM YVON FA Nø013/TOA/2015</t>
  </si>
  <si>
    <t>MR SAM YVON FA Nø015/TOA/2015</t>
  </si>
  <si>
    <t>OCEAN INDIEN ASSISTANCE</t>
  </si>
  <si>
    <t>SOCIETE QMM MANDENA</t>
  </si>
  <si>
    <t>QMM MANDENA FA 056/TOA/2015</t>
  </si>
  <si>
    <t>OCEAN INDIEN ASSISTANCE FA 019/2015</t>
  </si>
  <si>
    <t>SMTP FA 061/TOA/2015</t>
  </si>
  <si>
    <t>NEWREST GROUP HOLDING FA 003/2015</t>
  </si>
  <si>
    <t>MONDIAL ASSISTANCE FA 031/TOA/2015</t>
  </si>
  <si>
    <t>MONDIAL ASSISTANCE FA 057/TOA/2015</t>
  </si>
  <si>
    <t>MONDIAL ASSISTANCE FA 071/TOA/2015</t>
  </si>
  <si>
    <t>MONDIAL ASSISTANCE FA 073/TOA/2015</t>
  </si>
  <si>
    <t>MONDIAL ASSISTANCE</t>
  </si>
  <si>
    <t>JUMBO SCORE ACH STK SALON OD3290</t>
  </si>
  <si>
    <t>SODIATRANS HONORAIRE KING AIR C90B</t>
  </si>
  <si>
    <t>NEW PRINT</t>
  </si>
  <si>
    <t>VIRT ATC TRANS OC</t>
  </si>
  <si>
    <t>AUTRES COTISATION 1E TRIM 2015</t>
  </si>
  <si>
    <t>CET</t>
  </si>
  <si>
    <t>CCB 84</t>
  </si>
  <si>
    <t>EVASAN 5R HMR ATTENTE PICES</t>
  </si>
  <si>
    <t>FSU FORMTø MIJA-DOMINIQUE 2014-2015</t>
  </si>
  <si>
    <t>COLINA AVENANT Nø 11</t>
  </si>
  <si>
    <t>COLINA AVENANT Nø11</t>
  </si>
  <si>
    <t>ADEMA RED PAX 06/15 FA 574/2015</t>
  </si>
  <si>
    <t>SAHAM ASS AVENANT Nø8 HMR DEC 15</t>
  </si>
  <si>
    <t>KIT SCOLAIRE 2015</t>
  </si>
  <si>
    <t>BONNE PR ACM OD3282</t>
  </si>
  <si>
    <t xml:space="preserve">MR BRICOLADE CHAUSSURE DE SECURITE </t>
  </si>
  <si>
    <t>REPAS PASS HMR OD3314</t>
  </si>
  <si>
    <t>ENVOIE ORANGE MONEY A CBB ZAKARIA 5</t>
  </si>
  <si>
    <t xml:space="preserve">BADGE 2015ELEVE ATC </t>
  </si>
  <si>
    <t>EOLE REGULARISATION RECHARGE OXIGEN</t>
  </si>
  <si>
    <t>FETE RECTIFICATION AVEC AUDITEUR</t>
  </si>
  <si>
    <t>AVANCE RECAPITONNAGE FAUTEUILS DR</t>
  </si>
  <si>
    <t xml:space="preserve">JUMBO SCORE ACH COMMERCIAL </t>
  </si>
  <si>
    <t>MO/DEMONTAGE / AVION STARTER 5R AMR</t>
  </si>
  <si>
    <t>ACH POSTE TELEPHONIQUE ASSIST</t>
  </si>
  <si>
    <t>REGUL DEMANDE DE FONDS COMMERCIAL</t>
  </si>
  <si>
    <t>ACH TECHNIQUE LAMPE SILICONE PILE</t>
  </si>
  <si>
    <t>NARIJAONA AC BOMBE INSECTICIDE PC A</t>
  </si>
  <si>
    <t>IMPRESSION DEPLIANT TOA</t>
  </si>
  <si>
    <t>FASHION BRODERIE/CONFECT DRAPEAU</t>
  </si>
  <si>
    <t>HORIZON AC PESE PERSONNEL/OPS</t>
  </si>
  <si>
    <t>SANTA ACHAT COMM</t>
  </si>
  <si>
    <t>APAM PARTIC TABLE RONDE REUNION ACM</t>
  </si>
  <si>
    <t>RIVO MO REMPLCMT ROUE AVANT 5R HMR</t>
  </si>
  <si>
    <t>DEPENSE VOL 5R HMR DU 28/01/15</t>
  </si>
  <si>
    <t>FORMALIT A LA REUNION 5R AMR 1930EU</t>
  </si>
  <si>
    <t>MONNAIE REDNU 5R AMR DU 03/04/15</t>
  </si>
  <si>
    <t>IND PILOTE EVASAN 5RAMR 07/04/15</t>
  </si>
  <si>
    <t>ASECNA MORONI RED ATTE 5R AMR</t>
  </si>
  <si>
    <t>REGUL SORTI CAISSE 07/07/15</t>
  </si>
  <si>
    <t>IND MISSION RICHARD/MIJA/VINCENT/DR</t>
  </si>
  <si>
    <t>GAM HANDLING 5R HMR</t>
  </si>
  <si>
    <t>TAXE D'AEROPORT LANSERIA</t>
  </si>
  <si>
    <t>PERDIEM RIVO DU 12/01 A 12/02/15</t>
  </si>
  <si>
    <t>RIVO DEVISE POUR EQUI JOHANNESBOURG</t>
  </si>
  <si>
    <t>CAZ</t>
  </si>
  <si>
    <t>SANIFER PRODUIT A SCELET OD3286</t>
  </si>
  <si>
    <t>LANSERI RECU APRES DEP A LANSERI</t>
  </si>
  <si>
    <t xml:space="preserve">DHL FRAIS DIVERS  DOSSIER </t>
  </si>
  <si>
    <t>SODIATRANS/DROIT DE DOUANE</t>
  </si>
  <si>
    <t>SODIATRANS/PRESTATION GASY NET</t>
  </si>
  <si>
    <t>ENEAM LOC* HANG JANVIER  AU MARS 15</t>
  </si>
  <si>
    <t>STA ANNUL LOCATION AVION PF 34</t>
  </si>
  <si>
    <t>M/CAR MADAGASCAR AVIATION</t>
  </si>
  <si>
    <t>M/CAR AV VISITE 5R MHR FA15/0950</t>
  </si>
  <si>
    <t>TPSC DEPOSIT REQUIRED FOR ESTIMATE</t>
  </si>
  <si>
    <t>SAHAM ASS AVENANT Nø8 HMR FEV 15</t>
  </si>
  <si>
    <t>ATP DOCUMENTATø AVION 5R AMR</t>
  </si>
  <si>
    <t>TELMA TGN  INTERNET JANV 15</t>
  </si>
  <si>
    <t>SAMADA RED RSA 06/15 FA 001 5R HMR</t>
  </si>
  <si>
    <t>PRORATA TVA 02/15</t>
  </si>
  <si>
    <t>PRORATA TVA 06/15</t>
  </si>
  <si>
    <t>VRT SRE"2"</t>
  </si>
  <si>
    <t>SAM DAVID FA 002/2015 LH</t>
  </si>
  <si>
    <t>SICAM FA008/TOA/2015 TVA LH</t>
  </si>
  <si>
    <t>Pointage</t>
  </si>
  <si>
    <t>Régularité ( 20.06.18)</t>
  </si>
  <si>
    <t>Observation</t>
  </si>
  <si>
    <t>x</t>
  </si>
  <si>
    <t>PETITS EQUIPEMENTS</t>
  </si>
  <si>
    <t>FOURNITURES ADMINISTRATIVES</t>
  </si>
  <si>
    <t>ENTRETIEN SUR BIENS IMMOBILIERS</t>
  </si>
  <si>
    <t>DEPLACEMENT</t>
  </si>
  <si>
    <t>CANTINE ET RESTAURATION</t>
  </si>
  <si>
    <t>Pj : ticket de caisse , absence des nif et stats de Madarail immo et du fournisseur, bon provisoire</t>
  </si>
  <si>
    <t xml:space="preserve">Aucunes obligations du fournisseurs et pas d'indication sur l'acheteur. Absence des mode et délais de paiement </t>
  </si>
  <si>
    <t>Déclaration à l'IRI?</t>
  </si>
  <si>
    <t>Logement 21?</t>
  </si>
  <si>
    <t>Facture au nom de SCI Lam</t>
  </si>
  <si>
    <t>Achat de 2 vachettes =&gt; fournisseur non immatriculé =&gt; Nature à prendre en compte? ( reclassement?)</t>
  </si>
  <si>
    <t xml:space="preserve">Pj : Bon frais de restaurant </t>
  </si>
  <si>
    <t>Signature à demander</t>
  </si>
  <si>
    <t xml:space="preserve">A demander : autoristion de décaissement </t>
  </si>
  <si>
    <t>MATERIEL DE TRANSPORT</t>
  </si>
  <si>
    <t xml:space="preserve">Absence des modes et délais de paiement </t>
  </si>
  <si>
    <t>RESTAURANT</t>
  </si>
  <si>
    <t>AUTRES DROITS</t>
  </si>
  <si>
    <t>OEUVRE SOCIALE</t>
  </si>
  <si>
    <t>DONS ET LIBERALITES</t>
  </si>
  <si>
    <t>Période allant du 07 décembre 2014 au 07 mars 2015 =&gt; non respect du cut off / a demander quel villa car absence dans le tableau d'amortissement =&gt; villa 04, 07,10</t>
  </si>
  <si>
    <t xml:space="preserve">Pj : bon frais restaurant </t>
  </si>
  <si>
    <t>Frais sécurité à demander</t>
  </si>
  <si>
    <t xml:space="preserve">Liste aide groupe Sodiat </t>
  </si>
  <si>
    <t>Pj : reçu</t>
  </si>
  <si>
    <t>Régularité (20.06.18)</t>
  </si>
  <si>
    <t xml:space="preserve">Aucunes mentions des fournisseurs et acheteurs </t>
  </si>
  <si>
    <t>Fournisseurs non immatriculé. Iri =&gt; achat de 12 support vitre à 4000 Ar</t>
  </si>
  <si>
    <t>fournisseurs non immatriculés / nommination ronde et belle de la société écrits en stylo</t>
  </si>
  <si>
    <t>INSTALLATION ET DECORATION</t>
  </si>
  <si>
    <t>MATERIEL ET MOBILIER DE BUREAU</t>
  </si>
  <si>
    <t>MATERIEL &amp; OUTILLAGE</t>
  </si>
  <si>
    <t>Aucunes mentions obligatoires du fournisseur / acheteur : écrit en stylo</t>
  </si>
  <si>
    <t>Achat de 2 tablette</t>
  </si>
  <si>
    <t>Facture étrangère</t>
  </si>
  <si>
    <t xml:space="preserve">A vérif dans le tableau d'amortissement </t>
  </si>
  <si>
    <t>Aucune mentions obligatoires du client</t>
  </si>
  <si>
    <t>Montant du présentoir : 75 000 Ar</t>
  </si>
  <si>
    <t>Pj : Avis de crédit</t>
  </si>
  <si>
    <t>Pj : journal de caisse : non probant</t>
  </si>
  <si>
    <t>Non justifié</t>
  </si>
  <si>
    <t>Nif et stat de la société H&amp;L absents</t>
  </si>
  <si>
    <t>Non récupération de la TVA pour un montant de 21 619,57 Ar</t>
  </si>
  <si>
    <t>cut off =&gt; voir si provisionner</t>
  </si>
  <si>
    <t>Sur quelle base?</t>
  </si>
  <si>
    <t xml:space="preserve">A demander : obtention du montant </t>
  </si>
  <si>
    <t>Facture d'importation</t>
  </si>
  <si>
    <t xml:space="preserve">Droit et TVA en douane =&gt; non récupération de la TVA </t>
  </si>
  <si>
    <t>Absence des Nif et stat de H&amp;L</t>
  </si>
  <si>
    <t>Cession documentaire</t>
  </si>
  <si>
    <t>TVA de 1 092 728,85 Ar non récupérée</t>
  </si>
  <si>
    <t>TVA de 333 333,33 Ar non récupérée</t>
  </si>
  <si>
    <t>TVA 30 456,23 Ar non déduite</t>
  </si>
  <si>
    <t>Stat de H&amp;L erroné : 46101 11 2012 010903</t>
  </si>
  <si>
    <t xml:space="preserve">Pj non probant </t>
  </si>
  <si>
    <t>A réintégrer</t>
  </si>
  <si>
    <t>Réintégation ok</t>
  </si>
  <si>
    <t xml:space="preserve">PRODUITS D'ENTRETIEN </t>
  </si>
  <si>
    <t>CARBURANTS, LUBRIFIANTS</t>
  </si>
  <si>
    <t>FOURN.D'ENTRETIEN &amp; EQUIP.</t>
  </si>
  <si>
    <t>LOCATIONS IMMOBILIERES</t>
  </si>
  <si>
    <t>CHARGES LOCATIVES</t>
  </si>
  <si>
    <t>ENTRET. REPARAT. MOBILIERS</t>
  </si>
  <si>
    <t>PRIMES D'ASSURANCES</t>
  </si>
  <si>
    <t>PUBLICITE, RELATIONS PUBLIQUE</t>
  </si>
  <si>
    <t>FRAIS ET DEPLACEMENT</t>
  </si>
  <si>
    <t>RESTAURATION</t>
  </si>
  <si>
    <t>FRAIS POSTAUX &amp; TELECOM.</t>
  </si>
  <si>
    <t>SERVICES BANCAIRE ET ASSIMILES</t>
  </si>
  <si>
    <t>VISITE TECHNIQUE</t>
  </si>
  <si>
    <t>HABILLEMENT PERSONNEL</t>
  </si>
  <si>
    <t>CHARGES DIV. GESTION COURANTE</t>
  </si>
  <si>
    <t>CHARGES FINANCIERES</t>
  </si>
  <si>
    <t>VENTES DE PRESTATIONS DE SERVICES</t>
  </si>
  <si>
    <t>PRODUITS DIVERS GESTION COURANTE</t>
  </si>
  <si>
    <t>GAINS DE CHANGE</t>
  </si>
  <si>
    <t>Clé de répartition à demander</t>
  </si>
  <si>
    <t xml:space="preserve">Comptabilier pour un montant HT. </t>
  </si>
  <si>
    <t>Stat erroné : 010770</t>
  </si>
  <si>
    <t>Libellé erroné =&gt; achat essece super pour avril</t>
  </si>
  <si>
    <t xml:space="preserve">Facture au nom de Plyclinique </t>
  </si>
  <si>
    <t>Nif et stat de la société absents</t>
  </si>
  <si>
    <t xml:space="preserve">Facture au nom du groupe Sodiat </t>
  </si>
  <si>
    <t>Nif et stat de la société Mam, délais et mode de paiement absents.</t>
  </si>
  <si>
    <t>Stat ( 46101 11 1990 0 10006) et Nif ( 2 000 023 715) erronés</t>
  </si>
  <si>
    <t>BC</t>
  </si>
  <si>
    <t>BL</t>
  </si>
  <si>
    <t>ok</t>
  </si>
  <si>
    <t>Absence des nifs et stat de la société Mam =&gt; contrat de bail à demander.</t>
  </si>
  <si>
    <t xml:space="preserve">Véhicule n'apparaissant pas dans le tableau d'amortissemet </t>
  </si>
  <si>
    <t>A demander</t>
  </si>
  <si>
    <t>Facture au nom de villa pradon</t>
  </si>
  <si>
    <t xml:space="preserve">Pièces de caisse </t>
  </si>
  <si>
    <t>Exidtence d'eau vive et de Mokafe</t>
  </si>
  <si>
    <t>Existence d'eau vive, mokaf…</t>
  </si>
  <si>
    <t>A comptabiliser dans un compte 63</t>
  </si>
  <si>
    <t>Montant forfétaire?</t>
  </si>
  <si>
    <t>6634 tam</t>
  </si>
  <si>
    <t>A voir</t>
  </si>
  <si>
    <t>montant comptabilisé TTC</t>
  </si>
  <si>
    <t>Facture Proforma</t>
  </si>
  <si>
    <t>Entretien d'avion / Ir intermittent?</t>
  </si>
  <si>
    <t>Lanseria airport</t>
  </si>
  <si>
    <t>Entretien avion</t>
  </si>
  <si>
    <t>Achat helice=&gt;pourquoi immobiliser?</t>
  </si>
  <si>
    <t>Prestation d'origine étrangère =&gt; a demander : place de réparation</t>
  </si>
  <si>
    <t>Révision hélice dégivrée</t>
  </si>
  <si>
    <t>Stat erroné ( 51104 11 2002 0 00153)</t>
  </si>
  <si>
    <t>Fournisseur non immatriculé, mentions obligatoires TOA absents</t>
  </si>
  <si>
    <t xml:space="preserve">Pj : bordereau de retrait </t>
  </si>
  <si>
    <t>Critère d'affectation en immobilisation / charges? / Iri 5%?</t>
  </si>
  <si>
    <t>Stat erroné ( 71124112002000153)</t>
  </si>
  <si>
    <t>Absence nif et stat de TOA</t>
  </si>
  <si>
    <t>Pj : bon pour</t>
  </si>
  <si>
    <t>ticket de caisse</t>
  </si>
  <si>
    <t>Bordereau de liquidation agence comptable</t>
  </si>
  <si>
    <t>Livret moteur d'avion =&gt; bureau?</t>
  </si>
  <si>
    <t>Achat de plusieurs dhenré =&gt; en quel occasion?</t>
  </si>
  <si>
    <t>Nif de la société TOA absent</t>
  </si>
  <si>
    <t xml:space="preserve">Pj non probant : bon pour et ordre de décaissement </t>
  </si>
  <si>
    <t>Facture au nom de Mr Narijaona</t>
  </si>
  <si>
    <t>Superfoam mousse polyure</t>
  </si>
  <si>
    <t>N</t>
  </si>
  <si>
    <t>ticket de caisse : piles,fournisseur non immatriculé : silicone neutre, pas dementions oobligatoires pour l'achat de la lampe</t>
  </si>
  <si>
    <t>Nif errone ( 8254241)</t>
  </si>
  <si>
    <t>O</t>
  </si>
  <si>
    <t>Absence mentions obligatoires de TOA</t>
  </si>
  <si>
    <t>Pj : relevé bancaire</t>
  </si>
  <si>
    <t>Pj : ordre de décaissement =&gt; non probant</t>
  </si>
  <si>
    <t>Voir si réintégrer.</t>
  </si>
  <si>
    <t>Nif et stat de la société TOA absents</t>
  </si>
  <si>
    <t>Déduction de la TVA ( 2372270)</t>
  </si>
  <si>
    <t>Récupération à tort de la TVA ( 985 006,75 Ar)</t>
  </si>
  <si>
    <t>Pj: ordre de décaissement , bon pour</t>
  </si>
  <si>
    <t xml:space="preserve">Absence nif et stat de la société TOA, du délais et mode de paiement </t>
  </si>
  <si>
    <t>Pas de mention obligatoire de la société Toa</t>
  </si>
  <si>
    <t xml:space="preserve">Pj : reçu de paiement </t>
  </si>
  <si>
    <t>Fourniture de bureau?</t>
  </si>
  <si>
    <t>Proforma</t>
  </si>
  <si>
    <t>Pome à huile, liquide refroid</t>
  </si>
  <si>
    <t>Tubes et tuyaux renforcés, arbre de remplacement</t>
  </si>
  <si>
    <t xml:space="preserve">Pj : reçu et ordre de décaissement </t>
  </si>
  <si>
    <t>Absence des nif et stat de la société TOA</t>
  </si>
  <si>
    <t>Achat d'hélice et son rotor</t>
  </si>
  <si>
    <t>Ristourne Total</t>
  </si>
  <si>
    <t>Absences des mentions obligatoires de la société TOA</t>
  </si>
  <si>
    <t xml:space="preserve">Contrat de bail à demander =&gt; </t>
  </si>
  <si>
    <t>Contrat de location à demander =&gt; prestation d'origine étrangère</t>
  </si>
  <si>
    <t>Stat erroné ( 000153)</t>
  </si>
  <si>
    <t xml:space="preserve">A revoir </t>
  </si>
  <si>
    <t xml:space="preserve">Réparation d'un groupe électrogène </t>
  </si>
  <si>
    <t>Contrat à demander</t>
  </si>
  <si>
    <t xml:space="preserve">Une partie </t>
  </si>
  <si>
    <t>Nif et stat de la société TOA écrits en stylo</t>
  </si>
  <si>
    <t xml:space="preserve">Pj : ordre de décaissement </t>
  </si>
  <si>
    <t>Ordre de décaissement n°03701</t>
  </si>
  <si>
    <t>o</t>
  </si>
  <si>
    <t>Pj : compte rendude mission</t>
  </si>
  <si>
    <t>A demander comment calculer le perdiem</t>
  </si>
  <si>
    <t>A demander : ordre de mission</t>
  </si>
  <si>
    <t xml:space="preserve">Ordre de décaissement </t>
  </si>
  <si>
    <t>Facture à demander?</t>
  </si>
  <si>
    <t>Récupération à tort de la Tva non apprente sur la facture</t>
  </si>
  <si>
    <t xml:space="preserve">Note de debit </t>
  </si>
  <si>
    <t>Cut off</t>
  </si>
  <si>
    <t xml:space="preserve">Pj : ordre de décaisement </t>
  </si>
  <si>
    <t>Nif ( 210411) et stat ( 553 156) erronés</t>
  </si>
  <si>
    <t xml:space="preserve">Contrepartie : 408000 </t>
  </si>
  <si>
    <t>Asecna</t>
  </si>
  <si>
    <t>Non réintégrer</t>
  </si>
  <si>
    <t>Absence des nif et stat du client Sicam)</t>
  </si>
  <si>
    <t>Libellé non intelligible</t>
  </si>
  <si>
    <t>vol à destination de La Reunion =&gt; erreur d'imputation =&gt; a reclasser dans le compte 7061000000</t>
  </si>
  <si>
    <t>Remise exceptionnelle : 1 795 200</t>
  </si>
  <si>
    <t>Remise exceptionnelle : 2 696 105</t>
  </si>
  <si>
    <t>Spéciale remise newrest : 14 018 400,00 Ar</t>
  </si>
  <si>
    <t>Remise spéciale OIA : 1 712 700</t>
  </si>
  <si>
    <t>Remise exceptionnelle : 1 811 427</t>
  </si>
  <si>
    <t>Remise exceptionnelle : 1 145 100,00</t>
  </si>
  <si>
    <t>Immo en cours malakam =&gt; c'est quoi? =&gt; a qui?</t>
  </si>
  <si>
    <t>Immo en cours =&gt; tout ce qui concerne le golf azura  =&gt; ran =&gt; inauguration de l'hôtel parvenue il y a un an.</t>
  </si>
  <si>
    <t>Avis d'imposition Irsa</t>
  </si>
  <si>
    <t>Mode de déclaration et Cadrage TVA ( s'il y a lieu)</t>
  </si>
  <si>
    <t>Facture au nom de TOA</t>
  </si>
  <si>
    <t xml:space="preserve">FOURNITURES DE BUREAU </t>
  </si>
  <si>
    <t xml:space="preserve">EAU ET ELECTRICITE </t>
  </si>
  <si>
    <t>CARBURANTS</t>
  </si>
  <si>
    <t>FOURNITURES ADMINISTRATRIVES</t>
  </si>
  <si>
    <t>LOCATION IMMOBILIERE</t>
  </si>
  <si>
    <t>ENTRET. REPARAT. AVION</t>
  </si>
  <si>
    <t>VOYAGE ET DEPLACEMENT</t>
  </si>
  <si>
    <t>MISSIONS</t>
  </si>
  <si>
    <t>TAXE D'ATTERISSAGE</t>
  </si>
  <si>
    <t>TAXE BALISAGES</t>
  </si>
  <si>
    <t>AUTRES TAXES</t>
  </si>
  <si>
    <t>REDEVANCE STATIONNEMENT</t>
  </si>
  <si>
    <t xml:space="preserve">LOCATION AVIONS </t>
  </si>
  <si>
    <t>FORMATION SIMULATEUR</t>
  </si>
  <si>
    <t>Rapportde dépense pour enlevement 5r MVM</t>
  </si>
  <si>
    <t>Dossiers juridiques de toutes les sociétés</t>
  </si>
  <si>
    <t>Recenssement de tous les titres de propriété et envoi</t>
  </si>
  <si>
    <t>Pris en compte dans ce dernier de la quittance de décembre 2014</t>
  </si>
  <si>
    <t>Bon frais restaurant</t>
  </si>
  <si>
    <t>Absence des mentions obligatoires fournisseurs et clients.</t>
  </si>
  <si>
    <t>Etat de stock et méthode de valorisation de ce dernier =&gt; permanent(cump)</t>
  </si>
  <si>
    <t>e</t>
  </si>
  <si>
    <t>imputation</t>
  </si>
  <si>
    <t>Charges ATC</t>
  </si>
  <si>
    <t>Iri et TVA? Non</t>
  </si>
  <si>
    <t>Prestation d'origine étrangère =&gt; pas d'IRI</t>
  </si>
  <si>
    <t>Non prise en compte de la charge constatée d'avance</t>
  </si>
  <si>
    <t>Prestation d'origine étrangère =&gt;Iri? Non</t>
  </si>
  <si>
    <t>Iri? Non</t>
  </si>
  <si>
    <t>²</t>
  </si>
  <si>
    <t>SOFTWARE BS LOGICIEL DV 3762 MANGIE</t>
  </si>
  <si>
    <t>SOFTWARE BS LOGICIEL DV 3763 GOLF</t>
  </si>
  <si>
    <t>TERRE DE PIERRE CONFECTø DES PAS JA</t>
  </si>
  <si>
    <t>PRO ALARM/AC DIVERS</t>
  </si>
  <si>
    <t>TECHNIC VOLT AC LIGNE SUP/ELECT NEM</t>
  </si>
  <si>
    <t>PROFIL/CONFECT* TOILE /ABRI VOITURE</t>
  </si>
  <si>
    <t>TED EMETTEUR RECEPTEUR FC2787</t>
  </si>
  <si>
    <t>AUTODIFF CAMERA SITE A/TRIMO</t>
  </si>
  <si>
    <t>AUTO DIFF FOTON MPX FA VHC15002</t>
  </si>
  <si>
    <t>AUTO DIFF FOTON MPX FLDC VHC15002</t>
  </si>
  <si>
    <t>DESIGN AUTO MOUNTAIN BICYCLE F18301</t>
  </si>
  <si>
    <t>AUTODIFF 02 POLARIS 64XP4 1000EPS</t>
  </si>
  <si>
    <t>MCD ORDINATEUR CLONE FA 004/MCD15</t>
  </si>
  <si>
    <t>ESPACE ITECH ORDINATEUR FA041562</t>
  </si>
  <si>
    <t>SODIM IMPRIMANTE HP FA 161613</t>
  </si>
  <si>
    <t>MYE DISQUE SSD 256GO FA 24297</t>
  </si>
  <si>
    <t>SANIFER COFFRE FORT FA 01628447</t>
  </si>
  <si>
    <t>SODIM BUREAU DE DIRECTION F636524</t>
  </si>
  <si>
    <t xml:space="preserve">TABLE DE TARVAIL EN ACIER FA 2493 </t>
  </si>
  <si>
    <t xml:space="preserve">BRICO DECO GLACIERE 98 FA5FA129815 </t>
  </si>
  <si>
    <t>BQ</t>
  </si>
  <si>
    <t>ACH VASES FLEURS GOLF SBM1380228</t>
  </si>
  <si>
    <t>BRICOBAT DESSERTE EN INOX GOLF</t>
  </si>
  <si>
    <t>ELITSON AMPLI-LUMIERE-FACADE JBL</t>
  </si>
  <si>
    <t>ATELIER CLASS DESIGN LOGO GOLF</t>
  </si>
  <si>
    <t>EUREKA DRAP HOUSSE-PLAT-COUETTE</t>
  </si>
  <si>
    <t>COURTS LIT-MATELAS-ORREILLER GOLF</t>
  </si>
  <si>
    <t>VESTIAIRE-CUISINE-DRESSING BAR GOLF</t>
  </si>
  <si>
    <t>THERMOCOOL CLIMATISEURS DEV 086DEV</t>
  </si>
  <si>
    <t>THERMOCOOL CLIMATISEURS ETAT Nø06</t>
  </si>
  <si>
    <t>MONDIAL FITNESS ACC SPORT FP 070315</t>
  </si>
  <si>
    <t>REGITECH 23 ONDULEURS FA 11062015</t>
  </si>
  <si>
    <t>MMP/BTPREHABILITA* STADE MALACAM</t>
  </si>
  <si>
    <t>MMP/BTP CONSTRUCTION ANNEXE MALACAM</t>
  </si>
  <si>
    <t xml:space="preserve">MMP/BTP REHABILITATION DE LA SALLE </t>
  </si>
  <si>
    <t>SMIE SARL PATTES BARILLA FA 1502942</t>
  </si>
  <si>
    <t>FOOD ANDCO AMANDE EN POUDRE FA18831</t>
  </si>
  <si>
    <t>TERRE ROUGE PRODUIT D'ENTRETIEN GOL</t>
  </si>
  <si>
    <t>POINT DE VT AC ELECTROVANNA</t>
  </si>
  <si>
    <t>CERNOL PROD D'ENTRETIEN FC035747</t>
  </si>
  <si>
    <t>TR SOA VY AC F/TURE D4ENTRETIEN</t>
  </si>
  <si>
    <t>MR BRICOLAGE AC XIT D'ENTRETIEN</t>
  </si>
  <si>
    <t>SODIM FOURNITURES INFO FA 161613</t>
  </si>
  <si>
    <t>TR SOA VY AC F/TURE CONSOMMABLE</t>
  </si>
  <si>
    <t>MCM AC GANTS/LUNETTE/MALIBU TOUCH..</t>
  </si>
  <si>
    <t>SODIM FOURNITURE DE BUREAUX F637201</t>
  </si>
  <si>
    <t>SODIM FOURNITURES DE BUR F641924</t>
  </si>
  <si>
    <t>HORIZON IVATO/AC DIVERS</t>
  </si>
  <si>
    <t>JIRAMA 01/2015 JOFFRE TMM</t>
  </si>
  <si>
    <t>JIRAMA 02/2015 AZURA TRADE CENTER</t>
  </si>
  <si>
    <t>JIRAMA 02/2015 VILLA JEANNE TMM</t>
  </si>
  <si>
    <t>JIRAMA/AZURA TRADE CENTER 12/15</t>
  </si>
  <si>
    <t>STATø COTE EST CARB 11-17/01 FA7226</t>
  </si>
  <si>
    <t>JOV MANANGAREZA CARB R+5</t>
  </si>
  <si>
    <t>SODIAT CONSø GO LAM SCI 12/15</t>
  </si>
  <si>
    <t>MR BRICOLAGE PETIT EQUIPEMNT FA2454</t>
  </si>
  <si>
    <t>MAMY MENUISERIE CONF ARMOIRE</t>
  </si>
  <si>
    <t>NERON SPORT/AC DIVERS</t>
  </si>
  <si>
    <t>BRICO DECO AC BBQ GAZ ETNA</t>
  </si>
  <si>
    <t>BALLOU/AC SOMMIER (GOLF FLP)</t>
  </si>
  <si>
    <t>SDTS DROIT DE DOUAN FA 0186SDT2015</t>
  </si>
  <si>
    <t>SDTR DROIT DE DOUANE FA 0221SDT2015</t>
  </si>
  <si>
    <t>SDTR DEBOURS DIVERS FA 0265SDT2015</t>
  </si>
  <si>
    <t>SODIATRANS COFFRET DE SECURITE</t>
  </si>
  <si>
    <t>PRADON LOYER 01/15 FA 15/01L90B-LOY</t>
  </si>
  <si>
    <t>SODIAT FRAIS DE SIEGE 03/2015</t>
  </si>
  <si>
    <t>PRADON LOYER 04/15 FA 15/04L90B-LOY</t>
  </si>
  <si>
    <t>MADARAIL SA LOYER 12/2015</t>
  </si>
  <si>
    <t>FRIGOTA SURPRESSEUR D'EAU FA 27924</t>
  </si>
  <si>
    <t>I.D.C ACH 04 TONER GOLF FA VFA14446</t>
  </si>
  <si>
    <t>AUTO DIFF REMP 04 PNEUS FPRA5012</t>
  </si>
  <si>
    <t>AUTODIFF REMP DISQUE FREIN SAVP5216</t>
  </si>
  <si>
    <t>AUTODIFF REMP HOUSSE DE SIEGE FPRA5</t>
  </si>
  <si>
    <t>MCM ACH ACCESSOIRES FA F154867</t>
  </si>
  <si>
    <t>GARAGE LEON/LUSTAGE/PONCAGE CARROSS</t>
  </si>
  <si>
    <t xml:space="preserve">CLIMATEL MAINTENANCE ASCENSEUR </t>
  </si>
  <si>
    <t>S.M.P.I ENTRETIEN B04 01/07-30/09/2</t>
  </si>
  <si>
    <t>MR RAJAONA SCULPTURE SBM 1403247</t>
  </si>
  <si>
    <t>SANIFER ANTIALGUE-CHLORE FA01711620</t>
  </si>
  <si>
    <t>NY HAVANA POL Nø780270</t>
  </si>
  <si>
    <t>COLINA DU 03/14 AU 03/15</t>
  </si>
  <si>
    <t>AUSTRAL GESTø ASSURANCE 01/01-31/03</t>
  </si>
  <si>
    <t>AUSTRAL GESTION ASSURANCE SANTE</t>
  </si>
  <si>
    <t xml:space="preserve">NY HAVANA DIVERSES POLICE </t>
  </si>
  <si>
    <t>RANDRIANARINORO MO INSTALLATø POMPE</t>
  </si>
  <si>
    <t xml:space="preserve">AVANCE MR LUC/REPARATø TENNIS DOM </t>
  </si>
  <si>
    <t>CSP</t>
  </si>
  <si>
    <t>FRAIS HUISSIER</t>
  </si>
  <si>
    <t>SDTR HONORAIRES FA0088SDT2015</t>
  </si>
  <si>
    <t>ATELIER DESIGN AC PLAQUE EN TOLE</t>
  </si>
  <si>
    <t>TAHIANA CREATION/SAC-STE CHEMIERE</t>
  </si>
  <si>
    <t xml:space="preserve">CAP MADA BILLET D'AVION MLLE LOVA </t>
  </si>
  <si>
    <t>FRAIS DE MISION DIRCO GOLF</t>
  </si>
  <si>
    <t>ACH DIVERS MR LE PDG</t>
  </si>
  <si>
    <t>REPAS PERS DOM A/BAO+ARGENT DE POCH</t>
  </si>
  <si>
    <t>CARLTON DEJEUNER A EMPORTER FA 9003</t>
  </si>
  <si>
    <t>CARLTON DEJEUNER 24/01 SBM 1380223</t>
  </si>
  <si>
    <t>RBT MME PDG SBM 1403389</t>
  </si>
  <si>
    <t>ACH DIVERS MME PDG</t>
  </si>
  <si>
    <t>CARLTON DEJEUNER FA 9009</t>
  </si>
  <si>
    <t>MAC PECHE FA Nø32 SBM 1418213</t>
  </si>
  <si>
    <t>REPAS PERS DOM SEM 05/01 AU 19/01</t>
  </si>
  <si>
    <t xml:space="preserve">REPAS PERS DOM PDG </t>
  </si>
  <si>
    <t>REPAS PERS AMBATOBE</t>
  </si>
  <si>
    <t>INDEMNITE DE MISSION A FOULP 21-26/</t>
  </si>
  <si>
    <t>IND DE MISSION FLORENT/RANT A FLPTE</t>
  </si>
  <si>
    <t>IND DE MISSION PHILIPPE/MAX A FLPTE</t>
  </si>
  <si>
    <t>TELMA MOBILE 09/2015</t>
  </si>
  <si>
    <t>CANALSAT ABONNEMENT FA 38265701</t>
  </si>
  <si>
    <t>TELMA ABONNEMENT 06/15-08/15</t>
  </si>
  <si>
    <t>TGN CONS MOIS 11/2015</t>
  </si>
  <si>
    <t>VRT CLUB DU CAR</t>
  </si>
  <si>
    <t>ACH CROQUETTE+ACCESSOIRES CHIENS</t>
  </si>
  <si>
    <t>VET CLINIC/CROQUETTE CHIOTS A/BAO</t>
  </si>
  <si>
    <t>IFPB 2013 REF22020 MD313BI SOA/NETY</t>
  </si>
  <si>
    <t>IFPB 2014 REF99857-23661 AMBOAROY</t>
  </si>
  <si>
    <t>COMMUNE IVATO FIRAISANA IFPB 2015</t>
  </si>
  <si>
    <t xml:space="preserve">IFPB 2015 MANDROSOA </t>
  </si>
  <si>
    <t>POUR DOSSIER DOM AMBOHIBAO</t>
  </si>
  <si>
    <t>DROIT ACTE NOTORIETE-DOSS SOAVIMBAH</t>
  </si>
  <si>
    <t>LEGALISATION SIGN PDG+CHGMT</t>
  </si>
  <si>
    <t>VISITE TECHNIQUE 6866 TAM</t>
  </si>
  <si>
    <t>DROIT D'ENREGISTMNT BAIL SCILAM*AZU</t>
  </si>
  <si>
    <t>FRAIS DE DOSSIER DU TERRAIN ANTOBY</t>
  </si>
  <si>
    <t>PENSIO BBJO</t>
  </si>
  <si>
    <t>PENSION BBJO</t>
  </si>
  <si>
    <t>PRINTEX HABILLEMENTS PERS FP 0690/1</t>
  </si>
  <si>
    <t>HABILLEMENT DE PERSONNEL GOLF</t>
  </si>
  <si>
    <t>KOLCHIC SARLU TEE SHIRT-COTTE FC274</t>
  </si>
  <si>
    <t>KOLCHIC SARLU VESTE CUISINIER FC275</t>
  </si>
  <si>
    <t>MME VOLA AVCE COUTURIERE SBM1403213</t>
  </si>
  <si>
    <t>KOLCHIC TENUE CUISINIER FC330</t>
  </si>
  <si>
    <t>POLY ILAFY MEDICAMENTS FPC13128</t>
  </si>
  <si>
    <t>SOIREE GALA ER4M SBM 1403236</t>
  </si>
  <si>
    <t>ACH JOUETS PR CIRCOCISION ENFANT PE</t>
  </si>
  <si>
    <t>RENDU/ ACH JOUETS PERSO DU 15/07</t>
  </si>
  <si>
    <t>AMG MADAGASCAR NAZIA LOYER 01/2015</t>
  </si>
  <si>
    <t xml:space="preserve">AUTODIFFUSION LOYER 01/2015 </t>
  </si>
  <si>
    <t>MALAZA LOYER 01/2015</t>
  </si>
  <si>
    <t>MALAZA LOYER 03/2015</t>
  </si>
  <si>
    <t>MONEY MAKER SDJ JIRAMA 07-09/2014</t>
  </si>
  <si>
    <t xml:space="preserve">EAST ACADEMY JIR 2EM TRI 15 LOC </t>
  </si>
  <si>
    <t>MONEY MAKER JIR 2EM TRI 15 LOC Nø05</t>
  </si>
  <si>
    <t>KPS JIRAMA 2014</t>
  </si>
  <si>
    <t>MAGNEVA BOUTIQUE CC COMM AVR-MAI-JU</t>
  </si>
  <si>
    <t>STRASS SARLU CHARG COM 2E TRI 15</t>
  </si>
  <si>
    <t>CUT LOYER/CHGR COM 11/2015</t>
  </si>
  <si>
    <t>AZURA GOLF PARRURE-COUETTE-OREILLER</t>
  </si>
  <si>
    <t>AZURA GOLF TRINGLE-RIDAEUX</t>
  </si>
  <si>
    <t>AZURA GOLF RIDEAU DE DOUCHE</t>
  </si>
  <si>
    <t>ARO RGLMT SINISTRE VEH 5757 TAK</t>
  </si>
  <si>
    <t>ART DE VIVRE FA 0101931 SBM 1403214</t>
  </si>
  <si>
    <t>Nif et stat de la société MMP BTP absents</t>
  </si>
  <si>
    <t>Comprend l'achat d'imprimante ( thermique et cuisine matricielle).</t>
  </si>
  <si>
    <t>TA : 25%</t>
  </si>
  <si>
    <t xml:space="preserve">Quad =&gt; tva récupérée =&gt; traitement à voir </t>
  </si>
  <si>
    <t>Pas de mentions obligatoires de MMP BTP</t>
  </si>
  <si>
    <t>Facture au nom de Mme Ravatomanga</t>
  </si>
  <si>
    <t>Facture au nom de mr Ravatomanga</t>
  </si>
  <si>
    <t>Facture proforma</t>
  </si>
  <si>
    <t>Critère d'affectation non matérialisés</t>
  </si>
  <si>
    <t>Récupération de la TVA sur certains mobiliers</t>
  </si>
  <si>
    <t>Stat ( 70201 11 2002 010 038)</t>
  </si>
  <si>
    <t>Nif et stat de la société Sci lam absents</t>
  </si>
  <si>
    <t>Facture au nom de client divers</t>
  </si>
  <si>
    <t>Facture au nom de MMP BTP</t>
  </si>
  <si>
    <t>Facture au nom de azura</t>
  </si>
  <si>
    <t>Stat de la société SCI Lam erroné ( 010038)</t>
  </si>
  <si>
    <t>Facture au nom de Sodiat petro</t>
  </si>
  <si>
    <t>Nif et stat de la société SCI LAM absents</t>
  </si>
  <si>
    <t>Au nom de M Ravatomange =&gt; fournisseur non immatriculé</t>
  </si>
  <si>
    <t>Fcture au nom de Azura foulpointe</t>
  </si>
  <si>
    <t>Facture au nom de l'hotel du golf foulpointe</t>
  </si>
  <si>
    <t xml:space="preserve">Facture proformat </t>
  </si>
  <si>
    <t>Pj : etat N° 6 avec mention veuillez remettre chèque Randriamanampisoa falimanana</t>
  </si>
  <si>
    <t>Nif et stat absents, mention SCI LAM écrit en stylo</t>
  </si>
  <si>
    <t>BR</t>
  </si>
  <si>
    <t>Au noom de Azura Golf Spa</t>
  </si>
  <si>
    <t>Aucunes mentions obligatoires de SCI Lam</t>
  </si>
  <si>
    <t>Facture au nom de Azura Trade center</t>
  </si>
  <si>
    <t>Facture au nom de azura trade center</t>
  </si>
  <si>
    <t>Facture au nom de Villa Jeanne.</t>
  </si>
  <si>
    <t>Acune mentions obligatoires du client</t>
  </si>
  <si>
    <t>Achat d'armoi de rangement =&gt; mobilier? Erreur d'imputation =&gt; pas de critère d'affectation formalisée =&gt; fournisseur non immtriculé</t>
  </si>
  <si>
    <t>Achat sommier, matelas et lit de camp</t>
  </si>
  <si>
    <t>En attente des contrat sde bail</t>
  </si>
  <si>
    <t>stat ( 2002010003) erroné</t>
  </si>
  <si>
    <t>Facutre au nom de Mr Ravatomanga</t>
  </si>
  <si>
    <t>Facture au nom de Azura Pc</t>
  </si>
  <si>
    <t>Cut off =&gt; maintenance du 01 juillet au écembre 2014</t>
  </si>
  <si>
    <t>Fournisseur non immatriculé / absence nnif et stat de SCI Lam</t>
  </si>
  <si>
    <t>Imputation en produits d'entretien? =&gt; achat d'algue et de chlore</t>
  </si>
  <si>
    <t>A demander =&gt; montant de la TVA</t>
  </si>
  <si>
    <t xml:space="preserve">Assurance maladie </t>
  </si>
  <si>
    <t>Facture au nom de Société Sodiat</t>
  </si>
  <si>
    <t>Pj : récap assurance groupe 2015</t>
  </si>
  <si>
    <t>Billet au non de Lovanirina Ravatomanga</t>
  </si>
  <si>
    <t>Facture au nom de Sodiat</t>
  </si>
  <si>
    <t>Pj : ordre de décaissement</t>
  </si>
  <si>
    <t>Pj: reçu</t>
  </si>
  <si>
    <t>Facture au nom de M et Mme Ravatomanga</t>
  </si>
  <si>
    <t>PJ: ordre de décaiss + erçu</t>
  </si>
  <si>
    <t>Ok</t>
  </si>
  <si>
    <t>Absence des mentions obligatoires de la société SCI LAAm</t>
  </si>
  <si>
    <t>Pj : photocopie de chèque</t>
  </si>
  <si>
    <t>Nif ( 107013210) et stat ( 55101111992010033) erronés</t>
  </si>
  <si>
    <t>Récupération à tort de la TVA</t>
  </si>
  <si>
    <t>A demander c'est quoi</t>
  </si>
  <si>
    <t>Nif client absent</t>
  </si>
  <si>
    <t>Facture au nom de New york Patricia paladines</t>
  </si>
  <si>
    <t>Bénéficiaire : Mr Ravatomanga / traitement fiscal?</t>
  </si>
  <si>
    <t>Facture au nom de Mr Ravatomanga</t>
  </si>
  <si>
    <t>Du 06/12/14 au 05/12/15</t>
  </si>
  <si>
    <t>Ravatomanga</t>
  </si>
  <si>
    <t>Détails ( sci a besoin de canal sat)?</t>
  </si>
  <si>
    <t>Pj : sortie de caisse</t>
  </si>
  <si>
    <t>Facture au nom de sodiat</t>
  </si>
  <si>
    <t>Réparation terrain de tennis?</t>
  </si>
  <si>
    <t>Plsieurs factures sans les mentions obligatoires de la société SCI Lam</t>
  </si>
  <si>
    <t>Traitement fiscal à voir =&gt; non réintégrer</t>
  </si>
  <si>
    <t>Assujetissement à la TVA? =&gt; oui</t>
  </si>
  <si>
    <t>Pj : dispatch des annsurances entre les sociétés du groupe</t>
  </si>
  <si>
    <t xml:space="preserve">Cotisation diverse : engagement? =&gt; ok </t>
  </si>
  <si>
    <t>Clé de répartition?</t>
  </si>
  <si>
    <t xml:space="preserve">Obtention du montant à demander =&gt; moitié payée en espèce 1 800 000,00 Ar et l'autre par chèque 1 970 000,00 Ar =&gt; facture au nom de </t>
  </si>
  <si>
    <t>En quelle occasion? Et pourquoi non réintégrer?=&gt; toa a eu agréément</t>
  </si>
  <si>
    <t>Non pris en compte dans les revients? =&gt; avion n'appartenant pas à TOA</t>
  </si>
  <si>
    <t>Erreur d'imputation? =&gt; 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</si>
</sst>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0" fontId="2" fillId="0" borderId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5" applyNumberFormat="0" applyAlignment="0" applyProtection="0"/>
    <xf numFmtId="0" fontId="11" fillId="10" borderId="6" applyNumberFormat="0" applyAlignment="0" applyProtection="0"/>
    <xf numFmtId="0" fontId="12" fillId="10" borderId="5" applyNumberFormat="0" applyAlignment="0" applyProtection="0"/>
    <xf numFmtId="0" fontId="13" fillId="0" borderId="7" applyNumberFormat="0" applyFill="0" applyAlignment="0" applyProtection="0"/>
    <xf numFmtId="0" fontId="14" fillId="11" borderId="8" applyNumberFormat="0" applyAlignment="0" applyProtection="0"/>
    <xf numFmtId="0" fontId="15" fillId="0" borderId="0" applyNumberFormat="0" applyFill="0" applyBorder="0" applyAlignment="0" applyProtection="0"/>
    <xf numFmtId="0" fontId="2" fillId="12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7" fillId="36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4" fontId="0" fillId="0" borderId="0" xfId="0" applyNumberFormat="1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14" fontId="0" fillId="0" borderId="0" xfId="0" applyNumberFormat="1"/>
    <xf numFmtId="4" fontId="1" fillId="0" borderId="0" xfId="0" applyNumberFormat="1" applyFont="1"/>
    <xf numFmtId="49" fontId="2" fillId="0" borderId="0" xfId="1" applyNumberFormat="1" applyBorder="1"/>
    <xf numFmtId="4" fontId="0" fillId="2" borderId="0" xfId="0" applyNumberFormat="1" applyFill="1"/>
    <xf numFmtId="4" fontId="0" fillId="3" borderId="0" xfId="0" applyNumberFormat="1" applyFill="1"/>
    <xf numFmtId="49" fontId="2" fillId="0" borderId="0" xfId="2" applyNumberFormat="1"/>
    <xf numFmtId="4" fontId="0" fillId="0" borderId="0" xfId="0" applyNumberFormat="1" applyFill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0" fontId="0" fillId="4" borderId="0" xfId="0" applyFill="1"/>
    <xf numFmtId="4" fontId="3" fillId="3" borderId="0" xfId="0" applyNumberFormat="1" applyFont="1" applyFill="1"/>
    <xf numFmtId="49" fontId="2" fillId="0" borderId="1" xfId="2" applyNumberFormat="1" applyBorder="1"/>
    <xf numFmtId="4" fontId="0" fillId="5" borderId="0" xfId="0" applyNumberFormat="1" applyFill="1"/>
    <xf numFmtId="14" fontId="0" fillId="2" borderId="0" xfId="0" applyNumberFormat="1" applyFill="1"/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 applyFill="1"/>
    <xf numFmtId="4" fontId="0" fillId="4" borderId="0" xfId="0" applyNumberFormat="1" applyFill="1"/>
  </cellXfs>
  <cellStyles count="44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Commentaire" xfId="16" builtinId="10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rmal 19" xfId="1"/>
    <cellStyle name="Normal 20" xfId="2"/>
    <cellStyle name="Satisfaisant" xfId="7" builtinId="26" customBuiltin="1"/>
    <cellStyle name="Sortie" xfId="11" builtinId="21" customBuiltin="1"/>
    <cellStyle name="Texte explicatif" xfId="17" builtinId="53" customBuiltin="1"/>
    <cellStyle name="Titre 2" xfId="43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E%20SODIAT%202015/H&amp;L%202015/ETATS%20FINANCIERS%202015%20H%20&amp;%20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E%20SODIAT%202015/TOA%202015/ETATS%20FINANCIERS%202015%20TO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E%20SODIAT%202015/SCI%20LAM/SCI%20LAM%20Balanc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 TETE"/>
      <sheetName val="BALANCE 2015"/>
      <sheetName val="RECAPACTIF"/>
      <sheetName val="RECAPPASSIF"/>
      <sheetName val="RESULTAT"/>
      <sheetName val="RECAP AMORT.2015"/>
      <sheetName val="DETAILS IMMO 15"/>
      <sheetName val="FLUX 2015"/>
      <sheetName val="CAPITAUX 2015"/>
      <sheetName val="CHARGE 2015"/>
      <sheetName val="REINTEGRATION 15"/>
    </sheetNames>
    <sheetDataSet>
      <sheetData sheetId="0"/>
      <sheetData sheetId="1">
        <row r="10">
          <cell r="A10">
            <v>1010000000</v>
          </cell>
          <cell r="B10" t="str">
            <v>CAPITAL</v>
          </cell>
        </row>
        <row r="11">
          <cell r="A11">
            <v>1100000000</v>
          </cell>
          <cell r="B11" t="str">
            <v>REPORT A NOUVEAU</v>
          </cell>
        </row>
        <row r="12">
          <cell r="A12">
            <v>2181000000</v>
          </cell>
          <cell r="B12" t="str">
            <v>INSTALLATION ET DECORATION</v>
          </cell>
        </row>
        <row r="13">
          <cell r="A13">
            <v>2181600000</v>
          </cell>
          <cell r="B13" t="str">
            <v>AGENCEMENT-AMENAGEMENT-INSTALLATION</v>
          </cell>
        </row>
        <row r="14">
          <cell r="A14">
            <v>2184000000</v>
          </cell>
          <cell r="B14" t="str">
            <v>MATERIEL ET MOBILIER DE BUREAU</v>
          </cell>
        </row>
        <row r="15">
          <cell r="A15">
            <v>2185000000</v>
          </cell>
          <cell r="B15" t="str">
            <v>MATERIEL DE COMMUNICATION</v>
          </cell>
        </row>
        <row r="16">
          <cell r="A16">
            <v>2185400000</v>
          </cell>
          <cell r="B16" t="str">
            <v>MATERIEL &amp; OUTILLAGE</v>
          </cell>
        </row>
        <row r="17">
          <cell r="A17">
            <v>2188200000</v>
          </cell>
          <cell r="B17" t="str">
            <v>MATERIEL INFORMATIQUE</v>
          </cell>
        </row>
        <row r="18">
          <cell r="A18">
            <v>2750000000</v>
          </cell>
          <cell r="B18" t="str">
            <v>DEPOTS ET CAUTIONS VERSES</v>
          </cell>
        </row>
        <row r="19">
          <cell r="A19">
            <v>2818100000</v>
          </cell>
          <cell r="B19" t="str">
            <v>AMORT INSTALLATøET DECORATIO</v>
          </cell>
        </row>
        <row r="20">
          <cell r="A20">
            <v>2818160000</v>
          </cell>
          <cell r="B20" t="str">
            <v>AMORT AGENCEM- AMENAGM-INSTALLATIO</v>
          </cell>
        </row>
        <row r="21">
          <cell r="A21">
            <v>2818400000</v>
          </cell>
          <cell r="B21" t="str">
            <v>AMORT DE MMB</v>
          </cell>
        </row>
        <row r="22">
          <cell r="A22">
            <v>2818500000</v>
          </cell>
          <cell r="B22" t="str">
            <v>AMORT MAT COMMø</v>
          </cell>
        </row>
        <row r="23">
          <cell r="A23">
            <v>2818540000</v>
          </cell>
          <cell r="B23" t="str">
            <v>AMORT MAT ET OUTILLAGE</v>
          </cell>
        </row>
        <row r="24">
          <cell r="A24">
            <v>2818820000</v>
          </cell>
          <cell r="B24" t="str">
            <v>AMORT. MAT INFORMATIQUE</v>
          </cell>
        </row>
        <row r="25">
          <cell r="A25">
            <v>3700000000</v>
          </cell>
          <cell r="B25" t="str">
            <v>STOCK DE MARCHANDISES</v>
          </cell>
        </row>
        <row r="26">
          <cell r="A26">
            <v>4011000000</v>
          </cell>
          <cell r="B26" t="str">
            <v>FOURNISSEURS MALAGASY</v>
          </cell>
        </row>
        <row r="27">
          <cell r="A27">
            <v>4012000000</v>
          </cell>
          <cell r="B27" t="str">
            <v>FOURNISSEURS ETRANGERS</v>
          </cell>
        </row>
        <row r="28">
          <cell r="A28">
            <v>4080000000</v>
          </cell>
          <cell r="B28" t="str">
            <v>FOURNISSEURS : FACTURES NON PARVENU</v>
          </cell>
        </row>
        <row r="29">
          <cell r="A29">
            <v>4110000000</v>
          </cell>
          <cell r="B29" t="str">
            <v>CLIENT DIVERS</v>
          </cell>
        </row>
        <row r="30">
          <cell r="A30">
            <v>4210000000</v>
          </cell>
          <cell r="B30" t="str">
            <v>PERSONNEL: REMUNERATIONS DUES</v>
          </cell>
        </row>
        <row r="31">
          <cell r="A31">
            <v>4250000000</v>
          </cell>
          <cell r="B31" t="str">
            <v>PERSONNEL: AVANCES &amp; ACOMPTES</v>
          </cell>
        </row>
        <row r="32">
          <cell r="A32">
            <v>4310000000</v>
          </cell>
          <cell r="B32" t="str">
            <v>CNaPS</v>
          </cell>
        </row>
        <row r="33">
          <cell r="A33">
            <v>4320000000</v>
          </cell>
          <cell r="B33" t="str">
            <v>OSTIE</v>
          </cell>
        </row>
        <row r="34">
          <cell r="A34">
            <v>4330000000</v>
          </cell>
          <cell r="B34" t="str">
            <v>OMSI</v>
          </cell>
        </row>
        <row r="35">
          <cell r="A35">
            <v>4420000000</v>
          </cell>
          <cell r="B35" t="str">
            <v xml:space="preserve"> IRSA </v>
          </cell>
        </row>
        <row r="36">
          <cell r="A36">
            <v>4440000000</v>
          </cell>
          <cell r="B36" t="str">
            <v>ETAT IR A PAYER</v>
          </cell>
        </row>
        <row r="37">
          <cell r="A37">
            <v>4441000000</v>
          </cell>
          <cell r="B37" t="str">
            <v>ETAT ACOMPTE IR</v>
          </cell>
        </row>
        <row r="38">
          <cell r="A38">
            <v>4550000000</v>
          </cell>
          <cell r="B38" t="str">
            <v>ASSOCIES: COMPTES COURANTS</v>
          </cell>
        </row>
        <row r="39">
          <cell r="A39">
            <v>4670000000</v>
          </cell>
          <cell r="B39" t="str">
            <v>DEBITEURS ET CREDITEURS DIVERS</v>
          </cell>
        </row>
        <row r="40">
          <cell r="A40">
            <v>4700000000</v>
          </cell>
          <cell r="B40" t="str">
            <v>COMPTE D ' ATTENTE</v>
          </cell>
        </row>
        <row r="41">
          <cell r="A41">
            <v>5121000000</v>
          </cell>
          <cell r="B41" t="str">
            <v>BANQUE BMOI</v>
          </cell>
        </row>
        <row r="42">
          <cell r="A42">
            <v>5129000000</v>
          </cell>
          <cell r="B42" t="str">
            <v>BANQUE BNI 011364076010000</v>
          </cell>
        </row>
        <row r="43">
          <cell r="A43">
            <v>5301000000</v>
          </cell>
          <cell r="B43" t="str">
            <v xml:space="preserve">CAISSE DEPENSE </v>
          </cell>
        </row>
        <row r="44">
          <cell r="A44">
            <v>5302000000</v>
          </cell>
          <cell r="B44" t="str">
            <v>CAISSE DEPENSE TANJOMBATO</v>
          </cell>
        </row>
        <row r="45">
          <cell r="A45">
            <v>5303000000</v>
          </cell>
          <cell r="B45" t="str">
            <v>CAISSE DEPENSE TAMATAVE</v>
          </cell>
        </row>
        <row r="46">
          <cell r="A46">
            <v>5340000000</v>
          </cell>
          <cell r="B46" t="str">
            <v>CAISSE RECETTE ESPECE</v>
          </cell>
        </row>
        <row r="47">
          <cell r="A47">
            <v>5390000000</v>
          </cell>
          <cell r="B47" t="str">
            <v>CAISSE RECETTE CHEQUE</v>
          </cell>
        </row>
        <row r="48">
          <cell r="A48">
            <v>5800000000</v>
          </cell>
          <cell r="B48" t="str">
            <v>VIREMENTS INTERNES</v>
          </cell>
        </row>
        <row r="49">
          <cell r="A49">
            <v>6022000000</v>
          </cell>
          <cell r="B49" t="str">
            <v xml:space="preserve">FOURNITURES CONSOMMABLES </v>
          </cell>
        </row>
        <row r="50">
          <cell r="A50">
            <v>6022200000</v>
          </cell>
          <cell r="B50" t="str">
            <v xml:space="preserve">PRODUITS D'ENTRETIEN </v>
          </cell>
        </row>
        <row r="51">
          <cell r="A51">
            <v>6022500000</v>
          </cell>
          <cell r="B51" t="str">
            <v xml:space="preserve">FOURNITURES DE BUREAU </v>
          </cell>
        </row>
        <row r="52">
          <cell r="A52">
            <v>6026000000</v>
          </cell>
          <cell r="B52" t="str">
            <v>EMBALLAGES</v>
          </cell>
        </row>
        <row r="53">
          <cell r="A53">
            <v>6028000000</v>
          </cell>
          <cell r="B53" t="str">
            <v xml:space="preserve">AUTRES ACHATS </v>
          </cell>
        </row>
        <row r="54">
          <cell r="A54">
            <v>6030000000</v>
          </cell>
          <cell r="B54" t="str">
            <v>VARIATION DE STOCKS</v>
          </cell>
        </row>
        <row r="55">
          <cell r="A55">
            <v>6061000000</v>
          </cell>
          <cell r="B55" t="str">
            <v xml:space="preserve">EAU ET ELECTRICITE </v>
          </cell>
        </row>
        <row r="56">
          <cell r="A56">
            <v>6070000000</v>
          </cell>
          <cell r="B56" t="str">
            <v>ACHATS DE MARCHANDISES</v>
          </cell>
        </row>
        <row r="57">
          <cell r="A57">
            <v>6080000000</v>
          </cell>
          <cell r="B57" t="str">
            <v xml:space="preserve">FRAIS ACCESSOIRES D'ACHAT </v>
          </cell>
        </row>
        <row r="58">
          <cell r="A58">
            <v>6132000000</v>
          </cell>
          <cell r="B58" t="str">
            <v>LOCATION IMMOBILIERE</v>
          </cell>
        </row>
        <row r="59">
          <cell r="A59">
            <v>6140000000</v>
          </cell>
          <cell r="B59" t="str">
            <v>FRAIS DE SIEGE</v>
          </cell>
        </row>
        <row r="60">
          <cell r="A60">
            <v>6151000000</v>
          </cell>
          <cell r="B60" t="str">
            <v>ENTRET.REPARAT.MAINTENANCE IMMOB</v>
          </cell>
        </row>
        <row r="61">
          <cell r="A61">
            <v>6155000000</v>
          </cell>
          <cell r="B61" t="str">
            <v>ENTRET. REPARAT. MAINTENACE MOBIL.</v>
          </cell>
        </row>
        <row r="62">
          <cell r="A62">
            <v>6230000000</v>
          </cell>
          <cell r="B62" t="str">
            <v>PUBLICITE, RELATIONS PUBLIQUE</v>
          </cell>
        </row>
        <row r="63">
          <cell r="A63">
            <v>6243000000</v>
          </cell>
          <cell r="B63" t="str">
            <v>FRAIS DE DEPLACEMENT</v>
          </cell>
        </row>
        <row r="64">
          <cell r="A64">
            <v>6252000000</v>
          </cell>
          <cell r="B64" t="str">
            <v>MISSIONS</v>
          </cell>
        </row>
        <row r="65">
          <cell r="A65">
            <v>6254000000</v>
          </cell>
          <cell r="B65" t="str">
            <v>RESTAURATION</v>
          </cell>
        </row>
        <row r="66">
          <cell r="A66">
            <v>6260000000</v>
          </cell>
          <cell r="B66" t="str">
            <v>FRAIS POSTAUX &amp; TELECOM.</v>
          </cell>
        </row>
        <row r="67">
          <cell r="A67">
            <v>6270000000</v>
          </cell>
          <cell r="B67" t="str">
            <v>FRAIS BANCAIRES ET ASSIMILES</v>
          </cell>
        </row>
        <row r="68">
          <cell r="A68">
            <v>6354100000</v>
          </cell>
          <cell r="B68" t="str">
            <v>DROITS D'ENREGISTREMENTS</v>
          </cell>
        </row>
        <row r="69">
          <cell r="A69">
            <v>6411000000</v>
          </cell>
          <cell r="B69" t="str">
            <v>REMUNERATIONS DU PERSONNELS</v>
          </cell>
        </row>
        <row r="70">
          <cell r="A70">
            <v>6416000000</v>
          </cell>
          <cell r="B70" t="str">
            <v>PREAVIS</v>
          </cell>
        </row>
        <row r="71">
          <cell r="A71">
            <v>6451000000</v>
          </cell>
          <cell r="B71" t="str">
            <v>COTISATIONS PATRONAL CNAPS</v>
          </cell>
        </row>
        <row r="72">
          <cell r="A72">
            <v>6452000000</v>
          </cell>
          <cell r="B72" t="str">
            <v>COTISATIONS PATRONAL OSTIE</v>
          </cell>
        </row>
        <row r="73">
          <cell r="A73">
            <v>6453000000</v>
          </cell>
          <cell r="B73" t="str">
            <v>COTISATIONS PATRONAL OMSI</v>
          </cell>
        </row>
        <row r="74">
          <cell r="A74">
            <v>6470000000</v>
          </cell>
          <cell r="B74" t="str">
            <v>AUTRES CHARGES SOCIALES</v>
          </cell>
        </row>
        <row r="75">
          <cell r="A75">
            <v>6476000000</v>
          </cell>
          <cell r="B75" t="str">
            <v>HABILLEMENT PERSONNEL</v>
          </cell>
        </row>
        <row r="76">
          <cell r="A76">
            <v>6561000000</v>
          </cell>
          <cell r="B76" t="str">
            <v>AMENDES ET PENALITES</v>
          </cell>
        </row>
        <row r="77">
          <cell r="A77">
            <v>6580000000</v>
          </cell>
          <cell r="B77" t="str">
            <v>CHARGES DIV. GESTION COURANTE</v>
          </cell>
        </row>
        <row r="78">
          <cell r="A78">
            <v>6688000000</v>
          </cell>
          <cell r="B78" t="str">
            <v>ECART DE CONVERSION</v>
          </cell>
        </row>
        <row r="79">
          <cell r="A79">
            <v>6810000000</v>
          </cell>
          <cell r="B79" t="str">
            <v>DOT ACTIF NON COURANT</v>
          </cell>
        </row>
        <row r="80">
          <cell r="A80">
            <v>6950000000</v>
          </cell>
          <cell r="B80" t="str">
            <v xml:space="preserve"> IMPOT SUR LES REVENUS</v>
          </cell>
        </row>
        <row r="81">
          <cell r="A81">
            <v>7070000000</v>
          </cell>
          <cell r="B81" t="str">
            <v>VENTES DE MARCHANDISES</v>
          </cell>
        </row>
        <row r="82">
          <cell r="A82">
            <v>7580000000</v>
          </cell>
          <cell r="B82" t="str">
            <v>PRODUITS DIVERS GESTION COURANTE</v>
          </cell>
        </row>
        <row r="83">
          <cell r="A83">
            <v>7680000000</v>
          </cell>
          <cell r="B83" t="str">
            <v>AUTRES PRODUITS FINANCIERS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Feuil1"/>
      <sheetName val="RECAPACTIF"/>
      <sheetName val="RECAPPASSIF"/>
      <sheetName val="RESULTAT"/>
      <sheetName val="DETAIL IMMO 2015"/>
      <sheetName val="FLUX 2015"/>
      <sheetName val="CAPITAUX 2015"/>
      <sheetName val="EN TETE"/>
      <sheetName val="CHARGE 2015"/>
      <sheetName val="REINTEGRATION"/>
      <sheetName val="Balance auxiliaire"/>
    </sheetNames>
    <sheetDataSet>
      <sheetData sheetId="0">
        <row r="8">
          <cell r="A8">
            <v>1010000000</v>
          </cell>
          <cell r="B8" t="str">
            <v>CAPITAL</v>
          </cell>
        </row>
        <row r="9">
          <cell r="A9">
            <v>1100000000</v>
          </cell>
          <cell r="B9" t="str">
            <v>REPORT A NOUVEAU</v>
          </cell>
        </row>
        <row r="10">
          <cell r="A10">
            <v>2040000000</v>
          </cell>
          <cell r="B10" t="str">
            <v>LOGICIELS INFORMATIQUES ET ASSIMIL</v>
          </cell>
        </row>
        <row r="11">
          <cell r="A11">
            <v>2130000000</v>
          </cell>
          <cell r="B11" t="str">
            <v>CONSTRUCTIONS</v>
          </cell>
        </row>
        <row r="12">
          <cell r="A12">
            <v>2153000000</v>
          </cell>
          <cell r="B12" t="str">
            <v>MATERIEL AERONAUTIQUE</v>
          </cell>
        </row>
        <row r="13">
          <cell r="A13">
            <v>2181000000</v>
          </cell>
          <cell r="B13" t="str">
            <v xml:space="preserve">MATERIELS ET OUTILLAGES </v>
          </cell>
        </row>
        <row r="14">
          <cell r="A14">
            <v>2181500000</v>
          </cell>
          <cell r="B14" t="str">
            <v>MATERIEL DE TRANSPORT</v>
          </cell>
        </row>
        <row r="15">
          <cell r="A15">
            <v>2181600000</v>
          </cell>
          <cell r="B15" t="str">
            <v>AGENCEMENT-AMENAGEMENT-INSTALLATION</v>
          </cell>
        </row>
        <row r="16">
          <cell r="A16">
            <v>2181620000</v>
          </cell>
          <cell r="B16" t="str">
            <v>AAI TELEPHONIQUES</v>
          </cell>
        </row>
        <row r="17">
          <cell r="A17">
            <v>2188100000</v>
          </cell>
          <cell r="B17" t="str">
            <v>MATERIEL ET MOBILIER BUREAU</v>
          </cell>
        </row>
        <row r="18">
          <cell r="A18">
            <v>2188200000</v>
          </cell>
          <cell r="B18" t="str">
            <v>MATERIEL INFORMATIQUE</v>
          </cell>
        </row>
        <row r="19">
          <cell r="A19">
            <v>2611000000</v>
          </cell>
          <cell r="B19" t="str">
            <v>ACTIONS</v>
          </cell>
        </row>
        <row r="20">
          <cell r="A20">
            <v>2750000000</v>
          </cell>
          <cell r="B20" t="str">
            <v>DEPOTS ET CAUTIONS VERSES</v>
          </cell>
        </row>
        <row r="21">
          <cell r="A21">
            <v>2804000000</v>
          </cell>
          <cell r="B21" t="str">
            <v>AMORT LOGICIELS INFORMATIQUE</v>
          </cell>
        </row>
        <row r="22">
          <cell r="A22">
            <v>2813000000</v>
          </cell>
          <cell r="B22" t="str">
            <v>AMORTISSEMENT CONSTRUCTIONS</v>
          </cell>
        </row>
        <row r="23">
          <cell r="A23">
            <v>2815300000</v>
          </cell>
          <cell r="B23" t="str">
            <v>AMORT MATERIEL AERONAUTIQUE</v>
          </cell>
        </row>
        <row r="24">
          <cell r="A24">
            <v>2818100000</v>
          </cell>
          <cell r="B24" t="str">
            <v>AMORT MAT ET MOBILIER DE BUREAU</v>
          </cell>
        </row>
        <row r="25">
          <cell r="A25">
            <v>2818150000</v>
          </cell>
          <cell r="B25" t="str">
            <v>AMORT DE TRANSPORT</v>
          </cell>
        </row>
        <row r="26">
          <cell r="A26">
            <v>2818160000</v>
          </cell>
          <cell r="B26" t="str">
            <v>AMORT AAI</v>
          </cell>
        </row>
        <row r="27">
          <cell r="A27">
            <v>2818162000</v>
          </cell>
          <cell r="B27" t="str">
            <v>AMORT AGCMT AMENGMT INST TELEPHONIQ</v>
          </cell>
        </row>
        <row r="28">
          <cell r="A28">
            <v>2818200000</v>
          </cell>
          <cell r="B28" t="str">
            <v>AMORT MATERIEL INFORMATIQUE</v>
          </cell>
        </row>
        <row r="29">
          <cell r="A29">
            <v>2818310000</v>
          </cell>
          <cell r="B29" t="str">
            <v>AMORT MAT ET OUTILLAGE</v>
          </cell>
        </row>
        <row r="30">
          <cell r="A30">
            <v>4010000000</v>
          </cell>
          <cell r="B30" t="str">
            <v>FOURNISSEUR ESCORTE MEDICALE</v>
          </cell>
        </row>
        <row r="31">
          <cell r="A31">
            <v>4011000000</v>
          </cell>
          <cell r="B31" t="str">
            <v>FOURNISSEURS MALAGASY</v>
          </cell>
        </row>
        <row r="32">
          <cell r="A32">
            <v>4012000000</v>
          </cell>
          <cell r="B32" t="str">
            <v>FOURNISSEURS ETRANGERS</v>
          </cell>
        </row>
        <row r="33">
          <cell r="A33">
            <v>4030000000</v>
          </cell>
          <cell r="B33" t="str">
            <v>FOURNISSEURS - EFFETS A PAYER</v>
          </cell>
        </row>
        <row r="34">
          <cell r="A34">
            <v>4080000000</v>
          </cell>
          <cell r="B34" t="str">
            <v>FOURNISSEURS FACTURES NON PARVENUES</v>
          </cell>
        </row>
        <row r="35">
          <cell r="A35">
            <v>4092000000</v>
          </cell>
          <cell r="B35" t="str">
            <v>FOURNISSEUR  ACOMPTE JSSI</v>
          </cell>
        </row>
        <row r="36">
          <cell r="A36">
            <v>4092100000</v>
          </cell>
          <cell r="B36" t="str">
            <v>ACOMPTE FOURNISSEUR MALAGASY</v>
          </cell>
        </row>
        <row r="37">
          <cell r="A37">
            <v>4111000000</v>
          </cell>
          <cell r="B37" t="str">
            <v>CLIENTS MALAGASY</v>
          </cell>
        </row>
        <row r="38">
          <cell r="A38">
            <v>4112000000</v>
          </cell>
          <cell r="B38" t="str">
            <v>CLIENTS ETRANGERS</v>
          </cell>
        </row>
        <row r="39">
          <cell r="A39">
            <v>4130000000</v>
          </cell>
          <cell r="B39" t="str">
            <v>CLIENT EFFET A RECEVOIR</v>
          </cell>
        </row>
        <row r="40">
          <cell r="A40">
            <v>4210000000</v>
          </cell>
          <cell r="B40" t="str">
            <v>PERSONNEL: REMUNERATIONS DUES</v>
          </cell>
        </row>
        <row r="41">
          <cell r="A41">
            <v>4251000000</v>
          </cell>
          <cell r="B41" t="str">
            <v>PRET PERSONNEL</v>
          </cell>
        </row>
        <row r="42">
          <cell r="A42">
            <v>4310000000</v>
          </cell>
          <cell r="B42" t="str">
            <v>ETAT: CNAPS A PAYER</v>
          </cell>
        </row>
        <row r="43">
          <cell r="A43">
            <v>4311000000</v>
          </cell>
          <cell r="B43" t="str">
            <v>ALLOCATIONS FAMILIALES</v>
          </cell>
        </row>
        <row r="44">
          <cell r="A44">
            <v>4332000000</v>
          </cell>
          <cell r="B44" t="str">
            <v>ETAT : OSTIE A PAYER</v>
          </cell>
        </row>
        <row r="45">
          <cell r="A45">
            <v>4420000000</v>
          </cell>
          <cell r="B45" t="str">
            <v>ETAT: IRSA A PAYER</v>
          </cell>
        </row>
        <row r="46">
          <cell r="A46">
            <v>4440000000</v>
          </cell>
          <cell r="B46" t="str">
            <v>ETAT: IMPOTS SUR LES BENEFICES</v>
          </cell>
        </row>
        <row r="47">
          <cell r="A47">
            <v>4441000000</v>
          </cell>
          <cell r="B47" t="str">
            <v>ACOMPTE IMPOTS SUR LES BENEFICES</v>
          </cell>
        </row>
        <row r="48">
          <cell r="A48">
            <v>4455100000</v>
          </cell>
          <cell r="B48" t="str">
            <v>TVA A DECAISSER</v>
          </cell>
        </row>
        <row r="49">
          <cell r="A49">
            <v>4456100000</v>
          </cell>
          <cell r="B49" t="str">
            <v>TVA DEDUCTIBLE 20% IMMO</v>
          </cell>
        </row>
        <row r="50">
          <cell r="A50">
            <v>4456200000</v>
          </cell>
          <cell r="B50" t="str">
            <v>TVA DEDUCTIBLE 20% BIEN</v>
          </cell>
        </row>
        <row r="51">
          <cell r="A51">
            <v>4456300000</v>
          </cell>
          <cell r="B51" t="str">
            <v>TVA DEDUCTIBLE 20% SERVICE</v>
          </cell>
        </row>
        <row r="52">
          <cell r="A52">
            <v>4456400000</v>
          </cell>
          <cell r="B52" t="str">
            <v>CREDIT DE TVA A REPORTER</v>
          </cell>
        </row>
        <row r="53">
          <cell r="A53">
            <v>4457000000</v>
          </cell>
          <cell r="B53" t="str">
            <v>TVA COLLECTEE</v>
          </cell>
        </row>
        <row r="54">
          <cell r="A54">
            <v>4458000000</v>
          </cell>
          <cell r="B54" t="str">
            <v>TVA A REGULARISER</v>
          </cell>
        </row>
        <row r="55">
          <cell r="A55">
            <v>4670000000</v>
          </cell>
          <cell r="B55" t="str">
            <v>DEBITEURS ET CREDITEURS DIVERS</v>
          </cell>
        </row>
        <row r="56">
          <cell r="A56">
            <v>4700000000</v>
          </cell>
          <cell r="B56" t="str">
            <v>CPTES TRANS. OU D'ATTENTE</v>
          </cell>
        </row>
        <row r="57">
          <cell r="A57">
            <v>4860000000</v>
          </cell>
          <cell r="B57" t="str">
            <v>CHARGES CONSTATEES D'AVANCE</v>
          </cell>
        </row>
        <row r="58">
          <cell r="A58">
            <v>5121200000</v>
          </cell>
          <cell r="B58" t="str">
            <v>BMOI ARIARY</v>
          </cell>
        </row>
        <row r="59">
          <cell r="A59">
            <v>5121300000</v>
          </cell>
          <cell r="B59" t="str">
            <v>BMOI EN DOLLAR</v>
          </cell>
        </row>
        <row r="60">
          <cell r="A60">
            <v>5121900000</v>
          </cell>
          <cell r="B60" t="str">
            <v>BMOI EN EURO</v>
          </cell>
        </row>
        <row r="61">
          <cell r="A61">
            <v>5122000000</v>
          </cell>
          <cell r="B61" t="str">
            <v>0164251893USD MAURICE</v>
          </cell>
        </row>
        <row r="62">
          <cell r="A62">
            <v>5122100000</v>
          </cell>
          <cell r="B62" t="str">
            <v>0164251894EUR MAURICE</v>
          </cell>
        </row>
        <row r="63">
          <cell r="A63">
            <v>5301000000</v>
          </cell>
          <cell r="B63" t="str">
            <v>CAISSE DEPENSE ARIARY</v>
          </cell>
        </row>
        <row r="64">
          <cell r="A64">
            <v>5302000000</v>
          </cell>
          <cell r="B64" t="str">
            <v>CAISSE RECETTE ESPECE</v>
          </cell>
        </row>
        <row r="65">
          <cell r="A65">
            <v>5303000000</v>
          </cell>
          <cell r="B65" t="str">
            <v>CAISSE RECETTE CHEQUE</v>
          </cell>
        </row>
        <row r="66">
          <cell r="A66">
            <v>5304000000</v>
          </cell>
          <cell r="B66" t="str">
            <v>CAISSE EURO</v>
          </cell>
        </row>
        <row r="67">
          <cell r="A67">
            <v>5305000000</v>
          </cell>
          <cell r="B67" t="str">
            <v>CARTE4197500040958484</v>
          </cell>
        </row>
        <row r="68">
          <cell r="A68">
            <v>5306000000</v>
          </cell>
          <cell r="B68" t="str">
            <v>CAISSE DOLLARD</v>
          </cell>
        </row>
        <row r="69">
          <cell r="A69">
            <v>5307000000</v>
          </cell>
          <cell r="B69" t="str">
            <v>CARTE 4197500049342946</v>
          </cell>
        </row>
        <row r="70">
          <cell r="A70">
            <v>5308000000</v>
          </cell>
          <cell r="B70" t="str">
            <v>CAISSE EN EURO DR</v>
          </cell>
        </row>
        <row r="71">
          <cell r="A71">
            <v>5309000000</v>
          </cell>
          <cell r="B71" t="str">
            <v>CAISSE SHILLING</v>
          </cell>
        </row>
        <row r="72">
          <cell r="A72">
            <v>5310000000</v>
          </cell>
          <cell r="B72" t="str">
            <v>CAISSE ZAR</v>
          </cell>
        </row>
        <row r="73">
          <cell r="A73">
            <v>5800000000</v>
          </cell>
          <cell r="B73" t="str">
            <v>VIREMENTS INTERNES</v>
          </cell>
        </row>
        <row r="74">
          <cell r="A74">
            <v>5810000000</v>
          </cell>
          <cell r="B74" t="str">
            <v>VRT BANQUE- CAISSE CARTE 8484</v>
          </cell>
        </row>
        <row r="75">
          <cell r="A75">
            <v>5811000000</v>
          </cell>
          <cell r="B75" t="str">
            <v>VRT BANQUE- CAISSE CARTE 2946</v>
          </cell>
        </row>
        <row r="76">
          <cell r="A76">
            <v>5840000000</v>
          </cell>
          <cell r="B76" t="str">
            <v>CESSION DE DEVIS</v>
          </cell>
        </row>
        <row r="77">
          <cell r="A77">
            <v>6011000000</v>
          </cell>
          <cell r="B77" t="str">
            <v xml:space="preserve">ACHATS PIECES </v>
          </cell>
        </row>
        <row r="78">
          <cell r="A78">
            <v>6020000000</v>
          </cell>
          <cell r="B78" t="str">
            <v>ACHATS STOCKES AUTRES APPRO.</v>
          </cell>
        </row>
        <row r="79">
          <cell r="A79">
            <v>6022000000</v>
          </cell>
          <cell r="B79" t="str">
            <v xml:space="preserve">FOURNITURES CONSOMMABLES </v>
          </cell>
        </row>
        <row r="80">
          <cell r="A80">
            <v>6022100000</v>
          </cell>
          <cell r="B80" t="str">
            <v>COMBUSTIBLES</v>
          </cell>
        </row>
        <row r="81">
          <cell r="A81">
            <v>6022200000</v>
          </cell>
          <cell r="B81" t="str">
            <v xml:space="preserve">PRODUITS D'ENTRETIEN </v>
          </cell>
        </row>
        <row r="82">
          <cell r="A82">
            <v>6022300000</v>
          </cell>
          <cell r="B82" t="str">
            <v xml:space="preserve">FOURNITURES ATELIER USINES </v>
          </cell>
        </row>
        <row r="83">
          <cell r="A83">
            <v>6022500000</v>
          </cell>
          <cell r="B83" t="str">
            <v xml:space="preserve">FOURNITURES DE BUREAU </v>
          </cell>
        </row>
        <row r="84">
          <cell r="A84">
            <v>6022600000</v>
          </cell>
          <cell r="B84" t="str">
            <v>FOURNITURES INFORMATIQUE</v>
          </cell>
        </row>
        <row r="85">
          <cell r="A85">
            <v>6023100000</v>
          </cell>
          <cell r="B85" t="str">
            <v>EMBALLAGES PERDUS</v>
          </cell>
        </row>
        <row r="86">
          <cell r="A86">
            <v>6028000000</v>
          </cell>
          <cell r="B86" t="str">
            <v xml:space="preserve">AUTRES ACHATS </v>
          </cell>
        </row>
        <row r="87">
          <cell r="A87">
            <v>6061000000</v>
          </cell>
          <cell r="B87" t="str">
            <v xml:space="preserve">EAU ET ELECTRICITE </v>
          </cell>
        </row>
        <row r="88">
          <cell r="A88">
            <v>6062100000</v>
          </cell>
          <cell r="B88" t="str">
            <v>CARBURANTS</v>
          </cell>
        </row>
        <row r="89">
          <cell r="A89">
            <v>6063000000</v>
          </cell>
          <cell r="B89" t="str">
            <v>FOURN.D'ENTRETIEN &amp; EQUIP.</v>
          </cell>
        </row>
        <row r="90">
          <cell r="A90">
            <v>6063100000</v>
          </cell>
          <cell r="B90" t="str">
            <v xml:space="preserve">PETIT OUTILLAGE </v>
          </cell>
        </row>
        <row r="91">
          <cell r="A91">
            <v>6064000000</v>
          </cell>
          <cell r="B91" t="str">
            <v>FOURNITURES ADMINISTRATRIVES</v>
          </cell>
        </row>
        <row r="92">
          <cell r="A92">
            <v>6080000000</v>
          </cell>
          <cell r="B92" t="str">
            <v xml:space="preserve">FRAIS ACCESSOIRES D'ACHAT </v>
          </cell>
        </row>
        <row r="93">
          <cell r="A93">
            <v>6090000000</v>
          </cell>
          <cell r="B93" t="str">
            <v>RABAIS,REM.,RIST.,S/ACHATS</v>
          </cell>
        </row>
        <row r="94">
          <cell r="A94">
            <v>6132000000</v>
          </cell>
          <cell r="B94" t="str">
            <v>LOCATION IMMOBILIERE</v>
          </cell>
        </row>
        <row r="95">
          <cell r="A95">
            <v>6135000000</v>
          </cell>
          <cell r="B95" t="str">
            <v>LOCATIONS MOBILIERES</v>
          </cell>
        </row>
        <row r="96">
          <cell r="A96">
            <v>6140000000</v>
          </cell>
          <cell r="B96" t="str">
            <v>FRAIS DE SIEGE</v>
          </cell>
        </row>
        <row r="97">
          <cell r="A97">
            <v>6151000000</v>
          </cell>
          <cell r="B97" t="str">
            <v>ENTRET.REPARAT.MAINTENANCE IMMOB</v>
          </cell>
        </row>
        <row r="98">
          <cell r="A98">
            <v>6151100000</v>
          </cell>
          <cell r="B98" t="str">
            <v>REP. MAINTENANCE INFORMATIQUE</v>
          </cell>
        </row>
        <row r="99">
          <cell r="A99">
            <v>6155000000</v>
          </cell>
          <cell r="B99" t="str">
            <v>ENTRET. REPARAT. MAINTENACE MOBIL.</v>
          </cell>
        </row>
        <row r="100">
          <cell r="A100">
            <v>6155100000</v>
          </cell>
          <cell r="B100" t="str">
            <v>ENTRET. REPARAT. AVION</v>
          </cell>
        </row>
        <row r="101">
          <cell r="A101">
            <v>6155200000</v>
          </cell>
          <cell r="B101" t="str">
            <v>ENTRET. REPARAT. MAT. ROULANT</v>
          </cell>
        </row>
        <row r="102">
          <cell r="A102">
            <v>6155300000</v>
          </cell>
          <cell r="B102" t="str">
            <v>ENTRETIEN DIVERS</v>
          </cell>
        </row>
        <row r="103">
          <cell r="A103">
            <v>6160000000</v>
          </cell>
          <cell r="B103" t="str">
            <v>PRIMES D'ASSURANCES</v>
          </cell>
        </row>
        <row r="104">
          <cell r="A104">
            <v>6181000000</v>
          </cell>
          <cell r="B104" t="str">
            <v>DOCUMENTATION GENERALE</v>
          </cell>
        </row>
        <row r="105">
          <cell r="A105">
            <v>6181100000</v>
          </cell>
          <cell r="B105" t="str">
            <v>DOCUMENTATION TECHNI AVION</v>
          </cell>
        </row>
        <row r="106">
          <cell r="A106">
            <v>6185000000</v>
          </cell>
          <cell r="B106" t="str">
            <v>FRAIS DE SEMINAIRES,CONF.</v>
          </cell>
        </row>
        <row r="107">
          <cell r="A107">
            <v>6190000000</v>
          </cell>
          <cell r="B107" t="str">
            <v>RABAIS,REM.,RIST.,S/ACHATS</v>
          </cell>
        </row>
        <row r="108">
          <cell r="A108">
            <v>6210000000</v>
          </cell>
          <cell r="B108" t="str">
            <v>PERSONNEL EXTERIEUR A L'ENTREPRISE</v>
          </cell>
        </row>
        <row r="109">
          <cell r="A109">
            <v>6226000000</v>
          </cell>
          <cell r="B109" t="str">
            <v>HONORAIRES</v>
          </cell>
        </row>
        <row r="110">
          <cell r="A110">
            <v>6230000000</v>
          </cell>
          <cell r="B110" t="str">
            <v>PUBLICITE, RELATIONS PUBLIQUE</v>
          </cell>
        </row>
        <row r="111">
          <cell r="A111">
            <v>6251000000</v>
          </cell>
          <cell r="B111" t="str">
            <v>VOYAGE ET DEPLACEMENT</v>
          </cell>
        </row>
        <row r="112">
          <cell r="A112">
            <v>6252000000</v>
          </cell>
          <cell r="B112" t="str">
            <v>MISSIONS</v>
          </cell>
        </row>
        <row r="113">
          <cell r="A113">
            <v>6254000000</v>
          </cell>
          <cell r="B113" t="str">
            <v>RESTAURATION</v>
          </cell>
        </row>
        <row r="114">
          <cell r="A114">
            <v>6257000000</v>
          </cell>
          <cell r="B114" t="str">
            <v>RECEPTIONS</v>
          </cell>
        </row>
        <row r="115">
          <cell r="A115">
            <v>6260000000</v>
          </cell>
          <cell r="B115" t="str">
            <v>FRAIS POSTAUX &amp; TELECOM.</v>
          </cell>
        </row>
        <row r="116">
          <cell r="A116">
            <v>6261000000</v>
          </cell>
          <cell r="B116" t="str">
            <v>BOITE POSTALE</v>
          </cell>
        </row>
        <row r="117">
          <cell r="A117">
            <v>6267000000</v>
          </cell>
          <cell r="B117" t="str">
            <v>REDEVANCE TELEPHONIQUE</v>
          </cell>
        </row>
        <row r="118">
          <cell r="A118">
            <v>6267100000</v>
          </cell>
          <cell r="B118" t="str">
            <v>REDEVANCE INTERNET</v>
          </cell>
        </row>
        <row r="119">
          <cell r="A119">
            <v>6270000000</v>
          </cell>
          <cell r="B119" t="str">
            <v>FRAIS BANCAIRES ET ASSIMILES</v>
          </cell>
        </row>
        <row r="120">
          <cell r="A120">
            <v>6312100000</v>
          </cell>
          <cell r="B120" t="str">
            <v>TAXE D'ATTERISSAGE</v>
          </cell>
        </row>
        <row r="121">
          <cell r="A121">
            <v>6312110000</v>
          </cell>
          <cell r="B121" t="str">
            <v>REDEVANCE BALISAGE</v>
          </cell>
        </row>
        <row r="122">
          <cell r="A122">
            <v>6312200000</v>
          </cell>
          <cell r="B122" t="str">
            <v>TAXE DE SURVOL</v>
          </cell>
        </row>
        <row r="123">
          <cell r="A123">
            <v>6312300000</v>
          </cell>
          <cell r="B123" t="str">
            <v>REDEVANCES PASSAGERS</v>
          </cell>
        </row>
        <row r="124">
          <cell r="A124">
            <v>6312500000</v>
          </cell>
          <cell r="B124" t="str">
            <v>AUTRES TAXES</v>
          </cell>
        </row>
        <row r="125">
          <cell r="A125">
            <v>6312600000</v>
          </cell>
          <cell r="B125" t="str">
            <v>TAXE AERONAUTIQUE</v>
          </cell>
        </row>
        <row r="126">
          <cell r="A126">
            <v>6312700000</v>
          </cell>
          <cell r="B126" t="str">
            <v>DROIT ET TAXE DE PILOTAGE</v>
          </cell>
        </row>
        <row r="127">
          <cell r="A127">
            <v>6312800000</v>
          </cell>
          <cell r="B127" t="str">
            <v>REDEVANCES A.F.I.S</v>
          </cell>
        </row>
        <row r="128">
          <cell r="A128">
            <v>6312900000</v>
          </cell>
          <cell r="B128" t="str">
            <v>REDEVANCE STATIONNEMENT</v>
          </cell>
        </row>
        <row r="129">
          <cell r="A129">
            <v>6312920000</v>
          </cell>
          <cell r="B129" t="str">
            <v>REDEVANCES NAVIGABILITE</v>
          </cell>
        </row>
        <row r="130">
          <cell r="A130">
            <v>6312930000</v>
          </cell>
          <cell r="B130" t="str">
            <v>REDEVANCE CIRCULATø INTERNATIONAL</v>
          </cell>
        </row>
        <row r="131">
          <cell r="A131">
            <v>6312940000</v>
          </cell>
          <cell r="B131" t="str">
            <v>REDEVANCE TYPE D'APPAREIL</v>
          </cell>
        </row>
        <row r="132">
          <cell r="A132">
            <v>6312950000</v>
          </cell>
          <cell r="B132" t="str">
            <v>REDEVANCE DOMANIALE</v>
          </cell>
        </row>
        <row r="133">
          <cell r="A133">
            <v>6315000000</v>
          </cell>
          <cell r="B133" t="str">
            <v>REDEVANCE SURETE AERIENNE</v>
          </cell>
        </row>
        <row r="134">
          <cell r="A134">
            <v>6338000000</v>
          </cell>
          <cell r="B134" t="str">
            <v>PRORATA TVA</v>
          </cell>
        </row>
        <row r="135">
          <cell r="A135">
            <v>6351300000</v>
          </cell>
          <cell r="B135" t="str">
            <v>AUTRES IMPOTS LOCAUX</v>
          </cell>
        </row>
        <row r="136">
          <cell r="A136">
            <v>6351500000</v>
          </cell>
          <cell r="B136" t="str">
            <v>VISITE TECHNIQUE</v>
          </cell>
        </row>
        <row r="137">
          <cell r="A137">
            <v>6354200000</v>
          </cell>
          <cell r="B137" t="str">
            <v>DROIT DE DOUANE</v>
          </cell>
        </row>
        <row r="138">
          <cell r="A138">
            <v>6411000000</v>
          </cell>
          <cell r="B138" t="str">
            <v>REMUNERATIONS DU PERSONNELS</v>
          </cell>
        </row>
        <row r="139">
          <cell r="A139">
            <v>6451000000</v>
          </cell>
          <cell r="B139" t="str">
            <v>COTISATIONS PATRONAL CNAPS</v>
          </cell>
        </row>
        <row r="140">
          <cell r="A140">
            <v>6452000000</v>
          </cell>
          <cell r="B140" t="str">
            <v>COTISATIONS PATRONAL OSTIE</v>
          </cell>
        </row>
        <row r="141">
          <cell r="A141">
            <v>6453000000</v>
          </cell>
          <cell r="B141" t="str">
            <v xml:space="preserve">AUTRES COTISATIONS SOCIALES </v>
          </cell>
        </row>
        <row r="142">
          <cell r="A142">
            <v>6472000000</v>
          </cell>
          <cell r="B142" t="str">
            <v>FORMATION PROFESSIONNELLE</v>
          </cell>
        </row>
        <row r="143">
          <cell r="A143">
            <v>6475000000</v>
          </cell>
          <cell r="B143" t="str">
            <v>MEDECINE DU TRAV. &amp; PHARM.</v>
          </cell>
        </row>
        <row r="144">
          <cell r="A144">
            <v>6476000000</v>
          </cell>
          <cell r="B144" t="str">
            <v>HABILLEMENT PERSONNEL</v>
          </cell>
        </row>
        <row r="145">
          <cell r="A145">
            <v>6480000000</v>
          </cell>
          <cell r="B145" t="str">
            <v>AUTRES CHARGES DE PERSONNEL</v>
          </cell>
        </row>
        <row r="146">
          <cell r="A146">
            <v>6561000000</v>
          </cell>
          <cell r="B146" t="str">
            <v>AMENDES ET PENALITES</v>
          </cell>
        </row>
        <row r="147">
          <cell r="A147">
            <v>6580000000</v>
          </cell>
          <cell r="B147" t="str">
            <v>CHARGES DIV. GESTION COURANTE</v>
          </cell>
        </row>
        <row r="148">
          <cell r="A148">
            <v>6600000000</v>
          </cell>
          <cell r="B148" t="str">
            <v>CHARGES FINANCIERES</v>
          </cell>
        </row>
        <row r="149">
          <cell r="A149">
            <v>6616000000</v>
          </cell>
          <cell r="B149" t="str">
            <v>INTERETS BANCAIRES</v>
          </cell>
        </row>
        <row r="150">
          <cell r="A150">
            <v>6660000000</v>
          </cell>
          <cell r="B150" t="str">
            <v>PERTES DE CHANGE</v>
          </cell>
        </row>
        <row r="151">
          <cell r="A151">
            <v>6811000000</v>
          </cell>
          <cell r="B151" t="str">
            <v>DOTATION AUX AMORTISSEMENTS</v>
          </cell>
        </row>
        <row r="152">
          <cell r="A152">
            <v>6950000000</v>
          </cell>
          <cell r="B152" t="str">
            <v>IMPÖTS SUR LES BENEFICES</v>
          </cell>
        </row>
        <row r="153">
          <cell r="A153">
            <v>7060000000</v>
          </cell>
          <cell r="B153" t="str">
            <v xml:space="preserve">LOCATION AVIONS </v>
          </cell>
        </row>
        <row r="154">
          <cell r="A154">
            <v>7061000000</v>
          </cell>
          <cell r="B154" t="str">
            <v>LOCATIONS AVIONS NON TAXABLES</v>
          </cell>
        </row>
        <row r="155">
          <cell r="A155">
            <v>7090000000</v>
          </cell>
          <cell r="B155" t="str">
            <v>REMISES .ACCORDEES SUR VTE TAXABLES</v>
          </cell>
        </row>
        <row r="156">
          <cell r="A156">
            <v>7091000000</v>
          </cell>
          <cell r="B156" t="str">
            <v>REMISES .ACCOR SUR VTE NON TAXAB</v>
          </cell>
        </row>
        <row r="157">
          <cell r="A157">
            <v>7580000000</v>
          </cell>
          <cell r="B157" t="str">
            <v>PRODUITS DIVERS GESTION COURANTE</v>
          </cell>
        </row>
        <row r="158">
          <cell r="A158">
            <v>7581000000</v>
          </cell>
          <cell r="B158" t="str">
            <v>PRODUIT DIVERS DE GESTION</v>
          </cell>
        </row>
        <row r="159">
          <cell r="A159">
            <v>7660000000</v>
          </cell>
          <cell r="B159" t="str">
            <v>GAINS DE CHANGE</v>
          </cell>
        </row>
        <row r="160">
          <cell r="A160">
            <v>7680000000</v>
          </cell>
          <cell r="B160" t="str">
            <v>AUTRES PRODUITS FINANCIERS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2015"/>
    </sheetNames>
    <sheetDataSet>
      <sheetData sheetId="0">
        <row r="9">
          <cell r="A9">
            <v>1010000000</v>
          </cell>
          <cell r="B9" t="str">
            <v>CAPITAL</v>
          </cell>
        </row>
        <row r="10">
          <cell r="A10">
            <v>1100000000</v>
          </cell>
          <cell r="B10" t="str">
            <v>REPORT A NOUVEAU</v>
          </cell>
        </row>
        <row r="11">
          <cell r="A11">
            <v>1650000000</v>
          </cell>
          <cell r="B11" t="str">
            <v>DEPOTS ET CAUTIONNEMENTS RECUS</v>
          </cell>
        </row>
        <row r="12">
          <cell r="A12">
            <v>2040000000</v>
          </cell>
          <cell r="B12" t="str">
            <v>LOGICIEL INFORMATIQUE</v>
          </cell>
        </row>
        <row r="13">
          <cell r="A13">
            <v>2111000000</v>
          </cell>
          <cell r="B13" t="str">
            <v>TERRAIN NUS</v>
          </cell>
        </row>
        <row r="14">
          <cell r="A14">
            <v>2112000000</v>
          </cell>
          <cell r="B14" t="str">
            <v>TERRAIN BATIS</v>
          </cell>
        </row>
        <row r="15">
          <cell r="A15">
            <v>2121010000</v>
          </cell>
          <cell r="B15" t="str">
            <v>A A A</v>
          </cell>
        </row>
        <row r="16">
          <cell r="A16">
            <v>2131000000</v>
          </cell>
          <cell r="B16" t="str">
            <v>CONSTRUCTION</v>
          </cell>
        </row>
        <row r="17">
          <cell r="A17">
            <v>2181000000</v>
          </cell>
          <cell r="B17" t="str">
            <v>INSTALATION ET AGENCEMENT</v>
          </cell>
        </row>
        <row r="18">
          <cell r="A18">
            <v>2181200000</v>
          </cell>
          <cell r="B18" t="str">
            <v>MATERIEL DE COMMUNICATION</v>
          </cell>
        </row>
        <row r="19">
          <cell r="A19">
            <v>2181500000</v>
          </cell>
          <cell r="B19" t="str">
            <v>MATERIEL DE TRANSPORT</v>
          </cell>
        </row>
        <row r="20">
          <cell r="A20">
            <v>2183000000</v>
          </cell>
          <cell r="B20" t="str">
            <v>MAT BUR &amp; INFORMATIQUE</v>
          </cell>
        </row>
        <row r="21">
          <cell r="A21">
            <v>2183100000</v>
          </cell>
          <cell r="B21" t="str">
            <v>MATERIEL ET OUTILLAGE</v>
          </cell>
        </row>
        <row r="22">
          <cell r="A22">
            <v>2184100000</v>
          </cell>
          <cell r="B22" t="str">
            <v>MAT &amp; MOB DE BUREAU</v>
          </cell>
        </row>
        <row r="23">
          <cell r="A23">
            <v>2184200000</v>
          </cell>
          <cell r="B23" t="str">
            <v>MAT &amp; MOB LOGEMENT</v>
          </cell>
        </row>
        <row r="24">
          <cell r="A24">
            <v>2312000000</v>
          </cell>
          <cell r="B24" t="str">
            <v>IMMO EN COURS GOLF CLUB</v>
          </cell>
        </row>
        <row r="25">
          <cell r="A25">
            <v>2319000000</v>
          </cell>
          <cell r="B25" t="str">
            <v>CHANTIER ANDRONDRAKELY</v>
          </cell>
        </row>
        <row r="26">
          <cell r="A26">
            <v>2320000000</v>
          </cell>
          <cell r="B26" t="str">
            <v>CHANTIER ANDAKANA</v>
          </cell>
        </row>
        <row r="27">
          <cell r="A27">
            <v>2322000000</v>
          </cell>
          <cell r="B27" t="str">
            <v>IMMO ENCOURS AZURA MANGUIER</v>
          </cell>
        </row>
        <row r="28">
          <cell r="A28">
            <v>2323000000</v>
          </cell>
          <cell r="B28" t="str">
            <v>IMMO ENCOURS AZURA GOLF</v>
          </cell>
        </row>
        <row r="29">
          <cell r="A29">
            <v>2324000000</v>
          </cell>
          <cell r="B29" t="str">
            <v>IMMO EN COURS MALACAM</v>
          </cell>
        </row>
        <row r="30">
          <cell r="A30">
            <v>2711100000</v>
          </cell>
          <cell r="B30" t="str">
            <v>ACTIONS SONAPAR (VILLA PRADON)</v>
          </cell>
        </row>
        <row r="31">
          <cell r="A31">
            <v>2711300000</v>
          </cell>
          <cell r="B31" t="str">
            <v>ACTIONS SCI RMH</v>
          </cell>
        </row>
        <row r="32">
          <cell r="A32">
            <v>2804000000</v>
          </cell>
          <cell r="B32" t="str">
            <v>AMORT LOGICIEL INFORMATIQUE</v>
          </cell>
        </row>
        <row r="33">
          <cell r="A33">
            <v>2812105000</v>
          </cell>
          <cell r="B33" t="str">
            <v>AMORT AAI</v>
          </cell>
        </row>
        <row r="34">
          <cell r="A34">
            <v>2813100000</v>
          </cell>
          <cell r="B34" t="str">
            <v>AMORTISSEMENT CONSTRUCTION</v>
          </cell>
        </row>
        <row r="35">
          <cell r="A35">
            <v>2818120000</v>
          </cell>
          <cell r="B35" t="str">
            <v>AMORT MAT DE COMMø</v>
          </cell>
        </row>
        <row r="36">
          <cell r="A36">
            <v>2818200000</v>
          </cell>
          <cell r="B36" t="str">
            <v>AMORT MAT TRANSPORT</v>
          </cell>
        </row>
        <row r="37">
          <cell r="A37">
            <v>2818300000</v>
          </cell>
          <cell r="B37" t="str">
            <v>AMORT MAT INFORMATIQUE</v>
          </cell>
        </row>
        <row r="38">
          <cell r="A38">
            <v>2818310000</v>
          </cell>
          <cell r="B38" t="str">
            <v>AMORT MAT &amp; OUTILLAGE</v>
          </cell>
        </row>
        <row r="39">
          <cell r="A39">
            <v>2818400000</v>
          </cell>
          <cell r="B39" t="str">
            <v>AMORT MAT &amp; MOB BUREAU</v>
          </cell>
        </row>
        <row r="40">
          <cell r="A40">
            <v>2818420000</v>
          </cell>
          <cell r="B40" t="str">
            <v>AMORT MAT &amp; MOB LOGMT</v>
          </cell>
        </row>
        <row r="41">
          <cell r="A41">
            <v>4010000000</v>
          </cell>
          <cell r="B41" t="str">
            <v>FOURNISSEURS DIVERS</v>
          </cell>
        </row>
        <row r="42">
          <cell r="A42">
            <v>4011000000</v>
          </cell>
          <cell r="B42" t="str">
            <v>FOURNISSEURS INTER-GROUPES</v>
          </cell>
        </row>
        <row r="43">
          <cell r="A43">
            <v>4012000000</v>
          </cell>
          <cell r="B43" t="str">
            <v>FOURNISSEUR ETRANGER</v>
          </cell>
        </row>
        <row r="44">
          <cell r="A44">
            <v>4030000000</v>
          </cell>
          <cell r="B44" t="str">
            <v>FOURNISSEURS EFFET A PAYER</v>
          </cell>
        </row>
        <row r="45">
          <cell r="A45">
            <v>4080000000</v>
          </cell>
          <cell r="B45" t="str">
            <v>FRNS FACTURE NON PARVENUE</v>
          </cell>
        </row>
        <row r="46">
          <cell r="A46">
            <v>4091000000</v>
          </cell>
          <cell r="B46" t="str">
            <v>FRNS - AVANCES ET ACOMPTES</v>
          </cell>
        </row>
        <row r="47">
          <cell r="A47">
            <v>4110000000</v>
          </cell>
          <cell r="B47" t="str">
            <v>CLIENTS DIVERS</v>
          </cell>
        </row>
        <row r="48">
          <cell r="A48">
            <v>4111000000</v>
          </cell>
          <cell r="B48" t="str">
            <v>CLIENTS INTER-GROUPES</v>
          </cell>
        </row>
        <row r="49">
          <cell r="A49">
            <v>4130000000</v>
          </cell>
          <cell r="B49" t="str">
            <v>CLIENTS EFFETS A PAYER</v>
          </cell>
        </row>
        <row r="50">
          <cell r="A50">
            <v>4210000000</v>
          </cell>
          <cell r="B50" t="str">
            <v>PERSONNEL: REMUNERATIONS DUES</v>
          </cell>
        </row>
        <row r="51">
          <cell r="A51">
            <v>4250000000</v>
          </cell>
          <cell r="B51" t="str">
            <v>PERSONNEL: AVANCES &amp; ACOMPTES</v>
          </cell>
        </row>
        <row r="52">
          <cell r="A52">
            <v>4251000000</v>
          </cell>
          <cell r="B52" t="str">
            <v>AVANCE QUINZAINE</v>
          </cell>
        </row>
        <row r="53">
          <cell r="A53">
            <v>4252000000</v>
          </cell>
          <cell r="B53" t="str">
            <v>PRET PERSONNEL</v>
          </cell>
        </row>
        <row r="54">
          <cell r="A54">
            <v>4310000000</v>
          </cell>
          <cell r="B54" t="str">
            <v>CNAPS</v>
          </cell>
        </row>
        <row r="55">
          <cell r="A55">
            <v>4311000000</v>
          </cell>
          <cell r="B55" t="str">
            <v>ALLOCATION FAMILIALE</v>
          </cell>
        </row>
        <row r="56">
          <cell r="A56">
            <v>4320000000</v>
          </cell>
          <cell r="B56" t="str">
            <v>OSTIE</v>
          </cell>
        </row>
        <row r="57">
          <cell r="A57">
            <v>4321000000</v>
          </cell>
          <cell r="B57" t="str">
            <v>OMSI</v>
          </cell>
        </row>
        <row r="58">
          <cell r="A58">
            <v>4422000000</v>
          </cell>
          <cell r="B58" t="str">
            <v>IMPOT SUR LE REVENUE</v>
          </cell>
        </row>
        <row r="59">
          <cell r="A59">
            <v>4440000000</v>
          </cell>
          <cell r="B59" t="str">
            <v>ETAT: IMPOTS SUR LES BENEFICES</v>
          </cell>
        </row>
        <row r="60">
          <cell r="A60">
            <v>4441000000</v>
          </cell>
          <cell r="B60" t="str">
            <v>ACOMPTE SUR IR</v>
          </cell>
        </row>
        <row r="61">
          <cell r="A61">
            <v>4456100000</v>
          </cell>
          <cell r="B61" t="str">
            <v>TVA DED S/ACH LOCAUX</v>
          </cell>
        </row>
        <row r="62">
          <cell r="A62">
            <v>4456200000</v>
          </cell>
          <cell r="B62" t="str">
            <v>TVA DED S/IMMO</v>
          </cell>
        </row>
        <row r="63">
          <cell r="A63">
            <v>4456300000</v>
          </cell>
          <cell r="B63" t="str">
            <v>TVA DED SERVICES</v>
          </cell>
        </row>
        <row r="64">
          <cell r="A64">
            <v>4456700000</v>
          </cell>
          <cell r="B64" t="str">
            <v>CREDIT DE TVA A REPORTER</v>
          </cell>
        </row>
        <row r="65">
          <cell r="A65">
            <v>4457000000</v>
          </cell>
          <cell r="B65" t="str">
            <v>TVA COLLECTES</v>
          </cell>
        </row>
        <row r="66">
          <cell r="A66">
            <v>4458000000</v>
          </cell>
          <cell r="B66" t="str">
            <v>TVA A REGULARISER</v>
          </cell>
        </row>
        <row r="67">
          <cell r="A67">
            <v>4670000000</v>
          </cell>
          <cell r="B67" t="str">
            <v>DEBITEURS &amp; CREDITEURS DIVERS</v>
          </cell>
        </row>
        <row r="68">
          <cell r="A68">
            <v>4671000000</v>
          </cell>
          <cell r="B68" t="str">
            <v>DEBT &amp; CRDT INTER-GROUPE</v>
          </cell>
        </row>
        <row r="69">
          <cell r="A69">
            <v>4700000000</v>
          </cell>
          <cell r="B69" t="str">
            <v>CPTES TRANS. OU D'ATTENTE</v>
          </cell>
        </row>
        <row r="70">
          <cell r="A70">
            <v>4720000000</v>
          </cell>
          <cell r="B70" t="str">
            <v>COMPTE D'ATTENTE</v>
          </cell>
        </row>
        <row r="71">
          <cell r="A71">
            <v>4860000000</v>
          </cell>
          <cell r="B71" t="str">
            <v>CHARGE CONSTATEE D'AVANCE</v>
          </cell>
        </row>
        <row r="72">
          <cell r="A72">
            <v>5113000000</v>
          </cell>
          <cell r="B72" t="str">
            <v>TRAITE A ENCAISSER</v>
          </cell>
        </row>
        <row r="73">
          <cell r="A73">
            <v>5120000000</v>
          </cell>
          <cell r="B73" t="str">
            <v>BANQUE SBM</v>
          </cell>
        </row>
        <row r="74">
          <cell r="A74">
            <v>5172000000</v>
          </cell>
          <cell r="B74" t="str">
            <v>MICROCRED</v>
          </cell>
        </row>
        <row r="75">
          <cell r="A75">
            <v>5310000000</v>
          </cell>
          <cell r="B75" t="str">
            <v>CAISSE SIEGE SOCIAL</v>
          </cell>
        </row>
        <row r="76">
          <cell r="A76">
            <v>5320000000</v>
          </cell>
          <cell r="B76" t="str">
            <v>CAISSE DEPENSE TMM</v>
          </cell>
        </row>
        <row r="77">
          <cell r="A77">
            <v>5330000000</v>
          </cell>
          <cell r="B77" t="str">
            <v>CAISSE RECETTE</v>
          </cell>
        </row>
        <row r="78">
          <cell r="A78">
            <v>5331000000</v>
          </cell>
          <cell r="B78" t="str">
            <v>CAISSE RECETTE CHEQUE</v>
          </cell>
        </row>
        <row r="79">
          <cell r="A79">
            <v>5350000000</v>
          </cell>
          <cell r="B79" t="str">
            <v>CAISSE PRADON</v>
          </cell>
        </row>
        <row r="80">
          <cell r="A80">
            <v>5360000000</v>
          </cell>
          <cell r="B80" t="str">
            <v>CAISSE COFFRE</v>
          </cell>
        </row>
        <row r="81">
          <cell r="A81">
            <v>5800000000</v>
          </cell>
          <cell r="B81" t="str">
            <v>VIREMENT INTERNE</v>
          </cell>
        </row>
        <row r="82">
          <cell r="A82">
            <v>6021000000</v>
          </cell>
          <cell r="B82" t="str">
            <v>MATIERES CONSOMMABLES</v>
          </cell>
        </row>
        <row r="83">
          <cell r="A83">
            <v>6022200000</v>
          </cell>
          <cell r="B83" t="str">
            <v>PRODUITS D'ENTRETIEN</v>
          </cell>
        </row>
        <row r="84">
          <cell r="A84">
            <v>6022300000</v>
          </cell>
          <cell r="B84" t="str">
            <v>FOURNITURES CONSOMMABLES</v>
          </cell>
        </row>
        <row r="85">
          <cell r="A85">
            <v>6022500000</v>
          </cell>
          <cell r="B85" t="str">
            <v>FOURNITURES DE BUREAU</v>
          </cell>
        </row>
        <row r="86">
          <cell r="A86">
            <v>6028000000</v>
          </cell>
          <cell r="B86" t="str">
            <v>AUTRES APPROVISIONNEMENT</v>
          </cell>
        </row>
        <row r="87">
          <cell r="A87">
            <v>6061000000</v>
          </cell>
          <cell r="B87" t="str">
            <v>EAU ET ELECTRICITE</v>
          </cell>
        </row>
        <row r="88">
          <cell r="A88">
            <v>6062100000</v>
          </cell>
          <cell r="B88" t="str">
            <v>CARBURANT ET GAZ</v>
          </cell>
        </row>
        <row r="89">
          <cell r="A89">
            <v>6063100000</v>
          </cell>
          <cell r="B89" t="str">
            <v>PETITS EQUIPEMENTS</v>
          </cell>
        </row>
        <row r="90">
          <cell r="A90">
            <v>6064000000</v>
          </cell>
          <cell r="B90" t="str">
            <v>FOURNITURES ADMINISTRATIVES</v>
          </cell>
        </row>
        <row r="91">
          <cell r="A91">
            <v>6080000000</v>
          </cell>
          <cell r="B91" t="str">
            <v>FRAIS ET ACCESSOIRES</v>
          </cell>
        </row>
        <row r="92">
          <cell r="A92">
            <v>6130000000</v>
          </cell>
          <cell r="B92" t="str">
            <v>LOCATIONS</v>
          </cell>
        </row>
        <row r="93">
          <cell r="A93">
            <v>6150000000</v>
          </cell>
          <cell r="B93" t="str">
            <v>ENTRETIEN ET REPARATION</v>
          </cell>
        </row>
        <row r="94">
          <cell r="A94">
            <v>6151000000</v>
          </cell>
          <cell r="B94" t="str">
            <v>ENTRETIENT MATERIEL ROULANT</v>
          </cell>
        </row>
        <row r="95">
          <cell r="A95">
            <v>6152000000</v>
          </cell>
          <cell r="B95" t="str">
            <v>ENTRETIEN SUR BIENS IMMOBILIERS</v>
          </cell>
        </row>
        <row r="96">
          <cell r="A96">
            <v>6160000000</v>
          </cell>
          <cell r="B96" t="str">
            <v>PRIME D'ASSURANCE</v>
          </cell>
        </row>
        <row r="97">
          <cell r="A97">
            <v>6210000000</v>
          </cell>
          <cell r="B97" t="str">
            <v>PERSONNEL EXTERIEUR A L'ENTREPRISE</v>
          </cell>
        </row>
        <row r="98">
          <cell r="A98">
            <v>6226000000</v>
          </cell>
          <cell r="B98" t="str">
            <v>HONORAIRES</v>
          </cell>
        </row>
        <row r="99">
          <cell r="A99">
            <v>6230000000</v>
          </cell>
          <cell r="B99" t="str">
            <v>PUBLICITE, PUBLICATø RELATø PUB.</v>
          </cell>
        </row>
        <row r="100">
          <cell r="A100">
            <v>6235000000</v>
          </cell>
          <cell r="B100" t="str">
            <v>DECORATION</v>
          </cell>
        </row>
        <row r="101">
          <cell r="A101">
            <v>6251100000</v>
          </cell>
          <cell r="B101" t="str">
            <v>DEPLACEMENT</v>
          </cell>
        </row>
        <row r="102">
          <cell r="A102">
            <v>6251200000</v>
          </cell>
          <cell r="B102" t="str">
            <v>RESTAURANT</v>
          </cell>
        </row>
        <row r="103">
          <cell r="A103">
            <v>6251300000</v>
          </cell>
          <cell r="B103" t="str">
            <v>RESTAURATION DOM PDG</v>
          </cell>
        </row>
        <row r="104">
          <cell r="A104">
            <v>6254000000</v>
          </cell>
          <cell r="B104" t="str">
            <v>CANTINE ET RESTAURATION</v>
          </cell>
        </row>
        <row r="105">
          <cell r="A105">
            <v>6256000000</v>
          </cell>
          <cell r="B105" t="str">
            <v>MISSIONS</v>
          </cell>
        </row>
        <row r="106">
          <cell r="A106">
            <v>6261000000</v>
          </cell>
          <cell r="B106" t="str">
            <v>REDEVANCE TELEPHONIQUE</v>
          </cell>
        </row>
        <row r="107">
          <cell r="A107">
            <v>6263000000</v>
          </cell>
          <cell r="B107" t="str">
            <v>ABONNEMENT CANAL SAT</v>
          </cell>
        </row>
        <row r="108">
          <cell r="A108">
            <v>6264000000</v>
          </cell>
          <cell r="B108" t="str">
            <v>INTERNET</v>
          </cell>
        </row>
        <row r="109">
          <cell r="A109">
            <v>6265000000</v>
          </cell>
          <cell r="B109" t="str">
            <v>FRAIS/ ENVOI COLIS</v>
          </cell>
        </row>
        <row r="110">
          <cell r="A110">
            <v>6270000000</v>
          </cell>
          <cell r="B110" t="str">
            <v>SERVICES BANCAIRES ET ASSIM.</v>
          </cell>
        </row>
        <row r="111">
          <cell r="A111">
            <v>6271000000</v>
          </cell>
          <cell r="B111" t="str">
            <v>FRAIS DE TENUE DE COMPTE</v>
          </cell>
        </row>
        <row r="112">
          <cell r="A112">
            <v>6281000000</v>
          </cell>
          <cell r="B112" t="str">
            <v>COTISATIONS ET DIVERS</v>
          </cell>
        </row>
        <row r="113">
          <cell r="A113">
            <v>6282000000</v>
          </cell>
          <cell r="B113" t="str">
            <v>SERVICE GARDIENNAGE</v>
          </cell>
        </row>
        <row r="114">
          <cell r="A114">
            <v>6310000000</v>
          </cell>
          <cell r="B114" t="str">
            <v>IMPOTS ET TAXES IFPB</v>
          </cell>
        </row>
        <row r="115">
          <cell r="A115">
            <v>6351300000</v>
          </cell>
          <cell r="B115" t="str">
            <v>AUTRES DROITS</v>
          </cell>
        </row>
        <row r="116">
          <cell r="A116">
            <v>6351400000</v>
          </cell>
          <cell r="B116" t="str">
            <v>VISITE TECHNIQUE</v>
          </cell>
        </row>
        <row r="117">
          <cell r="A117">
            <v>6351500000</v>
          </cell>
          <cell r="B117" t="str">
            <v>CERTIFICATION DOSSIER</v>
          </cell>
        </row>
        <row r="118">
          <cell r="A118">
            <v>6352000000</v>
          </cell>
          <cell r="B118" t="str">
            <v>DROITS D'ENREGISTREMENTS</v>
          </cell>
        </row>
        <row r="119">
          <cell r="A119">
            <v>6411000000</v>
          </cell>
          <cell r="B119" t="str">
            <v>SALAIRES APPOINT. COMMIS. DE BASE</v>
          </cell>
        </row>
        <row r="120">
          <cell r="A120">
            <v>6451000000</v>
          </cell>
          <cell r="B120" t="str">
            <v>COTISATION A LA CNAPS</v>
          </cell>
        </row>
        <row r="121">
          <cell r="A121">
            <v>6453000000</v>
          </cell>
          <cell r="B121" t="str">
            <v>COTISATION A L'OSTIE</v>
          </cell>
        </row>
        <row r="122">
          <cell r="A122">
            <v>6471000000</v>
          </cell>
          <cell r="B122" t="str">
            <v>OEUVRE SOCIALE</v>
          </cell>
        </row>
        <row r="123">
          <cell r="A123">
            <v>6472000000</v>
          </cell>
          <cell r="B123" t="str">
            <v>HABILLEMENT DE PERSONNEL</v>
          </cell>
        </row>
        <row r="124">
          <cell r="A124">
            <v>6475000000</v>
          </cell>
          <cell r="B124" t="str">
            <v>MEDECINE DU TRAV. &amp; PHARM.</v>
          </cell>
        </row>
        <row r="125">
          <cell r="A125">
            <v>6561000000</v>
          </cell>
          <cell r="B125" t="str">
            <v>DONS ET LIBERALITES</v>
          </cell>
        </row>
        <row r="126">
          <cell r="A126">
            <v>6580000000</v>
          </cell>
          <cell r="B126" t="str">
            <v>AUTRES CHARGES DE GESTIONS COURANTE</v>
          </cell>
        </row>
        <row r="127">
          <cell r="A127">
            <v>6660000000</v>
          </cell>
          <cell r="B127" t="str">
            <v>PERTES DE CHANGES</v>
          </cell>
        </row>
        <row r="128">
          <cell r="A128">
            <v>6811000000</v>
          </cell>
          <cell r="B128" t="str">
            <v>DOTATIONS - ACTIFS NON COURANT</v>
          </cell>
        </row>
        <row r="129">
          <cell r="A129">
            <v>6950000000</v>
          </cell>
          <cell r="B129" t="str">
            <v>IMPÖTS SUR LES BENEFICES</v>
          </cell>
        </row>
        <row r="130">
          <cell r="A130">
            <v>7060000000</v>
          </cell>
          <cell r="B130" t="str">
            <v>PRESTATIONS DE SERVICES</v>
          </cell>
        </row>
        <row r="131">
          <cell r="A131">
            <v>7062000000</v>
          </cell>
          <cell r="B131" t="str">
            <v>PRESTATø DE SCE / JIRAMA</v>
          </cell>
        </row>
        <row r="132">
          <cell r="A132">
            <v>7065000000</v>
          </cell>
          <cell r="B132" t="str">
            <v>PRESTATø DE SCE JIRAMA NON TAXABLE</v>
          </cell>
        </row>
        <row r="133">
          <cell r="A133">
            <v>7066000000</v>
          </cell>
          <cell r="B133" t="str">
            <v>PRESTø DE SCE/CAHRGES COM TAX</v>
          </cell>
        </row>
        <row r="134">
          <cell r="A134">
            <v>7080000000</v>
          </cell>
          <cell r="B134" t="str">
            <v>FRAIS ACCESSOIRES REFACTURES</v>
          </cell>
        </row>
        <row r="135">
          <cell r="A135">
            <v>7580000000</v>
          </cell>
          <cell r="B135" t="str">
            <v>AUTRES PRODUITS SUR OPER DE GESTION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11" sqref="A11:H11"/>
    </sheetView>
  </sheetViews>
  <sheetFormatPr baseColWidth="10" defaultRowHeight="15" x14ac:dyDescent="0.25"/>
  <cols>
    <col min="1" max="1" width="10.85546875" bestFit="1" customWidth="1"/>
    <col min="2" max="2" width="32.7109375" bestFit="1" customWidth="1"/>
    <col min="3" max="3" width="10.42578125" bestFit="1" customWidth="1"/>
    <col min="4" max="4" width="3.7109375" bestFit="1" customWidth="1"/>
    <col min="5" max="5" width="3.140625" bestFit="1" customWidth="1"/>
    <col min="6" max="6" width="37.28515625" bestFit="1" customWidth="1"/>
    <col min="7" max="7" width="4.5703125" bestFit="1" customWidth="1"/>
    <col min="8" max="8" width="12.140625" style="2" bestFit="1" customWidth="1"/>
    <col min="9" max="9" width="12.140625" style="2" hidden="1" customWidth="1"/>
    <col min="10" max="10" width="0" hidden="1" customWidth="1"/>
    <col min="11" max="11" width="102.28515625" hidden="1" customWidth="1"/>
    <col min="12" max="12" width="93.42578125" bestFit="1" customWidth="1"/>
  </cols>
  <sheetData>
    <row r="1" spans="1:12" x14ac:dyDescent="0.25">
      <c r="A1" s="1" t="s">
        <v>45</v>
      </c>
      <c r="B1" s="1"/>
    </row>
    <row r="2" spans="1:12" x14ac:dyDescent="0.25">
      <c r="A2" s="1" t="s">
        <v>44</v>
      </c>
      <c r="B2" s="1"/>
    </row>
    <row r="3" spans="1:12" x14ac:dyDescent="0.25">
      <c r="A3" s="1" t="s">
        <v>1</v>
      </c>
      <c r="B3" s="1"/>
    </row>
    <row r="6" spans="1:12" s="3" customFormat="1" x14ac:dyDescent="0.25">
      <c r="A6" s="3" t="s">
        <v>2</v>
      </c>
      <c r="C6" s="3" t="s">
        <v>3</v>
      </c>
      <c r="D6" s="3" t="s">
        <v>4</v>
      </c>
      <c r="E6" s="3" t="s">
        <v>46</v>
      </c>
      <c r="F6" s="3" t="s">
        <v>6</v>
      </c>
      <c r="G6" s="3" t="s">
        <v>7</v>
      </c>
      <c r="H6" s="4" t="s">
        <v>8</v>
      </c>
      <c r="I6" s="4" t="s">
        <v>9</v>
      </c>
      <c r="J6" s="3" t="s">
        <v>348</v>
      </c>
      <c r="K6" s="3" t="s">
        <v>349</v>
      </c>
      <c r="L6" s="3" t="s">
        <v>350</v>
      </c>
    </row>
    <row r="7" spans="1:12" x14ac:dyDescent="0.25">
      <c r="A7">
        <v>6022200000</v>
      </c>
      <c r="C7" s="5">
        <v>42174</v>
      </c>
      <c r="D7" t="s">
        <v>10</v>
      </c>
      <c r="E7">
        <v>40</v>
      </c>
      <c r="F7" t="s">
        <v>50</v>
      </c>
      <c r="H7" s="2">
        <v>58060</v>
      </c>
      <c r="J7" t="s">
        <v>351</v>
      </c>
      <c r="K7" t="s">
        <v>357</v>
      </c>
    </row>
    <row r="8" spans="1:12" x14ac:dyDescent="0.25">
      <c r="A8">
        <v>6063100000</v>
      </c>
      <c r="B8" s="7" t="s">
        <v>352</v>
      </c>
      <c r="C8" s="5">
        <v>42243</v>
      </c>
      <c r="D8" t="s">
        <v>10</v>
      </c>
      <c r="E8">
        <v>55</v>
      </c>
      <c r="F8" t="s">
        <v>54</v>
      </c>
      <c r="H8" s="2">
        <v>31000</v>
      </c>
      <c r="J8" t="s">
        <v>351</v>
      </c>
      <c r="K8" t="s">
        <v>358</v>
      </c>
      <c r="L8" t="s">
        <v>359</v>
      </c>
    </row>
    <row r="9" spans="1:12" x14ac:dyDescent="0.25">
      <c r="A9">
        <v>6064000000</v>
      </c>
      <c r="B9" s="7" t="s">
        <v>353</v>
      </c>
      <c r="C9" s="5">
        <v>42296</v>
      </c>
      <c r="D9" t="s">
        <v>10</v>
      </c>
      <c r="E9">
        <v>67</v>
      </c>
      <c r="F9" t="s">
        <v>55</v>
      </c>
      <c r="H9" s="2">
        <v>6072</v>
      </c>
    </row>
    <row r="10" spans="1:12" x14ac:dyDescent="0.25">
      <c r="A10">
        <v>6152000000</v>
      </c>
      <c r="B10" s="7" t="s">
        <v>354</v>
      </c>
      <c r="C10" s="5">
        <v>42025</v>
      </c>
      <c r="D10" t="s">
        <v>10</v>
      </c>
      <c r="E10">
        <v>31</v>
      </c>
      <c r="F10" t="s">
        <v>47</v>
      </c>
      <c r="H10" s="8">
        <v>300000</v>
      </c>
      <c r="J10" t="s">
        <v>351</v>
      </c>
      <c r="K10" t="s">
        <v>361</v>
      </c>
      <c r="L10" t="s">
        <v>360</v>
      </c>
    </row>
    <row r="11" spans="1:12" x14ac:dyDescent="0.25">
      <c r="A11">
        <v>6152000000</v>
      </c>
      <c r="B11" s="7" t="s">
        <v>354</v>
      </c>
      <c r="C11" s="5">
        <v>42243</v>
      </c>
      <c r="D11" t="s">
        <v>10</v>
      </c>
      <c r="E11">
        <v>54</v>
      </c>
      <c r="F11" t="s">
        <v>53</v>
      </c>
      <c r="H11" s="2">
        <v>10000</v>
      </c>
      <c r="J11" t="s">
        <v>351</v>
      </c>
      <c r="L11" t="s">
        <v>362</v>
      </c>
    </row>
    <row r="12" spans="1:12" x14ac:dyDescent="0.25">
      <c r="A12">
        <v>6152000000</v>
      </c>
      <c r="B12" s="7" t="s">
        <v>354</v>
      </c>
      <c r="C12" s="5">
        <v>42355</v>
      </c>
      <c r="D12" t="s">
        <v>10</v>
      </c>
      <c r="E12">
        <v>91</v>
      </c>
      <c r="F12" t="s">
        <v>56</v>
      </c>
      <c r="H12" s="8">
        <v>300000</v>
      </c>
      <c r="J12" t="s">
        <v>351</v>
      </c>
      <c r="K12" t="s">
        <v>361</v>
      </c>
    </row>
    <row r="13" spans="1:12" x14ac:dyDescent="0.25">
      <c r="A13">
        <v>6251100000</v>
      </c>
      <c r="B13" s="7" t="s">
        <v>355</v>
      </c>
      <c r="C13" s="5">
        <v>42172</v>
      </c>
      <c r="D13" t="s">
        <v>10</v>
      </c>
      <c r="E13">
        <v>37</v>
      </c>
      <c r="F13" t="s">
        <v>48</v>
      </c>
      <c r="H13" s="9">
        <v>10800</v>
      </c>
      <c r="J13" t="s">
        <v>351</v>
      </c>
      <c r="K13" t="s">
        <v>363</v>
      </c>
      <c r="L13" t="s">
        <v>364</v>
      </c>
    </row>
    <row r="14" spans="1:12" x14ac:dyDescent="0.25">
      <c r="A14">
        <v>6251100000</v>
      </c>
      <c r="B14" s="7" t="s">
        <v>355</v>
      </c>
      <c r="C14" s="5">
        <v>42212</v>
      </c>
      <c r="D14" t="s">
        <v>10</v>
      </c>
      <c r="E14">
        <v>48</v>
      </c>
      <c r="F14" t="s">
        <v>52</v>
      </c>
      <c r="H14" s="2">
        <v>14400</v>
      </c>
      <c r="J14" t="s">
        <v>351</v>
      </c>
      <c r="K14" t="s">
        <v>363</v>
      </c>
    </row>
    <row r="15" spans="1:12" x14ac:dyDescent="0.25">
      <c r="A15">
        <v>6254000000</v>
      </c>
      <c r="B15" s="7" t="s">
        <v>356</v>
      </c>
      <c r="C15" s="5">
        <v>42172</v>
      </c>
      <c r="D15" t="s">
        <v>10</v>
      </c>
      <c r="E15">
        <v>38</v>
      </c>
      <c r="F15" t="s">
        <v>49</v>
      </c>
      <c r="H15" s="2">
        <v>11600</v>
      </c>
      <c r="J15" t="s">
        <v>351</v>
      </c>
      <c r="K15" t="s">
        <v>363</v>
      </c>
      <c r="L15" t="s">
        <v>365</v>
      </c>
    </row>
    <row r="16" spans="1:12" x14ac:dyDescent="0.25">
      <c r="A16">
        <v>6254000000</v>
      </c>
      <c r="B16" s="7" t="s">
        <v>356</v>
      </c>
      <c r="C16" s="5">
        <v>42212</v>
      </c>
      <c r="D16" t="s">
        <v>10</v>
      </c>
      <c r="E16">
        <v>47</v>
      </c>
      <c r="F16" t="s">
        <v>51</v>
      </c>
      <c r="H16" s="9">
        <v>28800</v>
      </c>
      <c r="J16" t="s">
        <v>351</v>
      </c>
      <c r="K16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7" sqref="A7:K7"/>
    </sheetView>
  </sheetViews>
  <sheetFormatPr baseColWidth="10" defaultRowHeight="15" x14ac:dyDescent="0.25"/>
  <cols>
    <col min="1" max="1" width="10.85546875" bestFit="1" customWidth="1"/>
    <col min="2" max="2" width="32.7109375" bestFit="1" customWidth="1"/>
    <col min="3" max="3" width="10.42578125" bestFit="1" customWidth="1"/>
    <col min="4" max="4" width="3.42578125" bestFit="1" customWidth="1"/>
    <col min="5" max="5" width="3.85546875" bestFit="1" customWidth="1"/>
    <col min="6" max="6" width="37.28515625" bestFit="1" customWidth="1"/>
    <col min="7" max="7" width="4.5703125" bestFit="1" customWidth="1"/>
    <col min="8" max="9" width="13.140625" style="2" bestFit="1" customWidth="1"/>
    <col min="11" max="11" width="39.42578125" bestFit="1" customWidth="1"/>
  </cols>
  <sheetData>
    <row r="1" spans="1:12" x14ac:dyDescent="0.25">
      <c r="A1" s="1" t="s">
        <v>98</v>
      </c>
      <c r="B1" s="1"/>
    </row>
    <row r="2" spans="1:12" x14ac:dyDescent="0.25">
      <c r="A2" s="1" t="s">
        <v>44</v>
      </c>
      <c r="B2" s="1"/>
    </row>
    <row r="3" spans="1:12" x14ac:dyDescent="0.25">
      <c r="A3" s="1" t="s">
        <v>1</v>
      </c>
      <c r="B3" s="1"/>
    </row>
    <row r="7" spans="1:12" s="3" customFormat="1" x14ac:dyDescent="0.25">
      <c r="A7" s="3" t="s">
        <v>2</v>
      </c>
      <c r="C7" s="3" t="s">
        <v>3</v>
      </c>
      <c r="D7" s="3" t="s">
        <v>4</v>
      </c>
      <c r="E7" s="3" t="s">
        <v>46</v>
      </c>
      <c r="F7" s="3" t="s">
        <v>6</v>
      </c>
      <c r="G7" s="3" t="s">
        <v>7</v>
      </c>
      <c r="H7" s="4" t="s">
        <v>8</v>
      </c>
      <c r="I7" s="4" t="s">
        <v>9</v>
      </c>
      <c r="J7" s="3" t="s">
        <v>348</v>
      </c>
      <c r="K7" s="3" t="s">
        <v>349</v>
      </c>
      <c r="L7" s="3" t="s">
        <v>350</v>
      </c>
    </row>
    <row r="8" spans="1:12" x14ac:dyDescent="0.25">
      <c r="A8">
        <v>2181500000</v>
      </c>
      <c r="B8" s="10" t="s">
        <v>366</v>
      </c>
      <c r="C8" s="5">
        <v>42050</v>
      </c>
      <c r="D8" t="s">
        <v>11</v>
      </c>
      <c r="E8">
        <v>155</v>
      </c>
      <c r="F8" t="s">
        <v>99</v>
      </c>
      <c r="H8" s="2">
        <v>190000000</v>
      </c>
      <c r="J8" t="s">
        <v>351</v>
      </c>
      <c r="K8" t="s">
        <v>367</v>
      </c>
    </row>
    <row r="9" spans="1:12" x14ac:dyDescent="0.25">
      <c r="A9">
        <v>6152000000</v>
      </c>
      <c r="B9" s="10" t="s">
        <v>354</v>
      </c>
      <c r="C9" s="5">
        <v>42072</v>
      </c>
      <c r="D9" t="s">
        <v>10</v>
      </c>
      <c r="E9">
        <v>53</v>
      </c>
      <c r="F9" t="s">
        <v>101</v>
      </c>
      <c r="H9" s="9">
        <v>2340000</v>
      </c>
      <c r="J9" t="s">
        <v>351</v>
      </c>
      <c r="L9" t="s">
        <v>372</v>
      </c>
    </row>
    <row r="10" spans="1:12" x14ac:dyDescent="0.25">
      <c r="A10">
        <v>6152000000</v>
      </c>
      <c r="B10" s="10" t="s">
        <v>354</v>
      </c>
      <c r="C10" s="5">
        <v>42213</v>
      </c>
      <c r="D10" t="s">
        <v>10</v>
      </c>
      <c r="E10">
        <v>54</v>
      </c>
      <c r="F10" t="s">
        <v>104</v>
      </c>
      <c r="H10" s="2">
        <v>2340000</v>
      </c>
      <c r="J10" t="s">
        <v>351</v>
      </c>
    </row>
    <row r="11" spans="1:12" x14ac:dyDescent="0.25">
      <c r="A11">
        <v>6152000000</v>
      </c>
      <c r="B11" s="10" t="s">
        <v>354</v>
      </c>
      <c r="C11" s="5">
        <v>42277</v>
      </c>
      <c r="D11" t="s">
        <v>10</v>
      </c>
      <c r="E11">
        <v>81</v>
      </c>
      <c r="F11" t="s">
        <v>106</v>
      </c>
      <c r="H11" s="2">
        <v>2340000</v>
      </c>
      <c r="J11" t="s">
        <v>351</v>
      </c>
    </row>
    <row r="12" spans="1:12" x14ac:dyDescent="0.25">
      <c r="A12">
        <v>6251100000</v>
      </c>
      <c r="B12" s="10" t="s">
        <v>355</v>
      </c>
      <c r="C12" s="5">
        <v>42306</v>
      </c>
      <c r="D12" t="s">
        <v>100</v>
      </c>
      <c r="E12">
        <v>146</v>
      </c>
      <c r="F12" t="s">
        <v>108</v>
      </c>
      <c r="H12" s="2">
        <v>11600</v>
      </c>
      <c r="J12" t="s">
        <v>351</v>
      </c>
      <c r="K12" t="s">
        <v>373</v>
      </c>
    </row>
    <row r="13" spans="1:12" x14ac:dyDescent="0.25">
      <c r="A13">
        <v>6251100000</v>
      </c>
      <c r="B13" s="10" t="s">
        <v>355</v>
      </c>
      <c r="C13" s="5">
        <v>42338</v>
      </c>
      <c r="D13" t="s">
        <v>100</v>
      </c>
      <c r="E13">
        <v>151</v>
      </c>
      <c r="F13" t="s">
        <v>110</v>
      </c>
      <c r="H13" s="2">
        <v>8200</v>
      </c>
      <c r="J13" t="s">
        <v>351</v>
      </c>
      <c r="K13" t="s">
        <v>373</v>
      </c>
      <c r="L13" t="s">
        <v>374</v>
      </c>
    </row>
    <row r="14" spans="1:12" x14ac:dyDescent="0.25">
      <c r="A14">
        <v>6251200000</v>
      </c>
      <c r="B14" s="10" t="s">
        <v>368</v>
      </c>
      <c r="C14" s="5">
        <v>42338</v>
      </c>
      <c r="D14" t="s">
        <v>100</v>
      </c>
      <c r="E14">
        <v>150</v>
      </c>
      <c r="F14" t="s">
        <v>109</v>
      </c>
      <c r="H14" s="11">
        <v>60000</v>
      </c>
      <c r="J14" t="s">
        <v>351</v>
      </c>
    </row>
    <row r="15" spans="1:12" x14ac:dyDescent="0.25">
      <c r="A15">
        <v>6351300000</v>
      </c>
      <c r="B15" s="10" t="s">
        <v>369</v>
      </c>
      <c r="C15" s="5">
        <v>42263</v>
      </c>
      <c r="D15" t="s">
        <v>10</v>
      </c>
      <c r="E15">
        <v>74</v>
      </c>
      <c r="F15" t="s">
        <v>105</v>
      </c>
      <c r="H15" s="2">
        <v>2000</v>
      </c>
      <c r="J15" t="s">
        <v>351</v>
      </c>
    </row>
    <row r="16" spans="1:12" x14ac:dyDescent="0.25">
      <c r="A16">
        <v>6471000000</v>
      </c>
      <c r="B16" s="10" t="s">
        <v>370</v>
      </c>
      <c r="C16" s="5">
        <v>42306</v>
      </c>
      <c r="D16" t="s">
        <v>10</v>
      </c>
      <c r="E16">
        <v>84</v>
      </c>
      <c r="F16" t="s">
        <v>107</v>
      </c>
      <c r="H16" s="9">
        <v>40000</v>
      </c>
      <c r="J16" t="s">
        <v>351</v>
      </c>
      <c r="K16" t="s">
        <v>375</v>
      </c>
      <c r="L16" t="s">
        <v>785</v>
      </c>
    </row>
    <row r="17" spans="1:11" x14ac:dyDescent="0.25">
      <c r="A17">
        <v>6561000000</v>
      </c>
      <c r="B17" s="10" t="s">
        <v>371</v>
      </c>
      <c r="C17" s="5">
        <v>42118</v>
      </c>
      <c r="D17" t="s">
        <v>10</v>
      </c>
      <c r="E17">
        <v>39</v>
      </c>
      <c r="F17" t="s">
        <v>102</v>
      </c>
      <c r="H17" s="2">
        <v>165400</v>
      </c>
      <c r="J17" t="s">
        <v>351</v>
      </c>
      <c r="K17" t="s">
        <v>376</v>
      </c>
    </row>
    <row r="18" spans="1:11" x14ac:dyDescent="0.25">
      <c r="A18">
        <v>6561000000</v>
      </c>
      <c r="B18" s="10" t="s">
        <v>371</v>
      </c>
      <c r="C18" s="5">
        <v>42186</v>
      </c>
      <c r="D18" t="s">
        <v>10</v>
      </c>
      <c r="E18">
        <v>41</v>
      </c>
      <c r="F18" t="s">
        <v>103</v>
      </c>
      <c r="H18" s="2">
        <v>253300</v>
      </c>
      <c r="J18" t="s">
        <v>351</v>
      </c>
      <c r="K18" t="s">
        <v>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D1" workbookViewId="0">
      <pane ySplit="6" topLeftCell="A7" activePane="bottomLeft" state="frozen"/>
      <selection pane="bottomLeft" activeCell="F7" sqref="F7:K8"/>
    </sheetView>
  </sheetViews>
  <sheetFormatPr baseColWidth="10" defaultRowHeight="15" x14ac:dyDescent="0.25"/>
  <cols>
    <col min="1" max="1" width="10.85546875" bestFit="1" customWidth="1"/>
    <col min="2" max="2" width="35.42578125" style="15" bestFit="1" customWidth="1"/>
    <col min="3" max="3" width="10.42578125" bestFit="1" customWidth="1"/>
    <col min="4" max="4" width="4.5703125" bestFit="1" customWidth="1"/>
    <col min="5" max="5" width="3.85546875" bestFit="1" customWidth="1"/>
    <col min="6" max="6" width="39.85546875" bestFit="1" customWidth="1"/>
    <col min="7" max="7" width="2.5703125" bestFit="1" customWidth="1"/>
    <col min="8" max="8" width="13.140625" style="2" bestFit="1" customWidth="1"/>
    <col min="9" max="9" width="12.42578125" style="2" bestFit="1" customWidth="1"/>
    <col min="11" max="11" width="65.42578125" customWidth="1"/>
    <col min="12" max="12" width="55.140625" bestFit="1" customWidth="1"/>
  </cols>
  <sheetData>
    <row r="1" spans="1:14" x14ac:dyDescent="0.25">
      <c r="A1" s="1" t="s">
        <v>57</v>
      </c>
      <c r="B1" s="12"/>
    </row>
    <row r="2" spans="1:14" x14ac:dyDescent="0.25">
      <c r="A2" s="1" t="s">
        <v>44</v>
      </c>
      <c r="B2" s="12"/>
    </row>
    <row r="3" spans="1:14" x14ac:dyDescent="0.25">
      <c r="A3" s="1" t="s">
        <v>1</v>
      </c>
      <c r="B3" s="12"/>
    </row>
    <row r="6" spans="1:14" s="3" customFormat="1" x14ac:dyDescent="0.25">
      <c r="A6" s="3" t="s">
        <v>2</v>
      </c>
      <c r="B6" s="13"/>
      <c r="C6" s="3" t="s">
        <v>3</v>
      </c>
      <c r="D6" s="3" t="s">
        <v>4</v>
      </c>
      <c r="E6" s="3" t="s">
        <v>46</v>
      </c>
      <c r="F6" s="3" t="s">
        <v>6</v>
      </c>
      <c r="G6" s="3" t="s">
        <v>7</v>
      </c>
      <c r="H6" s="4" t="s">
        <v>8</v>
      </c>
      <c r="I6" s="4" t="s">
        <v>9</v>
      </c>
      <c r="J6" s="3" t="s">
        <v>348</v>
      </c>
      <c r="K6" s="3" t="s">
        <v>349</v>
      </c>
      <c r="L6" s="3" t="s">
        <v>350</v>
      </c>
      <c r="M6" s="3" t="s">
        <v>437</v>
      </c>
      <c r="N6" s="3" t="s">
        <v>438</v>
      </c>
    </row>
    <row r="7" spans="1:14" x14ac:dyDescent="0.25">
      <c r="A7">
        <v>6022200000</v>
      </c>
      <c r="B7" s="14" t="s">
        <v>409</v>
      </c>
      <c r="C7" s="5">
        <v>42012</v>
      </c>
      <c r="D7" t="s">
        <v>79</v>
      </c>
      <c r="E7">
        <v>14</v>
      </c>
      <c r="F7" t="s">
        <v>85</v>
      </c>
      <c r="H7" s="2">
        <v>144180</v>
      </c>
      <c r="J7" t="s">
        <v>351</v>
      </c>
      <c r="K7" t="s">
        <v>444</v>
      </c>
      <c r="L7" t="s">
        <v>445</v>
      </c>
    </row>
    <row r="8" spans="1:14" x14ac:dyDescent="0.25">
      <c r="A8">
        <v>6022200000</v>
      </c>
      <c r="B8" s="14" t="s">
        <v>409</v>
      </c>
      <c r="C8" s="5">
        <v>42130</v>
      </c>
      <c r="D8" t="s">
        <v>79</v>
      </c>
      <c r="E8">
        <v>203</v>
      </c>
      <c r="F8" t="s">
        <v>89</v>
      </c>
      <c r="H8" s="2">
        <v>189800</v>
      </c>
      <c r="J8" t="s">
        <v>351</v>
      </c>
      <c r="L8" t="s">
        <v>446</v>
      </c>
    </row>
    <row r="9" spans="1:14" x14ac:dyDescent="0.25">
      <c r="A9">
        <v>6022200000</v>
      </c>
      <c r="B9" s="14" t="s">
        <v>409</v>
      </c>
      <c r="C9" s="5">
        <v>42159</v>
      </c>
      <c r="D9" t="s">
        <v>79</v>
      </c>
      <c r="E9">
        <v>245</v>
      </c>
      <c r="F9" t="s">
        <v>90</v>
      </c>
      <c r="H9" s="2">
        <v>161100</v>
      </c>
      <c r="J9" t="s">
        <v>351</v>
      </c>
    </row>
    <row r="10" spans="1:14" x14ac:dyDescent="0.25">
      <c r="A10">
        <v>6062100000</v>
      </c>
      <c r="B10" s="14" t="s">
        <v>410</v>
      </c>
      <c r="C10" s="5">
        <v>42124</v>
      </c>
      <c r="D10" t="s">
        <v>58</v>
      </c>
      <c r="E10">
        <v>206</v>
      </c>
      <c r="F10" t="s">
        <v>70</v>
      </c>
      <c r="H10" s="2">
        <v>404940.96</v>
      </c>
      <c r="J10" t="s">
        <v>351</v>
      </c>
      <c r="K10" s="16" t="s">
        <v>430</v>
      </c>
      <c r="L10" t="s">
        <v>431</v>
      </c>
    </row>
    <row r="11" spans="1:14" x14ac:dyDescent="0.25">
      <c r="A11">
        <v>6062100000</v>
      </c>
      <c r="B11" s="14" t="s">
        <v>410</v>
      </c>
      <c r="C11" s="5">
        <v>42308</v>
      </c>
      <c r="D11" t="s">
        <v>58</v>
      </c>
      <c r="E11">
        <v>461</v>
      </c>
      <c r="F11" t="s">
        <v>73</v>
      </c>
      <c r="H11" s="2">
        <v>300000</v>
      </c>
      <c r="J11" t="s">
        <v>351</v>
      </c>
    </row>
    <row r="12" spans="1:14" x14ac:dyDescent="0.25">
      <c r="A12">
        <v>6062100000</v>
      </c>
      <c r="B12" s="14" t="s">
        <v>410</v>
      </c>
      <c r="C12" s="5">
        <v>42369</v>
      </c>
      <c r="D12" t="s">
        <v>58</v>
      </c>
      <c r="E12">
        <v>541</v>
      </c>
      <c r="F12" t="s">
        <v>75</v>
      </c>
      <c r="H12" s="2">
        <v>344100</v>
      </c>
      <c r="J12" t="s">
        <v>351</v>
      </c>
      <c r="K12" s="16" t="s">
        <v>430</v>
      </c>
      <c r="L12" t="s">
        <v>428</v>
      </c>
    </row>
    <row r="13" spans="1:14" x14ac:dyDescent="0.25">
      <c r="A13">
        <v>6063000000</v>
      </c>
      <c r="B13" s="14" t="s">
        <v>411</v>
      </c>
      <c r="C13" s="5">
        <v>42034</v>
      </c>
      <c r="D13" t="s">
        <v>58</v>
      </c>
      <c r="E13">
        <v>79</v>
      </c>
      <c r="F13" t="s">
        <v>61</v>
      </c>
      <c r="H13" s="2">
        <v>229500</v>
      </c>
      <c r="J13" t="s">
        <v>351</v>
      </c>
      <c r="K13" t="s">
        <v>436</v>
      </c>
      <c r="M13" t="s">
        <v>439</v>
      </c>
      <c r="N13" t="s">
        <v>439</v>
      </c>
    </row>
    <row r="14" spans="1:14" x14ac:dyDescent="0.25">
      <c r="A14">
        <v>6132000000</v>
      </c>
      <c r="B14" s="14" t="s">
        <v>412</v>
      </c>
      <c r="C14" s="5">
        <v>42009</v>
      </c>
      <c r="D14" t="s">
        <v>58</v>
      </c>
      <c r="E14">
        <v>55</v>
      </c>
      <c r="F14" t="s">
        <v>68</v>
      </c>
      <c r="H14" s="9">
        <v>3360000</v>
      </c>
      <c r="J14" t="s">
        <v>351</v>
      </c>
      <c r="K14" s="16" t="s">
        <v>440</v>
      </c>
      <c r="L14" t="s">
        <v>451</v>
      </c>
    </row>
    <row r="15" spans="1:14" x14ac:dyDescent="0.25">
      <c r="A15">
        <v>6132000000</v>
      </c>
      <c r="B15" s="14" t="s">
        <v>412</v>
      </c>
      <c r="C15" s="5">
        <v>42172</v>
      </c>
      <c r="D15" t="s">
        <v>58</v>
      </c>
      <c r="E15">
        <v>283</v>
      </c>
      <c r="F15" t="s">
        <v>63</v>
      </c>
      <c r="H15" s="9">
        <v>2770882.09</v>
      </c>
      <c r="J15" t="s">
        <v>351</v>
      </c>
      <c r="K15" s="16" t="s">
        <v>440</v>
      </c>
      <c r="L15" t="s">
        <v>451</v>
      </c>
    </row>
    <row r="16" spans="1:14" x14ac:dyDescent="0.25">
      <c r="A16">
        <v>6132000000</v>
      </c>
      <c r="B16" s="14" t="s">
        <v>412</v>
      </c>
      <c r="C16" s="5">
        <v>42318</v>
      </c>
      <c r="D16" t="s">
        <v>58</v>
      </c>
      <c r="E16">
        <v>471</v>
      </c>
      <c r="F16" t="s">
        <v>65</v>
      </c>
      <c r="H16" s="2">
        <v>3078757.88</v>
      </c>
      <c r="J16" t="s">
        <v>351</v>
      </c>
    </row>
    <row r="17" spans="1:12" x14ac:dyDescent="0.25">
      <c r="A17">
        <v>6132000000</v>
      </c>
      <c r="B17" s="14" t="s">
        <v>412</v>
      </c>
      <c r="C17" s="5">
        <v>42340</v>
      </c>
      <c r="D17" t="s">
        <v>58</v>
      </c>
      <c r="E17">
        <v>503</v>
      </c>
      <c r="F17" t="s">
        <v>74</v>
      </c>
      <c r="H17" s="2">
        <v>2800000</v>
      </c>
      <c r="J17" t="s">
        <v>351</v>
      </c>
    </row>
    <row r="18" spans="1:12" x14ac:dyDescent="0.25">
      <c r="A18">
        <v>6140000000</v>
      </c>
      <c r="B18" s="14" t="s">
        <v>413</v>
      </c>
      <c r="C18" s="5">
        <v>42021</v>
      </c>
      <c r="D18" t="s">
        <v>58</v>
      </c>
      <c r="E18">
        <v>69</v>
      </c>
      <c r="F18" t="s">
        <v>69</v>
      </c>
      <c r="H18" s="9">
        <v>325628.18</v>
      </c>
      <c r="J18" t="s">
        <v>351</v>
      </c>
      <c r="L18" t="s">
        <v>428</v>
      </c>
    </row>
    <row r="19" spans="1:12" x14ac:dyDescent="0.25">
      <c r="A19">
        <v>6140000000</v>
      </c>
      <c r="B19" s="14" t="s">
        <v>413</v>
      </c>
      <c r="C19" s="5">
        <v>42185</v>
      </c>
      <c r="D19" t="s">
        <v>58</v>
      </c>
      <c r="E19">
        <v>297</v>
      </c>
      <c r="F19" t="s">
        <v>72</v>
      </c>
      <c r="H19" s="8">
        <v>499243.98</v>
      </c>
      <c r="J19" t="s">
        <v>351</v>
      </c>
      <c r="L19" t="s">
        <v>429</v>
      </c>
    </row>
    <row r="20" spans="1:12" x14ac:dyDescent="0.25">
      <c r="A20">
        <v>6155000000</v>
      </c>
      <c r="B20" s="14" t="s">
        <v>414</v>
      </c>
      <c r="C20" s="5">
        <v>42186</v>
      </c>
      <c r="D20" t="s">
        <v>58</v>
      </c>
      <c r="E20">
        <v>488</v>
      </c>
      <c r="F20" t="s">
        <v>71</v>
      </c>
      <c r="H20" s="8">
        <v>487000</v>
      </c>
      <c r="J20" t="s">
        <v>351</v>
      </c>
      <c r="L20" t="s">
        <v>441</v>
      </c>
    </row>
    <row r="21" spans="1:12" x14ac:dyDescent="0.25">
      <c r="A21">
        <v>6160000000</v>
      </c>
      <c r="B21" s="14" t="s">
        <v>415</v>
      </c>
      <c r="C21" s="5">
        <v>42035</v>
      </c>
      <c r="D21" t="s">
        <v>10</v>
      </c>
      <c r="E21">
        <v>325</v>
      </c>
      <c r="F21" t="s">
        <v>81</v>
      </c>
      <c r="H21" s="2">
        <v>293567.23</v>
      </c>
      <c r="J21" t="s">
        <v>351</v>
      </c>
      <c r="K21" t="s">
        <v>434</v>
      </c>
    </row>
    <row r="22" spans="1:12" x14ac:dyDescent="0.25">
      <c r="A22">
        <v>6160000000</v>
      </c>
      <c r="B22" s="14" t="s">
        <v>415</v>
      </c>
      <c r="C22" s="5">
        <v>42118</v>
      </c>
      <c r="D22" t="s">
        <v>58</v>
      </c>
      <c r="E22">
        <v>178</v>
      </c>
      <c r="F22" t="s">
        <v>95</v>
      </c>
      <c r="H22" s="8">
        <v>398161.31</v>
      </c>
      <c r="J22" t="s">
        <v>351</v>
      </c>
      <c r="K22" t="s">
        <v>434</v>
      </c>
      <c r="L22" t="s">
        <v>442</v>
      </c>
    </row>
    <row r="23" spans="1:12" x14ac:dyDescent="0.25">
      <c r="A23">
        <v>6160000000</v>
      </c>
      <c r="B23" s="14" t="s">
        <v>415</v>
      </c>
      <c r="C23" s="5">
        <v>42228</v>
      </c>
      <c r="D23" t="s">
        <v>58</v>
      </c>
      <c r="E23">
        <v>458</v>
      </c>
      <c r="F23" t="s">
        <v>64</v>
      </c>
      <c r="H23" s="9">
        <v>346849.55</v>
      </c>
      <c r="K23" t="s">
        <v>787</v>
      </c>
      <c r="L23" t="s">
        <v>450</v>
      </c>
    </row>
    <row r="24" spans="1:12" x14ac:dyDescent="0.25">
      <c r="A24">
        <v>6230000000</v>
      </c>
      <c r="B24" s="14" t="s">
        <v>416</v>
      </c>
      <c r="C24" s="5">
        <v>42353</v>
      </c>
      <c r="D24" t="s">
        <v>79</v>
      </c>
      <c r="E24">
        <v>501</v>
      </c>
      <c r="F24" t="s">
        <v>93</v>
      </c>
      <c r="H24" s="2">
        <v>175000</v>
      </c>
      <c r="J24" t="s">
        <v>351</v>
      </c>
    </row>
    <row r="25" spans="1:12" x14ac:dyDescent="0.25">
      <c r="A25">
        <v>6251000000</v>
      </c>
      <c r="B25" s="14" t="s">
        <v>417</v>
      </c>
      <c r="C25" s="5">
        <v>42096</v>
      </c>
      <c r="D25" t="s">
        <v>79</v>
      </c>
      <c r="E25">
        <v>137</v>
      </c>
      <c r="F25" t="s">
        <v>87</v>
      </c>
      <c r="H25" s="8">
        <v>192000</v>
      </c>
      <c r="J25" t="s">
        <v>351</v>
      </c>
      <c r="L25" t="s">
        <v>447</v>
      </c>
    </row>
    <row r="26" spans="1:12" x14ac:dyDescent="0.25">
      <c r="A26">
        <v>6251000000</v>
      </c>
      <c r="B26" s="14" t="s">
        <v>417</v>
      </c>
      <c r="C26" s="5">
        <v>42304</v>
      </c>
      <c r="D26" t="s">
        <v>79</v>
      </c>
      <c r="E26">
        <v>435</v>
      </c>
      <c r="F26" t="s">
        <v>92</v>
      </c>
      <c r="H26" s="8">
        <v>208000</v>
      </c>
      <c r="J26" t="s">
        <v>351</v>
      </c>
      <c r="L26" t="s">
        <v>447</v>
      </c>
    </row>
    <row r="27" spans="1:12" x14ac:dyDescent="0.25">
      <c r="A27">
        <v>6254000000</v>
      </c>
      <c r="B27" s="14" t="s">
        <v>418</v>
      </c>
      <c r="C27" s="5">
        <v>42044</v>
      </c>
      <c r="D27" t="s">
        <v>79</v>
      </c>
      <c r="E27">
        <v>49</v>
      </c>
      <c r="F27" t="s">
        <v>86</v>
      </c>
      <c r="H27" s="2">
        <v>39200</v>
      </c>
      <c r="J27" t="s">
        <v>351</v>
      </c>
    </row>
    <row r="28" spans="1:12" x14ac:dyDescent="0.25">
      <c r="A28">
        <v>6254000000</v>
      </c>
      <c r="B28" s="14" t="s">
        <v>418</v>
      </c>
      <c r="C28" s="5">
        <v>42366</v>
      </c>
      <c r="D28" t="s">
        <v>79</v>
      </c>
      <c r="E28">
        <v>515</v>
      </c>
      <c r="F28" t="s">
        <v>94</v>
      </c>
      <c r="H28" s="2">
        <v>44800</v>
      </c>
      <c r="J28" t="s">
        <v>351</v>
      </c>
      <c r="L28" t="s">
        <v>448</v>
      </c>
    </row>
    <row r="29" spans="1:12" x14ac:dyDescent="0.25">
      <c r="A29">
        <v>6260000000</v>
      </c>
      <c r="B29" s="14" t="s">
        <v>419</v>
      </c>
      <c r="C29" s="5">
        <v>42005</v>
      </c>
      <c r="D29" t="s">
        <v>58</v>
      </c>
      <c r="E29">
        <v>2</v>
      </c>
      <c r="F29" t="s">
        <v>59</v>
      </c>
      <c r="H29" s="2">
        <v>1800000</v>
      </c>
      <c r="J29" t="s">
        <v>351</v>
      </c>
      <c r="K29" s="16" t="s">
        <v>443</v>
      </c>
    </row>
    <row r="30" spans="1:12" x14ac:dyDescent="0.25">
      <c r="A30">
        <v>6260000000</v>
      </c>
      <c r="B30" s="14" t="s">
        <v>419</v>
      </c>
      <c r="C30" s="5">
        <v>42064</v>
      </c>
      <c r="D30" t="s">
        <v>58</v>
      </c>
      <c r="E30">
        <v>109</v>
      </c>
      <c r="F30" t="s">
        <v>62</v>
      </c>
      <c r="H30" s="2">
        <v>1800000</v>
      </c>
      <c r="J30" t="s">
        <v>351</v>
      </c>
      <c r="K30" s="16" t="s">
        <v>443</v>
      </c>
    </row>
    <row r="31" spans="1:12" x14ac:dyDescent="0.25">
      <c r="A31">
        <v>6260000000</v>
      </c>
      <c r="B31" s="14" t="s">
        <v>419</v>
      </c>
      <c r="C31" s="5">
        <v>42339</v>
      </c>
      <c r="D31" t="s">
        <v>58</v>
      </c>
      <c r="E31">
        <v>495</v>
      </c>
      <c r="F31" t="s">
        <v>66</v>
      </c>
      <c r="H31" s="2">
        <v>1500000</v>
      </c>
      <c r="J31" t="s">
        <v>351</v>
      </c>
    </row>
    <row r="32" spans="1:12" x14ac:dyDescent="0.25">
      <c r="A32">
        <v>6260000000</v>
      </c>
      <c r="B32" s="14" t="s">
        <v>419</v>
      </c>
      <c r="C32" s="5">
        <v>42340</v>
      </c>
      <c r="D32" t="s">
        <v>58</v>
      </c>
      <c r="E32">
        <v>523</v>
      </c>
      <c r="F32" t="s">
        <v>67</v>
      </c>
      <c r="H32" s="9">
        <v>263601</v>
      </c>
      <c r="J32" t="s">
        <v>351</v>
      </c>
      <c r="K32" t="s">
        <v>433</v>
      </c>
      <c r="L32" t="s">
        <v>432</v>
      </c>
    </row>
    <row r="33" spans="1:12" x14ac:dyDescent="0.25">
      <c r="A33">
        <v>6270000009</v>
      </c>
      <c r="B33" s="14" t="s">
        <v>420</v>
      </c>
      <c r="C33" s="5">
        <v>42101</v>
      </c>
      <c r="D33" t="s">
        <v>60</v>
      </c>
      <c r="E33">
        <v>237</v>
      </c>
      <c r="F33" t="s">
        <v>83</v>
      </c>
      <c r="H33" s="2">
        <v>450368.52</v>
      </c>
      <c r="J33" t="s">
        <v>351</v>
      </c>
    </row>
    <row r="34" spans="1:12" x14ac:dyDescent="0.25">
      <c r="A34">
        <v>6351500009</v>
      </c>
      <c r="B34" s="14" t="s">
        <v>421</v>
      </c>
      <c r="C34" s="5">
        <v>42124</v>
      </c>
      <c r="D34" t="s">
        <v>79</v>
      </c>
      <c r="E34">
        <v>185</v>
      </c>
      <c r="F34" t="s">
        <v>88</v>
      </c>
      <c r="H34" s="2">
        <v>16000</v>
      </c>
      <c r="J34" t="s">
        <v>351</v>
      </c>
      <c r="L34" t="s">
        <v>449</v>
      </c>
    </row>
    <row r="35" spans="1:12" x14ac:dyDescent="0.25">
      <c r="A35">
        <v>6476000000</v>
      </c>
      <c r="B35" s="14" t="s">
        <v>422</v>
      </c>
      <c r="C35" s="5">
        <v>42108</v>
      </c>
      <c r="D35" t="s">
        <v>58</v>
      </c>
      <c r="E35">
        <v>155</v>
      </c>
      <c r="F35" t="s">
        <v>96</v>
      </c>
      <c r="H35" s="2">
        <v>323500</v>
      </c>
      <c r="J35" t="s">
        <v>351</v>
      </c>
      <c r="K35" t="s">
        <v>435</v>
      </c>
    </row>
    <row r="36" spans="1:12" x14ac:dyDescent="0.25">
      <c r="A36">
        <v>6580000000</v>
      </c>
      <c r="B36" s="14" t="s">
        <v>423</v>
      </c>
      <c r="C36" s="5">
        <v>42236</v>
      </c>
      <c r="D36" t="s">
        <v>79</v>
      </c>
      <c r="E36">
        <v>348</v>
      </c>
      <c r="F36" t="s">
        <v>91</v>
      </c>
      <c r="H36" s="9">
        <v>138400</v>
      </c>
      <c r="J36" t="s">
        <v>351</v>
      </c>
      <c r="L36" t="s">
        <v>442</v>
      </c>
    </row>
    <row r="37" spans="1:12" x14ac:dyDescent="0.25">
      <c r="A37">
        <v>6600000000</v>
      </c>
      <c r="B37" s="14" t="s">
        <v>424</v>
      </c>
      <c r="C37" s="5">
        <v>42094</v>
      </c>
      <c r="D37" t="s">
        <v>60</v>
      </c>
      <c r="E37">
        <v>372</v>
      </c>
      <c r="F37" t="s">
        <v>97</v>
      </c>
      <c r="H37" s="2">
        <v>3243862.23</v>
      </c>
      <c r="J37" t="s">
        <v>351</v>
      </c>
    </row>
    <row r="38" spans="1:12" x14ac:dyDescent="0.25">
      <c r="A38">
        <v>7060000000</v>
      </c>
      <c r="B38" s="14" t="s">
        <v>425</v>
      </c>
      <c r="C38" s="5">
        <v>42005</v>
      </c>
      <c r="D38" t="s">
        <v>76</v>
      </c>
      <c r="E38">
        <v>97</v>
      </c>
      <c r="F38" t="s">
        <v>78</v>
      </c>
      <c r="I38" s="2">
        <v>450000</v>
      </c>
      <c r="J38" t="s">
        <v>351</v>
      </c>
    </row>
    <row r="39" spans="1:12" x14ac:dyDescent="0.25">
      <c r="A39">
        <v>7060000000</v>
      </c>
      <c r="B39" s="14" t="s">
        <v>425</v>
      </c>
      <c r="C39" s="5">
        <v>42309</v>
      </c>
      <c r="D39" t="s">
        <v>76</v>
      </c>
      <c r="E39">
        <v>476</v>
      </c>
      <c r="F39" t="s">
        <v>77</v>
      </c>
      <c r="I39" s="2">
        <v>250000</v>
      </c>
      <c r="J39" t="s">
        <v>351</v>
      </c>
    </row>
    <row r="40" spans="1:12" x14ac:dyDescent="0.25">
      <c r="A40">
        <v>7580000000</v>
      </c>
      <c r="B40" s="14" t="s">
        <v>426</v>
      </c>
      <c r="C40" s="5">
        <v>42006</v>
      </c>
      <c r="D40" t="s">
        <v>60</v>
      </c>
      <c r="E40">
        <v>547</v>
      </c>
      <c r="F40" t="s">
        <v>82</v>
      </c>
      <c r="I40" s="2">
        <v>165137.79</v>
      </c>
    </row>
    <row r="41" spans="1:12" x14ac:dyDescent="0.25">
      <c r="A41">
        <v>7660000000</v>
      </c>
      <c r="B41" s="14" t="s">
        <v>427</v>
      </c>
      <c r="C41" s="5">
        <v>42101</v>
      </c>
      <c r="D41" t="s">
        <v>80</v>
      </c>
      <c r="E41">
        <v>548</v>
      </c>
      <c r="F41" t="s">
        <v>84</v>
      </c>
      <c r="I41" s="9">
        <v>16020842.939999999</v>
      </c>
      <c r="J41" t="s">
        <v>351</v>
      </c>
    </row>
    <row r="44" spans="1:12" x14ac:dyDescent="0.25">
      <c r="A44" s="1" t="s">
        <v>786</v>
      </c>
    </row>
  </sheetData>
  <sortState ref="A7:I41">
    <sortCondition ref="A7:A41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pane ySplit="6" topLeftCell="A7" activePane="bottomLeft" state="frozen"/>
      <selection pane="bottomLeft" activeCell="G53" sqref="G53"/>
    </sheetView>
  </sheetViews>
  <sheetFormatPr baseColWidth="10" defaultRowHeight="15" x14ac:dyDescent="0.25"/>
  <cols>
    <col min="1" max="1" width="10.85546875" bestFit="1" customWidth="1"/>
    <col min="2" max="2" width="37.7109375" customWidth="1"/>
    <col min="3" max="3" width="10.42578125" bestFit="1" customWidth="1"/>
    <col min="4" max="4" width="5.5703125" bestFit="1" customWidth="1"/>
    <col min="5" max="5" width="4.85546875" bestFit="1" customWidth="1"/>
    <col min="6" max="6" width="39.85546875" bestFit="1" customWidth="1"/>
    <col min="7" max="7" width="5.42578125" bestFit="1" customWidth="1"/>
    <col min="8" max="9" width="13.140625" style="2" bestFit="1" customWidth="1"/>
    <col min="11" max="11" width="80.7109375" bestFit="1" customWidth="1"/>
    <col min="12" max="12" width="28.42578125" customWidth="1"/>
  </cols>
  <sheetData>
    <row r="1" spans="1:12" x14ac:dyDescent="0.25">
      <c r="A1" s="1" t="s">
        <v>111</v>
      </c>
      <c r="B1" s="1"/>
    </row>
    <row r="2" spans="1:12" x14ac:dyDescent="0.25">
      <c r="A2" s="1" t="s">
        <v>44</v>
      </c>
      <c r="B2" s="1"/>
    </row>
    <row r="3" spans="1:12" x14ac:dyDescent="0.25">
      <c r="A3" s="1" t="s">
        <v>1</v>
      </c>
      <c r="B3" s="1"/>
    </row>
    <row r="6" spans="1:12" s="1" customFormat="1" x14ac:dyDescent="0.25">
      <c r="A6" s="1" t="s">
        <v>2</v>
      </c>
      <c r="C6" s="1" t="s">
        <v>3</v>
      </c>
      <c r="D6" s="1" t="s">
        <v>4</v>
      </c>
      <c r="E6" s="1" t="s">
        <v>46</v>
      </c>
      <c r="F6" s="1" t="s">
        <v>6</v>
      </c>
      <c r="G6" s="1" t="s">
        <v>7</v>
      </c>
      <c r="H6" s="6" t="s">
        <v>8</v>
      </c>
      <c r="I6" s="6" t="s">
        <v>9</v>
      </c>
      <c r="J6" s="1" t="s">
        <v>348</v>
      </c>
      <c r="K6" s="1" t="s">
        <v>377</v>
      </c>
      <c r="L6" s="1" t="s">
        <v>350</v>
      </c>
    </row>
    <row r="7" spans="1:12" x14ac:dyDescent="0.25">
      <c r="A7">
        <v>2181000000</v>
      </c>
      <c r="B7" s="15" t="s">
        <v>381</v>
      </c>
      <c r="C7" s="5">
        <v>42006</v>
      </c>
      <c r="D7" t="s">
        <v>11</v>
      </c>
      <c r="E7">
        <v>763</v>
      </c>
      <c r="F7" t="s">
        <v>112</v>
      </c>
      <c r="H7" s="8">
        <v>48000</v>
      </c>
      <c r="J7" t="s">
        <v>351</v>
      </c>
      <c r="K7" t="s">
        <v>378</v>
      </c>
      <c r="L7" t="s">
        <v>379</v>
      </c>
    </row>
    <row r="8" spans="1:12" x14ac:dyDescent="0.25">
      <c r="A8">
        <v>2181000000</v>
      </c>
      <c r="B8" s="15" t="s">
        <v>381</v>
      </c>
      <c r="C8" s="5">
        <v>42006</v>
      </c>
      <c r="D8" t="s">
        <v>11</v>
      </c>
      <c r="E8">
        <v>764</v>
      </c>
      <c r="F8" t="s">
        <v>113</v>
      </c>
      <c r="H8" s="8">
        <v>285500</v>
      </c>
      <c r="J8" t="s">
        <v>351</v>
      </c>
      <c r="K8" t="s">
        <v>380</v>
      </c>
    </row>
    <row r="9" spans="1:12" x14ac:dyDescent="0.25">
      <c r="A9">
        <v>2181000000</v>
      </c>
      <c r="B9" s="15" t="s">
        <v>381</v>
      </c>
      <c r="C9" s="5">
        <v>42096</v>
      </c>
      <c r="D9" t="s">
        <v>11</v>
      </c>
      <c r="E9">
        <v>533</v>
      </c>
      <c r="F9" t="s">
        <v>114</v>
      </c>
      <c r="H9" s="2">
        <v>96000</v>
      </c>
      <c r="J9" t="s">
        <v>351</v>
      </c>
      <c r="K9" t="s">
        <v>384</v>
      </c>
    </row>
    <row r="10" spans="1:12" x14ac:dyDescent="0.25">
      <c r="A10">
        <v>2184000000</v>
      </c>
      <c r="B10" s="15" t="s">
        <v>382</v>
      </c>
      <c r="C10" s="5">
        <v>42192</v>
      </c>
      <c r="D10" t="s">
        <v>11</v>
      </c>
      <c r="E10">
        <v>1044</v>
      </c>
      <c r="F10" t="s">
        <v>115</v>
      </c>
      <c r="H10" s="2">
        <v>52600</v>
      </c>
      <c r="J10" t="s">
        <v>351</v>
      </c>
      <c r="L10" t="s">
        <v>385</v>
      </c>
    </row>
    <row r="11" spans="1:12" x14ac:dyDescent="0.25">
      <c r="A11">
        <v>2184000000</v>
      </c>
      <c r="B11" s="15" t="s">
        <v>382</v>
      </c>
      <c r="C11" s="5">
        <v>42192</v>
      </c>
      <c r="D11" t="s">
        <v>11</v>
      </c>
      <c r="E11">
        <v>1044</v>
      </c>
      <c r="F11" t="s">
        <v>116</v>
      </c>
      <c r="H11" s="2">
        <v>13700</v>
      </c>
      <c r="J11" t="s">
        <v>351</v>
      </c>
    </row>
    <row r="12" spans="1:12" x14ac:dyDescent="0.25">
      <c r="A12">
        <v>2185400000</v>
      </c>
      <c r="B12" s="15" t="s">
        <v>383</v>
      </c>
      <c r="C12" s="5">
        <v>42017</v>
      </c>
      <c r="D12" t="s">
        <v>11</v>
      </c>
      <c r="E12">
        <v>164</v>
      </c>
      <c r="F12" t="s">
        <v>117</v>
      </c>
      <c r="H12" s="2">
        <v>148500</v>
      </c>
      <c r="J12" t="s">
        <v>351</v>
      </c>
      <c r="K12" t="s">
        <v>386</v>
      </c>
      <c r="L12" t="s">
        <v>387</v>
      </c>
    </row>
    <row r="13" spans="1:12" x14ac:dyDescent="0.25">
      <c r="A13">
        <v>2185400000</v>
      </c>
      <c r="B13" s="15" t="s">
        <v>383</v>
      </c>
      <c r="C13" s="5">
        <v>42304</v>
      </c>
      <c r="D13" t="s">
        <v>11</v>
      </c>
      <c r="E13">
        <v>1546</v>
      </c>
      <c r="F13" t="s">
        <v>118</v>
      </c>
      <c r="H13" s="8">
        <v>320000</v>
      </c>
      <c r="J13" t="s">
        <v>351</v>
      </c>
      <c r="K13" t="s">
        <v>388</v>
      </c>
    </row>
    <row r="14" spans="1:12" x14ac:dyDescent="0.25">
      <c r="A14">
        <v>2185400000</v>
      </c>
      <c r="B14" s="15" t="s">
        <v>383</v>
      </c>
      <c r="C14" s="5">
        <v>42314</v>
      </c>
      <c r="D14" t="s">
        <v>26</v>
      </c>
      <c r="E14">
        <v>1812</v>
      </c>
      <c r="F14" t="s">
        <v>119</v>
      </c>
      <c r="H14" s="8">
        <v>80000</v>
      </c>
      <c r="J14" t="s">
        <v>351</v>
      </c>
      <c r="K14" t="s">
        <v>378</v>
      </c>
      <c r="L14" t="s">
        <v>389</v>
      </c>
    </row>
    <row r="15" spans="1:12" x14ac:dyDescent="0.25">
      <c r="A15">
        <v>4550000000</v>
      </c>
      <c r="B15" t="str">
        <f>VLOOKUP(A15:A68,'[1]BALANCE 2015'!$A$10:$B$83,2,FALSE)</f>
        <v>ASSOCIES: COMPTES COURANTS</v>
      </c>
      <c r="C15" s="5">
        <v>42016</v>
      </c>
      <c r="D15" t="s">
        <v>60</v>
      </c>
      <c r="E15">
        <v>22</v>
      </c>
      <c r="F15" t="s">
        <v>147</v>
      </c>
      <c r="I15" s="2">
        <v>9452650</v>
      </c>
    </row>
    <row r="16" spans="1:12" x14ac:dyDescent="0.25">
      <c r="A16">
        <v>4550000000</v>
      </c>
      <c r="B16" t="str">
        <f>VLOOKUP(A16:A69,'[1]BALANCE 2015'!$A$10:$B$83,2,FALSE)</f>
        <v>ASSOCIES: COMPTES COURANTS</v>
      </c>
      <c r="C16" s="5">
        <v>42244</v>
      </c>
      <c r="D16" t="s">
        <v>60</v>
      </c>
      <c r="E16">
        <v>377</v>
      </c>
      <c r="F16" t="s">
        <v>148</v>
      </c>
      <c r="I16" s="2">
        <v>10680000</v>
      </c>
      <c r="J16" t="s">
        <v>351</v>
      </c>
      <c r="K16" t="s">
        <v>390</v>
      </c>
    </row>
    <row r="17" spans="1:12" x14ac:dyDescent="0.25">
      <c r="A17">
        <v>4550000000</v>
      </c>
      <c r="B17" t="str">
        <f>VLOOKUP(A17:A70,'[1]BALANCE 2015'!$A$10:$B$83,2,FALSE)</f>
        <v>ASSOCIES: COMPTES COURANTS</v>
      </c>
      <c r="C17" s="5">
        <v>42254</v>
      </c>
      <c r="D17" t="s">
        <v>10</v>
      </c>
      <c r="E17">
        <v>2158</v>
      </c>
      <c r="F17" t="s">
        <v>137</v>
      </c>
      <c r="I17" s="2">
        <v>3232425</v>
      </c>
    </row>
    <row r="18" spans="1:12" x14ac:dyDescent="0.25">
      <c r="A18">
        <v>6022000000</v>
      </c>
      <c r="B18" t="str">
        <f>VLOOKUP(A18:A71,'[1]BALANCE 2015'!$A$10:$B$83,2,FALSE)</f>
        <v xml:space="preserve">FOURNITURES CONSOMMABLES </v>
      </c>
      <c r="C18" s="5">
        <v>42356</v>
      </c>
      <c r="D18" t="s">
        <v>26</v>
      </c>
      <c r="E18">
        <v>1914</v>
      </c>
      <c r="F18" t="s">
        <v>158</v>
      </c>
      <c r="H18" s="8">
        <v>4000</v>
      </c>
      <c r="J18" t="s">
        <v>351</v>
      </c>
      <c r="K18" t="s">
        <v>391</v>
      </c>
    </row>
    <row r="19" spans="1:12" x14ac:dyDescent="0.25">
      <c r="A19">
        <v>6022200000</v>
      </c>
      <c r="B19" t="str">
        <f>VLOOKUP(A19:A72,'[1]BALANCE 2015'!$A$10:$B$83,2,FALSE)</f>
        <v xml:space="preserve">PRODUITS D'ENTRETIEN </v>
      </c>
      <c r="C19" s="5">
        <v>42199</v>
      </c>
      <c r="D19" t="s">
        <v>26</v>
      </c>
      <c r="E19">
        <v>1200</v>
      </c>
      <c r="F19" t="s">
        <v>156</v>
      </c>
      <c r="H19" s="8">
        <v>40000</v>
      </c>
      <c r="J19" t="s">
        <v>351</v>
      </c>
      <c r="K19" t="s">
        <v>391</v>
      </c>
      <c r="L19" t="s">
        <v>392</v>
      </c>
    </row>
    <row r="20" spans="1:12" x14ac:dyDescent="0.25">
      <c r="A20">
        <v>6022500000</v>
      </c>
      <c r="B20" t="str">
        <f>VLOOKUP(A20:A73,'[1]BALANCE 2015'!$A$10:$B$83,2,FALSE)</f>
        <v xml:space="preserve">FOURNITURES DE BUREAU </v>
      </c>
      <c r="C20" s="5">
        <v>42325</v>
      </c>
      <c r="D20" t="s">
        <v>150</v>
      </c>
      <c r="E20">
        <v>1790</v>
      </c>
      <c r="F20" t="s">
        <v>163</v>
      </c>
      <c r="H20" s="8">
        <v>6000</v>
      </c>
      <c r="J20" t="s">
        <v>351</v>
      </c>
      <c r="K20" t="s">
        <v>391</v>
      </c>
    </row>
    <row r="21" spans="1:12" x14ac:dyDescent="0.25">
      <c r="A21">
        <v>6026000000</v>
      </c>
      <c r="B21" t="str">
        <f>VLOOKUP(A21:A74,'[1]BALANCE 2015'!$A$10:$B$83,2,FALSE)</f>
        <v>EMBALLAGES</v>
      </c>
      <c r="C21" s="5">
        <v>42331</v>
      </c>
      <c r="D21" t="s">
        <v>150</v>
      </c>
      <c r="E21">
        <v>1794</v>
      </c>
      <c r="F21" t="s">
        <v>164</v>
      </c>
      <c r="H21" s="8">
        <v>20000</v>
      </c>
      <c r="J21" t="s">
        <v>351</v>
      </c>
      <c r="K21" t="s">
        <v>391</v>
      </c>
    </row>
    <row r="22" spans="1:12" x14ac:dyDescent="0.25">
      <c r="A22">
        <v>6026000000</v>
      </c>
      <c r="B22" t="str">
        <f>VLOOKUP(A22:A75,'[1]BALANCE 2015'!$A$10:$B$83,2,FALSE)</f>
        <v>EMBALLAGES</v>
      </c>
      <c r="C22" s="5">
        <v>42357</v>
      </c>
      <c r="D22" t="s">
        <v>26</v>
      </c>
      <c r="E22">
        <v>1915</v>
      </c>
      <c r="F22" t="s">
        <v>159</v>
      </c>
      <c r="H22" s="8">
        <v>19500</v>
      </c>
      <c r="J22" t="s">
        <v>351</v>
      </c>
      <c r="K22" t="s">
        <v>391</v>
      </c>
    </row>
    <row r="23" spans="1:12" x14ac:dyDescent="0.25">
      <c r="A23">
        <v>6028000000</v>
      </c>
      <c r="B23" t="str">
        <f>VLOOKUP(A23:A76,'[1]BALANCE 2015'!$A$10:$B$83,2,FALSE)</f>
        <v xml:space="preserve">AUTRES ACHATS </v>
      </c>
      <c r="C23" s="5">
        <v>42074</v>
      </c>
      <c r="D23" t="s">
        <v>26</v>
      </c>
      <c r="E23">
        <v>574</v>
      </c>
      <c r="F23" t="s">
        <v>155</v>
      </c>
      <c r="H23" s="8">
        <v>27000</v>
      </c>
      <c r="J23" t="s">
        <v>351</v>
      </c>
      <c r="K23" t="s">
        <v>391</v>
      </c>
    </row>
    <row r="24" spans="1:12" x14ac:dyDescent="0.25">
      <c r="A24">
        <v>6028000000</v>
      </c>
      <c r="B24" t="str">
        <f>VLOOKUP(A24:A77,'[1]BALANCE 2015'!$A$10:$B$83,2,FALSE)</f>
        <v xml:space="preserve">AUTRES ACHATS </v>
      </c>
      <c r="C24" s="5">
        <v>42097</v>
      </c>
      <c r="D24" t="s">
        <v>150</v>
      </c>
      <c r="E24">
        <v>597</v>
      </c>
      <c r="F24" t="s">
        <v>161</v>
      </c>
      <c r="H24" s="2">
        <v>20000</v>
      </c>
      <c r="J24" t="s">
        <v>351</v>
      </c>
      <c r="K24" t="s">
        <v>391</v>
      </c>
    </row>
    <row r="25" spans="1:12" x14ac:dyDescent="0.25">
      <c r="A25">
        <v>6028000000</v>
      </c>
      <c r="B25" t="str">
        <f>VLOOKUP(A25:A78,'[1]BALANCE 2015'!$A$10:$B$83,2,FALSE)</f>
        <v xml:space="preserve">AUTRES ACHATS </v>
      </c>
      <c r="C25" s="5">
        <v>42129</v>
      </c>
      <c r="D25" t="s">
        <v>11</v>
      </c>
      <c r="E25">
        <v>628</v>
      </c>
      <c r="F25" t="s">
        <v>165</v>
      </c>
      <c r="H25" s="9">
        <v>875000</v>
      </c>
      <c r="J25" t="s">
        <v>351</v>
      </c>
      <c r="K25" t="s">
        <v>393</v>
      </c>
    </row>
    <row r="26" spans="1:12" x14ac:dyDescent="0.25">
      <c r="A26">
        <v>6028000000</v>
      </c>
      <c r="B26" t="str">
        <f>VLOOKUP(A26:A79,'[1]BALANCE 2015'!$A$10:$B$83,2,FALSE)</f>
        <v xml:space="preserve">AUTRES ACHATS </v>
      </c>
      <c r="C26" s="5">
        <v>42171</v>
      </c>
      <c r="D26" t="s">
        <v>11</v>
      </c>
      <c r="E26">
        <v>814</v>
      </c>
      <c r="F26" t="s">
        <v>166</v>
      </c>
      <c r="H26" s="9">
        <v>975000</v>
      </c>
      <c r="J26" t="s">
        <v>351</v>
      </c>
      <c r="K26" t="s">
        <v>393</v>
      </c>
    </row>
    <row r="27" spans="1:12" x14ac:dyDescent="0.25">
      <c r="A27">
        <v>6061000000</v>
      </c>
      <c r="B27" t="str">
        <f>VLOOKUP(A27:A80,'[1]BALANCE 2015'!$A$10:$B$83,2,FALSE)</f>
        <v xml:space="preserve">EAU ET ELECTRICITE </v>
      </c>
      <c r="C27" s="5">
        <v>42018</v>
      </c>
      <c r="D27" t="s">
        <v>11</v>
      </c>
      <c r="E27">
        <v>32</v>
      </c>
      <c r="F27" t="s">
        <v>122</v>
      </c>
      <c r="H27" s="2">
        <v>2289</v>
      </c>
      <c r="J27" t="s">
        <v>351</v>
      </c>
      <c r="L27" t="s">
        <v>395</v>
      </c>
    </row>
    <row r="28" spans="1:12" hidden="1" x14ac:dyDescent="0.25">
      <c r="A28">
        <v>6061000000</v>
      </c>
      <c r="B28" t="str">
        <f>VLOOKUP(A28:A81,'[1]BALANCE 2015'!$A$10:$B$83,2,FALSE)</f>
        <v xml:space="preserve">EAU ET ELECTRICITE </v>
      </c>
      <c r="C28" s="5">
        <v>42354</v>
      </c>
      <c r="D28" t="s">
        <v>11</v>
      </c>
      <c r="E28">
        <v>1831</v>
      </c>
      <c r="F28" t="s">
        <v>131</v>
      </c>
      <c r="H28" s="8">
        <v>103072</v>
      </c>
      <c r="J28" t="s">
        <v>351</v>
      </c>
      <c r="K28" t="s">
        <v>393</v>
      </c>
      <c r="L28" t="s">
        <v>394</v>
      </c>
    </row>
    <row r="29" spans="1:12" x14ac:dyDescent="0.25">
      <c r="A29">
        <v>6061000000</v>
      </c>
      <c r="B29" t="str">
        <f>VLOOKUP(A29:A82,'[1]BALANCE 2015'!$A$10:$B$83,2,FALSE)</f>
        <v xml:space="preserve">EAU ET ELECTRICITE </v>
      </c>
      <c r="C29" s="5">
        <v>42369</v>
      </c>
      <c r="D29" t="s">
        <v>10</v>
      </c>
      <c r="E29">
        <v>2133</v>
      </c>
      <c r="F29" t="s">
        <v>139</v>
      </c>
      <c r="H29" s="9">
        <v>103072</v>
      </c>
      <c r="L29" t="s">
        <v>396</v>
      </c>
    </row>
    <row r="30" spans="1:12" x14ac:dyDescent="0.25">
      <c r="A30">
        <v>6070000000</v>
      </c>
      <c r="B30" t="str">
        <f>VLOOKUP(A30:A83,'[1]BALANCE 2015'!$A$10:$B$83,2,FALSE)</f>
        <v>ACHATS DE MARCHANDISES</v>
      </c>
      <c r="C30" s="5">
        <v>42017</v>
      </c>
      <c r="D30" t="s">
        <v>11</v>
      </c>
      <c r="E30">
        <v>162</v>
      </c>
      <c r="F30" t="s">
        <v>133</v>
      </c>
      <c r="H30" s="9" t="s">
        <v>557</v>
      </c>
      <c r="J30" t="s">
        <v>351</v>
      </c>
      <c r="L30" t="s">
        <v>397</v>
      </c>
    </row>
    <row r="31" spans="1:12" x14ac:dyDescent="0.25">
      <c r="A31">
        <v>6070000000</v>
      </c>
      <c r="B31" t="str">
        <f>VLOOKUP(A31:A84,'[1]BALANCE 2015'!$A$10:$B$83,2,FALSE)</f>
        <v>ACHATS DE MARCHANDISES</v>
      </c>
      <c r="C31" s="5">
        <v>42017</v>
      </c>
      <c r="D31" t="s">
        <v>11</v>
      </c>
      <c r="E31">
        <v>163</v>
      </c>
      <c r="F31" t="s">
        <v>134</v>
      </c>
      <c r="H31" s="9">
        <v>3470940</v>
      </c>
      <c r="J31" t="s">
        <v>351</v>
      </c>
      <c r="L31" t="s">
        <v>397</v>
      </c>
    </row>
    <row r="32" spans="1:12" x14ac:dyDescent="0.25">
      <c r="A32">
        <v>6070000000</v>
      </c>
      <c r="B32" t="str">
        <f>VLOOKUP(A32:A85,'[1]BALANCE 2015'!$A$10:$B$83,2,FALSE)</f>
        <v>ACHATS DE MARCHANDISES</v>
      </c>
      <c r="C32" s="5">
        <v>42254</v>
      </c>
      <c r="D32" t="s">
        <v>11</v>
      </c>
      <c r="E32">
        <v>1390</v>
      </c>
      <c r="F32" t="s">
        <v>136</v>
      </c>
      <c r="H32" s="9">
        <v>1884535.5</v>
      </c>
      <c r="J32" t="s">
        <v>351</v>
      </c>
      <c r="L32" t="s">
        <v>397</v>
      </c>
    </row>
    <row r="33" spans="1:12" x14ac:dyDescent="0.25">
      <c r="A33">
        <v>6070000000</v>
      </c>
      <c r="B33" t="str">
        <f>VLOOKUP(A33:A86,'[1]BALANCE 2015'!$A$10:$B$83,2,FALSE)</f>
        <v>ACHATS DE MARCHANDISES</v>
      </c>
      <c r="C33" s="5">
        <v>42257</v>
      </c>
      <c r="D33" t="s">
        <v>11</v>
      </c>
      <c r="E33">
        <v>1391</v>
      </c>
      <c r="F33" t="s">
        <v>138</v>
      </c>
      <c r="H33" s="9">
        <v>3232425</v>
      </c>
      <c r="J33" t="s">
        <v>351</v>
      </c>
      <c r="L33" t="s">
        <v>397</v>
      </c>
    </row>
    <row r="34" spans="1:12" x14ac:dyDescent="0.25">
      <c r="A34">
        <v>6080000000</v>
      </c>
      <c r="B34" t="str">
        <f>VLOOKUP(A34:A87,'[1]BALANCE 2015'!$A$10:$B$83,2,FALSE)</f>
        <v xml:space="preserve">FRAIS ACCESSOIRES D'ACHAT </v>
      </c>
      <c r="C34" s="5">
        <v>42037</v>
      </c>
      <c r="D34" t="s">
        <v>11</v>
      </c>
      <c r="E34">
        <v>426</v>
      </c>
      <c r="F34" t="s">
        <v>135</v>
      </c>
      <c r="H34" s="2">
        <v>540160</v>
      </c>
      <c r="J34" t="s">
        <v>351</v>
      </c>
      <c r="K34" t="s">
        <v>398</v>
      </c>
    </row>
    <row r="35" spans="1:12" hidden="1" x14ac:dyDescent="0.25">
      <c r="A35">
        <v>6080000000</v>
      </c>
      <c r="B35" t="str">
        <f>VLOOKUP(A35:A88,'[1]BALANCE 2015'!$A$10:$B$83,2,FALSE)</f>
        <v xml:space="preserve">FRAIS ACCESSOIRES D'ACHAT </v>
      </c>
      <c r="C35" s="5">
        <v>42104</v>
      </c>
      <c r="D35" t="s">
        <v>11</v>
      </c>
      <c r="E35">
        <v>1210</v>
      </c>
      <c r="F35" t="s">
        <v>167</v>
      </c>
      <c r="H35" s="11">
        <v>681642</v>
      </c>
      <c r="J35" t="s">
        <v>351</v>
      </c>
      <c r="K35" s="2">
        <f>H35-824282.79</f>
        <v>-142640.79000000004</v>
      </c>
      <c r="L35" t="s">
        <v>399</v>
      </c>
    </row>
    <row r="36" spans="1:12" hidden="1" x14ac:dyDescent="0.25">
      <c r="A36">
        <v>6080000000</v>
      </c>
      <c r="B36" t="str">
        <f>VLOOKUP(A36:A89,'[1]BALANCE 2015'!$A$10:$B$83,2,FALSE)</f>
        <v xml:space="preserve">FRAIS ACCESSOIRES D'ACHAT </v>
      </c>
      <c r="C36" s="5">
        <v>42104</v>
      </c>
      <c r="D36" t="s">
        <v>11</v>
      </c>
      <c r="E36">
        <v>1211</v>
      </c>
      <c r="F36" t="s">
        <v>168</v>
      </c>
      <c r="H36" s="11">
        <v>945109</v>
      </c>
      <c r="J36" t="s">
        <v>351</v>
      </c>
      <c r="K36" s="2" t="s">
        <v>400</v>
      </c>
      <c r="L36" t="s">
        <v>399</v>
      </c>
    </row>
    <row r="37" spans="1:12" hidden="1" x14ac:dyDescent="0.25">
      <c r="A37">
        <v>6080000000</v>
      </c>
      <c r="B37" t="str">
        <f>VLOOKUP(A37:A90,'[1]BALANCE 2015'!$A$10:$B$83,2,FALSE)</f>
        <v xml:space="preserve">FRAIS ACCESSOIRES D'ACHAT </v>
      </c>
      <c r="C37" s="5">
        <v>42104</v>
      </c>
      <c r="D37" t="s">
        <v>11</v>
      </c>
      <c r="E37">
        <v>1213</v>
      </c>
      <c r="F37" t="s">
        <v>169</v>
      </c>
      <c r="H37" s="11">
        <v>1754960</v>
      </c>
      <c r="J37" t="s">
        <v>351</v>
      </c>
      <c r="K37" s="2" t="s">
        <v>400</v>
      </c>
      <c r="L37" t="s">
        <v>399</v>
      </c>
    </row>
    <row r="38" spans="1:12" hidden="1" x14ac:dyDescent="0.25">
      <c r="A38">
        <v>6080000000</v>
      </c>
      <c r="B38" t="str">
        <f>VLOOKUP(A38:A91,'[1]BALANCE 2015'!$A$10:$B$83,2,FALSE)</f>
        <v xml:space="preserve">FRAIS ACCESSOIRES D'ACHAT </v>
      </c>
      <c r="C38" s="5">
        <v>42348</v>
      </c>
      <c r="D38" t="s">
        <v>11</v>
      </c>
      <c r="E38">
        <v>2130</v>
      </c>
      <c r="F38" t="s">
        <v>170</v>
      </c>
      <c r="H38" s="11">
        <v>1609832</v>
      </c>
      <c r="J38" t="s">
        <v>351</v>
      </c>
      <c r="K38" s="2" t="s">
        <v>400</v>
      </c>
      <c r="L38" t="s">
        <v>399</v>
      </c>
    </row>
    <row r="39" spans="1:12" x14ac:dyDescent="0.25">
      <c r="A39">
        <v>6080000000</v>
      </c>
      <c r="B39" t="str">
        <f>VLOOKUP(A39:A92,'[1]BALANCE 2015'!$A$10:$B$83,2,FALSE)</f>
        <v xml:space="preserve">FRAIS ACCESSOIRES D'ACHAT </v>
      </c>
      <c r="C39" s="5">
        <v>42348</v>
      </c>
      <c r="D39" t="s">
        <v>11</v>
      </c>
      <c r="E39">
        <v>2132</v>
      </c>
      <c r="F39" t="s">
        <v>171</v>
      </c>
      <c r="H39" s="2">
        <v>269177.76</v>
      </c>
      <c r="J39" t="s">
        <v>351</v>
      </c>
      <c r="L39" t="s">
        <v>401</v>
      </c>
    </row>
    <row r="40" spans="1:12" hidden="1" x14ac:dyDescent="0.25">
      <c r="A40">
        <v>6080000000</v>
      </c>
      <c r="B40" t="str">
        <f>VLOOKUP(A40:A93,'[1]BALANCE 2015'!$A$10:$B$83,2,FALSE)</f>
        <v xml:space="preserve">FRAIS ACCESSOIRES D'ACHAT </v>
      </c>
      <c r="C40" s="5">
        <v>42348</v>
      </c>
      <c r="D40" t="s">
        <v>11</v>
      </c>
      <c r="E40">
        <v>2132</v>
      </c>
      <c r="F40" t="s">
        <v>172</v>
      </c>
      <c r="H40" s="2">
        <v>980267</v>
      </c>
      <c r="J40" t="s">
        <v>351</v>
      </c>
      <c r="L40" t="s">
        <v>399</v>
      </c>
    </row>
    <row r="41" spans="1:12" x14ac:dyDescent="0.25">
      <c r="A41">
        <v>6080000000</v>
      </c>
      <c r="B41" t="str">
        <f>VLOOKUP(A41:A94,'[1]BALANCE 2015'!$A$10:$B$83,2,FALSE)</f>
        <v xml:space="preserve">FRAIS ACCESSOIRES D'ACHAT </v>
      </c>
      <c r="C41" s="5">
        <v>42348</v>
      </c>
      <c r="D41" t="s">
        <v>11</v>
      </c>
      <c r="E41">
        <v>2132</v>
      </c>
      <c r="F41" t="s">
        <v>173</v>
      </c>
      <c r="H41" s="11">
        <v>78000</v>
      </c>
      <c r="J41" t="s">
        <v>351</v>
      </c>
    </row>
    <row r="42" spans="1:12" hidden="1" x14ac:dyDescent="0.25">
      <c r="A42">
        <v>6132000000</v>
      </c>
      <c r="B42" t="str">
        <f>VLOOKUP(A42:A95,'[1]BALANCE 2015'!$A$10:$B$83,2,FALSE)</f>
        <v>LOCATION IMMOBILIERE</v>
      </c>
      <c r="C42" s="5">
        <v>42005</v>
      </c>
      <c r="D42" t="s">
        <v>11</v>
      </c>
      <c r="E42">
        <v>4</v>
      </c>
      <c r="F42" t="s">
        <v>120</v>
      </c>
      <c r="H42" s="11">
        <v>6556373.0999999996</v>
      </c>
      <c r="J42" t="s">
        <v>351</v>
      </c>
      <c r="L42" t="s">
        <v>402</v>
      </c>
    </row>
    <row r="43" spans="1:12" hidden="1" x14ac:dyDescent="0.25">
      <c r="A43">
        <v>6132000000</v>
      </c>
      <c r="B43" t="str">
        <f>VLOOKUP(A43:A96,'[1]BALANCE 2015'!$A$10:$B$83,2,FALSE)</f>
        <v>LOCATION IMMOBILIERE</v>
      </c>
      <c r="C43" s="5">
        <v>42007</v>
      </c>
      <c r="D43" t="s">
        <v>11</v>
      </c>
      <c r="E43">
        <v>31</v>
      </c>
      <c r="F43" t="s">
        <v>149</v>
      </c>
      <c r="H43" s="11">
        <v>2000000</v>
      </c>
      <c r="J43" t="s">
        <v>351</v>
      </c>
      <c r="L43" t="s">
        <v>403</v>
      </c>
    </row>
    <row r="44" spans="1:12" x14ac:dyDescent="0.25">
      <c r="A44">
        <v>6132000000</v>
      </c>
      <c r="B44" t="str">
        <f>VLOOKUP(A44:A97,'[1]BALANCE 2015'!$A$10:$B$83,2,FALSE)</f>
        <v>LOCATION IMMOBILIERE</v>
      </c>
      <c r="C44" s="5">
        <v>42339</v>
      </c>
      <c r="D44" t="s">
        <v>11</v>
      </c>
      <c r="E44">
        <v>1676</v>
      </c>
      <c r="F44" t="s">
        <v>128</v>
      </c>
      <c r="H44" s="11">
        <v>833333.33</v>
      </c>
      <c r="J44" t="s">
        <v>351</v>
      </c>
    </row>
    <row r="45" spans="1:12" hidden="1" x14ac:dyDescent="0.25">
      <c r="A45">
        <v>6140000000</v>
      </c>
      <c r="B45" t="str">
        <f>VLOOKUP(A45:A98,'[1]BALANCE 2015'!$A$10:$B$83,2,FALSE)</f>
        <v>FRAIS DE SIEGE</v>
      </c>
      <c r="C45" s="5">
        <v>42052</v>
      </c>
      <c r="D45" t="s">
        <v>11</v>
      </c>
      <c r="E45">
        <v>196</v>
      </c>
      <c r="F45" t="s">
        <v>125</v>
      </c>
      <c r="H45" s="2">
        <v>182737.4</v>
      </c>
      <c r="J45" t="s">
        <v>351</v>
      </c>
      <c r="L45" t="s">
        <v>404</v>
      </c>
    </row>
    <row r="46" spans="1:12" x14ac:dyDescent="0.25">
      <c r="A46">
        <v>6140000000</v>
      </c>
      <c r="B46" t="str">
        <f>VLOOKUP(A46:A99,'[1]BALANCE 2015'!$A$10:$B$83,2,FALSE)</f>
        <v>FRAIS DE SIEGE</v>
      </c>
      <c r="C46" s="5">
        <v>42354</v>
      </c>
      <c r="D46" t="s">
        <v>11</v>
      </c>
      <c r="E46">
        <v>2145</v>
      </c>
      <c r="F46" t="s">
        <v>132</v>
      </c>
      <c r="H46" s="2">
        <v>111464.87</v>
      </c>
      <c r="J46" t="s">
        <v>351</v>
      </c>
      <c r="L46" t="s">
        <v>789</v>
      </c>
    </row>
    <row r="47" spans="1:12" x14ac:dyDescent="0.25">
      <c r="A47">
        <v>6155000000</v>
      </c>
      <c r="B47" t="str">
        <f>VLOOKUP(A47:A100,'[1]BALANCE 2015'!$A$10:$B$83,2,FALSE)</f>
        <v>ENTRET. REPARAT. MAINTENACE MOBIL.</v>
      </c>
      <c r="C47" s="5">
        <v>42244</v>
      </c>
      <c r="D47" t="s">
        <v>150</v>
      </c>
      <c r="E47">
        <v>1428</v>
      </c>
      <c r="F47" t="s">
        <v>162</v>
      </c>
      <c r="H47" s="2">
        <v>15000</v>
      </c>
      <c r="J47" t="s">
        <v>351</v>
      </c>
      <c r="K47" t="s">
        <v>391</v>
      </c>
    </row>
    <row r="48" spans="1:12" x14ac:dyDescent="0.25">
      <c r="A48">
        <v>6230000000</v>
      </c>
      <c r="B48" t="str">
        <f>VLOOKUP(A48:A101,'[1]BALANCE 2015'!$A$10:$B$83,2,FALSE)</f>
        <v>PUBLICITE, RELATIONS PUBLIQUE</v>
      </c>
      <c r="C48" s="5">
        <v>42030</v>
      </c>
      <c r="D48" t="s">
        <v>11</v>
      </c>
      <c r="E48">
        <v>46</v>
      </c>
      <c r="F48" t="s">
        <v>123</v>
      </c>
      <c r="H48" s="2">
        <v>576000</v>
      </c>
      <c r="J48" t="s">
        <v>351</v>
      </c>
      <c r="K48" t="s">
        <v>405</v>
      </c>
    </row>
    <row r="49" spans="1:12" x14ac:dyDescent="0.25">
      <c r="A49">
        <v>6230000000</v>
      </c>
      <c r="B49" t="str">
        <f>VLOOKUP(A49:A102,'[1]BALANCE 2015'!$A$10:$B$83,2,FALSE)</f>
        <v>PUBLICITE, RELATIONS PUBLIQUE</v>
      </c>
      <c r="C49" s="5">
        <v>42033</v>
      </c>
      <c r="D49" t="s">
        <v>11</v>
      </c>
      <c r="E49">
        <v>50</v>
      </c>
      <c r="F49" t="s">
        <v>124</v>
      </c>
      <c r="H49" s="2">
        <v>500000</v>
      </c>
      <c r="J49" t="s">
        <v>351</v>
      </c>
    </row>
    <row r="50" spans="1:12" x14ac:dyDescent="0.25">
      <c r="A50">
        <v>6230000000</v>
      </c>
      <c r="B50" t="str">
        <f>VLOOKUP(A50:A103,'[1]BALANCE 2015'!$A$10:$B$83,2,FALSE)</f>
        <v>PUBLICITE, RELATIONS PUBLIQUE</v>
      </c>
      <c r="C50" s="5">
        <v>42342</v>
      </c>
      <c r="D50" t="s">
        <v>11</v>
      </c>
      <c r="E50">
        <v>1829</v>
      </c>
      <c r="F50" t="s">
        <v>130</v>
      </c>
      <c r="H50" s="9">
        <v>1000000</v>
      </c>
      <c r="J50" t="s">
        <v>351</v>
      </c>
      <c r="L50" t="s">
        <v>788</v>
      </c>
    </row>
    <row r="51" spans="1:12" x14ac:dyDescent="0.25">
      <c r="A51">
        <v>6230000000</v>
      </c>
      <c r="B51" t="str">
        <f>VLOOKUP(A51:A104,'[1]BALANCE 2015'!$A$10:$B$83,2,FALSE)</f>
        <v>PUBLICITE, RELATIONS PUBLIQUE</v>
      </c>
      <c r="C51" s="5">
        <v>42356</v>
      </c>
      <c r="D51" t="s">
        <v>26</v>
      </c>
      <c r="E51">
        <v>1910</v>
      </c>
      <c r="F51" t="s">
        <v>157</v>
      </c>
      <c r="H51" s="8">
        <v>360000</v>
      </c>
      <c r="J51" t="s">
        <v>351</v>
      </c>
      <c r="K51" t="s">
        <v>391</v>
      </c>
    </row>
    <row r="52" spans="1:12" x14ac:dyDescent="0.25">
      <c r="A52">
        <v>6252000000</v>
      </c>
      <c r="B52" t="str">
        <f>VLOOKUP(A52:A105,'[1]BALANCE 2015'!$A$10:$B$83,2,FALSE)</f>
        <v>MISSIONS</v>
      </c>
      <c r="C52" s="5">
        <v>42066</v>
      </c>
      <c r="D52" t="s">
        <v>11</v>
      </c>
      <c r="E52">
        <v>531</v>
      </c>
      <c r="F52" t="s">
        <v>126</v>
      </c>
      <c r="H52" s="29">
        <v>1970000</v>
      </c>
      <c r="J52" t="s">
        <v>351</v>
      </c>
      <c r="L52" t="s">
        <v>790</v>
      </c>
    </row>
    <row r="53" spans="1:12" x14ac:dyDescent="0.25">
      <c r="A53">
        <v>6254000000</v>
      </c>
      <c r="B53" t="str">
        <f>VLOOKUP(A53:A106,'[1]BALANCE 2015'!$A$10:$B$83,2,FALSE)</f>
        <v>RESTAURATION</v>
      </c>
      <c r="C53" s="5">
        <v>42336</v>
      </c>
      <c r="D53" t="s">
        <v>146</v>
      </c>
      <c r="E53">
        <v>1926</v>
      </c>
      <c r="F53" t="s">
        <v>160</v>
      </c>
      <c r="H53" s="2">
        <v>24000</v>
      </c>
      <c r="J53" t="s">
        <v>351</v>
      </c>
      <c r="K53" t="s">
        <v>406</v>
      </c>
    </row>
    <row r="54" spans="1:12" x14ac:dyDescent="0.25">
      <c r="A54">
        <v>6254000000</v>
      </c>
      <c r="B54" t="str">
        <f>VLOOKUP(A54:A107,'[1]BALANCE 2015'!$A$10:$B$83,2,FALSE)</f>
        <v>RESTAURATION</v>
      </c>
      <c r="C54" s="5">
        <v>42364</v>
      </c>
      <c r="D54" t="s">
        <v>146</v>
      </c>
      <c r="E54">
        <v>1932</v>
      </c>
      <c r="F54" t="s">
        <v>160</v>
      </c>
      <c r="H54" s="2">
        <v>20000</v>
      </c>
      <c r="J54" t="s">
        <v>351</v>
      </c>
      <c r="K54" t="s">
        <v>406</v>
      </c>
    </row>
    <row r="55" spans="1:12" x14ac:dyDescent="0.25">
      <c r="A55">
        <v>6254000000</v>
      </c>
      <c r="B55" t="str">
        <f>VLOOKUP(A55:A108,'[1]BALANCE 2015'!$A$10:$B$83,2,FALSE)</f>
        <v>RESTAURATION</v>
      </c>
      <c r="C55" s="5">
        <v>42369</v>
      </c>
      <c r="D55" t="s">
        <v>146</v>
      </c>
      <c r="E55">
        <v>1934</v>
      </c>
      <c r="F55" t="s">
        <v>160</v>
      </c>
      <c r="H55" s="2">
        <v>16000</v>
      </c>
      <c r="J55" t="s">
        <v>351</v>
      </c>
      <c r="K55" t="s">
        <v>406</v>
      </c>
    </row>
    <row r="56" spans="1:12" x14ac:dyDescent="0.25">
      <c r="A56">
        <v>6260000000</v>
      </c>
      <c r="B56" t="str">
        <f>VLOOKUP(A56:A109,'[1]BALANCE 2015'!$A$10:$B$83,2,FALSE)</f>
        <v>FRAIS POSTAUX &amp; TELECOM.</v>
      </c>
      <c r="C56" s="5">
        <v>42005</v>
      </c>
      <c r="D56" t="s">
        <v>11</v>
      </c>
      <c r="E56">
        <v>12</v>
      </c>
      <c r="F56" t="s">
        <v>121</v>
      </c>
      <c r="H56" s="2">
        <v>149000.4</v>
      </c>
      <c r="J56" t="s">
        <v>351</v>
      </c>
    </row>
    <row r="57" spans="1:12" x14ac:dyDescent="0.25">
      <c r="A57">
        <v>6260000000</v>
      </c>
      <c r="B57" t="str">
        <f>VLOOKUP(A57:A110,'[1]BALANCE 2015'!$A$10:$B$83,2,FALSE)</f>
        <v>FRAIS POSTAUX &amp; TELECOM.</v>
      </c>
      <c r="C57" s="5">
        <v>42339</v>
      </c>
      <c r="D57" t="s">
        <v>11</v>
      </c>
      <c r="E57">
        <v>1689</v>
      </c>
      <c r="F57" t="s">
        <v>129</v>
      </c>
      <c r="H57" s="2">
        <v>149000.4</v>
      </c>
      <c r="J57" t="s">
        <v>351</v>
      </c>
    </row>
    <row r="58" spans="1:12" x14ac:dyDescent="0.25">
      <c r="A58">
        <v>6354100000</v>
      </c>
      <c r="B58" t="str">
        <f>VLOOKUP(A58:A111,'[1]BALANCE 2015'!$A$10:$B$83,2,FALSE)</f>
        <v>DROITS D'ENREGISTREMENTS</v>
      </c>
      <c r="C58" s="5">
        <v>42011</v>
      </c>
      <c r="D58" t="s">
        <v>60</v>
      </c>
      <c r="E58">
        <v>9</v>
      </c>
      <c r="F58" t="s">
        <v>151</v>
      </c>
      <c r="H58" s="2">
        <v>1210560</v>
      </c>
      <c r="J58" t="s">
        <v>351</v>
      </c>
    </row>
    <row r="59" spans="1:12" x14ac:dyDescent="0.25">
      <c r="A59">
        <v>6354100000</v>
      </c>
      <c r="B59" t="str">
        <f>VLOOKUP(A59:A112,'[1]BALANCE 2015'!$A$10:$B$83,2,FALSE)</f>
        <v>DROITS D'ENREGISTREMENTS</v>
      </c>
      <c r="C59" s="5">
        <v>42104</v>
      </c>
      <c r="D59" t="s">
        <v>60</v>
      </c>
      <c r="E59">
        <v>163</v>
      </c>
      <c r="F59" t="s">
        <v>153</v>
      </c>
      <c r="H59" s="2">
        <v>302640</v>
      </c>
      <c r="J59" t="s">
        <v>351</v>
      </c>
    </row>
    <row r="60" spans="1:12" x14ac:dyDescent="0.25">
      <c r="A60">
        <v>6470000000</v>
      </c>
      <c r="B60" t="str">
        <f>VLOOKUP(A60:A113,'[1]BALANCE 2015'!$A$10:$B$83,2,FALSE)</f>
        <v>AUTRES CHARGES SOCIALES</v>
      </c>
      <c r="C60" s="5">
        <v>42304</v>
      </c>
      <c r="D60" t="s">
        <v>60</v>
      </c>
      <c r="E60">
        <v>439</v>
      </c>
      <c r="F60" t="s">
        <v>154</v>
      </c>
      <c r="H60" s="8">
        <v>75000</v>
      </c>
      <c r="J60" t="s">
        <v>351</v>
      </c>
      <c r="L60" t="s">
        <v>407</v>
      </c>
    </row>
    <row r="61" spans="1:12" x14ac:dyDescent="0.25">
      <c r="A61">
        <v>6476000000</v>
      </c>
      <c r="B61" t="str">
        <f>VLOOKUP(A61:A114,'[1]BALANCE 2015'!$A$10:$B$83,2,FALSE)</f>
        <v>HABILLEMENT PERSONNEL</v>
      </c>
      <c r="C61" s="5">
        <v>42108</v>
      </c>
      <c r="D61" t="s">
        <v>11</v>
      </c>
      <c r="E61">
        <v>587</v>
      </c>
      <c r="F61" t="s">
        <v>127</v>
      </c>
      <c r="H61" s="2">
        <v>113600</v>
      </c>
      <c r="J61" t="s">
        <v>351</v>
      </c>
    </row>
    <row r="62" spans="1:12" x14ac:dyDescent="0.25">
      <c r="A62">
        <v>6561000000</v>
      </c>
      <c r="B62" t="str">
        <f>VLOOKUP(A62:A115,'[1]BALANCE 2015'!$A$10:$B$83,2,FALSE)</f>
        <v>AMENDES ET PENALITES</v>
      </c>
      <c r="C62" s="5">
        <v>42055</v>
      </c>
      <c r="D62" t="s">
        <v>60</v>
      </c>
      <c r="E62">
        <v>87</v>
      </c>
      <c r="F62" t="s">
        <v>152</v>
      </c>
      <c r="H62" s="2">
        <v>1302837.58</v>
      </c>
      <c r="J62" t="s">
        <v>351</v>
      </c>
      <c r="L62" t="s">
        <v>408</v>
      </c>
    </row>
    <row r="63" spans="1:12" x14ac:dyDescent="0.25">
      <c r="A63">
        <v>7070000000</v>
      </c>
      <c r="B63" t="str">
        <f>VLOOKUP(A63:A116,'[1]BALANCE 2015'!$A$10:$B$83,2,FALSE)</f>
        <v>VENTES DE MARCHANDISES</v>
      </c>
      <c r="C63" s="5">
        <v>42026</v>
      </c>
      <c r="D63" t="s">
        <v>20</v>
      </c>
      <c r="E63">
        <v>88</v>
      </c>
      <c r="F63" t="s">
        <v>141</v>
      </c>
      <c r="I63" s="2">
        <v>700000</v>
      </c>
      <c r="J63" t="s">
        <v>351</v>
      </c>
    </row>
    <row r="64" spans="1:12" x14ac:dyDescent="0.25">
      <c r="A64">
        <v>7070000000</v>
      </c>
      <c r="B64" t="str">
        <f>VLOOKUP(A64:A117,'[1]BALANCE 2015'!$A$10:$B$83,2,FALSE)</f>
        <v>VENTES DE MARCHANDISES</v>
      </c>
      <c r="C64" s="5">
        <v>42163</v>
      </c>
      <c r="D64" t="s">
        <v>20</v>
      </c>
      <c r="E64">
        <v>838</v>
      </c>
      <c r="F64" t="s">
        <v>174</v>
      </c>
      <c r="I64" s="2">
        <v>818000</v>
      </c>
      <c r="J64" t="s">
        <v>351</v>
      </c>
    </row>
    <row r="65" spans="1:12" x14ac:dyDescent="0.25">
      <c r="A65">
        <v>7070000000</v>
      </c>
      <c r="B65" t="str">
        <f>VLOOKUP(A65:A118,'[1]BALANCE 2015'!$A$10:$B$83,2,FALSE)</f>
        <v>VENTES DE MARCHANDISES</v>
      </c>
      <c r="C65" s="5">
        <v>42222</v>
      </c>
      <c r="D65" t="s">
        <v>20</v>
      </c>
      <c r="E65">
        <v>1265</v>
      </c>
      <c r="F65" t="s">
        <v>142</v>
      </c>
      <c r="I65" s="2">
        <v>750000</v>
      </c>
      <c r="J65" t="s">
        <v>351</v>
      </c>
    </row>
    <row r="66" spans="1:12" x14ac:dyDescent="0.25">
      <c r="A66">
        <v>7070000000</v>
      </c>
      <c r="B66" t="str">
        <f>VLOOKUP(A66:A119,'[1]BALANCE 2015'!$A$10:$B$83,2,FALSE)</f>
        <v>VENTES DE MARCHANDISES</v>
      </c>
      <c r="C66" s="5">
        <v>42283</v>
      </c>
      <c r="D66" t="s">
        <v>20</v>
      </c>
      <c r="E66">
        <v>1508</v>
      </c>
      <c r="F66" t="s">
        <v>175</v>
      </c>
      <c r="I66" s="2">
        <v>694000</v>
      </c>
      <c r="J66" t="s">
        <v>351</v>
      </c>
    </row>
    <row r="67" spans="1:12" x14ac:dyDescent="0.25">
      <c r="A67">
        <v>7070000000</v>
      </c>
      <c r="B67" t="str">
        <f>VLOOKUP(A67:A120,'[1]BALANCE 2015'!$A$10:$B$83,2,FALSE)</f>
        <v>VENTES DE MARCHANDISES</v>
      </c>
      <c r="C67" s="5">
        <v>42355</v>
      </c>
      <c r="D67" t="s">
        <v>20</v>
      </c>
      <c r="E67">
        <v>2055</v>
      </c>
      <c r="F67" t="s">
        <v>143</v>
      </c>
      <c r="I67" s="2">
        <v>800000</v>
      </c>
      <c r="J67" t="s">
        <v>351</v>
      </c>
    </row>
    <row r="68" spans="1:12" x14ac:dyDescent="0.25">
      <c r="A68">
        <v>7070000000</v>
      </c>
      <c r="B68" t="str">
        <f>VLOOKUP(A68:A121,'[1]BALANCE 2015'!$A$10:$B$83,2,FALSE)</f>
        <v>VENTES DE MARCHANDISES</v>
      </c>
      <c r="C68" s="5">
        <v>42367</v>
      </c>
      <c r="D68" t="s">
        <v>20</v>
      </c>
      <c r="E68">
        <v>2108</v>
      </c>
      <c r="F68" t="s">
        <v>144</v>
      </c>
      <c r="I68" s="2">
        <v>700000</v>
      </c>
      <c r="J68" t="s">
        <v>351</v>
      </c>
    </row>
    <row r="69" spans="1:12" x14ac:dyDescent="0.25">
      <c r="L69" s="2"/>
    </row>
    <row r="70" spans="1:12" x14ac:dyDescent="0.25">
      <c r="C70" s="1" t="s">
        <v>556</v>
      </c>
    </row>
    <row r="71" spans="1:12" x14ac:dyDescent="0.25">
      <c r="C7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5"/>
  <sheetViews>
    <sheetView tabSelected="1" workbookViewId="0">
      <pane ySplit="5" topLeftCell="A81" activePane="bottomLeft" state="frozen"/>
      <selection pane="bottomLeft" activeCell="H92" sqref="H92"/>
    </sheetView>
  </sheetViews>
  <sheetFormatPr baseColWidth="10" defaultRowHeight="15" x14ac:dyDescent="0.25"/>
  <cols>
    <col min="1" max="1" width="11.85546875" bestFit="1" customWidth="1"/>
    <col min="2" max="2" width="31.7109375" customWidth="1"/>
    <col min="3" max="3" width="10.42578125" bestFit="1" customWidth="1"/>
    <col min="4" max="4" width="7.5703125" bestFit="1" customWidth="1"/>
    <col min="5" max="5" width="5" bestFit="1" customWidth="1"/>
    <col min="6" max="6" width="39.7109375" bestFit="1" customWidth="1"/>
    <col min="7" max="7" width="4.5703125" bestFit="1" customWidth="1"/>
    <col min="8" max="8" width="14.5703125" style="2" bestFit="1" customWidth="1"/>
    <col min="9" max="9" width="14.140625" style="2" customWidth="1"/>
    <col min="11" max="11" width="28.140625" hidden="1" customWidth="1"/>
    <col min="12" max="12" width="87.28515625" bestFit="1" customWidth="1"/>
  </cols>
  <sheetData>
    <row r="1" spans="1:14" x14ac:dyDescent="0.25">
      <c r="A1" s="1" t="s">
        <v>176</v>
      </c>
      <c r="B1" s="1"/>
      <c r="K1" t="s">
        <v>565</v>
      </c>
    </row>
    <row r="2" spans="1:14" x14ac:dyDescent="0.25">
      <c r="A2" s="1" t="s">
        <v>44</v>
      </c>
      <c r="B2" s="1"/>
    </row>
    <row r="3" spans="1:14" x14ac:dyDescent="0.25">
      <c r="A3" s="1" t="s">
        <v>1</v>
      </c>
      <c r="B3" s="1"/>
    </row>
    <row r="5" spans="1:14" s="3" customFormat="1" x14ac:dyDescent="0.25">
      <c r="A5" s="3" t="s">
        <v>2</v>
      </c>
      <c r="C5" s="3" t="s">
        <v>3</v>
      </c>
      <c r="D5" s="3" t="s">
        <v>4</v>
      </c>
      <c r="E5" s="3" t="s">
        <v>46</v>
      </c>
      <c r="F5" s="3" t="s">
        <v>6</v>
      </c>
      <c r="G5" s="3" t="s">
        <v>7</v>
      </c>
      <c r="H5" s="4" t="s">
        <v>8</v>
      </c>
      <c r="I5" s="4" t="s">
        <v>9</v>
      </c>
      <c r="J5" s="3" t="s">
        <v>348</v>
      </c>
      <c r="K5" s="3" t="s">
        <v>377</v>
      </c>
      <c r="L5" s="3" t="s">
        <v>350</v>
      </c>
      <c r="M5" s="3" t="s">
        <v>437</v>
      </c>
      <c r="N5" s="3" t="s">
        <v>438</v>
      </c>
    </row>
    <row r="6" spans="1:14" x14ac:dyDescent="0.25">
      <c r="A6">
        <v>2153000000</v>
      </c>
      <c r="B6" t="str">
        <f>VLOOKUP(A6:A180,[2]BALANCE!$A$8:$B$160,2,FALSE)</f>
        <v>MATERIEL AERONAUTIQUE</v>
      </c>
      <c r="C6" s="5">
        <v>42027</v>
      </c>
      <c r="D6" t="s">
        <v>11</v>
      </c>
      <c r="E6">
        <v>66</v>
      </c>
      <c r="F6" t="s">
        <v>177</v>
      </c>
      <c r="H6" s="2">
        <v>17386475.670000002</v>
      </c>
      <c r="J6" t="s">
        <v>351</v>
      </c>
      <c r="K6" s="16" t="s">
        <v>452</v>
      </c>
      <c r="L6" t="s">
        <v>453</v>
      </c>
    </row>
    <row r="7" spans="1:14" x14ac:dyDescent="0.25">
      <c r="A7">
        <v>2153000000</v>
      </c>
      <c r="B7" t="str">
        <f>VLOOKUP(A7:A181,[2]BALANCE!$A$8:$B$160,2,FALSE)</f>
        <v>MATERIEL AERONAUTIQUE</v>
      </c>
      <c r="C7" s="5">
        <v>42060</v>
      </c>
      <c r="D7" t="s">
        <v>11</v>
      </c>
      <c r="E7">
        <v>770</v>
      </c>
      <c r="F7" t="s">
        <v>178</v>
      </c>
      <c r="H7" s="2">
        <v>67843944.489999995</v>
      </c>
      <c r="J7" t="s">
        <v>351</v>
      </c>
      <c r="L7" t="s">
        <v>454</v>
      </c>
    </row>
    <row r="8" spans="1:14" x14ac:dyDescent="0.25">
      <c r="A8">
        <v>2153000000</v>
      </c>
      <c r="B8" t="str">
        <f>VLOOKUP(A8:A182,[2]BALANCE!$A$8:$B$160,2,FALSE)</f>
        <v>MATERIEL AERONAUTIQUE</v>
      </c>
      <c r="C8" s="5">
        <v>42151</v>
      </c>
      <c r="D8" t="s">
        <v>11</v>
      </c>
      <c r="E8">
        <v>1246</v>
      </c>
      <c r="F8" t="s">
        <v>179</v>
      </c>
      <c r="H8" s="2">
        <v>32642859.309999999</v>
      </c>
      <c r="J8" t="s">
        <v>351</v>
      </c>
      <c r="L8" t="s">
        <v>453</v>
      </c>
    </row>
    <row r="9" spans="1:14" x14ac:dyDescent="0.25">
      <c r="A9">
        <v>2153000000</v>
      </c>
      <c r="B9" t="str">
        <f>VLOOKUP(A9:A183,[2]BALANCE!$A$8:$B$160,2,FALSE)</f>
        <v>MATERIEL AERONAUTIQUE</v>
      </c>
      <c r="C9" s="5">
        <v>42151</v>
      </c>
      <c r="D9" t="s">
        <v>11</v>
      </c>
      <c r="E9">
        <v>1247</v>
      </c>
      <c r="F9" t="s">
        <v>180</v>
      </c>
      <c r="H9" s="2">
        <v>17060076.300000001</v>
      </c>
      <c r="J9" t="s">
        <v>351</v>
      </c>
    </row>
    <row r="10" spans="1:14" x14ac:dyDescent="0.25">
      <c r="A10">
        <v>2153000000</v>
      </c>
      <c r="B10" t="str">
        <f>VLOOKUP(A10:A184,[2]BALANCE!$A$8:$B$160,2,FALSE)</f>
        <v>MATERIEL AERONAUTIQUE</v>
      </c>
      <c r="C10" s="5">
        <v>42263</v>
      </c>
      <c r="D10" t="s">
        <v>11</v>
      </c>
      <c r="E10">
        <v>2261</v>
      </c>
      <c r="F10" t="s">
        <v>181</v>
      </c>
      <c r="H10" s="2">
        <v>114577162.65000001</v>
      </c>
      <c r="J10" t="s">
        <v>351</v>
      </c>
      <c r="L10" t="s">
        <v>455</v>
      </c>
    </row>
    <row r="11" spans="1:14" x14ac:dyDescent="0.25">
      <c r="A11">
        <v>2153000000</v>
      </c>
      <c r="B11" t="str">
        <f>VLOOKUP(A11:A185,[2]BALANCE!$A$8:$B$160,2,FALSE)</f>
        <v>MATERIEL AERONAUTIQUE</v>
      </c>
      <c r="C11" s="5">
        <v>42271</v>
      </c>
      <c r="D11" t="s">
        <v>11</v>
      </c>
      <c r="E11">
        <v>2290</v>
      </c>
      <c r="F11" t="s">
        <v>182</v>
      </c>
      <c r="H11" s="2">
        <v>70335000.719999999</v>
      </c>
      <c r="J11" t="s">
        <v>351</v>
      </c>
      <c r="L11" t="s">
        <v>456</v>
      </c>
    </row>
    <row r="12" spans="1:14" x14ac:dyDescent="0.25">
      <c r="A12">
        <v>2153000000</v>
      </c>
      <c r="B12" t="str">
        <f>VLOOKUP(A12:A186,[2]BALANCE!$A$8:$B$160,2,FALSE)</f>
        <v>MATERIEL AERONAUTIQUE</v>
      </c>
      <c r="C12" s="5">
        <v>42271</v>
      </c>
      <c r="D12" t="s">
        <v>11</v>
      </c>
      <c r="E12">
        <v>2511</v>
      </c>
      <c r="F12" t="s">
        <v>183</v>
      </c>
      <c r="H12" s="2">
        <v>21553572.59</v>
      </c>
      <c r="J12" t="s">
        <v>351</v>
      </c>
      <c r="L12" t="s">
        <v>457</v>
      </c>
    </row>
    <row r="13" spans="1:14" x14ac:dyDescent="0.25">
      <c r="A13">
        <v>2153000000</v>
      </c>
      <c r="B13" t="str">
        <f>VLOOKUP(A13:A187,[2]BALANCE!$A$8:$B$160,2,FALSE)</f>
        <v>MATERIEL AERONAUTIQUE</v>
      </c>
      <c r="C13" s="5">
        <v>42271</v>
      </c>
      <c r="D13" t="s">
        <v>11</v>
      </c>
      <c r="E13">
        <v>2969</v>
      </c>
      <c r="F13" t="s">
        <v>184</v>
      </c>
      <c r="H13" s="2">
        <v>24067729.390000001</v>
      </c>
      <c r="J13" t="s">
        <v>351</v>
      </c>
      <c r="L13" t="s">
        <v>457</v>
      </c>
    </row>
    <row r="14" spans="1:14" x14ac:dyDescent="0.25">
      <c r="A14">
        <v>2153000000</v>
      </c>
      <c r="B14" t="str">
        <f>VLOOKUP(A14:A188,[2]BALANCE!$A$8:$B$160,2,FALSE)</f>
        <v>MATERIEL AERONAUTIQUE</v>
      </c>
      <c r="C14" s="5">
        <v>42276</v>
      </c>
      <c r="D14" t="s">
        <v>11</v>
      </c>
      <c r="E14">
        <v>2398</v>
      </c>
      <c r="F14" t="s">
        <v>185</v>
      </c>
      <c r="H14" s="2">
        <v>71164366.75</v>
      </c>
      <c r="J14" t="s">
        <v>351</v>
      </c>
      <c r="L14" t="s">
        <v>457</v>
      </c>
    </row>
    <row r="15" spans="1:14" x14ac:dyDescent="0.25">
      <c r="A15">
        <v>2153000000</v>
      </c>
      <c r="B15" t="str">
        <f>VLOOKUP(A15:A189,[2]BALANCE!$A$8:$B$160,2,FALSE)</f>
        <v>MATERIEL AERONAUTIQUE</v>
      </c>
      <c r="C15" s="5">
        <v>42300</v>
      </c>
      <c r="D15" t="s">
        <v>11</v>
      </c>
      <c r="E15">
        <v>2441</v>
      </c>
      <c r="F15" t="s">
        <v>186</v>
      </c>
      <c r="H15" s="2">
        <v>45727843.039999999</v>
      </c>
      <c r="J15" t="s">
        <v>351</v>
      </c>
      <c r="L15" t="s">
        <v>458</v>
      </c>
    </row>
    <row r="16" spans="1:14" x14ac:dyDescent="0.25">
      <c r="A16">
        <v>2153000000</v>
      </c>
      <c r="B16" t="str">
        <f>VLOOKUP(A16:A190,[2]BALANCE!$A$8:$B$160,2,FALSE)</f>
        <v>MATERIEL AERONAUTIQUE</v>
      </c>
      <c r="C16" s="5">
        <v>42300</v>
      </c>
      <c r="D16" t="s">
        <v>11</v>
      </c>
      <c r="E16">
        <v>2442</v>
      </c>
      <c r="F16" t="s">
        <v>187</v>
      </c>
      <c r="H16" s="2">
        <v>66753599.43</v>
      </c>
      <c r="J16" t="s">
        <v>351</v>
      </c>
    </row>
    <row r="17" spans="1:14" x14ac:dyDescent="0.25">
      <c r="A17">
        <v>2153000000</v>
      </c>
      <c r="B17" t="str">
        <f>VLOOKUP(A17:A191,[2]BALANCE!$A$8:$B$160,2,FALSE)</f>
        <v>MATERIEL AERONAUTIQUE</v>
      </c>
      <c r="C17" s="5">
        <v>42334</v>
      </c>
      <c r="D17" t="s">
        <v>11</v>
      </c>
      <c r="E17">
        <v>3151</v>
      </c>
      <c r="F17" t="s">
        <v>188</v>
      </c>
      <c r="H17" s="2">
        <v>15682647</v>
      </c>
      <c r="J17" t="s">
        <v>351</v>
      </c>
      <c r="K17" t="s">
        <v>459</v>
      </c>
    </row>
    <row r="18" spans="1:14" x14ac:dyDescent="0.25">
      <c r="A18">
        <v>2153000000</v>
      </c>
      <c r="B18" t="str">
        <f>VLOOKUP(A18:A192,[2]BALANCE!$A$8:$B$160,2,FALSE)</f>
        <v>MATERIEL AERONAUTIQUE</v>
      </c>
      <c r="C18" s="5">
        <v>42338</v>
      </c>
      <c r="D18" t="s">
        <v>11</v>
      </c>
      <c r="E18">
        <v>2770</v>
      </c>
      <c r="F18" t="s">
        <v>189</v>
      </c>
      <c r="H18" s="2">
        <v>93516841.420000002</v>
      </c>
      <c r="J18" t="s">
        <v>351</v>
      </c>
    </row>
    <row r="19" spans="1:14" x14ac:dyDescent="0.25">
      <c r="A19">
        <v>2181620000</v>
      </c>
      <c r="B19" t="str">
        <f>VLOOKUP(A19:A193,[2]BALANCE!$A$8:$B$160,2,FALSE)</f>
        <v>AAI TELEPHONIQUES</v>
      </c>
      <c r="C19" s="5">
        <v>42207</v>
      </c>
      <c r="D19" t="s">
        <v>26</v>
      </c>
      <c r="E19">
        <v>1621</v>
      </c>
      <c r="F19" t="s">
        <v>190</v>
      </c>
      <c r="H19" s="2">
        <v>35000</v>
      </c>
      <c r="J19" t="s">
        <v>351</v>
      </c>
      <c r="K19" s="16" t="s">
        <v>460</v>
      </c>
      <c r="L19" t="s">
        <v>462</v>
      </c>
    </row>
    <row r="20" spans="1:14" x14ac:dyDescent="0.25">
      <c r="A20">
        <v>2181620000</v>
      </c>
      <c r="B20" t="str">
        <f>VLOOKUP(A20:A194,[2]BALANCE!$A$8:$B$160,2,FALSE)</f>
        <v>AAI TELEPHONIQUES</v>
      </c>
      <c r="C20" s="5">
        <v>42318</v>
      </c>
      <c r="D20" t="s">
        <v>26</v>
      </c>
      <c r="E20">
        <v>2588</v>
      </c>
      <c r="F20" t="s">
        <v>191</v>
      </c>
      <c r="H20" s="2">
        <v>35000</v>
      </c>
      <c r="J20" t="s">
        <v>351</v>
      </c>
      <c r="K20" s="16" t="s">
        <v>461</v>
      </c>
    </row>
    <row r="21" spans="1:14" x14ac:dyDescent="0.25">
      <c r="A21">
        <v>2188200000</v>
      </c>
      <c r="B21" t="str">
        <f>VLOOKUP(A21:A195,[2]BALANCE!$A$8:$B$160,2,FALSE)</f>
        <v>MATERIEL INFORMATIQUE</v>
      </c>
      <c r="C21" s="5">
        <v>42206</v>
      </c>
      <c r="D21" t="s">
        <v>11</v>
      </c>
      <c r="E21">
        <v>1571</v>
      </c>
      <c r="F21" t="s">
        <v>192</v>
      </c>
      <c r="H21" s="2">
        <v>1404000</v>
      </c>
      <c r="J21" t="s">
        <v>351</v>
      </c>
      <c r="K21" t="s">
        <v>463</v>
      </c>
      <c r="L21" t="s">
        <v>439</v>
      </c>
    </row>
    <row r="22" spans="1:14" x14ac:dyDescent="0.25">
      <c r="A22">
        <v>4670000000</v>
      </c>
      <c r="B22" t="str">
        <f>VLOOKUP(A22:A196,[2]BALANCE!$A$8:$B$160,2,FALSE)</f>
        <v>DEBITEURS ET CREDITEURS DIVERS</v>
      </c>
      <c r="C22" s="5">
        <v>42046</v>
      </c>
      <c r="D22" t="s">
        <v>145</v>
      </c>
      <c r="E22">
        <v>354</v>
      </c>
      <c r="F22" t="s">
        <v>286</v>
      </c>
      <c r="I22" s="2">
        <v>100000000</v>
      </c>
      <c r="J22" t="s">
        <v>351</v>
      </c>
      <c r="K22" t="s">
        <v>479</v>
      </c>
    </row>
    <row r="23" spans="1:14" x14ac:dyDescent="0.25">
      <c r="A23">
        <v>4700000000</v>
      </c>
      <c r="B23" t="str">
        <f>VLOOKUP(A23:A197,[2]BALANCE!$A$8:$B$160,2,FALSE)</f>
        <v>CPTES TRANS. OU D'ATTENTE</v>
      </c>
      <c r="C23" s="5">
        <v>42338</v>
      </c>
      <c r="D23" t="s">
        <v>140</v>
      </c>
      <c r="E23">
        <v>3062</v>
      </c>
      <c r="F23" t="s">
        <v>290</v>
      </c>
      <c r="H23" s="2">
        <v>11962400</v>
      </c>
    </row>
    <row r="24" spans="1:14" x14ac:dyDescent="0.25">
      <c r="A24">
        <v>6020000000</v>
      </c>
      <c r="B24" t="str">
        <f>VLOOKUP(A24:A198,[2]BALANCE!$A$8:$B$160,2,FALSE)</f>
        <v>ACHATS STOCKES AUTRES APPRO.</v>
      </c>
      <c r="C24" s="5">
        <v>42037</v>
      </c>
      <c r="D24" t="s">
        <v>26</v>
      </c>
      <c r="E24">
        <v>269</v>
      </c>
      <c r="F24" t="s">
        <v>299</v>
      </c>
      <c r="H24" s="2">
        <v>180000</v>
      </c>
      <c r="J24" t="s">
        <v>351</v>
      </c>
      <c r="K24" t="s">
        <v>464</v>
      </c>
    </row>
    <row r="25" spans="1:14" x14ac:dyDescent="0.25">
      <c r="A25">
        <v>6020000000</v>
      </c>
      <c r="B25" t="str">
        <f>VLOOKUP(A25:A199,[2]BALANCE!$A$8:$B$160,2,FALSE)</f>
        <v>ACHATS STOCKES AUTRES APPRO.</v>
      </c>
      <c r="C25" s="5">
        <v>42195</v>
      </c>
      <c r="D25" t="s">
        <v>26</v>
      </c>
      <c r="E25">
        <v>1536</v>
      </c>
      <c r="F25" t="s">
        <v>308</v>
      </c>
      <c r="I25" s="2">
        <v>200000</v>
      </c>
      <c r="J25" t="s">
        <v>351</v>
      </c>
      <c r="K25" t="s">
        <v>465</v>
      </c>
    </row>
    <row r="26" spans="1:14" x14ac:dyDescent="0.25">
      <c r="A26">
        <v>6020000000</v>
      </c>
      <c r="B26" t="str">
        <f>VLOOKUP(A26:A200,[2]BALANCE!$A$8:$B$160,2,FALSE)</f>
        <v>ACHATS STOCKES AUTRES APPRO.</v>
      </c>
      <c r="C26" s="5">
        <v>42237</v>
      </c>
      <c r="D26" t="s">
        <v>26</v>
      </c>
      <c r="E26">
        <v>2205</v>
      </c>
      <c r="F26" t="s">
        <v>305</v>
      </c>
      <c r="H26" s="2">
        <v>177300</v>
      </c>
      <c r="J26" t="s">
        <v>351</v>
      </c>
      <c r="K26" t="s">
        <v>466</v>
      </c>
    </row>
    <row r="27" spans="1:14" x14ac:dyDescent="0.25">
      <c r="A27">
        <v>6022000000</v>
      </c>
      <c r="B27" t="str">
        <f>VLOOKUP(A27:A201,[2]BALANCE!$A$8:$B$160,2,FALSE)</f>
        <v xml:space="preserve">FOURNITURES CONSOMMABLES </v>
      </c>
      <c r="C27" s="5">
        <v>42018</v>
      </c>
      <c r="D27" t="s">
        <v>26</v>
      </c>
      <c r="E27">
        <v>148</v>
      </c>
      <c r="F27" t="s">
        <v>283</v>
      </c>
      <c r="H27" s="2">
        <v>117192</v>
      </c>
      <c r="J27" t="s">
        <v>351</v>
      </c>
      <c r="K27" t="s">
        <v>466</v>
      </c>
    </row>
    <row r="28" spans="1:14" x14ac:dyDescent="0.25">
      <c r="A28">
        <v>6022000000</v>
      </c>
      <c r="B28" t="str">
        <f>VLOOKUP(A28:A202,[2]BALANCE!$A$8:$B$160,2,FALSE)</f>
        <v xml:space="preserve">FOURNITURES CONSOMMABLES </v>
      </c>
      <c r="C28" s="5">
        <v>42164</v>
      </c>
      <c r="D28" t="s">
        <v>11</v>
      </c>
      <c r="E28">
        <v>1088</v>
      </c>
      <c r="F28" t="s">
        <v>218</v>
      </c>
      <c r="H28" s="2">
        <v>216000</v>
      </c>
      <c r="J28" t="s">
        <v>351</v>
      </c>
      <c r="K28" t="s">
        <v>467</v>
      </c>
      <c r="L28" t="s">
        <v>468</v>
      </c>
    </row>
    <row r="29" spans="1:14" x14ac:dyDescent="0.25">
      <c r="A29">
        <v>6022000000</v>
      </c>
      <c r="B29" t="str">
        <f>VLOOKUP(A29:A203,[2]BALANCE!$A$8:$B$160,2,FALSE)</f>
        <v xml:space="preserve">FOURNITURES CONSOMMABLES </v>
      </c>
      <c r="C29" s="5">
        <v>42348</v>
      </c>
      <c r="D29" t="s">
        <v>26</v>
      </c>
      <c r="E29">
        <v>2845</v>
      </c>
      <c r="F29" t="s">
        <v>314</v>
      </c>
      <c r="H29" s="2">
        <v>120170</v>
      </c>
      <c r="J29" t="s">
        <v>351</v>
      </c>
      <c r="K29">
        <f>149</f>
        <v>149</v>
      </c>
      <c r="L29" t="s">
        <v>469</v>
      </c>
      <c r="M29">
        <f>14900+105270</f>
        <v>120170</v>
      </c>
    </row>
    <row r="30" spans="1:14" x14ac:dyDescent="0.25">
      <c r="A30">
        <v>6022100000</v>
      </c>
      <c r="B30" t="str">
        <f>VLOOKUP(A30:A204,[2]BALANCE!$A$8:$B$160,2,FALSE)</f>
        <v>COMBUSTIBLES</v>
      </c>
      <c r="C30" s="5">
        <v>42117</v>
      </c>
      <c r="D30" t="s">
        <v>26</v>
      </c>
      <c r="E30">
        <v>896</v>
      </c>
      <c r="F30" t="s">
        <v>302</v>
      </c>
      <c r="H30" s="2">
        <v>60000</v>
      </c>
      <c r="J30" t="s">
        <v>351</v>
      </c>
      <c r="K30" t="s">
        <v>470</v>
      </c>
    </row>
    <row r="31" spans="1:14" x14ac:dyDescent="0.25">
      <c r="A31">
        <v>6022100000</v>
      </c>
      <c r="B31" t="str">
        <f>VLOOKUP(A31:A205,[2]BALANCE!$A$8:$B$160,2,FALSE)</f>
        <v>COMBUSTIBLES</v>
      </c>
      <c r="C31" s="5">
        <v>42320</v>
      </c>
      <c r="D31" t="s">
        <v>26</v>
      </c>
      <c r="E31">
        <v>2689</v>
      </c>
      <c r="F31" t="s">
        <v>310</v>
      </c>
      <c r="H31" s="9">
        <v>75000</v>
      </c>
      <c r="J31" t="s">
        <v>351</v>
      </c>
      <c r="K31" t="s">
        <v>471</v>
      </c>
    </row>
    <row r="32" spans="1:14" x14ac:dyDescent="0.25">
      <c r="A32">
        <v>6022200000</v>
      </c>
      <c r="B32" t="str">
        <f>VLOOKUP(A32:A206,[2]BALANCE!$A$8:$B$160,2,FALSE)</f>
        <v xml:space="preserve">PRODUITS D'ENTRETIEN </v>
      </c>
      <c r="C32" s="5">
        <v>42016</v>
      </c>
      <c r="D32" t="s">
        <v>26</v>
      </c>
      <c r="E32">
        <v>144</v>
      </c>
      <c r="F32" t="s">
        <v>329</v>
      </c>
      <c r="H32" s="2">
        <v>21000</v>
      </c>
      <c r="J32" t="s">
        <v>351</v>
      </c>
      <c r="K32" s="16" t="s">
        <v>472</v>
      </c>
      <c r="L32" t="s">
        <v>473</v>
      </c>
      <c r="M32" t="s">
        <v>474</v>
      </c>
      <c r="N32" t="s">
        <v>474</v>
      </c>
    </row>
    <row r="33" spans="1:14" x14ac:dyDescent="0.25">
      <c r="A33">
        <v>6022300000</v>
      </c>
      <c r="B33" t="str">
        <f>VLOOKUP(A33:A207,[2]BALANCE!$A$8:$B$160,2,FALSE)</f>
        <v xml:space="preserve">FOURNITURES ATELIER USINES </v>
      </c>
      <c r="C33" s="5">
        <v>42282</v>
      </c>
      <c r="D33" t="s">
        <v>26</v>
      </c>
      <c r="E33">
        <v>2378</v>
      </c>
      <c r="F33" t="s">
        <v>309</v>
      </c>
      <c r="H33" s="2">
        <v>36270</v>
      </c>
      <c r="J33" t="s">
        <v>351</v>
      </c>
      <c r="K33" t="s">
        <v>475</v>
      </c>
    </row>
    <row r="34" spans="1:14" x14ac:dyDescent="0.25">
      <c r="A34">
        <v>6022500000</v>
      </c>
      <c r="B34" t="str">
        <f>VLOOKUP(A34:A208,[2]BALANCE!$A$8:$B$160,2,FALSE)</f>
        <v xml:space="preserve">FOURNITURES DE BUREAU </v>
      </c>
      <c r="C34" s="5">
        <v>42019</v>
      </c>
      <c r="D34" t="s">
        <v>11</v>
      </c>
      <c r="E34">
        <v>57</v>
      </c>
      <c r="F34" t="s">
        <v>199</v>
      </c>
      <c r="H34" s="2">
        <v>627383.31999999995</v>
      </c>
      <c r="J34" t="s">
        <v>351</v>
      </c>
      <c r="K34" t="s">
        <v>476</v>
      </c>
      <c r="M34" t="s">
        <v>474</v>
      </c>
      <c r="N34" t="s">
        <v>474</v>
      </c>
    </row>
    <row r="35" spans="1:14" x14ac:dyDescent="0.25">
      <c r="A35">
        <v>6022500000</v>
      </c>
      <c r="B35" t="str">
        <f>VLOOKUP(A35:A209,[2]BALANCE!$A$8:$B$160,2,FALSE)</f>
        <v xml:space="preserve">FOURNITURES DE BUREAU </v>
      </c>
      <c r="C35" s="5">
        <v>42142</v>
      </c>
      <c r="D35" t="s">
        <v>11</v>
      </c>
      <c r="E35">
        <v>1335</v>
      </c>
      <c r="F35" t="s">
        <v>215</v>
      </c>
      <c r="H35" s="2">
        <v>663858</v>
      </c>
      <c r="J35" t="s">
        <v>351</v>
      </c>
      <c r="K35" t="s">
        <v>463</v>
      </c>
      <c r="M35" t="s">
        <v>474</v>
      </c>
      <c r="N35" t="s">
        <v>477</v>
      </c>
    </row>
    <row r="36" spans="1:14" x14ac:dyDescent="0.25">
      <c r="A36">
        <v>6022500000</v>
      </c>
      <c r="B36" t="str">
        <f>VLOOKUP(A36:A210,[2]BALANCE!$A$8:$B$160,2,FALSE)</f>
        <v xml:space="preserve">FOURNITURES DE BUREAU </v>
      </c>
      <c r="C36" s="5">
        <v>42345</v>
      </c>
      <c r="D36" t="s">
        <v>11</v>
      </c>
      <c r="E36">
        <v>2771</v>
      </c>
      <c r="F36" t="s">
        <v>248</v>
      </c>
      <c r="H36" s="2">
        <v>193750</v>
      </c>
      <c r="J36" t="s">
        <v>351</v>
      </c>
      <c r="K36" t="s">
        <v>478</v>
      </c>
      <c r="M36" t="s">
        <v>474</v>
      </c>
      <c r="N36" t="s">
        <v>477</v>
      </c>
    </row>
    <row r="37" spans="1:14" x14ac:dyDescent="0.25">
      <c r="A37">
        <v>6022600000</v>
      </c>
      <c r="B37" t="str">
        <f>VLOOKUP(A37:A211,[2]BALANCE!$A$8:$B$160,2,FALSE)</f>
        <v>FOURNITURES INFORMATIQUE</v>
      </c>
      <c r="C37" s="5">
        <v>42191</v>
      </c>
      <c r="D37" t="s">
        <v>11</v>
      </c>
      <c r="E37">
        <v>3148</v>
      </c>
      <c r="F37" t="s">
        <v>221</v>
      </c>
      <c r="H37" s="8">
        <v>1049392.52</v>
      </c>
      <c r="J37" t="s">
        <v>351</v>
      </c>
      <c r="L37" t="s">
        <v>558</v>
      </c>
      <c r="M37" t="s">
        <v>474</v>
      </c>
      <c r="N37" t="s">
        <v>474</v>
      </c>
    </row>
    <row r="38" spans="1:14" x14ac:dyDescent="0.25">
      <c r="A38">
        <v>6022600000</v>
      </c>
      <c r="B38" t="str">
        <f>VLOOKUP(A38:A212,[2]BALANCE!$A$8:$B$160,2,FALSE)</f>
        <v>FOURNITURES INFORMATIQUE</v>
      </c>
      <c r="C38" s="5">
        <v>42346</v>
      </c>
      <c r="D38" t="s">
        <v>11</v>
      </c>
      <c r="E38">
        <v>2774</v>
      </c>
      <c r="F38" t="s">
        <v>249</v>
      </c>
      <c r="H38" s="2">
        <v>2100000</v>
      </c>
      <c r="J38" t="s">
        <v>351</v>
      </c>
    </row>
    <row r="39" spans="1:14" x14ac:dyDescent="0.25">
      <c r="A39">
        <v>6028000000</v>
      </c>
      <c r="B39" t="str">
        <f>VLOOKUP(A39:A213,[2]BALANCE!$A$8:$B$160,2,FALSE)</f>
        <v xml:space="preserve">AUTRES ACHATS </v>
      </c>
      <c r="C39" s="5">
        <v>42016</v>
      </c>
      <c r="D39" t="s">
        <v>26</v>
      </c>
      <c r="E39">
        <v>139</v>
      </c>
      <c r="F39" t="s">
        <v>297</v>
      </c>
      <c r="H39" s="2">
        <v>560000</v>
      </c>
      <c r="J39" t="s">
        <v>351</v>
      </c>
      <c r="K39" s="16" t="s">
        <v>480</v>
      </c>
      <c r="L39" s="17" t="s">
        <v>481</v>
      </c>
    </row>
    <row r="40" spans="1:14" x14ac:dyDescent="0.25">
      <c r="A40">
        <v>6061000000</v>
      </c>
      <c r="B40" t="str">
        <f>VLOOKUP(A40:A214,[2]BALANCE!$A$8:$B$160,2,FALSE)</f>
        <v xml:space="preserve">EAU ET ELECTRICITE </v>
      </c>
      <c r="C40" s="5">
        <v>42035</v>
      </c>
      <c r="D40" t="s">
        <v>11</v>
      </c>
      <c r="E40">
        <v>131</v>
      </c>
      <c r="F40" t="s">
        <v>204</v>
      </c>
      <c r="H40" s="2">
        <v>567551.49</v>
      </c>
      <c r="J40" t="s">
        <v>351</v>
      </c>
      <c r="K40" t="s">
        <v>482</v>
      </c>
    </row>
    <row r="41" spans="1:14" x14ac:dyDescent="0.25">
      <c r="A41">
        <v>6061000000</v>
      </c>
      <c r="B41" t="str">
        <f>VLOOKUP(A41:A215,[2]BALANCE!$A$8:$B$160,2,FALSE)</f>
        <v xml:space="preserve">EAU ET ELECTRICITE </v>
      </c>
      <c r="C41" s="5">
        <v>42339</v>
      </c>
      <c r="D41" t="s">
        <v>11</v>
      </c>
      <c r="E41">
        <v>2724</v>
      </c>
      <c r="F41" t="s">
        <v>246</v>
      </c>
      <c r="H41" s="2">
        <v>477914</v>
      </c>
      <c r="J41" t="s">
        <v>351</v>
      </c>
    </row>
    <row r="42" spans="1:14" x14ac:dyDescent="0.25">
      <c r="A42">
        <v>6061000000</v>
      </c>
      <c r="B42" t="str">
        <f>VLOOKUP(A42:A216,[2]BALANCE!$A$8:$B$160,2,FALSE)</f>
        <v xml:space="preserve">EAU ET ELECTRICITE </v>
      </c>
      <c r="C42" s="5">
        <v>42369</v>
      </c>
      <c r="D42" t="s">
        <v>10</v>
      </c>
      <c r="E42">
        <v>3164</v>
      </c>
      <c r="F42" t="s">
        <v>269</v>
      </c>
      <c r="H42" s="18">
        <v>491303.91</v>
      </c>
      <c r="J42" t="s">
        <v>508</v>
      </c>
      <c r="L42" t="s">
        <v>442</v>
      </c>
    </row>
    <row r="43" spans="1:14" x14ac:dyDescent="0.25">
      <c r="A43">
        <v>6062100000</v>
      </c>
      <c r="B43" t="str">
        <f>VLOOKUP(A43:A217,[2]BALANCE!$A$8:$B$160,2,FALSE)</f>
        <v>CARBURANTS</v>
      </c>
      <c r="C43" s="5">
        <v>42011</v>
      </c>
      <c r="D43" t="s">
        <v>11</v>
      </c>
      <c r="E43">
        <v>72</v>
      </c>
      <c r="F43" t="s">
        <v>265</v>
      </c>
      <c r="H43" s="2">
        <v>3096708.33</v>
      </c>
    </row>
    <row r="44" spans="1:14" x14ac:dyDescent="0.25">
      <c r="A44">
        <v>6062100000</v>
      </c>
      <c r="B44" t="str">
        <f>VLOOKUP(A44:A218,[2]BALANCE!$A$8:$B$160,2,FALSE)</f>
        <v>CARBURANTS</v>
      </c>
      <c r="C44" s="5">
        <v>42012</v>
      </c>
      <c r="D44" t="s">
        <v>328</v>
      </c>
      <c r="E44">
        <v>3081</v>
      </c>
      <c r="F44" t="s">
        <v>330</v>
      </c>
      <c r="I44" s="2">
        <v>375505.45</v>
      </c>
    </row>
    <row r="45" spans="1:14" x14ac:dyDescent="0.25">
      <c r="A45">
        <v>6062100000</v>
      </c>
      <c r="B45" t="str">
        <f>VLOOKUP(A45:A219,[2]BALANCE!$A$8:$B$160,2,FALSE)</f>
        <v>CARBURANTS</v>
      </c>
      <c r="C45" s="5">
        <v>42105</v>
      </c>
      <c r="D45" t="s">
        <v>11</v>
      </c>
      <c r="E45">
        <v>1437</v>
      </c>
      <c r="F45" t="s">
        <v>266</v>
      </c>
      <c r="H45" s="2">
        <v>4001880</v>
      </c>
    </row>
    <row r="46" spans="1:14" x14ac:dyDescent="0.25">
      <c r="A46">
        <v>6062100000</v>
      </c>
      <c r="B46" t="str">
        <f>VLOOKUP(A46:A220,[2]BALANCE!$A$8:$B$160,2,FALSE)</f>
        <v>CARBURANTS</v>
      </c>
      <c r="C46" s="5">
        <v>42246</v>
      </c>
      <c r="D46" t="s">
        <v>11</v>
      </c>
      <c r="E46">
        <v>2370</v>
      </c>
      <c r="F46" t="s">
        <v>229</v>
      </c>
      <c r="H46" s="2">
        <v>11861094.08</v>
      </c>
      <c r="J46" t="s">
        <v>351</v>
      </c>
      <c r="L46" t="s">
        <v>483</v>
      </c>
    </row>
    <row r="47" spans="1:14" x14ac:dyDescent="0.25">
      <c r="A47">
        <v>6062100000</v>
      </c>
      <c r="B47" t="str">
        <f>VLOOKUP(A47:A221,[2]BALANCE!$A$8:$B$160,2,FALSE)</f>
        <v>CARBURANTS</v>
      </c>
      <c r="C47" s="5">
        <v>42267</v>
      </c>
      <c r="D47" t="s">
        <v>11</v>
      </c>
      <c r="E47">
        <v>2288</v>
      </c>
      <c r="F47" t="s">
        <v>234</v>
      </c>
      <c r="H47" s="2">
        <v>11136505.75</v>
      </c>
      <c r="J47" t="s">
        <v>351</v>
      </c>
      <c r="L47" t="s">
        <v>484</v>
      </c>
    </row>
    <row r="48" spans="1:14" x14ac:dyDescent="0.25">
      <c r="A48">
        <v>6063000000</v>
      </c>
      <c r="B48" t="str">
        <f>VLOOKUP(A48:A222,[2]BALANCE!$A$8:$B$160,2,FALSE)</f>
        <v>FOURN.D'ENTRETIEN &amp; EQUIP.</v>
      </c>
      <c r="C48" s="5">
        <v>42345</v>
      </c>
      <c r="D48" t="s">
        <v>26</v>
      </c>
      <c r="E48">
        <v>2832</v>
      </c>
      <c r="F48" t="s">
        <v>312</v>
      </c>
      <c r="H48" s="2">
        <v>200000</v>
      </c>
      <c r="J48" t="s">
        <v>351</v>
      </c>
      <c r="K48" t="s">
        <v>485</v>
      </c>
    </row>
    <row r="49" spans="1:12" x14ac:dyDescent="0.25">
      <c r="A49">
        <v>6063100000</v>
      </c>
      <c r="B49" t="str">
        <f>VLOOKUP(A49:A223,[2]BALANCE!$A$8:$B$160,2,FALSE)</f>
        <v xml:space="preserve">PETIT OUTILLAGE </v>
      </c>
      <c r="C49" s="5">
        <v>42194</v>
      </c>
      <c r="D49" t="s">
        <v>26</v>
      </c>
      <c r="E49">
        <v>1526</v>
      </c>
      <c r="F49" t="s">
        <v>307</v>
      </c>
      <c r="H49" s="2">
        <v>35000</v>
      </c>
      <c r="J49" t="s">
        <v>351</v>
      </c>
      <c r="K49" t="s">
        <v>486</v>
      </c>
    </row>
    <row r="50" spans="1:12" x14ac:dyDescent="0.25">
      <c r="A50">
        <v>6063100000</v>
      </c>
      <c r="B50" t="str">
        <f>VLOOKUP(A50:A224,[2]BALANCE!$A$8:$B$160,2,FALSE)</f>
        <v xml:space="preserve">PETIT OUTILLAGE </v>
      </c>
      <c r="C50" s="5">
        <v>42348</v>
      </c>
      <c r="D50" t="s">
        <v>26</v>
      </c>
      <c r="E50">
        <v>2840</v>
      </c>
      <c r="F50" t="s">
        <v>313</v>
      </c>
      <c r="H50" s="2">
        <v>24800</v>
      </c>
      <c r="J50" t="s">
        <v>351</v>
      </c>
      <c r="K50" t="s">
        <v>487</v>
      </c>
    </row>
    <row r="51" spans="1:12" x14ac:dyDescent="0.25">
      <c r="A51">
        <v>6064000000</v>
      </c>
      <c r="B51" t="str">
        <f>VLOOKUP(A51:A225,[2]BALANCE!$A$8:$B$160,2,FALSE)</f>
        <v>FOURNITURES ADMINISTRATRIVES</v>
      </c>
      <c r="C51" s="5">
        <v>42079</v>
      </c>
      <c r="D51" t="s">
        <v>26</v>
      </c>
      <c r="E51">
        <v>607</v>
      </c>
      <c r="F51" t="s">
        <v>301</v>
      </c>
      <c r="H51" s="8">
        <v>120000</v>
      </c>
      <c r="J51" t="s">
        <v>351</v>
      </c>
      <c r="K51" t="s">
        <v>488</v>
      </c>
      <c r="L51" t="s">
        <v>559</v>
      </c>
    </row>
    <row r="52" spans="1:12" x14ac:dyDescent="0.25">
      <c r="A52">
        <v>6064000000</v>
      </c>
      <c r="B52" t="str">
        <f>VLOOKUP(A52:A226,[2]BALANCE!$A$8:$B$160,2,FALSE)</f>
        <v>FOURNITURES ADMINISTRATRIVES</v>
      </c>
      <c r="C52" s="5">
        <v>42123</v>
      </c>
      <c r="D52" t="s">
        <v>11</v>
      </c>
      <c r="E52">
        <v>1205</v>
      </c>
      <c r="F52" t="s">
        <v>212</v>
      </c>
      <c r="H52" s="2">
        <v>1700000</v>
      </c>
      <c r="J52" t="s">
        <v>351</v>
      </c>
    </row>
    <row r="53" spans="1:12" x14ac:dyDescent="0.25">
      <c r="A53">
        <v>6064000000</v>
      </c>
      <c r="B53" t="str">
        <f>VLOOKUP(A53:A227,[2]BALANCE!$A$8:$B$160,2,FALSE)</f>
        <v>FOURNITURES ADMINISTRATRIVES</v>
      </c>
      <c r="C53" s="5">
        <v>42129</v>
      </c>
      <c r="D53" t="s">
        <v>11</v>
      </c>
      <c r="E53">
        <v>976</v>
      </c>
      <c r="F53" t="s">
        <v>285</v>
      </c>
      <c r="H53" s="2">
        <v>663858</v>
      </c>
      <c r="J53" t="s">
        <v>351</v>
      </c>
      <c r="K53" t="s">
        <v>490</v>
      </c>
      <c r="L53" t="s">
        <v>489</v>
      </c>
    </row>
    <row r="54" spans="1:12" x14ac:dyDescent="0.25">
      <c r="A54">
        <v>6080000000</v>
      </c>
      <c r="B54" t="str">
        <f>VLOOKUP(A54:A228,[2]BALANCE!$A$8:$B$160,2,FALSE)</f>
        <v xml:space="preserve">FRAIS ACCESSOIRES D'ACHAT </v>
      </c>
      <c r="C54" s="5">
        <v>42088</v>
      </c>
      <c r="D54" t="s">
        <v>11</v>
      </c>
      <c r="E54">
        <v>645</v>
      </c>
      <c r="F54" t="s">
        <v>331</v>
      </c>
      <c r="H54" s="2">
        <v>714547.67</v>
      </c>
      <c r="J54" t="s">
        <v>351</v>
      </c>
      <c r="L54" t="s">
        <v>491</v>
      </c>
    </row>
    <row r="55" spans="1:12" x14ac:dyDescent="0.25">
      <c r="A55">
        <v>6080000000</v>
      </c>
      <c r="B55" t="str">
        <f>VLOOKUP(A55:A229,[2]BALANCE!$A$8:$B$160,2,FALSE)</f>
        <v xml:space="preserve">FRAIS ACCESSOIRES D'ACHAT </v>
      </c>
      <c r="C55" s="5">
        <v>42243</v>
      </c>
      <c r="D55" t="s">
        <v>11</v>
      </c>
      <c r="E55">
        <v>2159</v>
      </c>
      <c r="F55" t="s">
        <v>228</v>
      </c>
      <c r="H55" s="2">
        <v>2326614.67</v>
      </c>
      <c r="J55" t="s">
        <v>351</v>
      </c>
      <c r="L55" t="s">
        <v>492</v>
      </c>
    </row>
    <row r="56" spans="1:12" x14ac:dyDescent="0.25">
      <c r="A56">
        <v>6080000000</v>
      </c>
      <c r="B56" t="str">
        <f>VLOOKUP(A56:A230,[2]BALANCE!$A$8:$B$160,2,FALSE)</f>
        <v xml:space="preserve">FRAIS ACCESSOIRES D'ACHAT </v>
      </c>
      <c r="C56" s="5">
        <v>42359</v>
      </c>
      <c r="D56" t="s">
        <v>11</v>
      </c>
      <c r="E56">
        <v>2952</v>
      </c>
      <c r="F56" t="s">
        <v>332</v>
      </c>
      <c r="H56" s="2">
        <v>463625</v>
      </c>
      <c r="J56" t="s">
        <v>351</v>
      </c>
    </row>
    <row r="57" spans="1:12" x14ac:dyDescent="0.25">
      <c r="A57">
        <v>6080000000</v>
      </c>
      <c r="B57" t="str">
        <f>VLOOKUP(A57:A231,[2]BALANCE!$A$8:$B$160,2,FALSE)</f>
        <v xml:space="preserve">FRAIS ACCESSOIRES D'ACHAT </v>
      </c>
      <c r="C57" s="5">
        <v>42366</v>
      </c>
      <c r="D57" t="s">
        <v>11</v>
      </c>
      <c r="E57">
        <v>2951</v>
      </c>
      <c r="F57" t="s">
        <v>333</v>
      </c>
      <c r="H57" s="2">
        <v>258869</v>
      </c>
      <c r="J57" t="s">
        <v>351</v>
      </c>
      <c r="L57" t="s">
        <v>495</v>
      </c>
    </row>
    <row r="58" spans="1:12" x14ac:dyDescent="0.25">
      <c r="A58">
        <v>6080000000</v>
      </c>
      <c r="B58" t="str">
        <f>VLOOKUP(A58:A232,[2]BALANCE!$A$8:$B$160,2,FALSE)</f>
        <v xml:space="preserve">FRAIS ACCESSOIRES D'ACHAT </v>
      </c>
      <c r="C58" s="5">
        <v>42366</v>
      </c>
      <c r="D58" t="s">
        <v>11</v>
      </c>
      <c r="E58">
        <v>2951</v>
      </c>
      <c r="F58" t="s">
        <v>332</v>
      </c>
      <c r="H58" s="2">
        <v>2093234</v>
      </c>
      <c r="J58" t="s">
        <v>351</v>
      </c>
      <c r="L58" t="s">
        <v>495</v>
      </c>
    </row>
    <row r="59" spans="1:12" x14ac:dyDescent="0.25">
      <c r="A59">
        <v>6090000000</v>
      </c>
      <c r="B59" t="str">
        <f>VLOOKUP(A59:A233,[2]BALANCE!$A$8:$B$160,2,FALSE)</f>
        <v>RABAIS,REM.,RIST.,S/ACHATS</v>
      </c>
      <c r="C59" s="5">
        <v>42348</v>
      </c>
      <c r="D59" t="s">
        <v>11</v>
      </c>
      <c r="E59">
        <v>2959</v>
      </c>
      <c r="F59" t="s">
        <v>251</v>
      </c>
      <c r="I59" s="2">
        <v>7376673.4400000004</v>
      </c>
      <c r="J59" t="s">
        <v>351</v>
      </c>
      <c r="L59" t="s">
        <v>496</v>
      </c>
    </row>
    <row r="60" spans="1:12" x14ac:dyDescent="0.25">
      <c r="A60">
        <v>6132000000</v>
      </c>
      <c r="B60" t="str">
        <f>VLOOKUP(A60:A234,[2]BALANCE!$A$8:$B$160,2,FALSE)</f>
        <v>LOCATION IMMOBILIERE</v>
      </c>
      <c r="C60" s="5">
        <v>42114</v>
      </c>
      <c r="D60" t="s">
        <v>11</v>
      </c>
      <c r="E60">
        <v>1008</v>
      </c>
      <c r="F60" t="s">
        <v>334</v>
      </c>
      <c r="H60" s="9">
        <v>3630000</v>
      </c>
      <c r="J60" t="s">
        <v>351</v>
      </c>
      <c r="K60" t="s">
        <v>497</v>
      </c>
      <c r="L60" t="s">
        <v>498</v>
      </c>
    </row>
    <row r="61" spans="1:12" x14ac:dyDescent="0.25">
      <c r="A61">
        <v>6132000000</v>
      </c>
      <c r="B61" t="str">
        <f>VLOOKUP(A61:A235,[2]BALANCE!$A$8:$B$160,2,FALSE)</f>
        <v>LOCATION IMMOBILIERE</v>
      </c>
      <c r="C61" s="5">
        <v>42366</v>
      </c>
      <c r="D61" t="s">
        <v>11</v>
      </c>
      <c r="E61">
        <v>2957</v>
      </c>
      <c r="F61" t="s">
        <v>254</v>
      </c>
      <c r="H61" s="9">
        <v>1379400</v>
      </c>
      <c r="J61" t="s">
        <v>351</v>
      </c>
    </row>
    <row r="62" spans="1:12" x14ac:dyDescent="0.25">
      <c r="A62">
        <v>6135000000</v>
      </c>
      <c r="B62" t="str">
        <f>VLOOKUP(A62:A236,[2]BALANCE!$A$8:$B$160,2,FALSE)</f>
        <v>LOCATIONS MOBILIERES</v>
      </c>
      <c r="C62" s="5">
        <v>42034</v>
      </c>
      <c r="D62" t="s">
        <v>11</v>
      </c>
      <c r="E62">
        <v>88</v>
      </c>
      <c r="F62" t="s">
        <v>201</v>
      </c>
      <c r="H62" s="9">
        <v>12838051.199999999</v>
      </c>
      <c r="J62" t="s">
        <v>351</v>
      </c>
      <c r="L62" t="s">
        <v>499</v>
      </c>
    </row>
    <row r="63" spans="1:12" x14ac:dyDescent="0.25">
      <c r="A63">
        <v>6135000000</v>
      </c>
      <c r="B63" t="str">
        <f>VLOOKUP(A63:A237,[2]BALANCE!$A$8:$B$160,2,FALSE)</f>
        <v>LOCATIONS MOBILIERES</v>
      </c>
      <c r="C63" s="5">
        <v>42034</v>
      </c>
      <c r="D63" t="s">
        <v>11</v>
      </c>
      <c r="E63">
        <v>89</v>
      </c>
      <c r="F63" t="s">
        <v>202</v>
      </c>
      <c r="H63" s="2">
        <v>80524849.599999994</v>
      </c>
      <c r="J63" t="s">
        <v>351</v>
      </c>
      <c r="L63" t="s">
        <v>499</v>
      </c>
    </row>
    <row r="64" spans="1:12" x14ac:dyDescent="0.25">
      <c r="A64">
        <v>6135000000</v>
      </c>
      <c r="B64" t="str">
        <f>VLOOKUP(A64:A238,[2]BALANCE!$A$8:$B$160,2,FALSE)</f>
        <v>LOCATIONS MOBILIERES</v>
      </c>
      <c r="C64" s="5">
        <v>42194</v>
      </c>
      <c r="D64" t="s">
        <v>11</v>
      </c>
      <c r="E64">
        <v>1478</v>
      </c>
      <c r="F64" t="s">
        <v>223</v>
      </c>
      <c r="H64" s="9">
        <v>172957200</v>
      </c>
      <c r="J64" t="s">
        <v>351</v>
      </c>
      <c r="L64" t="s">
        <v>499</v>
      </c>
    </row>
    <row r="65" spans="1:12" x14ac:dyDescent="0.25">
      <c r="A65">
        <v>6135000000</v>
      </c>
      <c r="B65" t="str">
        <f>VLOOKUP(A65:A239,[2]BALANCE!$A$8:$B$160,2,FALSE)</f>
        <v>LOCATIONS MOBILIERES</v>
      </c>
      <c r="C65" s="5">
        <v>42215</v>
      </c>
      <c r="D65" t="s">
        <v>11</v>
      </c>
      <c r="E65">
        <v>1913</v>
      </c>
      <c r="F65" t="s">
        <v>335</v>
      </c>
      <c r="I65" s="2">
        <v>37017592</v>
      </c>
    </row>
    <row r="66" spans="1:12" x14ac:dyDescent="0.25">
      <c r="A66">
        <v>6135000000</v>
      </c>
      <c r="B66" t="str">
        <f>VLOOKUP(A66:A240,[2]BALANCE!$A$8:$B$160,2,FALSE)</f>
        <v>LOCATIONS MOBILIERES</v>
      </c>
      <c r="C66" s="5">
        <v>42259</v>
      </c>
      <c r="D66" t="s">
        <v>11</v>
      </c>
      <c r="E66">
        <v>3134</v>
      </c>
      <c r="F66" t="s">
        <v>231</v>
      </c>
      <c r="H66" s="2">
        <v>79474980</v>
      </c>
      <c r="J66" t="s">
        <v>351</v>
      </c>
    </row>
    <row r="67" spans="1:12" x14ac:dyDescent="0.25">
      <c r="A67">
        <v>6135000000</v>
      </c>
      <c r="B67" t="str">
        <f>VLOOKUP(A67:A241,[2]BALANCE!$A$8:$B$160,2,FALSE)</f>
        <v>LOCATIONS MOBILIERES</v>
      </c>
      <c r="C67" s="5">
        <v>42320</v>
      </c>
      <c r="D67" t="s">
        <v>11</v>
      </c>
      <c r="E67">
        <v>3137</v>
      </c>
      <c r="F67" t="s">
        <v>240</v>
      </c>
      <c r="H67" s="2">
        <v>72310920</v>
      </c>
      <c r="J67" t="s">
        <v>351</v>
      </c>
    </row>
    <row r="68" spans="1:12" x14ac:dyDescent="0.25">
      <c r="A68">
        <v>6135000000</v>
      </c>
      <c r="B68" t="str">
        <f>VLOOKUP(A68:A242,[2]BALANCE!$A$8:$B$160,2,FALSE)</f>
        <v>LOCATIONS MOBILIERES</v>
      </c>
      <c r="C68" s="5">
        <v>42350</v>
      </c>
      <c r="D68" t="s">
        <v>11</v>
      </c>
      <c r="E68">
        <v>3139</v>
      </c>
      <c r="F68" t="s">
        <v>253</v>
      </c>
      <c r="H68" s="2">
        <v>76357440</v>
      </c>
      <c r="J68" t="s">
        <v>351</v>
      </c>
    </row>
    <row r="69" spans="1:12" x14ac:dyDescent="0.25">
      <c r="A69">
        <v>6135000000</v>
      </c>
      <c r="B69" t="str">
        <f>VLOOKUP(A69:A243,[2]BALANCE!$A$8:$B$160,2,FALSE)</f>
        <v>LOCATIONS MOBILIERES</v>
      </c>
      <c r="C69" s="5">
        <v>42369</v>
      </c>
      <c r="D69" t="s">
        <v>11</v>
      </c>
      <c r="E69">
        <v>3278</v>
      </c>
      <c r="F69" t="s">
        <v>255</v>
      </c>
      <c r="I69" s="2">
        <v>169929281.25</v>
      </c>
    </row>
    <row r="70" spans="1:12" x14ac:dyDescent="0.25">
      <c r="A70">
        <v>6135000000</v>
      </c>
      <c r="B70" t="str">
        <f>VLOOKUP(A70:A244,[2]BALANCE!$A$8:$B$160,2,FALSE)</f>
        <v>LOCATIONS MOBILIERES</v>
      </c>
      <c r="C70" s="5">
        <v>42369</v>
      </c>
      <c r="D70" t="s">
        <v>11</v>
      </c>
      <c r="E70">
        <v>3279</v>
      </c>
      <c r="F70" t="s">
        <v>256</v>
      </c>
      <c r="I70" s="2">
        <v>425732250</v>
      </c>
    </row>
    <row r="71" spans="1:12" x14ac:dyDescent="0.25">
      <c r="A71">
        <v>6140000000</v>
      </c>
      <c r="B71" t="str">
        <f>VLOOKUP(A71:A245,[2]BALANCE!$A$8:$B$160,2,FALSE)</f>
        <v>FRAIS DE SIEGE</v>
      </c>
      <c r="C71" s="5">
        <v>42094</v>
      </c>
      <c r="D71" t="s">
        <v>11</v>
      </c>
      <c r="E71">
        <v>1509</v>
      </c>
      <c r="F71" t="s">
        <v>209</v>
      </c>
      <c r="H71" s="9">
        <v>13633959.57</v>
      </c>
      <c r="J71" t="s">
        <v>351</v>
      </c>
    </row>
    <row r="72" spans="1:12" x14ac:dyDescent="0.25">
      <c r="A72">
        <v>6140000000</v>
      </c>
      <c r="B72" t="str">
        <f>VLOOKUP(A72:A246,[2]BALANCE!$A$8:$B$160,2,FALSE)</f>
        <v>FRAIS DE SIEGE</v>
      </c>
      <c r="C72" s="5">
        <v>42124</v>
      </c>
      <c r="D72" t="s">
        <v>11</v>
      </c>
      <c r="E72">
        <v>1510</v>
      </c>
      <c r="F72" t="s">
        <v>213</v>
      </c>
      <c r="H72" s="9">
        <v>12687420.949999999</v>
      </c>
      <c r="J72" t="s">
        <v>351</v>
      </c>
      <c r="K72" t="s">
        <v>500</v>
      </c>
    </row>
    <row r="73" spans="1:12" x14ac:dyDescent="0.25">
      <c r="A73">
        <v>6140000000</v>
      </c>
      <c r="B73" t="str">
        <f>VLOOKUP(A73:A247,[2]BALANCE!$A$8:$B$160,2,FALSE)</f>
        <v>FRAIS DE SIEGE</v>
      </c>
      <c r="C73" s="5">
        <v>42155</v>
      </c>
      <c r="D73" t="s">
        <v>11</v>
      </c>
      <c r="E73">
        <v>1511</v>
      </c>
      <c r="F73" t="s">
        <v>217</v>
      </c>
      <c r="H73" s="2">
        <v>8682644.2699999996</v>
      </c>
      <c r="J73" t="s">
        <v>351</v>
      </c>
    </row>
    <row r="74" spans="1:12" x14ac:dyDescent="0.25">
      <c r="A74">
        <v>6155100000</v>
      </c>
      <c r="B74" t="str">
        <f>VLOOKUP(A74:A248,[2]BALANCE!$A$8:$B$160,2,FALSE)</f>
        <v>ENTRET. REPARAT. AVION</v>
      </c>
      <c r="C74" s="5">
        <v>42006</v>
      </c>
      <c r="D74" t="s">
        <v>11</v>
      </c>
      <c r="E74">
        <v>59</v>
      </c>
      <c r="F74" t="s">
        <v>259</v>
      </c>
      <c r="H74" s="9">
        <v>1038692</v>
      </c>
      <c r="J74" t="s">
        <v>351</v>
      </c>
      <c r="L74" t="s">
        <v>560</v>
      </c>
    </row>
    <row r="75" spans="1:12" x14ac:dyDescent="0.25">
      <c r="A75">
        <v>6155100000</v>
      </c>
      <c r="B75" t="str">
        <f>VLOOKUP(A75:A249,[2]BALANCE!$A$8:$B$160,2,FALSE)</f>
        <v>ENTRET. REPARAT. AVION</v>
      </c>
      <c r="C75" s="5">
        <v>42013</v>
      </c>
      <c r="D75" t="s">
        <v>11</v>
      </c>
      <c r="E75">
        <v>39</v>
      </c>
      <c r="F75" t="s">
        <v>260</v>
      </c>
      <c r="H75" s="2">
        <v>1556555.52</v>
      </c>
    </row>
    <row r="76" spans="1:12" x14ac:dyDescent="0.25">
      <c r="A76">
        <v>6155100000</v>
      </c>
      <c r="B76" t="str">
        <f>VLOOKUP(A76:A250,[2]BALANCE!$A$8:$B$160,2,FALSE)</f>
        <v>ENTRET. REPARAT. AVION</v>
      </c>
      <c r="C76" s="5">
        <v>42067</v>
      </c>
      <c r="D76" t="s">
        <v>11</v>
      </c>
      <c r="E76">
        <v>663</v>
      </c>
      <c r="F76" t="s">
        <v>336</v>
      </c>
      <c r="H76" s="2">
        <v>8227384</v>
      </c>
      <c r="J76" t="s">
        <v>351</v>
      </c>
    </row>
    <row r="77" spans="1:12" x14ac:dyDescent="0.25">
      <c r="A77">
        <v>6155100000</v>
      </c>
      <c r="B77" t="str">
        <f>VLOOKUP(A77:A251,[2]BALANCE!$A$8:$B$160,2,FALSE)</f>
        <v>ENTRET. REPARAT. AVION</v>
      </c>
      <c r="C77" s="5">
        <v>42177</v>
      </c>
      <c r="D77" t="s">
        <v>11</v>
      </c>
      <c r="E77">
        <v>1430</v>
      </c>
      <c r="F77" t="s">
        <v>337</v>
      </c>
      <c r="H77" s="2">
        <v>13403611</v>
      </c>
      <c r="J77" t="s">
        <v>351</v>
      </c>
    </row>
    <row r="78" spans="1:12" x14ac:dyDescent="0.25">
      <c r="A78">
        <v>6155100000</v>
      </c>
      <c r="B78" t="str">
        <f>VLOOKUP(A78:A252,[2]BALANCE!$A$8:$B$160,2,FALSE)</f>
        <v>ENTRET. REPARAT. AVION</v>
      </c>
      <c r="C78" s="5">
        <v>42263</v>
      </c>
      <c r="D78" t="s">
        <v>11</v>
      </c>
      <c r="E78">
        <v>2261</v>
      </c>
      <c r="F78" t="s">
        <v>338</v>
      </c>
      <c r="H78" s="9">
        <v>4059475</v>
      </c>
      <c r="J78" t="s">
        <v>351</v>
      </c>
      <c r="L78" t="s">
        <v>501</v>
      </c>
    </row>
    <row r="79" spans="1:12" x14ac:dyDescent="0.25">
      <c r="A79">
        <v>6155100000</v>
      </c>
      <c r="B79" t="str">
        <f>VLOOKUP(A79:A253,[2]BALANCE!$A$8:$B$160,2,FALSE)</f>
        <v>ENTRET. REPARAT. AVION</v>
      </c>
      <c r="C79" s="5">
        <v>42339</v>
      </c>
      <c r="D79" t="s">
        <v>11</v>
      </c>
      <c r="E79">
        <v>3095</v>
      </c>
      <c r="F79" t="s">
        <v>264</v>
      </c>
      <c r="H79" s="2">
        <v>16376977.5</v>
      </c>
      <c r="J79" t="s">
        <v>351</v>
      </c>
      <c r="L79" t="s">
        <v>561</v>
      </c>
    </row>
    <row r="80" spans="1:12" x14ac:dyDescent="0.25">
      <c r="A80">
        <v>6155100000</v>
      </c>
      <c r="B80" t="str">
        <f>VLOOKUP(A80:A254,[2]BALANCE!$A$8:$B$160,2,FALSE)</f>
        <v>ENTRET. REPARAT. AVION</v>
      </c>
      <c r="C80" s="5">
        <v>42341</v>
      </c>
      <c r="D80" t="s">
        <v>11</v>
      </c>
      <c r="E80">
        <v>2727</v>
      </c>
      <c r="F80" t="s">
        <v>247</v>
      </c>
      <c r="H80" s="9">
        <v>3205282.87</v>
      </c>
      <c r="J80" t="s">
        <v>351</v>
      </c>
      <c r="L80" t="s">
        <v>561</v>
      </c>
    </row>
    <row r="81" spans="1:12" x14ac:dyDescent="0.25">
      <c r="A81">
        <v>6155200000</v>
      </c>
      <c r="B81" t="str">
        <f>VLOOKUP(A81:A255,[2]BALANCE!$A$8:$B$160,2,FALSE)</f>
        <v>ENTRET. REPARAT. MAT. ROULANT</v>
      </c>
      <c r="C81" s="5">
        <v>42142</v>
      </c>
      <c r="D81" t="s">
        <v>11</v>
      </c>
      <c r="E81">
        <v>1334</v>
      </c>
      <c r="F81" t="s">
        <v>214</v>
      </c>
      <c r="H81" s="2">
        <v>670000</v>
      </c>
      <c r="J81" t="s">
        <v>351</v>
      </c>
      <c r="K81" t="s">
        <v>494</v>
      </c>
      <c r="L81" t="s">
        <v>439</v>
      </c>
    </row>
    <row r="82" spans="1:12" x14ac:dyDescent="0.25">
      <c r="A82">
        <v>6155200000</v>
      </c>
      <c r="B82" t="str">
        <f>VLOOKUP(A82:A256,[2]BALANCE!$A$8:$B$160,2,FALSE)</f>
        <v>ENTRET. REPARAT. MAT. ROULANT</v>
      </c>
      <c r="C82" s="5">
        <v>42186</v>
      </c>
      <c r="D82" t="s">
        <v>11</v>
      </c>
      <c r="E82">
        <v>2566</v>
      </c>
      <c r="F82" t="s">
        <v>220</v>
      </c>
      <c r="H82" s="2">
        <v>670000</v>
      </c>
      <c r="J82" t="s">
        <v>351</v>
      </c>
    </row>
    <row r="83" spans="1:12" x14ac:dyDescent="0.25">
      <c r="A83">
        <v>6155200000</v>
      </c>
      <c r="B83" t="str">
        <f>VLOOKUP(A83:A257,[2]BALANCE!$A$8:$B$160,2,FALSE)</f>
        <v>ENTRET. REPARAT. MAT. ROULANT</v>
      </c>
      <c r="C83" s="5">
        <v>42354</v>
      </c>
      <c r="D83" t="s">
        <v>26</v>
      </c>
      <c r="E83">
        <v>2857</v>
      </c>
      <c r="F83" t="s">
        <v>316</v>
      </c>
      <c r="H83" s="2">
        <v>200000</v>
      </c>
      <c r="J83" t="s">
        <v>351</v>
      </c>
      <c r="K83" t="s">
        <v>506</v>
      </c>
    </row>
    <row r="84" spans="1:12" x14ac:dyDescent="0.25">
      <c r="A84">
        <v>6155300000</v>
      </c>
      <c r="B84" t="str">
        <f>VLOOKUP(A84:A258,[2]BALANCE!$A$8:$B$160,2,FALSE)</f>
        <v>ENTRETIEN DIVERS</v>
      </c>
      <c r="C84" s="5">
        <v>42153</v>
      </c>
      <c r="D84" t="s">
        <v>26</v>
      </c>
      <c r="E84">
        <v>1145</v>
      </c>
      <c r="F84" t="s">
        <v>304</v>
      </c>
      <c r="H84" s="2">
        <v>175000</v>
      </c>
    </row>
    <row r="85" spans="1:12" x14ac:dyDescent="0.25">
      <c r="A85">
        <v>6155300000</v>
      </c>
      <c r="B85" t="str">
        <f>VLOOKUP(A85:A259,[2]BALANCE!$A$8:$B$160,2,FALSE)</f>
        <v>ENTRETIEN DIVERS</v>
      </c>
      <c r="C85" s="5">
        <v>42212</v>
      </c>
      <c r="D85" t="s">
        <v>11</v>
      </c>
      <c r="E85">
        <v>1704</v>
      </c>
      <c r="F85" t="s">
        <v>225</v>
      </c>
      <c r="H85" s="2">
        <v>589416</v>
      </c>
      <c r="J85" t="s">
        <v>351</v>
      </c>
      <c r="K85" t="s">
        <v>494</v>
      </c>
      <c r="L85" t="s">
        <v>502</v>
      </c>
    </row>
    <row r="86" spans="1:12" x14ac:dyDescent="0.25">
      <c r="A86">
        <v>6155300000</v>
      </c>
      <c r="B86" t="str">
        <f>VLOOKUP(A86:A260,[2]BALANCE!$A$8:$B$160,2,FALSE)</f>
        <v>ENTRETIEN DIVERS</v>
      </c>
      <c r="C86" s="5">
        <v>42215</v>
      </c>
      <c r="D86" t="s">
        <v>11</v>
      </c>
      <c r="E86">
        <v>1941</v>
      </c>
      <c r="F86" t="s">
        <v>227</v>
      </c>
      <c r="H86" s="2">
        <v>589416</v>
      </c>
      <c r="J86" t="s">
        <v>351</v>
      </c>
      <c r="K86" t="s">
        <v>494</v>
      </c>
      <c r="L86" t="s">
        <v>502</v>
      </c>
    </row>
    <row r="87" spans="1:12" x14ac:dyDescent="0.25">
      <c r="A87">
        <v>6155300000</v>
      </c>
      <c r="B87" t="str">
        <f>VLOOKUP(A87:A261,[2]BALANCE!$A$8:$B$160,2,FALSE)</f>
        <v>ENTRETIEN DIVERS</v>
      </c>
      <c r="C87" s="5">
        <v>42264</v>
      </c>
      <c r="D87" t="s">
        <v>11</v>
      </c>
      <c r="E87">
        <v>2262</v>
      </c>
      <c r="F87" t="s">
        <v>233</v>
      </c>
      <c r="H87" s="2">
        <v>2268000</v>
      </c>
      <c r="J87" t="s">
        <v>351</v>
      </c>
      <c r="L87" t="s">
        <v>503</v>
      </c>
    </row>
    <row r="88" spans="1:12" x14ac:dyDescent="0.25">
      <c r="A88">
        <v>6160000000</v>
      </c>
      <c r="B88" t="str">
        <f>VLOOKUP(A88:A262,[2]BALANCE!$A$8:$B$160,2,FALSE)</f>
        <v>PRIMES D'ASSURANCES</v>
      </c>
      <c r="C88" s="5">
        <v>42035</v>
      </c>
      <c r="D88" t="s">
        <v>11</v>
      </c>
      <c r="E88">
        <v>134</v>
      </c>
      <c r="F88" t="s">
        <v>292</v>
      </c>
      <c r="H88" s="2">
        <v>7520006</v>
      </c>
    </row>
    <row r="89" spans="1:12" x14ac:dyDescent="0.25">
      <c r="A89">
        <v>6160000000</v>
      </c>
      <c r="B89" t="str">
        <f>VLOOKUP(A89:A263,[2]BALANCE!$A$8:$B$160,2,FALSE)</f>
        <v>PRIMES D'ASSURANCES</v>
      </c>
      <c r="C89" s="5">
        <v>42036</v>
      </c>
      <c r="D89" t="s">
        <v>11</v>
      </c>
      <c r="E89">
        <v>234</v>
      </c>
      <c r="F89" t="s">
        <v>339</v>
      </c>
      <c r="H89" s="2">
        <v>6548559</v>
      </c>
    </row>
    <row r="90" spans="1:12" x14ac:dyDescent="0.25">
      <c r="A90">
        <v>6160000000</v>
      </c>
      <c r="B90" t="str">
        <f>VLOOKUP(A90:A264,[2]BALANCE!$A$8:$B$160,2,FALSE)</f>
        <v>PRIMES D'ASSURANCES</v>
      </c>
      <c r="C90" s="5">
        <v>42063</v>
      </c>
      <c r="D90" t="s">
        <v>11</v>
      </c>
      <c r="E90">
        <v>135</v>
      </c>
      <c r="F90" t="s">
        <v>293</v>
      </c>
      <c r="H90" s="2">
        <v>7520006</v>
      </c>
    </row>
    <row r="91" spans="1:12" x14ac:dyDescent="0.25">
      <c r="A91">
        <v>6160000000</v>
      </c>
      <c r="B91" t="str">
        <f>VLOOKUP(A91:A265,[2]BALANCE!$A$8:$B$160,2,FALSE)</f>
        <v>PRIMES D'ASSURANCES</v>
      </c>
      <c r="C91" s="5">
        <v>42166</v>
      </c>
      <c r="D91" t="s">
        <v>11</v>
      </c>
      <c r="E91">
        <v>1238</v>
      </c>
      <c r="F91" t="s">
        <v>219</v>
      </c>
      <c r="I91" s="2">
        <v>2367521.7799999998</v>
      </c>
    </row>
    <row r="92" spans="1:12" x14ac:dyDescent="0.25">
      <c r="A92">
        <v>6160000000</v>
      </c>
      <c r="B92" t="str">
        <f>VLOOKUP(A92:A266,[2]BALANCE!$A$8:$B$160,2,FALSE)</f>
        <v>PRIMES D'ASSURANCES</v>
      </c>
      <c r="C92" s="5">
        <v>42347</v>
      </c>
      <c r="D92" t="s">
        <v>11</v>
      </c>
      <c r="E92">
        <v>2804</v>
      </c>
      <c r="F92" t="s">
        <v>250</v>
      </c>
      <c r="H92" s="8">
        <v>11583416</v>
      </c>
      <c r="J92" t="s">
        <v>351</v>
      </c>
      <c r="L92" t="s">
        <v>562</v>
      </c>
    </row>
    <row r="93" spans="1:12" x14ac:dyDescent="0.25">
      <c r="A93">
        <v>6160000000</v>
      </c>
      <c r="B93" t="str">
        <f>VLOOKUP(A93:A267,[2]BALANCE!$A$8:$B$160,2,FALSE)</f>
        <v>PRIMES D'ASSURANCES</v>
      </c>
      <c r="C93" s="5">
        <v>42369</v>
      </c>
      <c r="D93" t="s">
        <v>11</v>
      </c>
      <c r="E93">
        <v>244</v>
      </c>
      <c r="F93" t="s">
        <v>295</v>
      </c>
      <c r="H93" s="2">
        <v>6548559</v>
      </c>
    </row>
    <row r="94" spans="1:12" x14ac:dyDescent="0.25">
      <c r="A94">
        <v>6181000000</v>
      </c>
      <c r="B94" t="str">
        <f>VLOOKUP(A94:A268,[2]BALANCE!$A$8:$B$160,2,FALSE)</f>
        <v>DOCUMENTATION GENERALE</v>
      </c>
      <c r="C94" s="5">
        <v>42342</v>
      </c>
      <c r="D94" t="s">
        <v>26</v>
      </c>
      <c r="E94">
        <v>2829</v>
      </c>
      <c r="F94" t="s">
        <v>311</v>
      </c>
      <c r="H94" s="9">
        <v>350000</v>
      </c>
      <c r="J94" t="s">
        <v>351</v>
      </c>
      <c r="K94" t="s">
        <v>505</v>
      </c>
      <c r="L94" t="s">
        <v>793</v>
      </c>
    </row>
    <row r="95" spans="1:12" x14ac:dyDescent="0.25">
      <c r="A95">
        <v>6181100000</v>
      </c>
      <c r="B95" t="str">
        <f>VLOOKUP(A95:A269,[2]BALANCE!$A$8:$B$160,2,FALSE)</f>
        <v>DOCUMENTATION TECHNI AVION</v>
      </c>
      <c r="C95" s="5">
        <v>42036</v>
      </c>
      <c r="D95" t="s">
        <v>11</v>
      </c>
      <c r="E95">
        <v>322</v>
      </c>
      <c r="F95" t="s">
        <v>205</v>
      </c>
      <c r="H95" s="2">
        <v>5329467</v>
      </c>
      <c r="J95" t="s">
        <v>351</v>
      </c>
    </row>
    <row r="96" spans="1:12" x14ac:dyDescent="0.25">
      <c r="A96">
        <v>6181100000</v>
      </c>
      <c r="B96" t="str">
        <f>VLOOKUP(A96:A270,[2]BALANCE!$A$8:$B$160,2,FALSE)</f>
        <v>DOCUMENTATION TECHNI AVION</v>
      </c>
      <c r="C96" s="5">
        <v>42066</v>
      </c>
      <c r="D96" t="s">
        <v>11</v>
      </c>
      <c r="E96">
        <v>556</v>
      </c>
      <c r="F96" t="s">
        <v>261</v>
      </c>
      <c r="H96" s="2">
        <v>4958720</v>
      </c>
      <c r="J96" t="s">
        <v>351</v>
      </c>
      <c r="L96" t="s">
        <v>563</v>
      </c>
    </row>
    <row r="97" spans="1:14" x14ac:dyDescent="0.25">
      <c r="A97">
        <v>6181100000</v>
      </c>
      <c r="B97" t="str">
        <f>VLOOKUP(A97:A271,[2]BALANCE!$A$8:$B$160,2,FALSE)</f>
        <v>DOCUMENTATION TECHNI AVION</v>
      </c>
      <c r="C97" s="5">
        <v>42174</v>
      </c>
      <c r="D97" t="s">
        <v>11</v>
      </c>
      <c r="E97">
        <v>1354</v>
      </c>
      <c r="F97" t="s">
        <v>340</v>
      </c>
      <c r="H97" s="2">
        <v>2849730.32</v>
      </c>
      <c r="J97" t="s">
        <v>351</v>
      </c>
      <c r="L97" t="s">
        <v>504</v>
      </c>
    </row>
    <row r="98" spans="1:14" x14ac:dyDescent="0.25">
      <c r="A98">
        <v>6181100000</v>
      </c>
      <c r="B98" t="str">
        <f>VLOOKUP(A98:A272,[2]BALANCE!$A$8:$B$160,2,FALSE)</f>
        <v>DOCUMENTATION TECHNI AVION</v>
      </c>
      <c r="C98" s="5">
        <v>42261</v>
      </c>
      <c r="D98" t="s">
        <v>11</v>
      </c>
      <c r="E98">
        <v>2280</v>
      </c>
      <c r="F98" t="s">
        <v>232</v>
      </c>
      <c r="H98" s="2">
        <v>1674247.5</v>
      </c>
      <c r="J98" t="s">
        <v>351</v>
      </c>
    </row>
    <row r="99" spans="1:14" x14ac:dyDescent="0.25">
      <c r="A99">
        <v>6181100000</v>
      </c>
      <c r="B99" t="str">
        <f>VLOOKUP(A99:A273,[2]BALANCE!$A$8:$B$160,2,FALSE)</f>
        <v>DOCUMENTATION TECHNI AVION</v>
      </c>
      <c r="C99" s="5">
        <v>42261</v>
      </c>
      <c r="D99" t="s">
        <v>11</v>
      </c>
      <c r="E99">
        <v>2280</v>
      </c>
      <c r="F99" t="s">
        <v>232</v>
      </c>
      <c r="H99" s="2">
        <v>1674247.5</v>
      </c>
      <c r="J99" t="s">
        <v>351</v>
      </c>
    </row>
    <row r="100" spans="1:14" x14ac:dyDescent="0.25">
      <c r="A100">
        <v>6185000000</v>
      </c>
      <c r="B100" t="str">
        <f>VLOOKUP(A100:A274,[2]BALANCE!$A$8:$B$160,2,FALSE)</f>
        <v>FRAIS DE SEMINAIRES,CONF.</v>
      </c>
      <c r="C100" s="5">
        <v>42353</v>
      </c>
      <c r="D100" t="s">
        <v>26</v>
      </c>
      <c r="E100">
        <v>2852</v>
      </c>
      <c r="F100" t="s">
        <v>315</v>
      </c>
      <c r="H100" s="2">
        <v>200000</v>
      </c>
      <c r="J100" t="s">
        <v>351</v>
      </c>
      <c r="K100" t="s">
        <v>493</v>
      </c>
    </row>
    <row r="101" spans="1:14" x14ac:dyDescent="0.25">
      <c r="A101">
        <v>6190000000</v>
      </c>
      <c r="B101" t="str">
        <f>VLOOKUP(A101:A275,[2]BALANCE!$A$8:$B$160,2,FALSE)</f>
        <v>RABAIS,REM.,RIST.,S/ACHATS</v>
      </c>
      <c r="C101" s="5">
        <v>42369</v>
      </c>
      <c r="D101" t="s">
        <v>11</v>
      </c>
      <c r="E101">
        <v>3280</v>
      </c>
      <c r="F101" t="s">
        <v>257</v>
      </c>
      <c r="I101" s="2">
        <v>108843750</v>
      </c>
    </row>
    <row r="102" spans="1:14" x14ac:dyDescent="0.25">
      <c r="A102">
        <v>6190000000</v>
      </c>
      <c r="B102" t="str">
        <f>VLOOKUP(A102:A276,[2]BALANCE!$A$8:$B$160,2,FALSE)</f>
        <v>RABAIS,REM.,RIST.,S/ACHATS</v>
      </c>
      <c r="C102" s="5">
        <v>42369</v>
      </c>
      <c r="D102" t="s">
        <v>11</v>
      </c>
      <c r="E102">
        <v>3281</v>
      </c>
      <c r="F102" t="s">
        <v>258</v>
      </c>
      <c r="I102" s="2">
        <v>290250000</v>
      </c>
    </row>
    <row r="103" spans="1:14" x14ac:dyDescent="0.25">
      <c r="A103">
        <v>6210000000</v>
      </c>
      <c r="B103" t="str">
        <f>VLOOKUP(A103:A277,[2]BALANCE!$A$8:$B$160,2,FALSE)</f>
        <v>PERSONNEL EXTERIEUR A L'ENTREPRISE</v>
      </c>
      <c r="C103" s="5">
        <v>42180</v>
      </c>
      <c r="D103" t="s">
        <v>26</v>
      </c>
      <c r="E103">
        <v>1365</v>
      </c>
      <c r="F103" t="s">
        <v>306</v>
      </c>
      <c r="H103" s="8">
        <v>200000</v>
      </c>
      <c r="J103" t="s">
        <v>351</v>
      </c>
      <c r="K103" s="16" t="s">
        <v>507</v>
      </c>
      <c r="L103" t="s">
        <v>564</v>
      </c>
    </row>
    <row r="104" spans="1:14" x14ac:dyDescent="0.25">
      <c r="A104">
        <v>6226000000</v>
      </c>
      <c r="B104" t="str">
        <f>VLOOKUP(A104:A278,[2]BALANCE!$A$8:$B$160,2,FALSE)</f>
        <v>HONORAIRES</v>
      </c>
      <c r="C104" s="5">
        <v>42017</v>
      </c>
      <c r="D104" t="s">
        <v>11</v>
      </c>
      <c r="E104">
        <v>1439</v>
      </c>
      <c r="F104" t="s">
        <v>284</v>
      </c>
      <c r="H104" s="9">
        <v>11083619.16</v>
      </c>
      <c r="J104" t="s">
        <v>351</v>
      </c>
      <c r="K104" t="s">
        <v>494</v>
      </c>
      <c r="L104" t="s">
        <v>792</v>
      </c>
    </row>
    <row r="105" spans="1:14" x14ac:dyDescent="0.25">
      <c r="A105">
        <v>6226000000</v>
      </c>
      <c r="B105" t="str">
        <f>VLOOKUP(A105:A279,[2]BALANCE!$A$8:$B$160,2,FALSE)</f>
        <v>HONORAIRES</v>
      </c>
      <c r="C105" s="5">
        <v>42297</v>
      </c>
      <c r="D105" t="s">
        <v>11</v>
      </c>
      <c r="E105">
        <v>2949</v>
      </c>
      <c r="F105" t="s">
        <v>238</v>
      </c>
      <c r="H105" s="2">
        <v>4166666.67</v>
      </c>
    </row>
    <row r="106" spans="1:14" x14ac:dyDescent="0.25">
      <c r="A106">
        <v>6226000000</v>
      </c>
      <c r="B106" t="str">
        <f>VLOOKUP(A106:A280,[2]BALANCE!$A$8:$B$160,2,FALSE)</f>
        <v>HONORAIRES</v>
      </c>
      <c r="C106" s="5">
        <v>42297</v>
      </c>
      <c r="D106" t="s">
        <v>10</v>
      </c>
      <c r="E106">
        <v>3181</v>
      </c>
      <c r="F106" t="s">
        <v>267</v>
      </c>
      <c r="I106" s="2">
        <v>5000000</v>
      </c>
    </row>
    <row r="107" spans="1:14" x14ac:dyDescent="0.25">
      <c r="A107">
        <v>6230000000</v>
      </c>
      <c r="B107" t="str">
        <f>VLOOKUP(A107:A281,[2]BALANCE!$A$8:$B$160,2,FALSE)</f>
        <v>PUBLICITE, RELATIONS PUBLIQUE</v>
      </c>
      <c r="C107" s="5">
        <v>42114</v>
      </c>
      <c r="D107" t="s">
        <v>11</v>
      </c>
      <c r="E107">
        <v>1065</v>
      </c>
      <c r="F107" t="s">
        <v>211</v>
      </c>
      <c r="H107" s="2">
        <v>371500</v>
      </c>
      <c r="J107" t="s">
        <v>351</v>
      </c>
      <c r="M107" t="s">
        <v>439</v>
      </c>
      <c r="N107" t="s">
        <v>439</v>
      </c>
    </row>
    <row r="108" spans="1:14" x14ac:dyDescent="0.25">
      <c r="A108">
        <v>6251000000</v>
      </c>
      <c r="B108" t="str">
        <f>VLOOKUP(A108:A282,[2]BALANCE!$A$8:$B$160,2,FALSE)</f>
        <v>VOYAGE ET DEPLACEMENT</v>
      </c>
      <c r="C108" s="5">
        <v>42016</v>
      </c>
      <c r="D108" t="s">
        <v>11</v>
      </c>
      <c r="E108">
        <v>60</v>
      </c>
      <c r="F108" t="s">
        <v>197</v>
      </c>
      <c r="H108" s="2">
        <v>4140000</v>
      </c>
      <c r="J108" t="s">
        <v>351</v>
      </c>
    </row>
    <row r="109" spans="1:14" x14ac:dyDescent="0.25">
      <c r="A109">
        <v>6251000000</v>
      </c>
      <c r="B109" t="str">
        <f>VLOOKUP(A109:A283,[2]BALANCE!$A$8:$B$160,2,FALSE)</f>
        <v>VOYAGE ET DEPLACEMENT</v>
      </c>
      <c r="C109" s="5">
        <v>42040</v>
      </c>
      <c r="D109" t="s">
        <v>11</v>
      </c>
      <c r="E109">
        <v>334</v>
      </c>
      <c r="F109" t="s">
        <v>207</v>
      </c>
      <c r="H109" s="2">
        <v>4190000</v>
      </c>
      <c r="J109" t="s">
        <v>351</v>
      </c>
    </row>
    <row r="110" spans="1:14" x14ac:dyDescent="0.25">
      <c r="A110">
        <v>6251000000</v>
      </c>
      <c r="B110" t="str">
        <f>VLOOKUP(A110:A284,[2]BALANCE!$A$8:$B$160,2,FALSE)</f>
        <v>VOYAGE ET DEPLACEMENT</v>
      </c>
      <c r="C110" s="5">
        <v>42209</v>
      </c>
      <c r="D110" t="s">
        <v>11</v>
      </c>
      <c r="E110">
        <v>2135</v>
      </c>
      <c r="F110" t="s">
        <v>224</v>
      </c>
      <c r="H110" s="2">
        <v>2273316.67</v>
      </c>
      <c r="J110" t="s">
        <v>351</v>
      </c>
    </row>
    <row r="111" spans="1:14" x14ac:dyDescent="0.25">
      <c r="A111">
        <v>6252000000</v>
      </c>
      <c r="B111" t="str">
        <f>VLOOKUP(A111:A285,[2]BALANCE!$A$8:$B$160,2,FALSE)</f>
        <v>MISSIONS</v>
      </c>
      <c r="C111" s="5">
        <v>42047</v>
      </c>
      <c r="D111" t="s">
        <v>262</v>
      </c>
      <c r="E111">
        <v>3245</v>
      </c>
      <c r="F111" t="s">
        <v>326</v>
      </c>
      <c r="H111" s="2">
        <v>9493341</v>
      </c>
      <c r="J111" t="s">
        <v>351</v>
      </c>
      <c r="K111" t="s">
        <v>509</v>
      </c>
      <c r="L111" t="s">
        <v>510</v>
      </c>
    </row>
    <row r="112" spans="1:14" x14ac:dyDescent="0.25">
      <c r="A112">
        <v>6252000000</v>
      </c>
      <c r="B112" t="str">
        <f>VLOOKUP(A112:A286,[2]BALANCE!$A$8:$B$160,2,FALSE)</f>
        <v>MISSIONS</v>
      </c>
      <c r="C112" s="5">
        <v>42101</v>
      </c>
      <c r="D112" t="s">
        <v>140</v>
      </c>
      <c r="E112">
        <v>2987</v>
      </c>
      <c r="F112" t="s">
        <v>320</v>
      </c>
      <c r="H112" s="2">
        <v>11032807.5</v>
      </c>
    </row>
    <row r="113" spans="1:12" x14ac:dyDescent="0.25">
      <c r="A113">
        <v>6252000000</v>
      </c>
      <c r="B113" t="str">
        <f>VLOOKUP(A113:A287,[2]BALANCE!$A$8:$B$160,2,FALSE)</f>
        <v>MISSIONS</v>
      </c>
      <c r="C113" s="5">
        <v>42103</v>
      </c>
      <c r="D113" t="s">
        <v>140</v>
      </c>
      <c r="E113">
        <v>2998</v>
      </c>
      <c r="F113" t="s">
        <v>322</v>
      </c>
      <c r="I113" s="2">
        <v>11049480</v>
      </c>
    </row>
    <row r="114" spans="1:12" x14ac:dyDescent="0.25">
      <c r="A114">
        <v>6252000000</v>
      </c>
      <c r="B114" t="str">
        <f>VLOOKUP(A114:A288,[2]BALANCE!$A$8:$B$160,2,FALSE)</f>
        <v>MISSIONS</v>
      </c>
      <c r="C114" s="5">
        <v>42130</v>
      </c>
      <c r="D114" t="s">
        <v>288</v>
      </c>
      <c r="E114">
        <v>3072</v>
      </c>
      <c r="F114" t="s">
        <v>327</v>
      </c>
      <c r="H114" s="2">
        <v>6296000</v>
      </c>
    </row>
    <row r="115" spans="1:12" x14ac:dyDescent="0.25">
      <c r="A115">
        <v>6252000000</v>
      </c>
      <c r="B115" t="str">
        <f>VLOOKUP(A115:A289,[2]BALANCE!$A$8:$B$160,2,FALSE)</f>
        <v>MISSIONS</v>
      </c>
      <c r="C115" s="5">
        <v>42182</v>
      </c>
      <c r="D115" t="s">
        <v>140</v>
      </c>
      <c r="E115">
        <v>3022</v>
      </c>
      <c r="F115" t="s">
        <v>323</v>
      </c>
      <c r="H115" s="2">
        <v>12592000</v>
      </c>
    </row>
    <row r="116" spans="1:12" x14ac:dyDescent="0.25">
      <c r="A116">
        <v>6252000000</v>
      </c>
      <c r="B116" t="str">
        <f>VLOOKUP(A116:A290,[2]BALANCE!$A$8:$B$160,2,FALSE)</f>
        <v>MISSIONS</v>
      </c>
      <c r="C116" s="5">
        <v>42296</v>
      </c>
      <c r="D116" t="s">
        <v>11</v>
      </c>
      <c r="E116">
        <v>2678</v>
      </c>
      <c r="F116" t="s">
        <v>237</v>
      </c>
      <c r="H116" s="2">
        <v>4535133.33</v>
      </c>
      <c r="J116" t="s">
        <v>351</v>
      </c>
    </row>
    <row r="117" spans="1:12" x14ac:dyDescent="0.25">
      <c r="A117">
        <v>6252000000</v>
      </c>
      <c r="B117" t="str">
        <f>VLOOKUP(A117:A291,[2]BALANCE!$A$8:$B$160,2,FALSE)</f>
        <v>MISSIONS</v>
      </c>
      <c r="C117" s="5">
        <v>42305</v>
      </c>
      <c r="D117" t="s">
        <v>11</v>
      </c>
      <c r="E117">
        <v>2452</v>
      </c>
      <c r="F117" t="s">
        <v>239</v>
      </c>
      <c r="H117" s="2">
        <v>9899200</v>
      </c>
      <c r="J117" t="s">
        <v>351</v>
      </c>
      <c r="L117" t="s">
        <v>511</v>
      </c>
    </row>
    <row r="118" spans="1:12" x14ac:dyDescent="0.25">
      <c r="A118">
        <v>6254000000</v>
      </c>
      <c r="B118" t="str">
        <f>VLOOKUP(A118:A292,[2]BALANCE!$A$8:$B$160,2,FALSE)</f>
        <v>RESTAURATION</v>
      </c>
      <c r="C118" s="5">
        <v>42037</v>
      </c>
      <c r="D118" t="s">
        <v>140</v>
      </c>
      <c r="E118">
        <v>2981</v>
      </c>
      <c r="F118" t="s">
        <v>317</v>
      </c>
      <c r="H118" s="2">
        <v>11248342</v>
      </c>
    </row>
    <row r="119" spans="1:12" x14ac:dyDescent="0.25">
      <c r="A119">
        <v>6257000000</v>
      </c>
      <c r="B119" t="str">
        <f>VLOOKUP(A119:A293,[2]BALANCE!$A$8:$B$160,2,FALSE)</f>
        <v>RECEPTIONS</v>
      </c>
      <c r="C119" s="5">
        <v>42105</v>
      </c>
      <c r="D119" t="s">
        <v>11</v>
      </c>
      <c r="E119">
        <v>1073</v>
      </c>
      <c r="F119" t="s">
        <v>210</v>
      </c>
      <c r="H119" s="9">
        <v>10192100</v>
      </c>
      <c r="J119" t="s">
        <v>351</v>
      </c>
      <c r="L119" t="s">
        <v>791</v>
      </c>
    </row>
    <row r="120" spans="1:12" x14ac:dyDescent="0.25">
      <c r="A120">
        <v>6257000000</v>
      </c>
      <c r="B120" t="str">
        <f>VLOOKUP(A120:A294,[2]BALANCE!$A$8:$B$160,2,FALSE)</f>
        <v>RECEPTIONS</v>
      </c>
      <c r="C120" s="5">
        <v>42121</v>
      </c>
      <c r="D120" t="s">
        <v>26</v>
      </c>
      <c r="E120">
        <v>918</v>
      </c>
      <c r="F120" t="s">
        <v>303</v>
      </c>
      <c r="H120" s="2">
        <v>1500000</v>
      </c>
      <c r="J120" t="s">
        <v>351</v>
      </c>
      <c r="K120" s="16" t="s">
        <v>512</v>
      </c>
      <c r="L120" t="s">
        <v>513</v>
      </c>
    </row>
    <row r="121" spans="1:12" x14ac:dyDescent="0.25">
      <c r="A121">
        <v>6257000000</v>
      </c>
      <c r="B121" t="str">
        <f>VLOOKUP(A121:A295,[2]BALANCE!$A$8:$B$160,2,FALSE)</f>
        <v>RECEPTIONS</v>
      </c>
      <c r="C121" s="5">
        <v>42213</v>
      </c>
      <c r="D121" t="s">
        <v>11</v>
      </c>
      <c r="E121">
        <v>1659</v>
      </c>
      <c r="F121" t="s">
        <v>226</v>
      </c>
      <c r="H121" s="2">
        <v>696833.33</v>
      </c>
      <c r="J121" t="s">
        <v>351</v>
      </c>
      <c r="L121" t="s">
        <v>514</v>
      </c>
    </row>
    <row r="122" spans="1:12" x14ac:dyDescent="0.25">
      <c r="A122">
        <v>6260000000</v>
      </c>
      <c r="B122" t="str">
        <f>VLOOKUP(A122:A296,[2]BALANCE!$A$8:$B$160,2,FALSE)</f>
        <v>FRAIS POSTAUX &amp; TELECOM.</v>
      </c>
      <c r="C122" s="5">
        <v>42054</v>
      </c>
      <c r="D122" t="s">
        <v>11</v>
      </c>
      <c r="E122">
        <v>437</v>
      </c>
      <c r="F122" t="s">
        <v>208</v>
      </c>
      <c r="H122" s="8">
        <v>946285</v>
      </c>
      <c r="J122" t="s">
        <v>351</v>
      </c>
      <c r="K122" t="s">
        <v>515</v>
      </c>
      <c r="L122" t="s">
        <v>516</v>
      </c>
    </row>
    <row r="123" spans="1:12" x14ac:dyDescent="0.25">
      <c r="A123">
        <v>6260000000</v>
      </c>
      <c r="B123" t="str">
        <f>VLOOKUP(A123:A297,[2]BALANCE!$A$8:$B$160,2,FALSE)</f>
        <v>FRAIS POSTAUX &amp; TELECOM.</v>
      </c>
      <c r="C123" s="5">
        <v>42069</v>
      </c>
      <c r="D123" t="s">
        <v>26</v>
      </c>
      <c r="E123">
        <v>503</v>
      </c>
      <c r="F123" t="s">
        <v>300</v>
      </c>
      <c r="H123" s="8">
        <v>509000</v>
      </c>
      <c r="J123" t="s">
        <v>351</v>
      </c>
      <c r="K123" t="s">
        <v>517</v>
      </c>
    </row>
    <row r="124" spans="1:12" x14ac:dyDescent="0.25">
      <c r="A124">
        <v>6267000000</v>
      </c>
      <c r="B124" t="str">
        <f>VLOOKUP(A124:A298,[2]BALANCE!$A$8:$B$160,2,FALSE)</f>
        <v>REDEVANCE TELEPHONIQUE</v>
      </c>
      <c r="C124" s="5">
        <v>42035</v>
      </c>
      <c r="D124" t="s">
        <v>11</v>
      </c>
      <c r="E124">
        <v>119</v>
      </c>
      <c r="F124" t="s">
        <v>203</v>
      </c>
      <c r="H124" s="2">
        <v>1668534.09</v>
      </c>
      <c r="J124" t="s">
        <v>351</v>
      </c>
      <c r="K124" t="s">
        <v>518</v>
      </c>
    </row>
    <row r="125" spans="1:12" x14ac:dyDescent="0.25">
      <c r="A125">
        <v>6267000000</v>
      </c>
      <c r="B125" t="str">
        <f>VLOOKUP(A125:A299,[2]BALANCE!$A$8:$B$160,2,FALSE)</f>
        <v>REDEVANCE TELEPHONIQUE</v>
      </c>
      <c r="C125" s="5">
        <v>42338</v>
      </c>
      <c r="D125" t="s">
        <v>11</v>
      </c>
      <c r="E125">
        <v>2793</v>
      </c>
      <c r="F125" t="s">
        <v>244</v>
      </c>
      <c r="H125" s="2">
        <v>1648368.23</v>
      </c>
      <c r="J125" t="s">
        <v>351</v>
      </c>
    </row>
    <row r="126" spans="1:12" x14ac:dyDescent="0.25">
      <c r="A126">
        <v>6267000000</v>
      </c>
      <c r="B126" t="str">
        <f>VLOOKUP(A126:A300,[2]BALANCE!$A$8:$B$160,2,FALSE)</f>
        <v>REDEVANCE TELEPHONIQUE</v>
      </c>
      <c r="C126" s="5">
        <v>42369</v>
      </c>
      <c r="D126" t="s">
        <v>10</v>
      </c>
      <c r="E126">
        <v>3163</v>
      </c>
      <c r="F126" t="s">
        <v>268</v>
      </c>
      <c r="H126" s="2">
        <v>1367555.04</v>
      </c>
      <c r="J126" t="s">
        <v>508</v>
      </c>
      <c r="L126" t="s">
        <v>519</v>
      </c>
    </row>
    <row r="127" spans="1:12" x14ac:dyDescent="0.25">
      <c r="A127">
        <v>6267100000</v>
      </c>
      <c r="B127" t="str">
        <f>VLOOKUP(A127:A301,[2]BALANCE!$A$8:$B$160,2,FALSE)</f>
        <v>REDEVANCE INTERNET</v>
      </c>
      <c r="C127" s="5">
        <v>42006</v>
      </c>
      <c r="D127" t="s">
        <v>11</v>
      </c>
      <c r="E127">
        <v>2</v>
      </c>
      <c r="F127" t="s">
        <v>341</v>
      </c>
      <c r="H127" s="2">
        <v>440000</v>
      </c>
      <c r="J127" t="s">
        <v>351</v>
      </c>
    </row>
    <row r="128" spans="1:12" x14ac:dyDescent="0.25">
      <c r="A128">
        <v>6267100000</v>
      </c>
      <c r="B128" t="str">
        <f>VLOOKUP(A128:A302,[2]BALANCE!$A$8:$B$160,2,FALSE)</f>
        <v>REDEVANCE INTERNET</v>
      </c>
      <c r="C128" s="5">
        <v>42339</v>
      </c>
      <c r="D128" t="s">
        <v>11</v>
      </c>
      <c r="E128">
        <v>2723</v>
      </c>
      <c r="F128" t="s">
        <v>245</v>
      </c>
      <c r="H128" s="2">
        <v>440000</v>
      </c>
      <c r="J128" t="s">
        <v>351</v>
      </c>
    </row>
    <row r="129" spans="1:12" x14ac:dyDescent="0.25">
      <c r="A129">
        <v>6312100000</v>
      </c>
      <c r="B129" t="str">
        <f>VLOOKUP(A129:A303,[2]BALANCE!$A$8:$B$160,2,FALSE)</f>
        <v>TAXE D'ATTERISSAGE</v>
      </c>
      <c r="C129" s="5">
        <v>42103</v>
      </c>
      <c r="D129" t="s">
        <v>140</v>
      </c>
      <c r="E129">
        <v>2996</v>
      </c>
      <c r="F129" t="s">
        <v>321</v>
      </c>
      <c r="H129" s="2">
        <v>1895096</v>
      </c>
    </row>
    <row r="130" spans="1:12" x14ac:dyDescent="0.25">
      <c r="A130">
        <v>6312110000</v>
      </c>
      <c r="B130" t="str">
        <f>VLOOKUP(A130:A304,[2]BALANCE!$A$8:$B$160,2,FALSE)</f>
        <v>REDEVANCE BALISAGE</v>
      </c>
      <c r="C130" s="5">
        <v>42254</v>
      </c>
      <c r="D130" t="s">
        <v>11</v>
      </c>
      <c r="E130">
        <v>2320</v>
      </c>
      <c r="F130" t="s">
        <v>230</v>
      </c>
      <c r="H130" s="2">
        <v>822805</v>
      </c>
      <c r="J130" t="s">
        <v>351</v>
      </c>
    </row>
    <row r="131" spans="1:12" x14ac:dyDescent="0.25">
      <c r="A131">
        <v>6312200000</v>
      </c>
      <c r="B131" t="str">
        <f>VLOOKUP(A131:A305,[2]BALANCE!$A$8:$B$160,2,FALSE)</f>
        <v>TAXE DE SURVOL</v>
      </c>
      <c r="C131" s="5">
        <v>42036</v>
      </c>
      <c r="D131" t="s">
        <v>11</v>
      </c>
      <c r="E131">
        <v>382</v>
      </c>
      <c r="F131" t="s">
        <v>206</v>
      </c>
      <c r="H131" s="8">
        <v>3333403.27</v>
      </c>
      <c r="J131" t="s">
        <v>351</v>
      </c>
      <c r="K131" t="s">
        <v>520</v>
      </c>
      <c r="L131" t="s">
        <v>516</v>
      </c>
    </row>
    <row r="132" spans="1:12" x14ac:dyDescent="0.25">
      <c r="A132">
        <v>6312200000</v>
      </c>
      <c r="B132" t="str">
        <f>VLOOKUP(A132:A306,[2]BALANCE!$A$8:$B$160,2,FALSE)</f>
        <v>TAXE DE SURVOL</v>
      </c>
      <c r="C132" s="5">
        <v>42292</v>
      </c>
      <c r="D132" t="s">
        <v>11</v>
      </c>
      <c r="E132">
        <v>2593</v>
      </c>
      <c r="F132" t="s">
        <v>236</v>
      </c>
      <c r="H132" s="2">
        <v>6435468.7199999997</v>
      </c>
      <c r="J132" t="s">
        <v>351</v>
      </c>
    </row>
    <row r="133" spans="1:12" x14ac:dyDescent="0.25">
      <c r="A133">
        <v>6312200000</v>
      </c>
      <c r="B133" t="str">
        <f>VLOOKUP(A133:A307,[2]BALANCE!$A$8:$B$160,2,FALSE)</f>
        <v>TAXE DE SURVOL</v>
      </c>
      <c r="C133" s="5">
        <v>42334</v>
      </c>
      <c r="D133" t="s">
        <v>11</v>
      </c>
      <c r="E133">
        <v>2683</v>
      </c>
      <c r="F133" t="s">
        <v>243</v>
      </c>
      <c r="H133" s="2">
        <v>5372249.5199999996</v>
      </c>
      <c r="J133" t="s">
        <v>351</v>
      </c>
    </row>
    <row r="134" spans="1:12" x14ac:dyDescent="0.25">
      <c r="A134">
        <v>6312300000</v>
      </c>
      <c r="B134" t="str">
        <f>VLOOKUP(A134:A308,[2]BALANCE!$A$8:$B$160,2,FALSE)</f>
        <v>REDEVANCES PASSAGERS</v>
      </c>
      <c r="C134" s="5">
        <v>42205</v>
      </c>
      <c r="D134" t="s">
        <v>11</v>
      </c>
      <c r="E134">
        <v>1705</v>
      </c>
      <c r="F134" t="s">
        <v>294</v>
      </c>
      <c r="H134" s="2">
        <v>670800</v>
      </c>
    </row>
    <row r="135" spans="1:12" x14ac:dyDescent="0.25">
      <c r="A135">
        <v>6312500000</v>
      </c>
      <c r="B135" t="str">
        <f>VLOOKUP(A135:A309,[2]BALANCE!$A$8:$B$160,2,FALSE)</f>
        <v>AUTRES TAXES</v>
      </c>
      <c r="C135" s="5">
        <v>42023</v>
      </c>
      <c r="D135" t="s">
        <v>11</v>
      </c>
      <c r="E135">
        <v>21</v>
      </c>
      <c r="F135" t="s">
        <v>200</v>
      </c>
      <c r="H135" s="2">
        <v>2452800</v>
      </c>
      <c r="J135" t="s">
        <v>351</v>
      </c>
    </row>
    <row r="136" spans="1:12" x14ac:dyDescent="0.25">
      <c r="A136">
        <v>6312500000</v>
      </c>
      <c r="B136" t="str">
        <f>VLOOKUP(A136:A310,[2]BALANCE!$A$8:$B$160,2,FALSE)</f>
        <v>AUTRES TAXES</v>
      </c>
      <c r="C136" s="5">
        <v>42097</v>
      </c>
      <c r="D136" t="s">
        <v>140</v>
      </c>
      <c r="E136">
        <v>2984</v>
      </c>
      <c r="F136" t="s">
        <v>318</v>
      </c>
      <c r="H136" s="2">
        <v>6066472.5</v>
      </c>
    </row>
    <row r="137" spans="1:12" x14ac:dyDescent="0.25">
      <c r="A137">
        <v>6312500000</v>
      </c>
      <c r="B137" t="str">
        <f>VLOOKUP(A137:A311,[2]BALANCE!$A$8:$B$160,2,FALSE)</f>
        <v>AUTRES TAXES</v>
      </c>
      <c r="C137" s="5">
        <v>42101</v>
      </c>
      <c r="D137" t="s">
        <v>140</v>
      </c>
      <c r="E137">
        <v>2986</v>
      </c>
      <c r="F137" t="s">
        <v>319</v>
      </c>
      <c r="I137" s="2">
        <v>3174682.5</v>
      </c>
    </row>
    <row r="138" spans="1:12" x14ac:dyDescent="0.25">
      <c r="A138">
        <v>6312500000</v>
      </c>
      <c r="B138" t="str">
        <f>VLOOKUP(A138:A312,[2]BALANCE!$A$8:$B$160,2,FALSE)</f>
        <v>AUTRES TAXES</v>
      </c>
      <c r="C138" s="5">
        <v>42258</v>
      </c>
      <c r="D138" t="s">
        <v>140</v>
      </c>
      <c r="E138">
        <v>3036</v>
      </c>
      <c r="F138" t="s">
        <v>324</v>
      </c>
      <c r="H138" s="2">
        <v>3212534</v>
      </c>
    </row>
    <row r="139" spans="1:12" x14ac:dyDescent="0.25">
      <c r="A139">
        <v>6312600000</v>
      </c>
      <c r="B139" t="str">
        <f>VLOOKUP(A139:A313,[2]BALANCE!$A$8:$B$160,2,FALSE)</f>
        <v>TAXE AERONAUTIQUE</v>
      </c>
      <c r="C139" s="5">
        <v>42153</v>
      </c>
      <c r="D139" t="s">
        <v>289</v>
      </c>
      <c r="E139">
        <v>1484</v>
      </c>
      <c r="F139" t="s">
        <v>325</v>
      </c>
      <c r="H139" s="2">
        <v>1313118</v>
      </c>
      <c r="J139" t="s">
        <v>351</v>
      </c>
    </row>
    <row r="140" spans="1:12" x14ac:dyDescent="0.25">
      <c r="A140">
        <v>6312920000</v>
      </c>
      <c r="B140" t="str">
        <f>VLOOKUP(A140:A314,[2]BALANCE!$A$8:$B$160,2,FALSE)</f>
        <v>REDEVANCES NAVIGABILITE</v>
      </c>
      <c r="C140" s="5">
        <v>42324</v>
      </c>
      <c r="D140" t="s">
        <v>11</v>
      </c>
      <c r="E140">
        <v>2614</v>
      </c>
      <c r="F140" t="s">
        <v>241</v>
      </c>
      <c r="H140" s="2">
        <v>1394000</v>
      </c>
      <c r="J140" t="s">
        <v>351</v>
      </c>
    </row>
    <row r="141" spans="1:12" x14ac:dyDescent="0.25">
      <c r="A141">
        <v>6312930000</v>
      </c>
      <c r="B141" t="str">
        <f>VLOOKUP(A141:A315,[2]BALANCE!$A$8:$B$160,2,FALSE)</f>
        <v>REDEVANCE CIRCULATø INTERNATIONAL</v>
      </c>
      <c r="C141" s="5">
        <v>42303</v>
      </c>
      <c r="D141" t="s">
        <v>11</v>
      </c>
      <c r="E141">
        <v>2447</v>
      </c>
      <c r="F141" t="s">
        <v>263</v>
      </c>
      <c r="H141" s="2">
        <v>964523.15</v>
      </c>
      <c r="J141" t="s">
        <v>351</v>
      </c>
    </row>
    <row r="142" spans="1:12" x14ac:dyDescent="0.25">
      <c r="A142">
        <v>6312940000</v>
      </c>
      <c r="B142" t="str">
        <f>VLOOKUP(A142:A316,[2]BALANCE!$A$8:$B$160,2,FALSE)</f>
        <v>REDEVANCE TYPE D'APPAREIL</v>
      </c>
      <c r="C142" s="5">
        <v>42146</v>
      </c>
      <c r="D142" t="s">
        <v>11</v>
      </c>
      <c r="E142">
        <v>1048</v>
      </c>
      <c r="F142" t="s">
        <v>216</v>
      </c>
      <c r="H142" s="2">
        <v>1260000</v>
      </c>
      <c r="J142" t="s">
        <v>351</v>
      </c>
    </row>
    <row r="143" spans="1:12" x14ac:dyDescent="0.25">
      <c r="A143">
        <v>6312940000</v>
      </c>
      <c r="B143" t="str">
        <f>VLOOKUP(A143:A317,[2]BALANCE!$A$8:$B$160,2,FALSE)</f>
        <v>REDEVANCE TYPE D'APPAREIL</v>
      </c>
      <c r="C143" s="5">
        <v>42326</v>
      </c>
      <c r="D143" t="s">
        <v>11</v>
      </c>
      <c r="E143">
        <v>2664</v>
      </c>
      <c r="F143" t="s">
        <v>242</v>
      </c>
      <c r="H143" s="2">
        <v>1260000</v>
      </c>
      <c r="J143" t="s">
        <v>351</v>
      </c>
    </row>
    <row r="144" spans="1:12" x14ac:dyDescent="0.25">
      <c r="A144">
        <v>6315000000</v>
      </c>
      <c r="B144" t="str">
        <f>VLOOKUP(A144:A318,[2]BALANCE!$A$8:$B$160,2,FALSE)</f>
        <v>REDEVANCE SURETE AERIENNE</v>
      </c>
      <c r="C144" s="5">
        <v>42186</v>
      </c>
      <c r="D144" t="s">
        <v>11</v>
      </c>
      <c r="E144">
        <v>1590</v>
      </c>
      <c r="F144" t="s">
        <v>342</v>
      </c>
      <c r="H144" s="2">
        <v>1157508</v>
      </c>
      <c r="J144" t="s">
        <v>351</v>
      </c>
    </row>
    <row r="145" spans="1:12" x14ac:dyDescent="0.25">
      <c r="A145">
        <v>6338000000</v>
      </c>
      <c r="B145" t="str">
        <f>VLOOKUP(A145:A319,[2]BALANCE!$A$8:$B$160,2,FALSE)</f>
        <v>PRORATA TVA</v>
      </c>
      <c r="C145" s="5">
        <v>42063</v>
      </c>
      <c r="D145" t="s">
        <v>10</v>
      </c>
      <c r="E145">
        <v>566</v>
      </c>
      <c r="F145" t="s">
        <v>343</v>
      </c>
      <c r="H145" s="2">
        <v>18921498.420000002</v>
      </c>
    </row>
    <row r="146" spans="1:12" x14ac:dyDescent="0.25">
      <c r="A146">
        <v>6338000000</v>
      </c>
      <c r="B146" t="str">
        <f>VLOOKUP(A146:A320,[2]BALANCE!$A$8:$B$160,2,FALSE)</f>
        <v>PRORATA TVA</v>
      </c>
      <c r="C146" s="5">
        <v>42170</v>
      </c>
      <c r="D146" t="s">
        <v>10</v>
      </c>
      <c r="E146">
        <v>2407</v>
      </c>
      <c r="F146" t="s">
        <v>344</v>
      </c>
      <c r="H146" s="2">
        <v>37470568.109999999</v>
      </c>
    </row>
    <row r="147" spans="1:12" x14ac:dyDescent="0.25">
      <c r="A147">
        <v>6354200000</v>
      </c>
      <c r="B147" t="str">
        <f>VLOOKUP(A147:A321,[2]BALANCE!$A$8:$B$160,2,FALSE)</f>
        <v>DROIT DE DOUANE</v>
      </c>
      <c r="C147" s="5">
        <v>42017</v>
      </c>
      <c r="D147" t="s">
        <v>11</v>
      </c>
      <c r="E147">
        <v>1439</v>
      </c>
      <c r="F147" t="s">
        <v>198</v>
      </c>
      <c r="H147" s="9">
        <v>10535759</v>
      </c>
      <c r="J147" t="s">
        <v>351</v>
      </c>
      <c r="K147" t="s">
        <v>494</v>
      </c>
    </row>
    <row r="148" spans="1:12" x14ac:dyDescent="0.25">
      <c r="A148">
        <v>6453000000</v>
      </c>
      <c r="B148" t="str">
        <f>VLOOKUP(A148:A322,[2]BALANCE!$A$8:$B$160,2,FALSE)</f>
        <v xml:space="preserve">AUTRES COTISATIONS SOCIALES </v>
      </c>
      <c r="C148" s="5">
        <v>42124</v>
      </c>
      <c r="D148" t="s">
        <v>10</v>
      </c>
      <c r="E148">
        <v>786</v>
      </c>
      <c r="F148" t="s">
        <v>287</v>
      </c>
      <c r="H148" s="2">
        <v>311895</v>
      </c>
    </row>
    <row r="149" spans="1:12" x14ac:dyDescent="0.25">
      <c r="A149">
        <v>6472000000</v>
      </c>
      <c r="B149" t="str">
        <f>VLOOKUP(A149:A323,[2]BALANCE!$A$8:$B$160,2,FALSE)</f>
        <v>FORMATION PROFESSIONNELLE</v>
      </c>
      <c r="C149" s="5">
        <v>42035</v>
      </c>
      <c r="D149" t="s">
        <v>11</v>
      </c>
      <c r="E149">
        <v>132</v>
      </c>
      <c r="F149" t="s">
        <v>291</v>
      </c>
      <c r="H149" s="2">
        <v>4194838.8</v>
      </c>
    </row>
    <row r="150" spans="1:12" x14ac:dyDescent="0.25">
      <c r="A150">
        <v>6472000000</v>
      </c>
      <c r="B150" t="str">
        <f>VLOOKUP(A150:A324,[2]BALANCE!$A$8:$B$160,2,FALSE)</f>
        <v>FORMATION PROFESSIONNELLE</v>
      </c>
      <c r="C150" s="5">
        <v>42063</v>
      </c>
      <c r="D150" t="s">
        <v>11</v>
      </c>
      <c r="E150">
        <v>133</v>
      </c>
      <c r="F150" t="s">
        <v>291</v>
      </c>
      <c r="H150" s="2">
        <v>4194838.8</v>
      </c>
    </row>
    <row r="151" spans="1:12" x14ac:dyDescent="0.25">
      <c r="A151">
        <v>6472000000</v>
      </c>
      <c r="B151" t="str">
        <f>VLOOKUP(A151:A325,[2]BALANCE!$A$8:$B$160,2,FALSE)</f>
        <v>FORMATION PROFESSIONNELLE</v>
      </c>
      <c r="C151" s="5">
        <v>42279</v>
      </c>
      <c r="D151" t="s">
        <v>11</v>
      </c>
      <c r="E151">
        <v>2394</v>
      </c>
      <c r="F151" t="s">
        <v>235</v>
      </c>
      <c r="H151" s="2">
        <v>3000000</v>
      </c>
      <c r="J151" t="s">
        <v>351</v>
      </c>
    </row>
    <row r="152" spans="1:12" x14ac:dyDescent="0.25">
      <c r="A152">
        <v>6475000000</v>
      </c>
      <c r="B152" t="str">
        <f>VLOOKUP(A152:A326,[2]BALANCE!$A$8:$B$160,2,FALSE)</f>
        <v>MEDECINE DU TRAV. &amp; PHARM.</v>
      </c>
      <c r="C152" s="5">
        <v>42192</v>
      </c>
      <c r="D152" t="s">
        <v>11</v>
      </c>
      <c r="E152">
        <v>1661</v>
      </c>
      <c r="F152" t="s">
        <v>222</v>
      </c>
      <c r="H152" s="2">
        <v>1500000</v>
      </c>
    </row>
    <row r="153" spans="1:12" x14ac:dyDescent="0.25">
      <c r="A153">
        <v>6475000000</v>
      </c>
      <c r="B153" t="str">
        <f>VLOOKUP(A153:A327,[2]BALANCE!$A$8:$B$160,2,FALSE)</f>
        <v>MEDECINE DU TRAV. &amp; PHARM.</v>
      </c>
      <c r="C153" s="5">
        <v>42192</v>
      </c>
      <c r="D153" t="s">
        <v>11</v>
      </c>
      <c r="E153">
        <v>1662</v>
      </c>
      <c r="F153" t="s">
        <v>222</v>
      </c>
      <c r="H153" s="2">
        <v>1500000</v>
      </c>
    </row>
    <row r="154" spans="1:12" x14ac:dyDescent="0.25">
      <c r="A154">
        <v>6475000000</v>
      </c>
      <c r="B154" t="str">
        <f>VLOOKUP(A154:A328,[2]BALANCE!$A$8:$B$160,2,FALSE)</f>
        <v>MEDECINE DU TRAV. &amp; PHARM.</v>
      </c>
      <c r="C154" s="5">
        <v>42350</v>
      </c>
      <c r="D154" t="s">
        <v>11</v>
      </c>
      <c r="E154">
        <v>2805</v>
      </c>
      <c r="F154" t="s">
        <v>252</v>
      </c>
      <c r="H154" s="2">
        <v>342400</v>
      </c>
    </row>
    <row r="155" spans="1:12" x14ac:dyDescent="0.25">
      <c r="A155">
        <v>6476000000</v>
      </c>
      <c r="B155" t="str">
        <f>VLOOKUP(A155:A329,[2]BALANCE!$A$8:$B$160,2,FALSE)</f>
        <v>HABILLEMENT PERSONNEL</v>
      </c>
      <c r="C155" s="5">
        <v>42018</v>
      </c>
      <c r="D155" t="s">
        <v>26</v>
      </c>
      <c r="E155">
        <v>150</v>
      </c>
      <c r="F155" t="s">
        <v>298</v>
      </c>
      <c r="H155" s="2">
        <v>594000</v>
      </c>
    </row>
    <row r="156" spans="1:12" x14ac:dyDescent="0.25">
      <c r="A156">
        <v>6480000000</v>
      </c>
      <c r="B156" t="str">
        <f>VLOOKUP(A156:A330,[2]BALANCE!$A$8:$B$160,2,FALSE)</f>
        <v>AUTRES CHARGES DE PERSONNEL</v>
      </c>
      <c r="C156" s="5">
        <v>42303</v>
      </c>
      <c r="D156" t="s">
        <v>145</v>
      </c>
      <c r="E156">
        <v>2469</v>
      </c>
      <c r="F156" t="s">
        <v>296</v>
      </c>
      <c r="H156" s="8">
        <v>325000</v>
      </c>
      <c r="J156" t="s">
        <v>351</v>
      </c>
      <c r="L156" t="s">
        <v>521</v>
      </c>
    </row>
    <row r="157" spans="1:12" x14ac:dyDescent="0.25">
      <c r="A157">
        <v>6561000000</v>
      </c>
      <c r="B157" t="str">
        <f>VLOOKUP(A157:A331,[2]BALANCE!$A$8:$B$160,2,FALSE)</f>
        <v>AMENDES ET PENALITES</v>
      </c>
      <c r="C157" s="5">
        <v>42062</v>
      </c>
      <c r="D157" t="s">
        <v>145</v>
      </c>
      <c r="E157">
        <v>390</v>
      </c>
      <c r="F157" t="s">
        <v>345</v>
      </c>
      <c r="H157" s="2">
        <v>4600315.3</v>
      </c>
    </row>
    <row r="158" spans="1:12" x14ac:dyDescent="0.25">
      <c r="A158">
        <v>7060000000</v>
      </c>
      <c r="B158" t="str">
        <f>VLOOKUP(A158:A332,[2]BALANCE!$A$8:$B$160,2,FALSE)</f>
        <v xml:space="preserve">LOCATION AVIONS </v>
      </c>
      <c r="C158" s="5">
        <v>42030</v>
      </c>
      <c r="D158" t="s">
        <v>20</v>
      </c>
      <c r="E158">
        <v>68</v>
      </c>
      <c r="F158" t="s">
        <v>346</v>
      </c>
      <c r="I158" s="2">
        <v>10230000</v>
      </c>
      <c r="J158" t="s">
        <v>351</v>
      </c>
    </row>
    <row r="159" spans="1:12" x14ac:dyDescent="0.25">
      <c r="A159">
        <v>7060000000</v>
      </c>
      <c r="B159" t="str">
        <f>VLOOKUP(A159:A333,[2]BALANCE!$A$8:$B$160,2,FALSE)</f>
        <v xml:space="preserve">LOCATION AVIONS </v>
      </c>
      <c r="C159" s="5">
        <v>42039</v>
      </c>
      <c r="D159" t="s">
        <v>20</v>
      </c>
      <c r="E159">
        <v>433</v>
      </c>
      <c r="F159" t="s">
        <v>347</v>
      </c>
      <c r="I159" s="2">
        <v>23017500</v>
      </c>
      <c r="J159" t="s">
        <v>351</v>
      </c>
      <c r="K159" t="s">
        <v>522</v>
      </c>
    </row>
    <row r="160" spans="1:12" x14ac:dyDescent="0.25">
      <c r="A160">
        <v>7060000000</v>
      </c>
      <c r="B160" t="str">
        <f>VLOOKUP(A160:A334,[2]BALANCE!$A$8:$B$160,2,FALSE)</f>
        <v xml:space="preserve">LOCATION AVIONS </v>
      </c>
      <c r="C160" s="5">
        <v>42105</v>
      </c>
      <c r="D160" t="s">
        <v>20</v>
      </c>
      <c r="E160">
        <v>968</v>
      </c>
      <c r="F160" t="s">
        <v>273</v>
      </c>
      <c r="I160" s="2">
        <v>24211000</v>
      </c>
      <c r="J160" t="s">
        <v>351</v>
      </c>
    </row>
    <row r="161" spans="1:12" x14ac:dyDescent="0.25">
      <c r="A161">
        <v>7060000000</v>
      </c>
      <c r="B161" t="str">
        <f>VLOOKUP(A161:A335,[2]BALANCE!$A$8:$B$160,2,FALSE)</f>
        <v xml:space="preserve">LOCATION AVIONS </v>
      </c>
      <c r="C161" s="5">
        <v>42108</v>
      </c>
      <c r="D161" t="s">
        <v>20</v>
      </c>
      <c r="E161">
        <v>971</v>
      </c>
      <c r="F161" t="s">
        <v>273</v>
      </c>
      <c r="I161" s="2">
        <v>24211000</v>
      </c>
      <c r="J161" t="s">
        <v>351</v>
      </c>
      <c r="L161" t="s">
        <v>523</v>
      </c>
    </row>
    <row r="162" spans="1:12" x14ac:dyDescent="0.25">
      <c r="A162">
        <v>7060000000</v>
      </c>
      <c r="B162" t="str">
        <f>VLOOKUP(A162:A336,[2]BALANCE!$A$8:$B$160,2,FALSE)</f>
        <v xml:space="preserve">LOCATION AVIONS </v>
      </c>
      <c r="C162" s="5">
        <v>42174</v>
      </c>
      <c r="D162" t="s">
        <v>20</v>
      </c>
      <c r="E162">
        <v>1425</v>
      </c>
      <c r="F162" t="s">
        <v>274</v>
      </c>
      <c r="I162" s="2">
        <v>24211000</v>
      </c>
      <c r="J162" t="s">
        <v>351</v>
      </c>
    </row>
    <row r="163" spans="1:12" x14ac:dyDescent="0.25">
      <c r="A163">
        <v>7060000000</v>
      </c>
      <c r="B163" t="str">
        <f>VLOOKUP(A163:A337,[2]BALANCE!$A$8:$B$160,2,FALSE)</f>
        <v xml:space="preserve">LOCATION AVIONS </v>
      </c>
      <c r="C163" s="5">
        <v>42200</v>
      </c>
      <c r="D163" t="s">
        <v>20</v>
      </c>
      <c r="E163">
        <v>1667</v>
      </c>
      <c r="F163" t="s">
        <v>276</v>
      </c>
      <c r="I163" s="2">
        <v>23040000</v>
      </c>
      <c r="J163" t="s">
        <v>351</v>
      </c>
    </row>
    <row r="164" spans="1:12" x14ac:dyDescent="0.25">
      <c r="A164">
        <v>7060000000</v>
      </c>
      <c r="B164" t="str">
        <f>VLOOKUP(A164:A338,[2]BALANCE!$A$8:$B$160,2,FALSE)</f>
        <v xml:space="preserve">LOCATION AVIONS </v>
      </c>
      <c r="C164" s="5">
        <v>42281</v>
      </c>
      <c r="D164" t="s">
        <v>20</v>
      </c>
      <c r="E164">
        <v>2546</v>
      </c>
      <c r="F164" t="s">
        <v>195</v>
      </c>
      <c r="I164" s="2">
        <v>33161700</v>
      </c>
    </row>
    <row r="165" spans="1:12" x14ac:dyDescent="0.25">
      <c r="A165">
        <v>7060000000</v>
      </c>
      <c r="B165" t="str">
        <f>VLOOKUP(A165:A339,[2]BALANCE!$A$8:$B$160,2,FALSE)</f>
        <v xml:space="preserve">LOCATION AVIONS </v>
      </c>
      <c r="C165" s="5">
        <v>42288</v>
      </c>
      <c r="D165" t="s">
        <v>20</v>
      </c>
      <c r="E165">
        <v>2547</v>
      </c>
      <c r="F165" t="s">
        <v>196</v>
      </c>
      <c r="I165" s="8">
        <v>49335000</v>
      </c>
      <c r="J165" t="s">
        <v>351</v>
      </c>
      <c r="L165" t="s">
        <v>524</v>
      </c>
    </row>
    <row r="166" spans="1:12" x14ac:dyDescent="0.25">
      <c r="A166">
        <v>7061000000</v>
      </c>
      <c r="B166" t="str">
        <f>VLOOKUP(A166:A340,[2]BALANCE!$A$8:$B$160,2,FALSE)</f>
        <v>LOCATIONS AVIONS NON TAXABLES</v>
      </c>
      <c r="C166" s="5">
        <v>42032</v>
      </c>
      <c r="D166" t="s">
        <v>20</v>
      </c>
      <c r="E166">
        <v>69</v>
      </c>
      <c r="F166" t="s">
        <v>277</v>
      </c>
      <c r="I166" s="8">
        <v>82500000</v>
      </c>
      <c r="J166" t="s">
        <v>351</v>
      </c>
      <c r="L166" t="s">
        <v>527</v>
      </c>
    </row>
    <row r="167" spans="1:12" x14ac:dyDescent="0.25">
      <c r="A167">
        <v>7061000000</v>
      </c>
      <c r="B167" t="str">
        <f>VLOOKUP(A167:A341,[2]BALANCE!$A$8:$B$160,2,FALSE)</f>
        <v>LOCATIONS AVIONS NON TAXABLES</v>
      </c>
      <c r="C167" s="5">
        <v>42101</v>
      </c>
      <c r="D167" t="s">
        <v>20</v>
      </c>
      <c r="E167">
        <v>969</v>
      </c>
      <c r="F167" t="s">
        <v>272</v>
      </c>
      <c r="I167" s="8">
        <v>72283200</v>
      </c>
      <c r="J167" t="s">
        <v>351</v>
      </c>
      <c r="L167" t="s">
        <v>528</v>
      </c>
    </row>
    <row r="168" spans="1:12" x14ac:dyDescent="0.25">
      <c r="A168">
        <v>7061000000</v>
      </c>
      <c r="B168" t="str">
        <f>VLOOKUP(A168:A342,[2]BALANCE!$A$8:$B$160,2,FALSE)</f>
        <v>LOCATIONS AVIONS NON TAXABLES</v>
      </c>
      <c r="C168" s="5">
        <v>42187</v>
      </c>
      <c r="D168" t="s">
        <v>20</v>
      </c>
      <c r="E168">
        <v>1663</v>
      </c>
      <c r="F168" t="s">
        <v>279</v>
      </c>
      <c r="I168" s="2">
        <v>48844500</v>
      </c>
      <c r="J168" t="s">
        <v>351</v>
      </c>
    </row>
    <row r="169" spans="1:12" x14ac:dyDescent="0.25">
      <c r="A169">
        <v>7061000000</v>
      </c>
      <c r="B169" t="str">
        <f>VLOOKUP(A169:A343,[2]BALANCE!$A$8:$B$160,2,FALSE)</f>
        <v>LOCATIONS AVIONS NON TAXABLES</v>
      </c>
      <c r="C169" s="5">
        <v>42188</v>
      </c>
      <c r="D169" t="s">
        <v>20</v>
      </c>
      <c r="E169">
        <v>1720</v>
      </c>
      <c r="F169" t="s">
        <v>275</v>
      </c>
      <c r="I169" s="8">
        <v>50904600</v>
      </c>
      <c r="J169" t="s">
        <v>351</v>
      </c>
      <c r="L169" t="s">
        <v>528</v>
      </c>
    </row>
    <row r="170" spans="1:12" x14ac:dyDescent="0.25">
      <c r="A170">
        <v>7061000000</v>
      </c>
      <c r="B170" t="str">
        <f>VLOOKUP(A170:A344,[2]BALANCE!$A$8:$B$160,2,FALSE)</f>
        <v>LOCATIONS AVIONS NON TAXABLES</v>
      </c>
      <c r="C170" s="5">
        <v>42244</v>
      </c>
      <c r="D170" t="s">
        <v>20</v>
      </c>
      <c r="E170">
        <v>2142</v>
      </c>
      <c r="F170" t="s">
        <v>280</v>
      </c>
      <c r="I170" s="8">
        <v>58074200</v>
      </c>
      <c r="J170" t="s">
        <v>351</v>
      </c>
      <c r="L170" t="s">
        <v>525</v>
      </c>
    </row>
    <row r="171" spans="1:12" x14ac:dyDescent="0.25">
      <c r="A171">
        <v>7061000000</v>
      </c>
      <c r="B171" t="str">
        <f>VLOOKUP(A171:A345,[2]BALANCE!$A$8:$B$160,2,FALSE)</f>
        <v>LOCATIONS AVIONS NON TAXABLES</v>
      </c>
      <c r="C171" s="5">
        <v>42254</v>
      </c>
      <c r="D171" t="s">
        <v>20</v>
      </c>
      <c r="E171">
        <v>2365</v>
      </c>
      <c r="F171" t="s">
        <v>193</v>
      </c>
      <c r="I171" s="8">
        <v>58569473</v>
      </c>
      <c r="J171" t="s">
        <v>351</v>
      </c>
      <c r="L171" t="s">
        <v>529</v>
      </c>
    </row>
    <row r="172" spans="1:12" x14ac:dyDescent="0.25">
      <c r="A172">
        <v>7061000000</v>
      </c>
      <c r="B172" t="str">
        <f>VLOOKUP(A172:A346,[2]BALANCE!$A$8:$B$160,2,FALSE)</f>
        <v>LOCATIONS AVIONS NON TAXABLES</v>
      </c>
      <c r="C172" s="5">
        <v>42258</v>
      </c>
      <c r="D172" t="s">
        <v>20</v>
      </c>
      <c r="E172">
        <v>2366</v>
      </c>
      <c r="F172" t="s">
        <v>281</v>
      </c>
      <c r="I172" s="8">
        <v>51225995</v>
      </c>
      <c r="J172" t="s">
        <v>351</v>
      </c>
      <c r="L172" t="s">
        <v>526</v>
      </c>
    </row>
    <row r="173" spans="1:12" x14ac:dyDescent="0.25">
      <c r="A173">
        <v>7061000000</v>
      </c>
      <c r="B173" t="str">
        <f>VLOOKUP(A173:A347,[2]BALANCE!$A$8:$B$160,2,FALSE)</f>
        <v>LOCATIONS AVIONS NON TAXABLES</v>
      </c>
      <c r="C173" s="5">
        <v>42260</v>
      </c>
      <c r="D173" t="s">
        <v>20</v>
      </c>
      <c r="E173">
        <v>2364</v>
      </c>
      <c r="F173" t="s">
        <v>194</v>
      </c>
      <c r="I173" s="2">
        <v>54729500</v>
      </c>
      <c r="J173" t="s">
        <v>351</v>
      </c>
      <c r="L173" t="s">
        <v>530</v>
      </c>
    </row>
    <row r="174" spans="1:12" x14ac:dyDescent="0.25">
      <c r="A174">
        <v>7061000000</v>
      </c>
      <c r="B174" t="str">
        <f>VLOOKUP(A174:A348,[2]BALANCE!$A$8:$B$160,2,FALSE)</f>
        <v>LOCATIONS AVIONS NON TAXABLES</v>
      </c>
      <c r="C174" s="5">
        <v>42338</v>
      </c>
      <c r="D174" t="s">
        <v>20</v>
      </c>
      <c r="E174">
        <v>2753</v>
      </c>
      <c r="F174" t="s">
        <v>282</v>
      </c>
      <c r="I174" s="8">
        <v>51225995</v>
      </c>
      <c r="J174" t="s">
        <v>351</v>
      </c>
      <c r="L174" t="s">
        <v>526</v>
      </c>
    </row>
    <row r="175" spans="1:12" x14ac:dyDescent="0.25">
      <c r="A175">
        <v>7090000000</v>
      </c>
      <c r="B175" t="str">
        <f>VLOOKUP(A175:A349,[2]BALANCE!$A$8:$B$160,2,FALSE)</f>
        <v>REMISES .ACCORDEES SUR VTE TAXABLES</v>
      </c>
      <c r="C175" s="5">
        <v>42079</v>
      </c>
      <c r="D175" t="s">
        <v>20</v>
      </c>
      <c r="E175">
        <v>639</v>
      </c>
      <c r="F175" t="s">
        <v>270</v>
      </c>
      <c r="H175" s="2">
        <v>2254750</v>
      </c>
      <c r="J175" t="s">
        <v>351</v>
      </c>
    </row>
    <row r="176" spans="1:12" x14ac:dyDescent="0.25">
      <c r="A176">
        <v>7090000000</v>
      </c>
      <c r="B176" t="str">
        <f>VLOOKUP(A176:A350,[2]BALANCE!$A$8:$B$160,2,FALSE)</f>
        <v>REMISES .ACCORDEES SUR VTE TAXABLES</v>
      </c>
      <c r="C176" s="5">
        <v>42085</v>
      </c>
      <c r="D176" t="s">
        <v>20</v>
      </c>
      <c r="E176">
        <v>747</v>
      </c>
      <c r="F176" t="s">
        <v>271</v>
      </c>
      <c r="H176" s="2">
        <v>2115017</v>
      </c>
      <c r="J176" t="s">
        <v>351</v>
      </c>
    </row>
    <row r="177" spans="1:10" x14ac:dyDescent="0.25">
      <c r="A177">
        <v>7090000000</v>
      </c>
      <c r="B177" t="str">
        <f>VLOOKUP(A177:A351,[2]BALANCE!$A$8:$B$160,2,FALSE)</f>
        <v>REMISES .ACCORDEES SUR VTE TAXABLES</v>
      </c>
      <c r="C177" s="5">
        <v>42281</v>
      </c>
      <c r="D177" t="s">
        <v>20</v>
      </c>
      <c r="E177">
        <v>2546</v>
      </c>
      <c r="F177" t="s">
        <v>195</v>
      </c>
      <c r="H177" s="2">
        <v>4559700</v>
      </c>
      <c r="J177" t="s">
        <v>351</v>
      </c>
    </row>
    <row r="178" spans="1:10" x14ac:dyDescent="0.25">
      <c r="A178">
        <v>7091000000</v>
      </c>
      <c r="B178" t="str">
        <f>VLOOKUP(A178:A352,[2]BALANCE!$A$8:$B$160,2,FALSE)</f>
        <v>REMISES .ACCOR SUR VTE NON TAXAB</v>
      </c>
      <c r="C178" s="5">
        <v>42101</v>
      </c>
      <c r="D178" t="s">
        <v>20</v>
      </c>
      <c r="E178">
        <v>969</v>
      </c>
      <c r="F178" t="s">
        <v>272</v>
      </c>
      <c r="H178" s="2">
        <v>1712700</v>
      </c>
    </row>
    <row r="179" spans="1:10" x14ac:dyDescent="0.25">
      <c r="A179">
        <v>7091000000</v>
      </c>
      <c r="B179" t="str">
        <f>VLOOKUP(A179:A353,[2]BALANCE!$A$8:$B$160,2,FALSE)</f>
        <v>REMISES .ACCOR SUR VTE NON TAXAB</v>
      </c>
      <c r="C179" s="5">
        <v>42111</v>
      </c>
      <c r="D179" t="s">
        <v>20</v>
      </c>
      <c r="E179">
        <v>1059</v>
      </c>
      <c r="F179" t="s">
        <v>278</v>
      </c>
      <c r="H179" s="2">
        <v>1320000</v>
      </c>
      <c r="J179" t="s">
        <v>351</v>
      </c>
    </row>
    <row r="180" spans="1:10" x14ac:dyDescent="0.25">
      <c r="A180">
        <v>7091000000</v>
      </c>
      <c r="B180" t="str">
        <f>VLOOKUP(A180:A354,[2]BALANCE!$A$8:$B$160,2,FALSE)</f>
        <v>REMISES .ACCOR SUR VTE NON TAXAB</v>
      </c>
      <c r="C180" s="5">
        <v>42187</v>
      </c>
      <c r="D180" t="s">
        <v>20</v>
      </c>
      <c r="E180">
        <v>1663</v>
      </c>
      <c r="F180" t="s">
        <v>279</v>
      </c>
      <c r="H180" s="2">
        <v>1711875</v>
      </c>
    </row>
    <row r="184" spans="1:10" x14ac:dyDescent="0.25">
      <c r="A184" s="1" t="s">
        <v>533</v>
      </c>
    </row>
    <row r="185" spans="1:10" x14ac:dyDescent="0.25">
      <c r="A185" s="1" t="s">
        <v>534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C1" workbookViewId="0">
      <pane ySplit="7" topLeftCell="A8" activePane="bottomLeft" state="frozen"/>
      <selection pane="bottomLeft" activeCell="K19" sqref="K19"/>
    </sheetView>
  </sheetViews>
  <sheetFormatPr baseColWidth="10" defaultRowHeight="15" x14ac:dyDescent="0.25"/>
  <cols>
    <col min="1" max="1" width="10.85546875" bestFit="1" customWidth="1"/>
    <col min="2" max="2" width="27.5703125" customWidth="1"/>
    <col min="3" max="3" width="10.42578125" bestFit="1" customWidth="1"/>
    <col min="4" max="4" width="5.5703125" bestFit="1" customWidth="1"/>
    <col min="5" max="5" width="3.85546875" bestFit="1" customWidth="1"/>
    <col min="6" max="6" width="38.28515625" bestFit="1" customWidth="1"/>
    <col min="7" max="7" width="4.5703125" bestFit="1" customWidth="1"/>
    <col min="8" max="9" width="13.140625" style="2" bestFit="1" customWidth="1"/>
    <col min="11" max="11" width="53.7109375" bestFit="1" customWidth="1"/>
  </cols>
  <sheetData>
    <row r="1" spans="1:12" x14ac:dyDescent="0.25">
      <c r="A1" s="1" t="s">
        <v>0</v>
      </c>
      <c r="B1" s="1"/>
    </row>
    <row r="2" spans="1:12" x14ac:dyDescent="0.25">
      <c r="A2" s="1" t="s">
        <v>44</v>
      </c>
      <c r="B2" s="1"/>
    </row>
    <row r="3" spans="1:12" x14ac:dyDescent="0.25">
      <c r="A3" s="1" t="s">
        <v>1</v>
      </c>
      <c r="B3" s="1"/>
    </row>
    <row r="7" spans="1:12" s="3" customFormat="1" x14ac:dyDescent="0.25">
      <c r="A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4" t="s">
        <v>8</v>
      </c>
      <c r="I7" s="4" t="s">
        <v>9</v>
      </c>
      <c r="J7" s="3" t="s">
        <v>348</v>
      </c>
      <c r="K7" s="3" t="s">
        <v>349</v>
      </c>
      <c r="L7" s="3" t="s">
        <v>350</v>
      </c>
    </row>
    <row r="8" spans="1:12" x14ac:dyDescent="0.25">
      <c r="A8">
        <v>6022500000</v>
      </c>
      <c r="B8" s="19" t="s">
        <v>536</v>
      </c>
      <c r="C8" s="5">
        <v>42082</v>
      </c>
      <c r="D8" t="s">
        <v>11</v>
      </c>
      <c r="E8">
        <v>109</v>
      </c>
      <c r="F8" t="s">
        <v>14</v>
      </c>
      <c r="H8" s="2">
        <v>742955.1</v>
      </c>
    </row>
    <row r="9" spans="1:12" x14ac:dyDescent="0.25">
      <c r="A9">
        <v>6061000000</v>
      </c>
      <c r="B9" s="19" t="s">
        <v>537</v>
      </c>
      <c r="C9" s="5">
        <v>42185</v>
      </c>
      <c r="D9" t="s">
        <v>11</v>
      </c>
      <c r="E9">
        <v>127</v>
      </c>
      <c r="F9" t="s">
        <v>16</v>
      </c>
      <c r="H9" s="2">
        <v>123427</v>
      </c>
    </row>
    <row r="10" spans="1:12" x14ac:dyDescent="0.25">
      <c r="A10">
        <v>6061000000</v>
      </c>
      <c r="B10" s="19" t="s">
        <v>537</v>
      </c>
      <c r="C10" s="5">
        <v>42339</v>
      </c>
      <c r="D10" t="s">
        <v>11</v>
      </c>
      <c r="E10">
        <v>219</v>
      </c>
      <c r="F10" t="s">
        <v>18</v>
      </c>
      <c r="H10" s="8">
        <v>83671</v>
      </c>
      <c r="J10" t="s">
        <v>351</v>
      </c>
      <c r="K10" t="s">
        <v>535</v>
      </c>
    </row>
    <row r="11" spans="1:12" x14ac:dyDescent="0.25">
      <c r="A11">
        <v>6062100000</v>
      </c>
      <c r="B11" s="19" t="s">
        <v>538</v>
      </c>
      <c r="C11" s="5">
        <v>42051</v>
      </c>
      <c r="D11" t="s">
        <v>10</v>
      </c>
      <c r="E11">
        <v>184</v>
      </c>
      <c r="F11" t="s">
        <v>29</v>
      </c>
      <c r="H11" s="2">
        <v>269040</v>
      </c>
    </row>
    <row r="12" spans="1:12" x14ac:dyDescent="0.25">
      <c r="A12">
        <v>6062100000</v>
      </c>
      <c r="B12" s="19" t="s">
        <v>538</v>
      </c>
      <c r="C12" s="5">
        <v>42055</v>
      </c>
      <c r="D12" t="s">
        <v>10</v>
      </c>
      <c r="E12">
        <v>185</v>
      </c>
      <c r="F12" t="s">
        <v>29</v>
      </c>
      <c r="H12" s="2">
        <v>1416000</v>
      </c>
    </row>
    <row r="13" spans="1:12" x14ac:dyDescent="0.25">
      <c r="A13">
        <v>6064000000</v>
      </c>
      <c r="B13" s="19" t="s">
        <v>539</v>
      </c>
      <c r="C13" s="5">
        <v>42079</v>
      </c>
      <c r="D13" t="s">
        <v>10</v>
      </c>
      <c r="E13">
        <v>76</v>
      </c>
      <c r="F13" t="s">
        <v>39</v>
      </c>
      <c r="H13" s="2">
        <v>120000</v>
      </c>
    </row>
    <row r="14" spans="1:12" x14ac:dyDescent="0.25">
      <c r="A14">
        <v>6132000000</v>
      </c>
      <c r="B14" s="19" t="s">
        <v>540</v>
      </c>
      <c r="C14" s="5">
        <v>42026</v>
      </c>
      <c r="D14" t="s">
        <v>11</v>
      </c>
      <c r="E14">
        <v>32</v>
      </c>
      <c r="F14" t="s">
        <v>12</v>
      </c>
      <c r="H14" s="2">
        <v>1815000</v>
      </c>
    </row>
    <row r="15" spans="1:12" x14ac:dyDescent="0.25">
      <c r="A15">
        <v>6132000000</v>
      </c>
      <c r="B15" s="19" t="s">
        <v>540</v>
      </c>
      <c r="C15" s="5">
        <v>42285</v>
      </c>
      <c r="D15" t="s">
        <v>11</v>
      </c>
      <c r="E15">
        <v>198</v>
      </c>
      <c r="F15" t="s">
        <v>17</v>
      </c>
      <c r="H15" s="2">
        <v>3993000</v>
      </c>
    </row>
    <row r="16" spans="1:12" x14ac:dyDescent="0.25">
      <c r="A16">
        <v>6132000000</v>
      </c>
      <c r="B16" s="19" t="s">
        <v>540</v>
      </c>
      <c r="C16" s="5">
        <v>42350</v>
      </c>
      <c r="D16" t="s">
        <v>11</v>
      </c>
      <c r="E16">
        <v>286</v>
      </c>
      <c r="F16" t="s">
        <v>19</v>
      </c>
      <c r="H16" s="2">
        <v>1996500</v>
      </c>
    </row>
    <row r="17" spans="1:12" x14ac:dyDescent="0.25">
      <c r="A17">
        <v>6155100000</v>
      </c>
      <c r="B17" s="19" t="s">
        <v>541</v>
      </c>
      <c r="C17" s="5">
        <v>42069</v>
      </c>
      <c r="D17" t="s">
        <v>10</v>
      </c>
      <c r="E17">
        <v>208</v>
      </c>
      <c r="F17" t="s">
        <v>31</v>
      </c>
      <c r="H17" s="2">
        <v>331000</v>
      </c>
      <c r="J17" t="s">
        <v>351</v>
      </c>
      <c r="K17" t="s">
        <v>550</v>
      </c>
    </row>
    <row r="18" spans="1:12" x14ac:dyDescent="0.25">
      <c r="A18">
        <v>6155100000</v>
      </c>
      <c r="B18" s="19" t="s">
        <v>541</v>
      </c>
      <c r="C18" s="5">
        <v>42172</v>
      </c>
      <c r="D18" t="s">
        <v>11</v>
      </c>
      <c r="E18">
        <v>125</v>
      </c>
      <c r="F18" t="s">
        <v>15</v>
      </c>
      <c r="H18" s="2">
        <v>933600</v>
      </c>
    </row>
    <row r="19" spans="1:12" x14ac:dyDescent="0.25">
      <c r="A19">
        <v>6160000000</v>
      </c>
      <c r="B19" s="19" t="s">
        <v>415</v>
      </c>
      <c r="C19" s="5">
        <v>42122</v>
      </c>
      <c r="D19" t="s">
        <v>11</v>
      </c>
      <c r="E19">
        <v>30</v>
      </c>
      <c r="F19" t="s">
        <v>40</v>
      </c>
      <c r="H19" s="8">
        <v>466846.83</v>
      </c>
      <c r="J19" t="s">
        <v>351</v>
      </c>
      <c r="K19" t="s">
        <v>535</v>
      </c>
      <c r="L19" t="s">
        <v>553</v>
      </c>
    </row>
    <row r="20" spans="1:12" x14ac:dyDescent="0.25">
      <c r="A20">
        <v>6160000000</v>
      </c>
      <c r="B20" s="19" t="s">
        <v>415</v>
      </c>
      <c r="C20" s="5">
        <v>42122</v>
      </c>
      <c r="D20" t="s">
        <v>11</v>
      </c>
      <c r="E20">
        <v>30</v>
      </c>
      <c r="F20" t="s">
        <v>41</v>
      </c>
      <c r="H20" s="2">
        <v>466846.83</v>
      </c>
      <c r="J20" t="s">
        <v>351</v>
      </c>
    </row>
    <row r="21" spans="1:12" x14ac:dyDescent="0.25">
      <c r="A21">
        <v>6160000000</v>
      </c>
      <c r="B21" s="19" t="s">
        <v>415</v>
      </c>
      <c r="C21" s="5">
        <v>42366</v>
      </c>
      <c r="D21" t="s">
        <v>11</v>
      </c>
      <c r="E21">
        <v>30</v>
      </c>
      <c r="F21" t="s">
        <v>42</v>
      </c>
      <c r="H21" s="2">
        <v>466846.83</v>
      </c>
      <c r="J21" t="s">
        <v>351</v>
      </c>
    </row>
    <row r="22" spans="1:12" x14ac:dyDescent="0.25">
      <c r="A22">
        <v>6160000000</v>
      </c>
      <c r="B22" s="19" t="s">
        <v>415</v>
      </c>
      <c r="C22" s="5">
        <v>42366</v>
      </c>
      <c r="D22" t="s">
        <v>11</v>
      </c>
      <c r="E22">
        <v>30</v>
      </c>
      <c r="F22" t="s">
        <v>43</v>
      </c>
      <c r="H22" s="2">
        <v>466846.83</v>
      </c>
      <c r="J22" t="s">
        <v>351</v>
      </c>
    </row>
    <row r="23" spans="1:12" x14ac:dyDescent="0.25">
      <c r="A23">
        <v>6251000000</v>
      </c>
      <c r="B23" s="19" t="s">
        <v>542</v>
      </c>
      <c r="C23" s="5">
        <v>42054</v>
      </c>
      <c r="D23" t="s">
        <v>26</v>
      </c>
      <c r="E23">
        <v>68</v>
      </c>
      <c r="F23" t="s">
        <v>34</v>
      </c>
      <c r="H23" s="9">
        <v>42000</v>
      </c>
      <c r="J23" t="s">
        <v>351</v>
      </c>
      <c r="K23" t="s">
        <v>554</v>
      </c>
    </row>
    <row r="24" spans="1:12" x14ac:dyDescent="0.25">
      <c r="A24">
        <v>6251000000</v>
      </c>
      <c r="B24" s="19" t="s">
        <v>542</v>
      </c>
      <c r="C24" s="5">
        <v>42361</v>
      </c>
      <c r="D24" t="s">
        <v>26</v>
      </c>
      <c r="E24">
        <v>281</v>
      </c>
      <c r="F24" t="s">
        <v>38</v>
      </c>
      <c r="H24" s="9">
        <v>42000</v>
      </c>
      <c r="J24" t="s">
        <v>351</v>
      </c>
      <c r="K24" t="s">
        <v>554</v>
      </c>
    </row>
    <row r="25" spans="1:12" x14ac:dyDescent="0.25">
      <c r="A25">
        <v>6252000000</v>
      </c>
      <c r="B25" s="19" t="s">
        <v>543</v>
      </c>
      <c r="C25" s="5">
        <v>42069</v>
      </c>
      <c r="D25" t="s">
        <v>11</v>
      </c>
      <c r="E25">
        <v>73</v>
      </c>
      <c r="F25" t="s">
        <v>13</v>
      </c>
      <c r="H25" s="2">
        <v>1370250</v>
      </c>
    </row>
    <row r="26" spans="1:12" x14ac:dyDescent="0.25">
      <c r="A26">
        <v>6252000000</v>
      </c>
      <c r="B26" s="19" t="s">
        <v>543</v>
      </c>
      <c r="C26" s="5">
        <v>42069</v>
      </c>
      <c r="D26" t="s">
        <v>11</v>
      </c>
      <c r="E26">
        <v>74</v>
      </c>
      <c r="F26" t="s">
        <v>13</v>
      </c>
      <c r="H26" s="2">
        <v>1370250</v>
      </c>
    </row>
    <row r="27" spans="1:12" x14ac:dyDescent="0.25">
      <c r="A27">
        <v>6252000000</v>
      </c>
      <c r="B27" s="19" t="s">
        <v>543</v>
      </c>
      <c r="C27" s="5">
        <v>42072</v>
      </c>
      <c r="D27" t="s">
        <v>10</v>
      </c>
      <c r="E27">
        <v>210</v>
      </c>
      <c r="F27" t="s">
        <v>32</v>
      </c>
      <c r="H27" s="2">
        <v>200000</v>
      </c>
      <c r="J27" t="s">
        <v>351</v>
      </c>
      <c r="K27" t="s">
        <v>506</v>
      </c>
    </row>
    <row r="28" spans="1:12" x14ac:dyDescent="0.25">
      <c r="A28">
        <v>6254000000</v>
      </c>
      <c r="B28" s="19" t="s">
        <v>418</v>
      </c>
      <c r="C28" s="5">
        <v>42054</v>
      </c>
      <c r="D28" t="s">
        <v>26</v>
      </c>
      <c r="E28">
        <v>67</v>
      </c>
      <c r="F28" t="s">
        <v>33</v>
      </c>
      <c r="H28" s="9">
        <v>60000</v>
      </c>
      <c r="J28" t="s">
        <v>351</v>
      </c>
      <c r="K28" t="s">
        <v>554</v>
      </c>
    </row>
    <row r="29" spans="1:12" x14ac:dyDescent="0.25">
      <c r="A29">
        <v>6254000000</v>
      </c>
      <c r="B29" s="19" t="s">
        <v>418</v>
      </c>
      <c r="C29" s="5">
        <v>42079</v>
      </c>
      <c r="D29" t="s">
        <v>26</v>
      </c>
      <c r="E29">
        <v>98</v>
      </c>
      <c r="F29" t="s">
        <v>35</v>
      </c>
      <c r="H29" s="2">
        <v>50000</v>
      </c>
    </row>
    <row r="30" spans="1:12" x14ac:dyDescent="0.25">
      <c r="A30">
        <v>6254000000</v>
      </c>
      <c r="B30" s="19" t="s">
        <v>418</v>
      </c>
      <c r="C30" s="5">
        <v>42079</v>
      </c>
      <c r="D30" t="s">
        <v>26</v>
      </c>
      <c r="E30">
        <v>99</v>
      </c>
      <c r="F30" t="s">
        <v>36</v>
      </c>
      <c r="H30" s="2">
        <v>50000</v>
      </c>
      <c r="J30" t="s">
        <v>351</v>
      </c>
    </row>
    <row r="31" spans="1:12" x14ac:dyDescent="0.25">
      <c r="A31">
        <v>6312100000</v>
      </c>
      <c r="B31" s="19" t="s">
        <v>544</v>
      </c>
      <c r="C31" s="5">
        <v>42036</v>
      </c>
      <c r="D31" t="s">
        <v>10</v>
      </c>
      <c r="E31">
        <v>181</v>
      </c>
      <c r="F31" t="s">
        <v>27</v>
      </c>
      <c r="H31" s="20">
        <v>48112</v>
      </c>
      <c r="J31" t="s">
        <v>351</v>
      </c>
    </row>
    <row r="32" spans="1:12" x14ac:dyDescent="0.25">
      <c r="A32">
        <v>6312110000</v>
      </c>
      <c r="B32" s="19" t="s">
        <v>545</v>
      </c>
      <c r="C32" s="5">
        <v>42036</v>
      </c>
      <c r="D32" t="s">
        <v>10</v>
      </c>
      <c r="E32">
        <v>183</v>
      </c>
      <c r="F32" t="s">
        <v>28</v>
      </c>
      <c r="H32" s="20">
        <v>109707.33</v>
      </c>
    </row>
    <row r="33" spans="1:11" x14ac:dyDescent="0.25">
      <c r="A33">
        <v>6312500000</v>
      </c>
      <c r="B33" s="19" t="s">
        <v>546</v>
      </c>
      <c r="C33" s="5">
        <v>42115</v>
      </c>
      <c r="D33" t="s">
        <v>26</v>
      </c>
      <c r="E33">
        <v>161</v>
      </c>
      <c r="F33" t="s">
        <v>37</v>
      </c>
      <c r="H33" s="2">
        <v>45000</v>
      </c>
    </row>
    <row r="34" spans="1:11" x14ac:dyDescent="0.25">
      <c r="A34">
        <v>6312900000</v>
      </c>
      <c r="B34" s="19" t="s">
        <v>547</v>
      </c>
      <c r="C34" s="5">
        <v>42066</v>
      </c>
      <c r="D34" t="s">
        <v>10</v>
      </c>
      <c r="E34">
        <v>211</v>
      </c>
      <c r="F34" t="s">
        <v>30</v>
      </c>
      <c r="H34" s="20">
        <v>11160</v>
      </c>
    </row>
    <row r="35" spans="1:11" x14ac:dyDescent="0.25">
      <c r="A35">
        <v>7060000000</v>
      </c>
      <c r="B35" s="19" t="s">
        <v>548</v>
      </c>
      <c r="C35" s="5">
        <v>42034</v>
      </c>
      <c r="D35" t="s">
        <v>20</v>
      </c>
      <c r="E35">
        <v>12</v>
      </c>
      <c r="F35" t="s">
        <v>21</v>
      </c>
      <c r="I35" s="2">
        <v>1270584</v>
      </c>
      <c r="J35" t="s">
        <v>351</v>
      </c>
      <c r="K35" t="s">
        <v>555</v>
      </c>
    </row>
    <row r="36" spans="1:11" x14ac:dyDescent="0.25">
      <c r="A36">
        <v>7060000000</v>
      </c>
      <c r="B36" s="19" t="s">
        <v>548</v>
      </c>
      <c r="C36" s="5">
        <v>42034</v>
      </c>
      <c r="D36" t="s">
        <v>20</v>
      </c>
      <c r="E36">
        <v>14</v>
      </c>
      <c r="F36" t="s">
        <v>22</v>
      </c>
      <c r="I36" s="2">
        <v>1448333</v>
      </c>
      <c r="J36" t="s">
        <v>351</v>
      </c>
      <c r="K36" t="s">
        <v>555</v>
      </c>
    </row>
    <row r="37" spans="1:11" x14ac:dyDescent="0.25">
      <c r="A37">
        <v>7081000000</v>
      </c>
      <c r="B37" s="19" t="s">
        <v>549</v>
      </c>
      <c r="C37" s="5">
        <v>42034</v>
      </c>
      <c r="D37" t="s">
        <v>20</v>
      </c>
      <c r="E37">
        <v>16</v>
      </c>
      <c r="F37" t="s">
        <v>23</v>
      </c>
      <c r="I37" s="2">
        <v>420000</v>
      </c>
      <c r="J37" t="s">
        <v>351</v>
      </c>
    </row>
    <row r="38" spans="1:11" x14ac:dyDescent="0.25">
      <c r="A38">
        <v>7081000000</v>
      </c>
      <c r="B38" s="19" t="s">
        <v>549</v>
      </c>
      <c r="C38" s="5">
        <v>42094</v>
      </c>
      <c r="D38" t="s">
        <v>20</v>
      </c>
      <c r="E38">
        <v>117</v>
      </c>
      <c r="F38" t="s">
        <v>24</v>
      </c>
      <c r="I38" s="2">
        <v>540000</v>
      </c>
      <c r="J38" t="s">
        <v>351</v>
      </c>
    </row>
    <row r="39" spans="1:11" x14ac:dyDescent="0.25">
      <c r="A39">
        <v>7081000000</v>
      </c>
      <c r="B39" s="19" t="s">
        <v>549</v>
      </c>
      <c r="C39" s="5">
        <v>42341</v>
      </c>
      <c r="D39" t="s">
        <v>20</v>
      </c>
      <c r="E39">
        <v>228</v>
      </c>
      <c r="F39" t="s">
        <v>25</v>
      </c>
      <c r="I39" s="2">
        <v>280000</v>
      </c>
      <c r="J39" t="s">
        <v>351</v>
      </c>
    </row>
  </sheetData>
  <autoFilter ref="A7:L39"/>
  <sortState ref="A8:I39">
    <sortCondition ref="A8:A39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54"/>
  <sheetViews>
    <sheetView topLeftCell="B1" workbookViewId="0">
      <pane ySplit="1" topLeftCell="A66" activePane="bottomLeft" state="frozen"/>
      <selection pane="bottomLeft" activeCell="K115" sqref="K115"/>
    </sheetView>
  </sheetViews>
  <sheetFormatPr baseColWidth="10" defaultRowHeight="15" x14ac:dyDescent="0.25"/>
  <cols>
    <col min="2" max="2" width="33" style="22" customWidth="1"/>
    <col min="4" max="4" width="5" customWidth="1"/>
    <col min="5" max="5" width="8.28515625" customWidth="1"/>
    <col min="6" max="6" width="40.85546875" customWidth="1"/>
    <col min="7" max="7" width="9.28515625" customWidth="1"/>
    <col min="8" max="8" width="13.42578125" bestFit="1" customWidth="1"/>
    <col min="9" max="9" width="12.42578125" bestFit="1" customWidth="1"/>
    <col min="10" max="10" width="13.42578125" bestFit="1" customWidth="1"/>
    <col min="11" max="11" width="35.42578125" customWidth="1"/>
    <col min="12" max="12" width="56.140625" customWidth="1"/>
  </cols>
  <sheetData>
    <row r="1" spans="1:14" x14ac:dyDescent="0.25">
      <c r="A1" s="25" t="s">
        <v>2</v>
      </c>
      <c r="B1" s="25"/>
      <c r="C1" s="25" t="s">
        <v>3</v>
      </c>
      <c r="D1" s="25" t="s">
        <v>4</v>
      </c>
      <c r="E1" s="25" t="s">
        <v>46</v>
      </c>
      <c r="F1" s="25" t="s">
        <v>6</v>
      </c>
      <c r="G1" s="25" t="s">
        <v>7</v>
      </c>
      <c r="H1" s="26" t="s">
        <v>8</v>
      </c>
      <c r="I1" s="26" t="s">
        <v>9</v>
      </c>
      <c r="J1" s="25" t="s">
        <v>348</v>
      </c>
      <c r="K1" s="25" t="s">
        <v>349</v>
      </c>
      <c r="L1" s="25" t="s">
        <v>350</v>
      </c>
      <c r="M1" s="25" t="s">
        <v>437</v>
      </c>
      <c r="N1" s="25" t="s">
        <v>742</v>
      </c>
    </row>
    <row r="2" spans="1:14" hidden="1" x14ac:dyDescent="0.25">
      <c r="A2" s="22">
        <v>2040000000</v>
      </c>
      <c r="B2" s="22" t="str">
        <f>VLOOKUP(A2:A154,'[3]BALANCE 2015'!$A$9:$B$135,2,FALSE)</f>
        <v>LOGICIEL INFORMATIQUE</v>
      </c>
      <c r="C2" s="23">
        <v>42055</v>
      </c>
      <c r="D2" s="22" t="s">
        <v>11</v>
      </c>
      <c r="E2" s="22">
        <v>553</v>
      </c>
      <c r="F2" s="22" t="s">
        <v>566</v>
      </c>
      <c r="G2" s="22"/>
      <c r="H2" s="24">
        <v>10885365</v>
      </c>
      <c r="I2" s="22"/>
      <c r="J2" t="s">
        <v>351</v>
      </c>
      <c r="K2" t="s">
        <v>731</v>
      </c>
      <c r="L2">
        <f>5198600+1832600+1560000+2229500</f>
        <v>10820700</v>
      </c>
    </row>
    <row r="3" spans="1:14" hidden="1" x14ac:dyDescent="0.25">
      <c r="A3" s="22">
        <v>2040000000</v>
      </c>
      <c r="B3" s="22" t="str">
        <f>VLOOKUP(A3:A155,'[3]BALANCE 2015'!$A$9:$B$135,2,FALSE)</f>
        <v>LOGICIEL INFORMATIQUE</v>
      </c>
      <c r="C3" s="23">
        <v>42055</v>
      </c>
      <c r="D3" s="22" t="s">
        <v>11</v>
      </c>
      <c r="E3" s="22">
        <v>554</v>
      </c>
      <c r="F3" s="22" t="s">
        <v>567</v>
      </c>
      <c r="G3" s="22"/>
      <c r="H3" s="24">
        <v>26566600</v>
      </c>
      <c r="I3" s="22"/>
      <c r="J3" t="s">
        <v>351</v>
      </c>
      <c r="K3" s="22" t="s">
        <v>732</v>
      </c>
      <c r="L3" t="s">
        <v>719</v>
      </c>
    </row>
    <row r="4" spans="1:14" hidden="1" x14ac:dyDescent="0.25">
      <c r="A4" s="22">
        <v>2181000000</v>
      </c>
      <c r="B4" s="22" t="str">
        <f>VLOOKUP(A4:A156,'[3]BALANCE 2015'!$A$9:$B$135,2,FALSE)</f>
        <v>INSTALATION ET AGENCEMENT</v>
      </c>
      <c r="C4" s="23">
        <v>42063</v>
      </c>
      <c r="D4" s="22" t="s">
        <v>11</v>
      </c>
      <c r="E4" s="22">
        <v>652</v>
      </c>
      <c r="F4" s="22" t="s">
        <v>568</v>
      </c>
      <c r="G4" s="22"/>
      <c r="H4" s="8">
        <v>1620000</v>
      </c>
      <c r="I4" s="22"/>
      <c r="J4" t="s">
        <v>351</v>
      </c>
      <c r="K4" t="s">
        <v>723</v>
      </c>
    </row>
    <row r="5" spans="1:14" hidden="1" x14ac:dyDescent="0.25">
      <c r="A5" s="22">
        <v>2181000000</v>
      </c>
      <c r="B5" s="22" t="str">
        <f>VLOOKUP(A5:A157,'[3]BALANCE 2015'!$A$9:$B$135,2,FALSE)</f>
        <v>INSTALATION ET AGENCEMENT</v>
      </c>
      <c r="C5" s="23">
        <v>42319</v>
      </c>
      <c r="D5" s="22" t="s">
        <v>11</v>
      </c>
      <c r="E5" s="22">
        <v>4298</v>
      </c>
      <c r="F5" s="22" t="s">
        <v>569</v>
      </c>
      <c r="G5" s="22"/>
      <c r="H5" s="24">
        <v>5904248</v>
      </c>
      <c r="I5" s="22"/>
      <c r="J5" t="s">
        <v>351</v>
      </c>
    </row>
    <row r="6" spans="1:14" hidden="1" x14ac:dyDescent="0.25">
      <c r="A6" s="22">
        <v>2181000000</v>
      </c>
      <c r="B6" s="22" t="str">
        <f>VLOOKUP(A6:A158,'[3]BALANCE 2015'!$A$9:$B$135,2,FALSE)</f>
        <v>INSTALATION ET AGENCEMENT</v>
      </c>
      <c r="C6" s="23">
        <v>42339</v>
      </c>
      <c r="D6" s="22" t="s">
        <v>10</v>
      </c>
      <c r="E6" s="22">
        <v>4622</v>
      </c>
      <c r="F6" s="22" t="s">
        <v>570</v>
      </c>
      <c r="G6" s="22"/>
      <c r="H6" s="8">
        <v>3349500</v>
      </c>
      <c r="I6" s="22"/>
      <c r="J6" t="s">
        <v>351</v>
      </c>
      <c r="K6" t="s">
        <v>725</v>
      </c>
    </row>
    <row r="7" spans="1:14" hidden="1" x14ac:dyDescent="0.25">
      <c r="A7" s="22">
        <v>2181000000</v>
      </c>
      <c r="B7" s="22" t="str">
        <f>VLOOKUP(A7:A159,'[3]BALANCE 2015'!$A$9:$B$135,2,FALSE)</f>
        <v>INSTALATION ET AGENCEMENT</v>
      </c>
      <c r="C7" s="23">
        <v>42359</v>
      </c>
      <c r="D7" s="22" t="s">
        <v>11</v>
      </c>
      <c r="E7" s="22">
        <v>4428</v>
      </c>
      <c r="F7" s="22" t="s">
        <v>571</v>
      </c>
      <c r="G7" s="22"/>
      <c r="H7" s="8">
        <v>16089558</v>
      </c>
      <c r="I7" s="22"/>
      <c r="J7" t="s">
        <v>351</v>
      </c>
      <c r="K7" t="s">
        <v>724</v>
      </c>
    </row>
    <row r="8" spans="1:14" hidden="1" x14ac:dyDescent="0.25">
      <c r="A8" s="22">
        <v>2181200000</v>
      </c>
      <c r="B8" s="22" t="str">
        <f>VLOOKUP(A8:A160,'[3]BALANCE 2015'!$A$9:$B$135,2,FALSE)</f>
        <v>MATERIEL DE COMMUNICATION</v>
      </c>
      <c r="C8" s="23">
        <v>42065</v>
      </c>
      <c r="D8" s="22" t="s">
        <v>11</v>
      </c>
      <c r="E8" s="22">
        <v>746</v>
      </c>
      <c r="F8" s="22" t="s">
        <v>572</v>
      </c>
      <c r="G8" s="22"/>
      <c r="H8" s="24">
        <v>10010000</v>
      </c>
      <c r="I8" s="22"/>
      <c r="J8" t="s">
        <v>351</v>
      </c>
      <c r="K8" t="s">
        <v>722</v>
      </c>
    </row>
    <row r="9" spans="1:14" hidden="1" x14ac:dyDescent="0.25">
      <c r="A9" s="22">
        <v>2181200000</v>
      </c>
      <c r="B9" s="22" t="str">
        <f>VLOOKUP(A9:A161,'[3]BALANCE 2015'!$A$9:$B$135,2,FALSE)</f>
        <v>MATERIEL DE COMMUNICATION</v>
      </c>
      <c r="C9" s="23">
        <v>42318</v>
      </c>
      <c r="D9" s="22" t="s">
        <v>11</v>
      </c>
      <c r="E9" s="22">
        <v>3745</v>
      </c>
      <c r="F9" s="22" t="s">
        <v>573</v>
      </c>
      <c r="G9" s="22"/>
      <c r="H9" s="24">
        <v>7400000</v>
      </c>
      <c r="I9" s="22"/>
      <c r="J9" t="s">
        <v>351</v>
      </c>
      <c r="K9" s="22" t="s">
        <v>718</v>
      </c>
    </row>
    <row r="10" spans="1:14" hidden="1" x14ac:dyDescent="0.25">
      <c r="A10" s="22">
        <v>2181500000</v>
      </c>
      <c r="B10" s="22" t="str">
        <f>VLOOKUP(A10:A162,'[3]BALANCE 2015'!$A$9:$B$135,2,FALSE)</f>
        <v>MATERIEL DE TRANSPORT</v>
      </c>
      <c r="C10" s="23">
        <v>42009</v>
      </c>
      <c r="D10" s="22" t="s">
        <v>11</v>
      </c>
      <c r="E10" s="22">
        <v>701</v>
      </c>
      <c r="F10" s="22" t="s">
        <v>574</v>
      </c>
      <c r="G10" s="22"/>
      <c r="H10" s="24">
        <v>105000000</v>
      </c>
      <c r="I10" s="22"/>
      <c r="J10" t="s">
        <v>351</v>
      </c>
      <c r="K10" t="s">
        <v>733</v>
      </c>
      <c r="L10" t="s">
        <v>720</v>
      </c>
    </row>
    <row r="11" spans="1:14" hidden="1" x14ac:dyDescent="0.25">
      <c r="A11" s="22">
        <v>2181500000</v>
      </c>
      <c r="B11" s="22" t="str">
        <f>VLOOKUP(A11:A163,'[3]BALANCE 2015'!$A$9:$B$135,2,FALSE)</f>
        <v>MATERIEL DE TRANSPORT</v>
      </c>
      <c r="C11" s="23">
        <v>42009</v>
      </c>
      <c r="D11" s="22" t="s">
        <v>11</v>
      </c>
      <c r="E11" s="22">
        <v>702</v>
      </c>
      <c r="F11" s="22" t="s">
        <v>575</v>
      </c>
      <c r="G11" s="22"/>
      <c r="H11" s="24">
        <v>56000000</v>
      </c>
      <c r="I11" s="22"/>
      <c r="J11" t="s">
        <v>351</v>
      </c>
      <c r="K11" s="22" t="s">
        <v>733</v>
      </c>
      <c r="L11" s="22" t="s">
        <v>720</v>
      </c>
    </row>
    <row r="12" spans="1:14" hidden="1" x14ac:dyDescent="0.25">
      <c r="A12" s="22">
        <v>2181500000</v>
      </c>
      <c r="B12" s="22" t="str">
        <f>VLOOKUP(A12:A164,'[3]BALANCE 2015'!$A$9:$B$135,2,FALSE)</f>
        <v>MATERIEL DE TRANSPORT</v>
      </c>
      <c r="C12" s="23">
        <v>42080</v>
      </c>
      <c r="D12" s="22" t="s">
        <v>11</v>
      </c>
      <c r="E12" s="22">
        <v>1028</v>
      </c>
      <c r="F12" s="22" t="s">
        <v>576</v>
      </c>
      <c r="G12" s="22"/>
      <c r="H12" s="24">
        <v>9837758.3300000001</v>
      </c>
      <c r="I12" s="22"/>
      <c r="J12" t="s">
        <v>351</v>
      </c>
      <c r="K12" t="s">
        <v>734</v>
      </c>
      <c r="L12" s="22" t="s">
        <v>720</v>
      </c>
    </row>
    <row r="13" spans="1:14" hidden="1" x14ac:dyDescent="0.25">
      <c r="A13" s="22">
        <v>2181500000</v>
      </c>
      <c r="B13" s="22" t="str">
        <f>VLOOKUP(A13:A165,'[3]BALANCE 2015'!$A$9:$B$135,2,FALSE)</f>
        <v>MATERIEL DE TRANSPORT</v>
      </c>
      <c r="C13" s="23">
        <v>42286</v>
      </c>
      <c r="D13" s="22" t="s">
        <v>11</v>
      </c>
      <c r="E13" s="22">
        <v>3747</v>
      </c>
      <c r="F13" s="22" t="s">
        <v>577</v>
      </c>
      <c r="G13" s="22"/>
      <c r="H13" s="9">
        <v>194631275</v>
      </c>
      <c r="J13" t="s">
        <v>351</v>
      </c>
      <c r="L13" t="s">
        <v>721</v>
      </c>
    </row>
    <row r="14" spans="1:14" hidden="1" x14ac:dyDescent="0.25">
      <c r="A14" s="22">
        <v>2183000000</v>
      </c>
      <c r="B14" s="22" t="str">
        <f>VLOOKUP(A14:A166,'[3]BALANCE 2015'!$A$9:$B$135,2,FALSE)</f>
        <v>MAT BUR &amp; INFORMATIQUE</v>
      </c>
      <c r="C14" s="23">
        <v>42030</v>
      </c>
      <c r="D14" s="22" t="s">
        <v>11</v>
      </c>
      <c r="E14" s="22">
        <v>558</v>
      </c>
      <c r="F14" s="22" t="s">
        <v>578</v>
      </c>
      <c r="G14" s="22"/>
      <c r="H14" s="24">
        <v>1580000</v>
      </c>
      <c r="J14" t="s">
        <v>351</v>
      </c>
      <c r="K14" s="22" t="s">
        <v>735</v>
      </c>
    </row>
    <row r="15" spans="1:14" hidden="1" x14ac:dyDescent="0.25">
      <c r="A15" s="22">
        <v>2183000000</v>
      </c>
      <c r="B15" s="22" t="str">
        <f>VLOOKUP(A15:A167,'[3]BALANCE 2015'!$A$9:$B$135,2,FALSE)</f>
        <v>MAT BUR &amp; INFORMATIQUE</v>
      </c>
      <c r="C15" s="23">
        <v>42119</v>
      </c>
      <c r="D15" s="22" t="s">
        <v>11</v>
      </c>
      <c r="E15" s="22">
        <v>1963</v>
      </c>
      <c r="F15" s="22" t="s">
        <v>579</v>
      </c>
      <c r="G15" s="22"/>
      <c r="H15" s="24">
        <v>2786000</v>
      </c>
      <c r="J15" t="s">
        <v>351</v>
      </c>
      <c r="K15" s="22" t="s">
        <v>729</v>
      </c>
    </row>
    <row r="16" spans="1:14" hidden="1" x14ac:dyDescent="0.25">
      <c r="A16" s="22">
        <v>2183000000</v>
      </c>
      <c r="B16" s="22" t="str">
        <f>VLOOKUP(A16:A168,'[3]BALANCE 2015'!$A$9:$B$135,2,FALSE)</f>
        <v>MAT BUR &amp; INFORMATIQUE</v>
      </c>
      <c r="C16" s="23">
        <v>42241</v>
      </c>
      <c r="D16" s="22" t="s">
        <v>11</v>
      </c>
      <c r="E16" s="22">
        <v>3082</v>
      </c>
      <c r="F16" s="22" t="s">
        <v>580</v>
      </c>
      <c r="G16" s="22"/>
      <c r="H16" s="24">
        <v>741475</v>
      </c>
      <c r="J16" t="s">
        <v>351</v>
      </c>
      <c r="K16" t="s">
        <v>730</v>
      </c>
    </row>
    <row r="17" spans="1:12" hidden="1" x14ac:dyDescent="0.25">
      <c r="A17" s="22">
        <v>2183000000</v>
      </c>
      <c r="B17" s="22" t="str">
        <f>VLOOKUP(A17:A169,'[3]BALANCE 2015'!$A$9:$B$135,2,FALSE)</f>
        <v>MAT BUR &amp; INFORMATIQUE</v>
      </c>
      <c r="C17" s="23">
        <v>42243</v>
      </c>
      <c r="D17" s="22" t="s">
        <v>11</v>
      </c>
      <c r="E17" s="22">
        <v>3085</v>
      </c>
      <c r="F17" s="22" t="s">
        <v>581</v>
      </c>
      <c r="G17" s="22"/>
      <c r="H17" s="9">
        <v>780000</v>
      </c>
      <c r="J17" t="s">
        <v>351</v>
      </c>
      <c r="L17" t="s">
        <v>442</v>
      </c>
    </row>
    <row r="18" spans="1:12" hidden="1" x14ac:dyDescent="0.25">
      <c r="A18" s="22">
        <v>2184100000</v>
      </c>
      <c r="B18" s="22" t="str">
        <f>VLOOKUP(A18:A170,'[3]BALANCE 2015'!$A$9:$B$135,2,FALSE)</f>
        <v>MAT &amp; MOB DE BUREAU</v>
      </c>
      <c r="C18" s="23">
        <v>42048</v>
      </c>
      <c r="D18" s="22" t="s">
        <v>11</v>
      </c>
      <c r="E18" s="22">
        <v>561</v>
      </c>
      <c r="F18" s="22" t="s">
        <v>582</v>
      </c>
      <c r="G18" s="22"/>
      <c r="H18" s="24">
        <v>160875</v>
      </c>
      <c r="J18" t="s">
        <v>351</v>
      </c>
      <c r="L18" t="s">
        <v>726</v>
      </c>
    </row>
    <row r="19" spans="1:12" hidden="1" x14ac:dyDescent="0.25">
      <c r="A19" s="22">
        <v>2184100000</v>
      </c>
      <c r="B19" s="22" t="str">
        <f>VLOOKUP(A19:A171,'[3]BALANCE 2015'!$A$9:$B$135,2,FALSE)</f>
        <v>MAT &amp; MOB DE BUREAU</v>
      </c>
      <c r="C19" s="23">
        <v>42054</v>
      </c>
      <c r="D19" s="22" t="s">
        <v>11</v>
      </c>
      <c r="E19" s="22">
        <v>830</v>
      </c>
      <c r="F19" s="22" t="s">
        <v>583</v>
      </c>
      <c r="G19" s="22"/>
      <c r="H19" s="24">
        <v>5863565.0099999998</v>
      </c>
      <c r="J19" t="s">
        <v>351</v>
      </c>
      <c r="L19" t="s">
        <v>727</v>
      </c>
    </row>
    <row r="20" spans="1:12" hidden="1" x14ac:dyDescent="0.25">
      <c r="A20" s="22">
        <v>2184100000</v>
      </c>
      <c r="B20" s="22" t="str">
        <f>VLOOKUP(A20:A172,'[3]BALANCE 2015'!$A$9:$B$135,2,FALSE)</f>
        <v>MAT &amp; MOB DE BUREAU</v>
      </c>
      <c r="C20" s="23">
        <v>42058</v>
      </c>
      <c r="D20" s="22" t="s">
        <v>11</v>
      </c>
      <c r="E20" s="22">
        <v>583</v>
      </c>
      <c r="F20" s="22" t="s">
        <v>584</v>
      </c>
      <c r="G20" s="22"/>
      <c r="H20" s="24">
        <v>6930000</v>
      </c>
      <c r="J20" t="s">
        <v>351</v>
      </c>
      <c r="K20" t="s">
        <v>728</v>
      </c>
    </row>
    <row r="21" spans="1:12" hidden="1" x14ac:dyDescent="0.25">
      <c r="A21" s="22">
        <v>2322000000</v>
      </c>
      <c r="B21" s="22" t="str">
        <f>VLOOKUP(A21:A173,'[3]BALANCE 2015'!$A$9:$B$135,2,FALSE)</f>
        <v>IMMO ENCOURS AZURA MANGUIER</v>
      </c>
      <c r="C21" s="23">
        <v>42083</v>
      </c>
      <c r="D21" s="22" t="s">
        <v>11</v>
      </c>
      <c r="E21" s="22">
        <v>1355</v>
      </c>
      <c r="F21" s="22" t="s">
        <v>585</v>
      </c>
      <c r="G21" s="22"/>
      <c r="H21" s="24">
        <v>1312500</v>
      </c>
      <c r="J21" t="s">
        <v>351</v>
      </c>
    </row>
    <row r="22" spans="1:12" x14ac:dyDescent="0.25">
      <c r="A22" s="22">
        <v>2323000000</v>
      </c>
      <c r="B22" s="22" t="str">
        <f>VLOOKUP(A22:A174,'[3]BALANCE 2015'!$A$9:$B$135,2,FALSE)</f>
        <v>IMMO ENCOURS AZURA GOLF</v>
      </c>
      <c r="C22" s="23">
        <v>42006</v>
      </c>
      <c r="D22" s="22" t="s">
        <v>586</v>
      </c>
      <c r="E22" s="22">
        <v>104</v>
      </c>
      <c r="F22" s="22" t="s">
        <v>587</v>
      </c>
      <c r="G22" s="22"/>
      <c r="H22" s="24">
        <v>8949600</v>
      </c>
    </row>
    <row r="23" spans="1:12" x14ac:dyDescent="0.25">
      <c r="A23" s="22">
        <v>2323000000</v>
      </c>
      <c r="B23" s="22" t="str">
        <f>VLOOKUP(A23:A175,'[3]BALANCE 2015'!$A$9:$B$135,2,FALSE)</f>
        <v>IMMO ENCOURS AZURA GOLF</v>
      </c>
      <c r="C23" s="23">
        <v>42013</v>
      </c>
      <c r="D23" s="22" t="s">
        <v>11</v>
      </c>
      <c r="E23" s="22">
        <v>275</v>
      </c>
      <c r="F23" s="22" t="s">
        <v>588</v>
      </c>
      <c r="G23" s="22"/>
      <c r="H23" s="24">
        <v>12194370</v>
      </c>
    </row>
    <row r="24" spans="1:12" hidden="1" x14ac:dyDescent="0.25">
      <c r="A24" s="22">
        <v>2323000000</v>
      </c>
      <c r="B24" s="22" t="str">
        <f>VLOOKUP(A24:A176,'[3]BALANCE 2015'!$A$9:$B$135,2,FALSE)</f>
        <v>IMMO ENCOURS AZURA GOLF</v>
      </c>
      <c r="C24" s="23">
        <v>42016</v>
      </c>
      <c r="D24" s="22" t="s">
        <v>11</v>
      </c>
      <c r="E24" s="22">
        <v>750</v>
      </c>
      <c r="F24" s="22" t="s">
        <v>589</v>
      </c>
      <c r="G24" s="22"/>
      <c r="H24" s="24">
        <v>62608333.329999998</v>
      </c>
      <c r="J24" t="s">
        <v>351</v>
      </c>
      <c r="K24" s="16" t="s">
        <v>725</v>
      </c>
      <c r="L24" t="s">
        <v>736</v>
      </c>
    </row>
    <row r="25" spans="1:12" hidden="1" x14ac:dyDescent="0.25">
      <c r="A25" s="22">
        <v>2323000000</v>
      </c>
      <c r="B25" s="22" t="str">
        <f>VLOOKUP(A25:A177,'[3]BALANCE 2015'!$A$9:$B$135,2,FALSE)</f>
        <v>IMMO ENCOURS AZURA GOLF</v>
      </c>
      <c r="C25" s="23">
        <v>42023</v>
      </c>
      <c r="D25" s="22" t="s">
        <v>11</v>
      </c>
      <c r="E25" s="22">
        <v>119</v>
      </c>
      <c r="F25" s="22" t="s">
        <v>590</v>
      </c>
      <c r="G25" s="22"/>
      <c r="H25" s="24">
        <v>21000000</v>
      </c>
      <c r="J25" t="s">
        <v>351</v>
      </c>
      <c r="K25" s="16" t="s">
        <v>737</v>
      </c>
    </row>
    <row r="26" spans="1:12" hidden="1" x14ac:dyDescent="0.25">
      <c r="A26" s="22">
        <v>2323000000</v>
      </c>
      <c r="B26" s="22" t="str">
        <f>VLOOKUP(A26:A178,'[3]BALANCE 2015'!$A$9:$B$135,2,FALSE)</f>
        <v>IMMO ENCOURS AZURA GOLF</v>
      </c>
      <c r="C26" s="23">
        <v>42032</v>
      </c>
      <c r="D26" s="22" t="s">
        <v>11</v>
      </c>
      <c r="E26" s="22">
        <v>908</v>
      </c>
      <c r="F26" s="22" t="s">
        <v>591</v>
      </c>
      <c r="G26" s="22"/>
      <c r="H26" s="8">
        <v>28938958.329999998</v>
      </c>
      <c r="J26" t="s">
        <v>351</v>
      </c>
      <c r="K26" t="s">
        <v>738</v>
      </c>
    </row>
    <row r="27" spans="1:12" hidden="1" x14ac:dyDescent="0.25">
      <c r="A27" s="22">
        <v>2323000000</v>
      </c>
      <c r="B27" s="22" t="str">
        <f>VLOOKUP(A27:A179,'[3]BALANCE 2015'!$A$9:$B$135,2,FALSE)</f>
        <v>IMMO ENCOURS AZURA GOLF</v>
      </c>
      <c r="C27" s="23">
        <v>42051</v>
      </c>
      <c r="D27" s="22" t="s">
        <v>11</v>
      </c>
      <c r="E27" s="22">
        <v>273</v>
      </c>
      <c r="F27" s="22" t="s">
        <v>592</v>
      </c>
      <c r="G27" s="22"/>
      <c r="H27" s="24">
        <v>20000000</v>
      </c>
      <c r="J27" t="s">
        <v>351</v>
      </c>
      <c r="K27" t="s">
        <v>739</v>
      </c>
    </row>
    <row r="28" spans="1:12" x14ac:dyDescent="0.25">
      <c r="A28" s="22">
        <v>2323000000</v>
      </c>
      <c r="B28" s="22" t="str">
        <f>VLOOKUP(A28:A180,'[3]BALANCE 2015'!$A$9:$B$135,2,FALSE)</f>
        <v>IMMO ENCOURS AZURA GOLF</v>
      </c>
      <c r="C28" s="23">
        <v>42051</v>
      </c>
      <c r="D28" s="22" t="s">
        <v>586</v>
      </c>
      <c r="E28" s="22">
        <v>277</v>
      </c>
      <c r="F28" s="22" t="s">
        <v>593</v>
      </c>
      <c r="G28" s="22"/>
      <c r="H28" s="24">
        <v>22500000</v>
      </c>
    </row>
    <row r="29" spans="1:12" hidden="1" x14ac:dyDescent="0.25">
      <c r="A29" s="22">
        <v>2323000000</v>
      </c>
      <c r="B29" s="22" t="str">
        <f>VLOOKUP(A29:A181,'[3]BALANCE 2015'!$A$9:$B$135,2,FALSE)</f>
        <v>IMMO ENCOURS AZURA GOLF</v>
      </c>
      <c r="C29" s="23">
        <v>42059</v>
      </c>
      <c r="D29" s="22" t="s">
        <v>11</v>
      </c>
      <c r="E29" s="22">
        <v>594</v>
      </c>
      <c r="F29" s="22" t="s">
        <v>594</v>
      </c>
      <c r="G29" s="22"/>
      <c r="H29" s="24">
        <v>29166666.670000002</v>
      </c>
      <c r="J29" t="s">
        <v>351</v>
      </c>
    </row>
    <row r="30" spans="1:12" hidden="1" x14ac:dyDescent="0.25">
      <c r="A30" s="22">
        <v>2323000000</v>
      </c>
      <c r="B30" s="22" t="str">
        <f>VLOOKUP(A30:A182,'[3]BALANCE 2015'!$A$9:$B$135,2,FALSE)</f>
        <v>IMMO ENCOURS AZURA GOLF</v>
      </c>
      <c r="C30" s="23">
        <v>42060</v>
      </c>
      <c r="D30" s="22" t="s">
        <v>11</v>
      </c>
      <c r="E30" s="22">
        <v>597</v>
      </c>
      <c r="F30" s="22" t="s">
        <v>595</v>
      </c>
      <c r="G30" s="22"/>
      <c r="H30" s="24">
        <v>89976708.329999998</v>
      </c>
      <c r="J30" t="s">
        <v>351</v>
      </c>
      <c r="K30" t="s">
        <v>740</v>
      </c>
    </row>
    <row r="31" spans="1:12" x14ac:dyDescent="0.25">
      <c r="A31" s="22">
        <v>2323000000</v>
      </c>
      <c r="B31" s="22" t="str">
        <f>VLOOKUP(A31:A183,'[3]BALANCE 2015'!$A$9:$B$135,2,FALSE)</f>
        <v>IMMO ENCOURS AZURA GOLF</v>
      </c>
      <c r="C31" s="23">
        <v>42070</v>
      </c>
      <c r="D31" s="22" t="s">
        <v>11</v>
      </c>
      <c r="E31" s="22">
        <v>851</v>
      </c>
      <c r="F31" s="22" t="s">
        <v>596</v>
      </c>
      <c r="G31" s="22"/>
      <c r="H31" s="24">
        <v>50737500</v>
      </c>
    </row>
    <row r="32" spans="1:12" hidden="1" x14ac:dyDescent="0.25">
      <c r="A32" s="22">
        <v>2323000000</v>
      </c>
      <c r="B32" s="22" t="str">
        <f>VLOOKUP(A32:A184,'[3]BALANCE 2015'!$A$9:$B$135,2,FALSE)</f>
        <v>IMMO ENCOURS AZURA GOLF</v>
      </c>
      <c r="C32" s="23">
        <v>42166</v>
      </c>
      <c r="D32" s="22" t="s">
        <v>11</v>
      </c>
      <c r="E32" s="22">
        <v>2529</v>
      </c>
      <c r="F32" s="22" t="s">
        <v>597</v>
      </c>
      <c r="G32" s="22"/>
      <c r="H32" s="24">
        <v>39626125</v>
      </c>
      <c r="J32" t="s">
        <v>351</v>
      </c>
      <c r="K32" t="s">
        <v>741</v>
      </c>
    </row>
    <row r="33" spans="1:14" hidden="1" x14ac:dyDescent="0.25">
      <c r="A33" s="22">
        <v>2324000000</v>
      </c>
      <c r="B33" s="22" t="str">
        <f>VLOOKUP(A33:A185,'[3]BALANCE 2015'!$A$9:$B$135,2,FALSE)</f>
        <v>IMMO EN COURS MALACAM</v>
      </c>
      <c r="C33" s="23">
        <v>42262</v>
      </c>
      <c r="D33" s="22" t="s">
        <v>11</v>
      </c>
      <c r="E33" s="22">
        <v>3944</v>
      </c>
      <c r="F33" s="22" t="s">
        <v>598</v>
      </c>
      <c r="G33" s="22"/>
      <c r="H33" s="24">
        <v>856023652.13</v>
      </c>
      <c r="J33" t="s">
        <v>351</v>
      </c>
    </row>
    <row r="34" spans="1:14" x14ac:dyDescent="0.25">
      <c r="A34" s="22">
        <v>2324000000</v>
      </c>
      <c r="B34" s="22" t="str">
        <f>VLOOKUP(A34:A186,'[3]BALANCE 2015'!$A$9:$B$135,2,FALSE)</f>
        <v>IMMO EN COURS MALACAM</v>
      </c>
      <c r="C34" s="23">
        <v>42262</v>
      </c>
      <c r="D34" s="22" t="s">
        <v>11</v>
      </c>
      <c r="E34" s="22">
        <v>3945</v>
      </c>
      <c r="F34" s="22" t="s">
        <v>599</v>
      </c>
      <c r="G34" s="22"/>
      <c r="H34" s="24">
        <v>367430513.88</v>
      </c>
    </row>
    <row r="35" spans="1:14" x14ac:dyDescent="0.25">
      <c r="A35" s="22">
        <v>2324000000</v>
      </c>
      <c r="B35" s="22" t="str">
        <f>VLOOKUP(A35:A187,'[3]BALANCE 2015'!$A$9:$B$135,2,FALSE)</f>
        <v>IMMO EN COURS MALACAM</v>
      </c>
      <c r="C35" s="23">
        <v>42262</v>
      </c>
      <c r="D35" s="22" t="s">
        <v>11</v>
      </c>
      <c r="E35" s="22">
        <v>3946</v>
      </c>
      <c r="F35" s="22" t="s">
        <v>600</v>
      </c>
      <c r="G35" s="22"/>
      <c r="H35" s="24">
        <v>254984153.15000001</v>
      </c>
    </row>
    <row r="36" spans="1:14" x14ac:dyDescent="0.25">
      <c r="A36" s="22">
        <v>6021000000</v>
      </c>
      <c r="B36" s="22" t="str">
        <f>VLOOKUP(A36:A188,'[3]BALANCE 2015'!$A$9:$B$135,2,FALSE)</f>
        <v>MATIERES CONSOMMABLES</v>
      </c>
      <c r="C36" s="23">
        <v>42137</v>
      </c>
      <c r="D36" s="22" t="s">
        <v>11</v>
      </c>
      <c r="E36" s="22">
        <v>2046</v>
      </c>
      <c r="F36" s="22" t="s">
        <v>601</v>
      </c>
      <c r="G36" s="22"/>
      <c r="H36" s="24">
        <v>1006560</v>
      </c>
    </row>
    <row r="37" spans="1:14" hidden="1" x14ac:dyDescent="0.25">
      <c r="A37" s="22">
        <v>6021000000</v>
      </c>
      <c r="B37" s="22" t="str">
        <f>VLOOKUP(A37:A189,'[3]BALANCE 2015'!$A$9:$B$135,2,FALSE)</f>
        <v>MATIERES CONSOMMABLES</v>
      </c>
      <c r="C37" s="23">
        <v>42152</v>
      </c>
      <c r="D37" s="22" t="s">
        <v>11</v>
      </c>
      <c r="E37" s="22">
        <v>2055</v>
      </c>
      <c r="F37" s="22" t="s">
        <v>602</v>
      </c>
      <c r="G37" s="22"/>
      <c r="H37" s="24">
        <v>869400</v>
      </c>
      <c r="J37" t="s">
        <v>351</v>
      </c>
      <c r="M37" t="s">
        <v>439</v>
      </c>
      <c r="N37" t="s">
        <v>439</v>
      </c>
    </row>
    <row r="38" spans="1:14" hidden="1" x14ac:dyDescent="0.25">
      <c r="A38" s="22">
        <v>6022200000</v>
      </c>
      <c r="B38" s="22" t="str">
        <f>VLOOKUP(A38:A190,'[3]BALANCE 2015'!$A$9:$B$135,2,FALSE)</f>
        <v>PRODUITS D'ENTRETIEN</v>
      </c>
      <c r="C38" s="23">
        <v>42079</v>
      </c>
      <c r="D38" s="22" t="s">
        <v>11</v>
      </c>
      <c r="E38" s="22">
        <v>885</v>
      </c>
      <c r="F38" s="22" t="s">
        <v>603</v>
      </c>
      <c r="G38" s="22"/>
      <c r="H38" s="9">
        <v>14436704.17</v>
      </c>
      <c r="J38" t="s">
        <v>351</v>
      </c>
      <c r="K38" t="s">
        <v>725</v>
      </c>
      <c r="L38" t="s">
        <v>743</v>
      </c>
    </row>
    <row r="39" spans="1:14" x14ac:dyDescent="0.25">
      <c r="A39" s="22">
        <v>6022200000</v>
      </c>
      <c r="B39" s="22" t="str">
        <f>VLOOKUP(A39:A191,'[3]BALANCE 2015'!$A$9:$B$135,2,FALSE)</f>
        <v>PRODUITS D'ENTRETIEN</v>
      </c>
      <c r="C39" s="23">
        <v>42143</v>
      </c>
      <c r="D39" s="22" t="s">
        <v>10</v>
      </c>
      <c r="E39" s="22">
        <v>4610</v>
      </c>
      <c r="F39" s="22" t="s">
        <v>604</v>
      </c>
      <c r="G39" s="22"/>
      <c r="H39" s="24">
        <v>2600000</v>
      </c>
    </row>
    <row r="40" spans="1:14" hidden="1" x14ac:dyDescent="0.25">
      <c r="A40" s="22">
        <v>6022200000</v>
      </c>
      <c r="B40" s="22" t="str">
        <f>VLOOKUP(A40:A192,'[3]BALANCE 2015'!$A$9:$B$135,2,FALSE)</f>
        <v>PRODUITS D'ENTRETIEN</v>
      </c>
      <c r="C40" s="23">
        <v>42152</v>
      </c>
      <c r="D40" s="22" t="s">
        <v>11</v>
      </c>
      <c r="E40" s="22">
        <v>2056</v>
      </c>
      <c r="F40" s="22" t="s">
        <v>605</v>
      </c>
      <c r="G40" s="22"/>
      <c r="H40" s="24">
        <v>1045200</v>
      </c>
      <c r="J40" t="s">
        <v>351</v>
      </c>
      <c r="M40" t="s">
        <v>439</v>
      </c>
    </row>
    <row r="41" spans="1:14" x14ac:dyDescent="0.25">
      <c r="A41" s="22">
        <v>6022200000</v>
      </c>
      <c r="B41" s="22" t="str">
        <f>VLOOKUP(A41:A193,'[3]BALANCE 2015'!$A$9:$B$135,2,FALSE)</f>
        <v>PRODUITS D'ENTRETIEN</v>
      </c>
      <c r="C41" s="23">
        <v>42312</v>
      </c>
      <c r="D41" s="22" t="s">
        <v>11</v>
      </c>
      <c r="E41" s="22">
        <v>4126</v>
      </c>
      <c r="F41" s="22" t="s">
        <v>606</v>
      </c>
      <c r="G41" s="22"/>
      <c r="H41" s="24">
        <v>1899090</v>
      </c>
    </row>
    <row r="42" spans="1:14" hidden="1" x14ac:dyDescent="0.25">
      <c r="A42" s="22">
        <v>6022200000</v>
      </c>
      <c r="B42" s="22" t="str">
        <f>VLOOKUP(A42:A194,'[3]BALANCE 2015'!$A$9:$B$135,2,FALSE)</f>
        <v>PRODUITS D'ENTRETIEN</v>
      </c>
      <c r="C42" s="23">
        <v>42343</v>
      </c>
      <c r="D42" s="22" t="s">
        <v>11</v>
      </c>
      <c r="E42" s="22">
        <v>4080</v>
      </c>
      <c r="F42" s="22" t="s">
        <v>607</v>
      </c>
      <c r="G42" s="22"/>
      <c r="H42" s="24">
        <v>778800</v>
      </c>
      <c r="J42" t="s">
        <v>351</v>
      </c>
      <c r="K42" t="s">
        <v>744</v>
      </c>
    </row>
    <row r="43" spans="1:14" x14ac:dyDescent="0.25">
      <c r="A43" s="22">
        <v>6022300000</v>
      </c>
      <c r="B43" s="22" t="str">
        <f>VLOOKUP(A43:A195,'[3]BALANCE 2015'!$A$9:$B$135,2,FALSE)</f>
        <v>FOURNITURES CONSOMMABLES</v>
      </c>
      <c r="C43" s="23">
        <v>42241</v>
      </c>
      <c r="D43" s="22" t="s">
        <v>11</v>
      </c>
      <c r="E43" s="22">
        <v>3082</v>
      </c>
      <c r="F43" s="22" t="s">
        <v>608</v>
      </c>
      <c r="G43" s="22"/>
      <c r="H43" s="24">
        <v>1286410.8600000001</v>
      </c>
    </row>
    <row r="44" spans="1:14" x14ac:dyDescent="0.25">
      <c r="A44" s="22">
        <v>6022300000</v>
      </c>
      <c r="B44" s="22" t="str">
        <f>VLOOKUP(A44:A196,'[3]BALANCE 2015'!$A$9:$B$135,2,FALSE)</f>
        <v>FOURNITURES CONSOMMABLES</v>
      </c>
      <c r="C44" s="23">
        <v>42325</v>
      </c>
      <c r="D44" s="22" t="s">
        <v>11</v>
      </c>
      <c r="E44" s="22">
        <v>4128</v>
      </c>
      <c r="F44" s="22" t="s">
        <v>609</v>
      </c>
      <c r="G44" s="22"/>
      <c r="H44" s="24">
        <v>1156275</v>
      </c>
    </row>
    <row r="45" spans="1:14" hidden="1" x14ac:dyDescent="0.25">
      <c r="A45" s="22">
        <v>6022300000</v>
      </c>
      <c r="B45" s="22" t="str">
        <f>VLOOKUP(A45:A197,'[3]BALANCE 2015'!$A$9:$B$135,2,FALSE)</f>
        <v>FOURNITURES CONSOMMABLES</v>
      </c>
      <c r="C45" s="23">
        <v>42352</v>
      </c>
      <c r="D45" s="22" t="s">
        <v>11</v>
      </c>
      <c r="E45" s="22">
        <v>4161</v>
      </c>
      <c r="F45" s="22" t="s">
        <v>610</v>
      </c>
      <c r="G45" s="22"/>
      <c r="H45" s="9">
        <v>1340925</v>
      </c>
      <c r="J45" t="s">
        <v>351</v>
      </c>
      <c r="K45" t="s">
        <v>744</v>
      </c>
    </row>
    <row r="46" spans="1:14" hidden="1" x14ac:dyDescent="0.25">
      <c r="A46" s="22">
        <v>6022500000</v>
      </c>
      <c r="B46" s="22" t="str">
        <f>VLOOKUP(A46:A198,'[3]BALANCE 2015'!$A$9:$B$135,2,FALSE)</f>
        <v>FOURNITURES DE BUREAU</v>
      </c>
      <c r="C46" s="23">
        <v>42070</v>
      </c>
      <c r="D46" s="22" t="s">
        <v>11</v>
      </c>
      <c r="E46" s="22">
        <v>829</v>
      </c>
      <c r="F46" s="22" t="s">
        <v>611</v>
      </c>
      <c r="G46" s="22"/>
      <c r="H46" s="24">
        <v>764439.99</v>
      </c>
      <c r="J46" t="s">
        <v>351</v>
      </c>
    </row>
    <row r="47" spans="1:14" hidden="1" x14ac:dyDescent="0.25">
      <c r="A47" s="22">
        <v>6022500000</v>
      </c>
      <c r="B47" s="22" t="str">
        <f>VLOOKUP(A47:A199,'[3]BALANCE 2015'!$A$9:$B$135,2,FALSE)</f>
        <v>FOURNITURES DE BUREAU</v>
      </c>
      <c r="C47" s="23">
        <v>42186</v>
      </c>
      <c r="D47" s="22" t="s">
        <v>11</v>
      </c>
      <c r="E47" s="22">
        <v>2660</v>
      </c>
      <c r="F47" s="22" t="s">
        <v>612</v>
      </c>
      <c r="G47" s="22"/>
      <c r="H47" s="24">
        <v>529809.39</v>
      </c>
      <c r="J47" t="s">
        <v>351</v>
      </c>
      <c r="M47" t="s">
        <v>439</v>
      </c>
      <c r="N47" t="s">
        <v>439</v>
      </c>
    </row>
    <row r="48" spans="1:14" hidden="1" x14ac:dyDescent="0.25">
      <c r="A48" s="22">
        <v>6028000000</v>
      </c>
      <c r="B48" s="22" t="str">
        <f>VLOOKUP(A48:A200,'[3]BALANCE 2015'!$A$9:$B$135,2,FALSE)</f>
        <v>AUTRES APPROVISIONNEMENT</v>
      </c>
      <c r="C48" s="23">
        <v>42355</v>
      </c>
      <c r="D48" s="22" t="s">
        <v>11</v>
      </c>
      <c r="E48" s="22">
        <v>4187</v>
      </c>
      <c r="F48" s="22" t="s">
        <v>613</v>
      </c>
      <c r="G48" s="22"/>
      <c r="H48" s="24">
        <v>850600</v>
      </c>
      <c r="J48" t="s">
        <v>351</v>
      </c>
      <c r="K48" t="s">
        <v>744</v>
      </c>
    </row>
    <row r="49" spans="1:12" hidden="1" x14ac:dyDescent="0.25">
      <c r="A49" s="22">
        <v>6061000000</v>
      </c>
      <c r="B49" s="22" t="str">
        <f>VLOOKUP(A49:A201,'[3]BALANCE 2015'!$A$9:$B$135,2,FALSE)</f>
        <v>EAU ET ELECTRICITE</v>
      </c>
      <c r="C49" s="23">
        <v>42035</v>
      </c>
      <c r="D49" s="22" t="s">
        <v>11</v>
      </c>
      <c r="E49" s="22">
        <v>128</v>
      </c>
      <c r="F49" s="22" t="s">
        <v>614</v>
      </c>
      <c r="G49" s="22"/>
      <c r="H49" s="8">
        <v>6555527.3399999999</v>
      </c>
      <c r="J49" t="s">
        <v>351</v>
      </c>
      <c r="L49" t="s">
        <v>745</v>
      </c>
    </row>
    <row r="50" spans="1:12" hidden="1" x14ac:dyDescent="0.25">
      <c r="A50" s="22">
        <v>6061000000</v>
      </c>
      <c r="B50" s="22" t="str">
        <f>VLOOKUP(A50:A202,'[3]BALANCE 2015'!$A$9:$B$135,2,FALSE)</f>
        <v>EAU ET ELECTRICITE</v>
      </c>
      <c r="C50" s="23">
        <v>42063</v>
      </c>
      <c r="D50" s="22" t="s">
        <v>11</v>
      </c>
      <c r="E50" s="22">
        <v>641</v>
      </c>
      <c r="F50" s="22" t="s">
        <v>615</v>
      </c>
      <c r="G50" s="22"/>
      <c r="H50" s="24">
        <v>6651860.8300000001</v>
      </c>
      <c r="J50" t="s">
        <v>351</v>
      </c>
      <c r="K50" t="s">
        <v>746</v>
      </c>
    </row>
    <row r="51" spans="1:12" hidden="1" x14ac:dyDescent="0.25">
      <c r="A51" s="22">
        <v>6061000000</v>
      </c>
      <c r="B51" s="22" t="str">
        <f>VLOOKUP(A51:A203,'[3]BALANCE 2015'!$A$9:$B$135,2,FALSE)</f>
        <v>EAU ET ELECTRICITE</v>
      </c>
      <c r="C51" s="23">
        <v>42063</v>
      </c>
      <c r="D51" s="22" t="s">
        <v>11</v>
      </c>
      <c r="E51" s="22">
        <v>642</v>
      </c>
      <c r="F51" s="22" t="s">
        <v>616</v>
      </c>
      <c r="G51" s="22"/>
      <c r="H51" s="9">
        <v>5004824.8600000003</v>
      </c>
      <c r="J51" t="s">
        <v>351</v>
      </c>
      <c r="K51" t="s">
        <v>747</v>
      </c>
    </row>
    <row r="52" spans="1:12" hidden="1" x14ac:dyDescent="0.25">
      <c r="A52" s="22">
        <v>6061000000</v>
      </c>
      <c r="B52" s="22" t="str">
        <f>VLOOKUP(A52:A204,'[3]BALANCE 2015'!$A$9:$B$135,2,FALSE)</f>
        <v>EAU ET ELECTRICITE</v>
      </c>
      <c r="C52" s="23">
        <v>42369</v>
      </c>
      <c r="D52" s="22" t="s">
        <v>11</v>
      </c>
      <c r="E52" s="22">
        <v>4251</v>
      </c>
      <c r="F52" s="22" t="s">
        <v>617</v>
      </c>
      <c r="G52" s="22"/>
      <c r="H52" s="24">
        <v>6846100.8300000001</v>
      </c>
      <c r="J52" t="s">
        <v>351</v>
      </c>
    </row>
    <row r="53" spans="1:12" hidden="1" x14ac:dyDescent="0.25">
      <c r="A53" s="22">
        <v>6062100000</v>
      </c>
      <c r="B53" s="22" t="str">
        <f>VLOOKUP(A53:A205,'[3]BALANCE 2015'!$A$9:$B$135,2,FALSE)</f>
        <v>CARBURANT ET GAZ</v>
      </c>
      <c r="C53" s="23">
        <v>42023</v>
      </c>
      <c r="D53" s="22" t="s">
        <v>11</v>
      </c>
      <c r="E53" s="22">
        <v>132</v>
      </c>
      <c r="F53" s="22" t="s">
        <v>618</v>
      </c>
      <c r="G53" s="22"/>
      <c r="H53" s="24">
        <v>1050000</v>
      </c>
      <c r="J53" t="s">
        <v>351</v>
      </c>
    </row>
    <row r="54" spans="1:12" hidden="1" x14ac:dyDescent="0.25">
      <c r="A54" s="22">
        <v>6062100000</v>
      </c>
      <c r="B54" s="22" t="str">
        <f>VLOOKUP(A54:A206,'[3]BALANCE 2015'!$A$9:$B$135,2,FALSE)</f>
        <v>CARBURANT ET GAZ</v>
      </c>
      <c r="C54" s="23">
        <v>42055</v>
      </c>
      <c r="D54" s="22" t="s">
        <v>11</v>
      </c>
      <c r="E54" s="22">
        <v>568</v>
      </c>
      <c r="F54" s="22" t="s">
        <v>619</v>
      </c>
      <c r="G54" s="22"/>
      <c r="H54" s="24">
        <v>1080000</v>
      </c>
      <c r="J54" t="s">
        <v>351</v>
      </c>
    </row>
    <row r="55" spans="1:12" hidden="1" x14ac:dyDescent="0.25">
      <c r="A55" s="22">
        <v>6062100000</v>
      </c>
      <c r="B55" s="22" t="str">
        <f>VLOOKUP(A55:A207,'[3]BALANCE 2015'!$A$9:$B$135,2,FALSE)</f>
        <v>CARBURANT ET GAZ</v>
      </c>
      <c r="C55" s="23">
        <v>42369</v>
      </c>
      <c r="D55" s="22" t="s">
        <v>11</v>
      </c>
      <c r="E55" s="22">
        <v>4627</v>
      </c>
      <c r="F55" s="22" t="s">
        <v>620</v>
      </c>
      <c r="G55" s="22"/>
      <c r="H55" s="24">
        <v>2282400</v>
      </c>
      <c r="J55" t="s">
        <v>351</v>
      </c>
    </row>
    <row r="56" spans="1:12" hidden="1" x14ac:dyDescent="0.25">
      <c r="A56" s="22">
        <v>6063100000</v>
      </c>
      <c r="B56" s="22" t="str">
        <f>VLOOKUP(A56:A208,'[3]BALANCE 2015'!$A$9:$B$135,2,FALSE)</f>
        <v>PETITS EQUIPEMENTS</v>
      </c>
      <c r="C56" s="23">
        <v>42072</v>
      </c>
      <c r="D56" s="22" t="s">
        <v>11</v>
      </c>
      <c r="E56" s="22">
        <v>898</v>
      </c>
      <c r="F56" s="22" t="s">
        <v>621</v>
      </c>
      <c r="G56" s="22"/>
      <c r="H56" s="9">
        <v>12912500</v>
      </c>
      <c r="J56" t="s">
        <v>351</v>
      </c>
      <c r="K56" t="s">
        <v>748</v>
      </c>
    </row>
    <row r="57" spans="1:12" hidden="1" x14ac:dyDescent="0.25">
      <c r="A57" s="22">
        <v>6063100000</v>
      </c>
      <c r="B57" s="22" t="str">
        <f>VLOOKUP(A57:A209,'[3]BALANCE 2015'!$A$9:$B$135,2,FALSE)</f>
        <v>PETITS EQUIPEMENTS</v>
      </c>
      <c r="C57" s="23">
        <v>42234</v>
      </c>
      <c r="D57" s="22" t="s">
        <v>11</v>
      </c>
      <c r="E57" s="22">
        <v>4442</v>
      </c>
      <c r="F57" s="22" t="s">
        <v>622</v>
      </c>
      <c r="G57" s="22"/>
      <c r="H57" s="8">
        <v>1000000</v>
      </c>
      <c r="J57" t="s">
        <v>351</v>
      </c>
      <c r="L57" t="s">
        <v>749</v>
      </c>
    </row>
    <row r="58" spans="1:12" hidden="1" x14ac:dyDescent="0.25">
      <c r="A58" s="22">
        <v>6063100000</v>
      </c>
      <c r="B58" s="22" t="str">
        <f>VLOOKUP(A58:A210,'[3]BALANCE 2015'!$A$9:$B$135,2,FALSE)</f>
        <v>PETITS EQUIPEMENTS</v>
      </c>
      <c r="C58" s="23">
        <v>42286</v>
      </c>
      <c r="D58" s="22" t="s">
        <v>11</v>
      </c>
      <c r="E58" s="22">
        <v>4287</v>
      </c>
      <c r="F58" s="22" t="s">
        <v>623</v>
      </c>
      <c r="G58" s="22"/>
      <c r="H58" s="24">
        <v>1705000</v>
      </c>
      <c r="J58" t="s">
        <v>351</v>
      </c>
      <c r="K58" t="s">
        <v>777</v>
      </c>
    </row>
    <row r="59" spans="1:12" hidden="1" x14ac:dyDescent="0.25">
      <c r="A59" s="22">
        <v>6063100000</v>
      </c>
      <c r="B59" s="22" t="str">
        <f>VLOOKUP(A59:A211,'[3]BALANCE 2015'!$A$9:$B$135,2,FALSE)</f>
        <v>PETITS EQUIPEMENTS</v>
      </c>
      <c r="C59" s="23">
        <v>42346</v>
      </c>
      <c r="D59" s="22" t="s">
        <v>11</v>
      </c>
      <c r="E59" s="22">
        <v>4200</v>
      </c>
      <c r="F59" s="22" t="s">
        <v>624</v>
      </c>
      <c r="G59" s="22"/>
      <c r="H59" s="24">
        <v>1023750</v>
      </c>
      <c r="J59" t="s">
        <v>351</v>
      </c>
    </row>
    <row r="60" spans="1:12" hidden="1" x14ac:dyDescent="0.25">
      <c r="A60" s="22">
        <v>6063100000</v>
      </c>
      <c r="B60" s="22" t="str">
        <f>VLOOKUP(A60:A212,'[3]BALANCE 2015'!$A$9:$B$135,2,FALSE)</f>
        <v>PETITS EQUIPEMENTS</v>
      </c>
      <c r="C60" s="23">
        <v>42356</v>
      </c>
      <c r="D60" s="22" t="s">
        <v>11</v>
      </c>
      <c r="E60" s="22">
        <v>4377</v>
      </c>
      <c r="F60" s="22" t="s">
        <v>625</v>
      </c>
      <c r="G60" s="22"/>
      <c r="H60" s="9">
        <v>4469750</v>
      </c>
      <c r="J60" t="s">
        <v>351</v>
      </c>
      <c r="L60" t="s">
        <v>750</v>
      </c>
    </row>
    <row r="61" spans="1:12" x14ac:dyDescent="0.25">
      <c r="A61" s="22">
        <v>6080000000</v>
      </c>
      <c r="B61" s="22" t="str">
        <f>VLOOKUP(A61:A213,'[3]BALANCE 2015'!$A$9:$B$135,2,FALSE)</f>
        <v>FRAIS ET ACCESSOIRES</v>
      </c>
      <c r="C61" s="23">
        <v>42130</v>
      </c>
      <c r="D61" s="22" t="s">
        <v>11</v>
      </c>
      <c r="E61" s="22">
        <v>2412</v>
      </c>
      <c r="F61" s="22" t="s">
        <v>626</v>
      </c>
      <c r="G61" s="22"/>
      <c r="H61" s="24">
        <v>2464065</v>
      </c>
    </row>
    <row r="62" spans="1:12" x14ac:dyDescent="0.25">
      <c r="A62" s="22">
        <v>6080000000</v>
      </c>
      <c r="B62" s="22" t="str">
        <f>VLOOKUP(A62:A214,'[3]BALANCE 2015'!$A$9:$B$135,2,FALSE)</f>
        <v>FRAIS ET ACCESSOIRES</v>
      </c>
      <c r="C62" s="23">
        <v>42143</v>
      </c>
      <c r="D62" s="22" t="s">
        <v>11</v>
      </c>
      <c r="E62" s="22">
        <v>2415</v>
      </c>
      <c r="F62" s="22" t="s">
        <v>627</v>
      </c>
      <c r="G62" s="22"/>
      <c r="H62" s="24">
        <v>1239201</v>
      </c>
    </row>
    <row r="63" spans="1:12" x14ac:dyDescent="0.25">
      <c r="A63" s="22">
        <v>6080000000</v>
      </c>
      <c r="B63" s="22" t="str">
        <f>VLOOKUP(A63:A215,'[3]BALANCE 2015'!$A$9:$B$135,2,FALSE)</f>
        <v>FRAIS ET ACCESSOIRES</v>
      </c>
      <c r="C63" s="23">
        <v>42153</v>
      </c>
      <c r="D63" s="22" t="s">
        <v>11</v>
      </c>
      <c r="E63" s="22">
        <v>2951</v>
      </c>
      <c r="F63" s="22" t="s">
        <v>628</v>
      </c>
      <c r="G63" s="22"/>
      <c r="H63" s="24">
        <v>1012100</v>
      </c>
    </row>
    <row r="64" spans="1:12" hidden="1" x14ac:dyDescent="0.25">
      <c r="A64" s="22">
        <v>6080000000</v>
      </c>
      <c r="B64" s="22" t="str">
        <f>VLOOKUP(A64:A216,'[3]BALANCE 2015'!$A$9:$B$135,2,FALSE)</f>
        <v>FRAIS ET ACCESSOIRES</v>
      </c>
      <c r="C64" s="23">
        <v>42180</v>
      </c>
      <c r="D64" s="22" t="s">
        <v>11</v>
      </c>
      <c r="E64" s="22">
        <v>3771</v>
      </c>
      <c r="F64" s="22" t="s">
        <v>629</v>
      </c>
      <c r="G64" s="22"/>
      <c r="H64" s="24">
        <v>1143140.69</v>
      </c>
      <c r="J64" t="s">
        <v>351</v>
      </c>
    </row>
    <row r="65" spans="1:12" hidden="1" x14ac:dyDescent="0.25">
      <c r="A65" s="22">
        <v>6130000000</v>
      </c>
      <c r="B65" s="22" t="str">
        <f>VLOOKUP(A65:A217,'[3]BALANCE 2015'!$A$9:$B$135,2,FALSE)</f>
        <v>LOCATIONS</v>
      </c>
      <c r="C65" s="23">
        <v>42009</v>
      </c>
      <c r="D65" s="22" t="s">
        <v>11</v>
      </c>
      <c r="E65" s="22">
        <v>125</v>
      </c>
      <c r="F65" s="22" t="s">
        <v>630</v>
      </c>
      <c r="G65" s="22"/>
      <c r="H65" s="9">
        <v>3778386.56</v>
      </c>
      <c r="J65" t="s">
        <v>351</v>
      </c>
      <c r="L65" t="s">
        <v>751</v>
      </c>
    </row>
    <row r="66" spans="1:12" x14ac:dyDescent="0.25">
      <c r="A66" s="22">
        <v>6130000000</v>
      </c>
      <c r="B66" s="22" t="str">
        <f>VLOOKUP(A66:A218,'[3]BALANCE 2015'!$A$9:$B$135,2,FALSE)</f>
        <v>LOCATIONS</v>
      </c>
      <c r="C66" s="23">
        <v>42094</v>
      </c>
      <c r="D66" s="22" t="s">
        <v>11</v>
      </c>
      <c r="E66" s="22">
        <v>2471</v>
      </c>
      <c r="F66" s="22" t="s">
        <v>631</v>
      </c>
      <c r="G66" s="22"/>
      <c r="H66" s="24">
        <v>8094331.21</v>
      </c>
    </row>
    <row r="67" spans="1:12" hidden="1" x14ac:dyDescent="0.25">
      <c r="A67" s="22">
        <v>6130000000</v>
      </c>
      <c r="B67" s="22" t="str">
        <f>VLOOKUP(A67:A219,'[3]BALANCE 2015'!$A$9:$B$135,2,FALSE)</f>
        <v>LOCATIONS</v>
      </c>
      <c r="C67" s="23">
        <v>42095</v>
      </c>
      <c r="D67" s="22" t="s">
        <v>11</v>
      </c>
      <c r="E67" s="22">
        <v>1968</v>
      </c>
      <c r="F67" s="22" t="s">
        <v>632</v>
      </c>
      <c r="G67" s="22"/>
      <c r="H67" s="24">
        <v>3778386.56</v>
      </c>
      <c r="J67" t="s">
        <v>351</v>
      </c>
    </row>
    <row r="68" spans="1:12" hidden="1" x14ac:dyDescent="0.25">
      <c r="A68" s="22">
        <v>6130000000</v>
      </c>
      <c r="B68" s="22" t="str">
        <f>VLOOKUP(A68:A220,'[3]BALANCE 2015'!$A$9:$B$135,2,FALSE)</f>
        <v>LOCATIONS</v>
      </c>
      <c r="C68" s="23">
        <v>42346</v>
      </c>
      <c r="D68" s="22" t="s">
        <v>11</v>
      </c>
      <c r="E68" s="22">
        <v>4160</v>
      </c>
      <c r="F68" s="22" t="s">
        <v>633</v>
      </c>
      <c r="G68" s="22"/>
      <c r="H68" s="9">
        <v>2500000</v>
      </c>
      <c r="J68" t="s">
        <v>351</v>
      </c>
    </row>
    <row r="69" spans="1:12" hidden="1" x14ac:dyDescent="0.25">
      <c r="A69" s="22">
        <v>6150000000</v>
      </c>
      <c r="B69" s="22" t="str">
        <f>VLOOKUP(A69:A221,'[3]BALANCE 2015'!$A$9:$B$135,2,FALSE)</f>
        <v>ENTRETIEN ET REPARATION</v>
      </c>
      <c r="C69" s="23">
        <v>42027</v>
      </c>
      <c r="D69" s="22" t="s">
        <v>11</v>
      </c>
      <c r="E69" s="22">
        <v>1015</v>
      </c>
      <c r="F69" s="22" t="s">
        <v>634</v>
      </c>
      <c r="G69" s="22"/>
      <c r="H69" s="24">
        <v>1606455</v>
      </c>
      <c r="J69" t="s">
        <v>351</v>
      </c>
      <c r="K69" t="s">
        <v>752</v>
      </c>
    </row>
    <row r="70" spans="1:12" hidden="1" x14ac:dyDescent="0.25">
      <c r="A70" s="22">
        <v>6150000000</v>
      </c>
      <c r="B70" s="22" t="str">
        <f>VLOOKUP(A70:A222,'[3]BALANCE 2015'!$A$9:$B$135,2,FALSE)</f>
        <v>ENTRETIEN ET REPARATION</v>
      </c>
      <c r="C70" s="23">
        <v>42074</v>
      </c>
      <c r="D70" s="22" t="s">
        <v>11</v>
      </c>
      <c r="E70" s="22">
        <v>827</v>
      </c>
      <c r="F70" s="22" t="s">
        <v>635</v>
      </c>
      <c r="G70" s="22"/>
      <c r="H70" s="8">
        <v>1560000</v>
      </c>
      <c r="J70" t="s">
        <v>351</v>
      </c>
      <c r="L70" s="22"/>
    </row>
    <row r="71" spans="1:12" hidden="1" x14ac:dyDescent="0.25">
      <c r="A71" s="22">
        <v>6151000000</v>
      </c>
      <c r="B71" s="22" t="str">
        <f>VLOOKUP(A71:A223,'[3]BALANCE 2015'!$A$9:$B$135,2,FALSE)</f>
        <v>ENTRETIENT MATERIEL ROULANT</v>
      </c>
      <c r="C71" s="23">
        <v>42081</v>
      </c>
      <c r="D71" s="22" t="s">
        <v>11</v>
      </c>
      <c r="E71" s="22">
        <v>2043</v>
      </c>
      <c r="F71" s="22" t="s">
        <v>636</v>
      </c>
      <c r="G71" s="22"/>
      <c r="H71" s="24">
        <v>3120000</v>
      </c>
      <c r="J71" t="s">
        <v>351</v>
      </c>
      <c r="L71" s="22"/>
    </row>
    <row r="72" spans="1:12" hidden="1" x14ac:dyDescent="0.25">
      <c r="A72" s="22">
        <v>6151000000</v>
      </c>
      <c r="B72" s="22" t="str">
        <f>VLOOKUP(A72:A224,'[3]BALANCE 2015'!$A$9:$B$135,2,FALSE)</f>
        <v>ENTRETIENT MATERIEL ROULANT</v>
      </c>
      <c r="C72" s="23">
        <v>42164</v>
      </c>
      <c r="D72" s="22" t="s">
        <v>11</v>
      </c>
      <c r="E72" s="22">
        <v>2418</v>
      </c>
      <c r="F72" s="22" t="s">
        <v>637</v>
      </c>
      <c r="G72" s="22"/>
      <c r="H72" s="24">
        <v>2020833.33</v>
      </c>
      <c r="J72" t="s">
        <v>351</v>
      </c>
      <c r="L72" s="22"/>
    </row>
    <row r="73" spans="1:12" hidden="1" x14ac:dyDescent="0.25">
      <c r="A73" s="22">
        <v>6151000000</v>
      </c>
      <c r="B73" s="22" t="str">
        <f>VLOOKUP(A73:A225,'[3]BALANCE 2015'!$A$9:$B$135,2,FALSE)</f>
        <v>ENTRETIENT MATERIEL ROULANT</v>
      </c>
      <c r="C73" s="23">
        <v>42164</v>
      </c>
      <c r="D73" s="22" t="s">
        <v>11</v>
      </c>
      <c r="E73" s="22">
        <v>2423</v>
      </c>
      <c r="F73" s="22" t="s">
        <v>638</v>
      </c>
      <c r="G73" s="22"/>
      <c r="H73" s="24">
        <v>2421000</v>
      </c>
      <c r="J73" t="s">
        <v>351</v>
      </c>
      <c r="L73" s="22"/>
    </row>
    <row r="74" spans="1:12" hidden="1" x14ac:dyDescent="0.25">
      <c r="A74" s="22">
        <v>6151000000</v>
      </c>
      <c r="B74" s="22" t="str">
        <f>VLOOKUP(A74:A226,'[3]BALANCE 2015'!$A$9:$B$135,2,FALSE)</f>
        <v>ENTRETIENT MATERIEL ROULANT</v>
      </c>
      <c r="C74" s="23">
        <v>42286</v>
      </c>
      <c r="D74" s="22" t="s">
        <v>11</v>
      </c>
      <c r="E74" s="22">
        <v>3765</v>
      </c>
      <c r="F74" s="22" t="s">
        <v>639</v>
      </c>
      <c r="G74" s="22"/>
      <c r="H74" s="24">
        <v>1801125</v>
      </c>
      <c r="J74" t="s">
        <v>351</v>
      </c>
      <c r="L74" s="22"/>
    </row>
    <row r="75" spans="1:12" hidden="1" x14ac:dyDescent="0.25">
      <c r="A75" s="22">
        <v>6151000000</v>
      </c>
      <c r="B75" s="22" t="str">
        <f>VLOOKUP(A75:A227,'[3]BALANCE 2015'!$A$9:$B$135,2,FALSE)</f>
        <v>ENTRETIENT MATERIEL ROULANT</v>
      </c>
      <c r="C75" s="23">
        <v>42355</v>
      </c>
      <c r="D75" s="22" t="s">
        <v>11</v>
      </c>
      <c r="E75" s="22">
        <v>4188</v>
      </c>
      <c r="F75" s="22" t="s">
        <v>640</v>
      </c>
      <c r="G75" s="22"/>
      <c r="H75" s="24">
        <v>1770000</v>
      </c>
      <c r="J75" t="s">
        <v>351</v>
      </c>
      <c r="K75" t="s">
        <v>753</v>
      </c>
      <c r="L75" s="22" t="s">
        <v>753</v>
      </c>
    </row>
    <row r="76" spans="1:12" hidden="1" x14ac:dyDescent="0.25">
      <c r="A76" s="22">
        <v>6152000000</v>
      </c>
      <c r="B76" s="22" t="str">
        <f>VLOOKUP(A76:A228,'[3]BALANCE 2015'!$A$9:$B$135,2,FALSE)</f>
        <v>ENTRETIEN SUR BIENS IMMOBILIERS</v>
      </c>
      <c r="C76" s="23">
        <v>42023</v>
      </c>
      <c r="D76" s="22" t="s">
        <v>11</v>
      </c>
      <c r="E76" s="22">
        <v>272</v>
      </c>
      <c r="F76" s="22" t="s">
        <v>641</v>
      </c>
      <c r="G76" s="22"/>
      <c r="H76" s="8">
        <v>2200000</v>
      </c>
      <c r="J76" t="s">
        <v>351</v>
      </c>
      <c r="K76" t="s">
        <v>754</v>
      </c>
      <c r="L76" t="s">
        <v>755</v>
      </c>
    </row>
    <row r="77" spans="1:12" x14ac:dyDescent="0.25">
      <c r="A77" s="22">
        <v>6152000000</v>
      </c>
      <c r="B77" s="22" t="str">
        <f>VLOOKUP(A77:A229,'[3]BALANCE 2015'!$A$9:$B$135,2,FALSE)</f>
        <v>ENTRETIEN SUR BIENS IMMOBILIERS</v>
      </c>
      <c r="C77" s="23">
        <v>42124</v>
      </c>
      <c r="D77" s="22" t="s">
        <v>10</v>
      </c>
      <c r="E77" s="22">
        <v>4619</v>
      </c>
      <c r="F77" s="22" t="s">
        <v>642</v>
      </c>
      <c r="G77" s="22"/>
      <c r="H77" s="24">
        <v>12854196</v>
      </c>
    </row>
    <row r="78" spans="1:12" hidden="1" x14ac:dyDescent="0.25">
      <c r="A78" s="22">
        <v>6152000000</v>
      </c>
      <c r="B78" s="22" t="str">
        <f>VLOOKUP(A78:A230,'[3]BALANCE 2015'!$A$9:$B$135,2,FALSE)</f>
        <v>ENTRETIEN SUR BIENS IMMOBILIERS</v>
      </c>
      <c r="C78" s="23">
        <v>42247</v>
      </c>
      <c r="D78" s="22" t="s">
        <v>586</v>
      </c>
      <c r="E78" s="22">
        <v>3164</v>
      </c>
      <c r="F78" s="22" t="s">
        <v>643</v>
      </c>
      <c r="G78" s="22"/>
      <c r="H78" s="8">
        <v>2000000</v>
      </c>
      <c r="J78" t="s">
        <v>351</v>
      </c>
      <c r="K78" t="s">
        <v>756</v>
      </c>
    </row>
    <row r="79" spans="1:12" hidden="1" x14ac:dyDescent="0.25">
      <c r="A79" s="22">
        <v>6152000000</v>
      </c>
      <c r="B79" s="22" t="str">
        <f>VLOOKUP(A79:A231,'[3]BALANCE 2015'!$A$9:$B$135,2,FALSE)</f>
        <v>ENTRETIEN SUR BIENS IMMOBILIERS</v>
      </c>
      <c r="C79" s="23">
        <v>42276</v>
      </c>
      <c r="D79" s="22" t="s">
        <v>11</v>
      </c>
      <c r="E79" s="22">
        <v>3610</v>
      </c>
      <c r="F79" s="22" t="s">
        <v>644</v>
      </c>
      <c r="G79" s="22"/>
      <c r="H79" s="8">
        <v>1240350</v>
      </c>
      <c r="J79" t="s">
        <v>351</v>
      </c>
      <c r="L79" t="s">
        <v>757</v>
      </c>
    </row>
    <row r="80" spans="1:12" hidden="1" x14ac:dyDescent="0.25">
      <c r="A80" s="22">
        <v>6160000000</v>
      </c>
      <c r="B80" s="22" t="str">
        <f>VLOOKUP(A80:A232,'[3]BALANCE 2015'!$A$9:$B$135,2,FALSE)</f>
        <v>PRIME D'ASSURANCE</v>
      </c>
      <c r="C80" s="23">
        <v>42023</v>
      </c>
      <c r="D80" s="22" t="s">
        <v>11</v>
      </c>
      <c r="E80" s="22">
        <v>52</v>
      </c>
      <c r="F80" s="22" t="s">
        <v>645</v>
      </c>
      <c r="G80" s="22"/>
      <c r="H80" s="24">
        <v>12664622.33</v>
      </c>
      <c r="J80" t="s">
        <v>351</v>
      </c>
      <c r="L80" t="s">
        <v>778</v>
      </c>
    </row>
    <row r="81" spans="1:12" hidden="1" x14ac:dyDescent="0.25">
      <c r="A81" s="22">
        <v>6160000000</v>
      </c>
      <c r="B81" s="22" t="str">
        <f>VLOOKUP(A81:A233,'[3]BALANCE 2015'!$A$9:$B$135,2,FALSE)</f>
        <v>PRIME D'ASSURANCE</v>
      </c>
      <c r="C81" s="23">
        <v>42035</v>
      </c>
      <c r="D81" s="22" t="s">
        <v>10</v>
      </c>
      <c r="E81" s="22">
        <v>4667</v>
      </c>
      <c r="F81" s="22" t="s">
        <v>646</v>
      </c>
      <c r="G81" s="22"/>
      <c r="H81" s="9">
        <v>5067955.09</v>
      </c>
      <c r="J81" t="s">
        <v>351</v>
      </c>
      <c r="L81" t="s">
        <v>758</v>
      </c>
    </row>
    <row r="82" spans="1:12" hidden="1" x14ac:dyDescent="0.25">
      <c r="A82" s="22">
        <v>6160000000</v>
      </c>
      <c r="B82" s="22" t="str">
        <f>VLOOKUP(A82:A234,'[3]BALANCE 2015'!$A$9:$B$135,2,FALSE)</f>
        <v>PRIME D'ASSURANCE</v>
      </c>
      <c r="C82" s="23">
        <v>42082</v>
      </c>
      <c r="D82" s="22" t="s">
        <v>11</v>
      </c>
      <c r="E82" s="22">
        <v>1014</v>
      </c>
      <c r="F82" s="22" t="s">
        <v>647</v>
      </c>
      <c r="G82" s="22"/>
      <c r="H82" s="9">
        <v>4958583.7300000004</v>
      </c>
      <c r="J82" t="s">
        <v>351</v>
      </c>
      <c r="K82" t="s">
        <v>760</v>
      </c>
      <c r="L82" t="s">
        <v>759</v>
      </c>
    </row>
    <row r="83" spans="1:12" hidden="1" x14ac:dyDescent="0.25">
      <c r="A83" s="22">
        <v>6160000000</v>
      </c>
      <c r="B83" s="22" t="str">
        <f>VLOOKUP(A83:A235,'[3]BALANCE 2015'!$A$9:$B$135,2,FALSE)</f>
        <v>PRIME D'ASSURANCE</v>
      </c>
      <c r="C83" s="23">
        <v>42265</v>
      </c>
      <c r="D83" s="22" t="s">
        <v>11</v>
      </c>
      <c r="E83" s="22">
        <v>3581</v>
      </c>
      <c r="F83" s="22" t="s">
        <v>648</v>
      </c>
      <c r="G83" s="22"/>
      <c r="H83" s="8">
        <v>5763969.6399999997</v>
      </c>
      <c r="J83" t="s">
        <v>351</v>
      </c>
      <c r="L83" t="s">
        <v>776</v>
      </c>
    </row>
    <row r="84" spans="1:12" hidden="1" x14ac:dyDescent="0.25">
      <c r="A84" s="22">
        <v>6160000000</v>
      </c>
      <c r="B84" s="22" t="str">
        <f>VLOOKUP(A84:A236,'[3]BALANCE 2015'!$A$9:$B$135,2,FALSE)</f>
        <v>PRIME D'ASSURANCE</v>
      </c>
      <c r="C84" s="23">
        <v>42275</v>
      </c>
      <c r="D84" s="22" t="s">
        <v>11</v>
      </c>
      <c r="E84" s="22">
        <v>3770</v>
      </c>
      <c r="F84" s="22" t="s">
        <v>649</v>
      </c>
      <c r="G84" s="22"/>
      <c r="H84" s="24">
        <v>8896844.4600000009</v>
      </c>
      <c r="J84" t="s">
        <v>351</v>
      </c>
      <c r="K84" t="s">
        <v>761</v>
      </c>
    </row>
    <row r="85" spans="1:12" x14ac:dyDescent="0.25">
      <c r="A85" s="22">
        <v>6210000000</v>
      </c>
      <c r="B85" s="22" t="str">
        <f>VLOOKUP(A85:A237,'[3]BALANCE 2015'!$A$9:$B$135,2,FALSE)</f>
        <v>PERSONNEL EXTERIEUR A L'ENTREPRISE</v>
      </c>
      <c r="C85" s="23">
        <v>42020</v>
      </c>
      <c r="D85" s="22" t="s">
        <v>11</v>
      </c>
      <c r="E85" s="22">
        <v>697</v>
      </c>
      <c r="F85" s="22" t="s">
        <v>650</v>
      </c>
      <c r="G85" s="22"/>
      <c r="H85" s="24">
        <v>400000</v>
      </c>
    </row>
    <row r="86" spans="1:12" hidden="1" x14ac:dyDescent="0.25">
      <c r="A86" s="22">
        <v>6210000000</v>
      </c>
      <c r="B86" s="22" t="str">
        <f>VLOOKUP(A86:A238,'[3]BALANCE 2015'!$A$9:$B$135,2,FALSE)</f>
        <v>PERSONNEL EXTERIEUR A L'ENTREPRISE</v>
      </c>
      <c r="C86" s="23">
        <v>42087</v>
      </c>
      <c r="D86" s="22" t="s">
        <v>100</v>
      </c>
      <c r="E86" s="22">
        <v>903</v>
      </c>
      <c r="F86" s="22" t="s">
        <v>651</v>
      </c>
      <c r="G86" s="22"/>
      <c r="H86" s="9">
        <v>400000</v>
      </c>
      <c r="J86" t="s">
        <v>351</v>
      </c>
      <c r="K86" t="s">
        <v>376</v>
      </c>
      <c r="L86" t="s">
        <v>783</v>
      </c>
    </row>
    <row r="87" spans="1:12" hidden="1" x14ac:dyDescent="0.25">
      <c r="A87" s="22">
        <v>6226000000</v>
      </c>
      <c r="B87" s="22" t="str">
        <f>VLOOKUP(A87:A239,'[3]BALANCE 2015'!$A$9:$B$135,2,FALSE)</f>
        <v>HONORAIRES</v>
      </c>
      <c r="C87" s="23">
        <v>42157</v>
      </c>
      <c r="D87" s="22" t="s">
        <v>652</v>
      </c>
      <c r="E87" s="22">
        <v>2097</v>
      </c>
      <c r="F87" s="22" t="s">
        <v>653</v>
      </c>
      <c r="G87" s="22"/>
      <c r="H87" s="24">
        <v>600000</v>
      </c>
      <c r="J87" t="s">
        <v>351</v>
      </c>
      <c r="K87" t="s">
        <v>767</v>
      </c>
    </row>
    <row r="88" spans="1:12" hidden="1" x14ac:dyDescent="0.25">
      <c r="A88" s="22">
        <v>6226000000</v>
      </c>
      <c r="B88" s="22" t="str">
        <f>VLOOKUP(A88:A240,'[3]BALANCE 2015'!$A$9:$B$135,2,FALSE)</f>
        <v>HONORAIRES</v>
      </c>
      <c r="C88" s="23">
        <v>42235</v>
      </c>
      <c r="D88" s="22" t="s">
        <v>11</v>
      </c>
      <c r="E88" s="22">
        <v>2950</v>
      </c>
      <c r="F88" s="22" t="s">
        <v>654</v>
      </c>
      <c r="G88" s="22"/>
      <c r="H88" s="24">
        <v>250000</v>
      </c>
      <c r="J88" t="s">
        <v>351</v>
      </c>
    </row>
    <row r="89" spans="1:12" x14ac:dyDescent="0.25">
      <c r="A89" s="22">
        <v>6230000000</v>
      </c>
      <c r="B89" s="22" t="str">
        <f>VLOOKUP(A89:A241,'[3]BALANCE 2015'!$A$9:$B$135,2,FALSE)</f>
        <v>PUBLICITE, PUBLICATø RELATø PUB.</v>
      </c>
      <c r="C89" s="23">
        <v>42096</v>
      </c>
      <c r="D89" s="22" t="s">
        <v>10</v>
      </c>
      <c r="E89" s="22">
        <v>4606</v>
      </c>
      <c r="F89" s="22" t="s">
        <v>655</v>
      </c>
      <c r="G89" s="22"/>
      <c r="H89" s="24">
        <v>1937000</v>
      </c>
    </row>
    <row r="90" spans="1:12" hidden="1" x14ac:dyDescent="0.25">
      <c r="A90" s="22">
        <v>6230000000</v>
      </c>
      <c r="B90" s="22" t="str">
        <f>VLOOKUP(A90:A242,'[3]BALANCE 2015'!$A$9:$B$135,2,FALSE)</f>
        <v>PUBLICITE, PUBLICATø RELATø PUB.</v>
      </c>
      <c r="C90" s="23">
        <v>42327</v>
      </c>
      <c r="D90" s="22" t="s">
        <v>11</v>
      </c>
      <c r="E90" s="22">
        <v>4086</v>
      </c>
      <c r="F90" s="22" t="s">
        <v>656</v>
      </c>
      <c r="G90" s="22"/>
      <c r="H90" s="24">
        <v>260000</v>
      </c>
      <c r="J90" t="s">
        <v>351</v>
      </c>
      <c r="K90" t="s">
        <v>775</v>
      </c>
    </row>
    <row r="91" spans="1:12" hidden="1" x14ac:dyDescent="0.25">
      <c r="A91" s="22">
        <v>6251100000</v>
      </c>
      <c r="B91" s="22" t="str">
        <f>VLOOKUP(A91:A243,'[3]BALANCE 2015'!$A$9:$B$135,2,FALSE)</f>
        <v>DEPLACEMENT</v>
      </c>
      <c r="C91" s="23">
        <v>42006</v>
      </c>
      <c r="D91" s="22" t="s">
        <v>11</v>
      </c>
      <c r="E91" s="22">
        <v>1237</v>
      </c>
      <c r="F91" s="22" t="s">
        <v>657</v>
      </c>
      <c r="G91" s="22"/>
      <c r="H91" s="8">
        <v>3811666.67</v>
      </c>
      <c r="J91" t="s">
        <v>351</v>
      </c>
      <c r="K91" t="s">
        <v>763</v>
      </c>
      <c r="L91" t="s">
        <v>762</v>
      </c>
    </row>
    <row r="92" spans="1:12" hidden="1" x14ac:dyDescent="0.25">
      <c r="A92" s="22">
        <v>6251100000</v>
      </c>
      <c r="B92" s="22" t="str">
        <f>VLOOKUP(A92:A244,'[3]BALANCE 2015'!$A$9:$B$135,2,FALSE)</f>
        <v>DEPLACEMENT</v>
      </c>
      <c r="C92" s="23">
        <v>42348</v>
      </c>
      <c r="D92" s="22" t="s">
        <v>100</v>
      </c>
      <c r="E92" s="22">
        <v>4046</v>
      </c>
      <c r="F92" s="22" t="s">
        <v>658</v>
      </c>
      <c r="G92" s="22"/>
      <c r="H92" s="8">
        <v>500000</v>
      </c>
      <c r="J92" t="s">
        <v>351</v>
      </c>
      <c r="K92" t="s">
        <v>376</v>
      </c>
    </row>
    <row r="93" spans="1:12" hidden="1" x14ac:dyDescent="0.25">
      <c r="A93" s="22">
        <v>6251200000</v>
      </c>
      <c r="B93" s="22" t="str">
        <f>VLOOKUP(A93:A245,'[3]BALANCE 2015'!$A$9:$B$135,2,FALSE)</f>
        <v>RESTAURANT</v>
      </c>
      <c r="C93" s="23">
        <v>42030</v>
      </c>
      <c r="D93" s="22" t="s">
        <v>652</v>
      </c>
      <c r="E93" s="22">
        <v>192</v>
      </c>
      <c r="F93" s="22" t="s">
        <v>659</v>
      </c>
      <c r="G93" s="22"/>
      <c r="H93" s="24">
        <v>504300</v>
      </c>
      <c r="J93" t="s">
        <v>351</v>
      </c>
      <c r="K93" t="s">
        <v>764</v>
      </c>
    </row>
    <row r="94" spans="1:12" hidden="1" x14ac:dyDescent="0.25">
      <c r="A94" s="22">
        <v>6251200000</v>
      </c>
      <c r="B94" s="22" t="str">
        <f>VLOOKUP(A94:A246,'[3]BALANCE 2015'!$A$9:$B$135,2,FALSE)</f>
        <v>RESTAURANT</v>
      </c>
      <c r="C94" s="23">
        <v>42157</v>
      </c>
      <c r="D94" s="22" t="s">
        <v>652</v>
      </c>
      <c r="E94" s="22">
        <v>2099</v>
      </c>
      <c r="F94" s="22" t="s">
        <v>659</v>
      </c>
      <c r="G94" s="22"/>
      <c r="H94" s="24">
        <v>516800</v>
      </c>
      <c r="J94" t="s">
        <v>351</v>
      </c>
      <c r="K94" s="22" t="s">
        <v>764</v>
      </c>
    </row>
    <row r="95" spans="1:12" hidden="1" x14ac:dyDescent="0.25">
      <c r="A95" s="22">
        <v>6251200000</v>
      </c>
      <c r="B95" s="22" t="str">
        <f>VLOOKUP(A95:A247,'[3]BALANCE 2015'!$A$9:$B$135,2,FALSE)</f>
        <v>RESTAURANT</v>
      </c>
      <c r="C95" s="23">
        <v>42338</v>
      </c>
      <c r="D95" s="22" t="s">
        <v>100</v>
      </c>
      <c r="E95" s="22">
        <v>3949</v>
      </c>
      <c r="F95" s="22" t="s">
        <v>660</v>
      </c>
      <c r="G95" s="22"/>
      <c r="H95" s="24">
        <v>1116000</v>
      </c>
      <c r="J95" t="s">
        <v>351</v>
      </c>
      <c r="K95" t="s">
        <v>765</v>
      </c>
    </row>
    <row r="96" spans="1:12" hidden="1" x14ac:dyDescent="0.25">
      <c r="A96" s="22">
        <v>6251300000</v>
      </c>
      <c r="B96" s="22" t="str">
        <f>VLOOKUP(A96:A248,'[3]BALANCE 2015'!$A$9:$B$135,2,FALSE)</f>
        <v>RESTAURATION DOM PDG</v>
      </c>
      <c r="C96" s="23">
        <v>42006</v>
      </c>
      <c r="D96" s="22" t="s">
        <v>11</v>
      </c>
      <c r="E96" s="22">
        <v>15</v>
      </c>
      <c r="F96" s="22" t="s">
        <v>661</v>
      </c>
      <c r="G96" s="22"/>
      <c r="H96" s="9">
        <v>6625000</v>
      </c>
      <c r="J96" t="s">
        <v>351</v>
      </c>
    </row>
    <row r="97" spans="1:12" x14ac:dyDescent="0.25">
      <c r="A97" s="22">
        <v>6251300000</v>
      </c>
      <c r="B97" s="22" t="str">
        <f>VLOOKUP(A97:A249,'[3]BALANCE 2015'!$A$9:$B$135,2,FALSE)</f>
        <v>RESTAURATION DOM PDG</v>
      </c>
      <c r="C97" s="23">
        <v>42010</v>
      </c>
      <c r="D97" s="22" t="s">
        <v>586</v>
      </c>
      <c r="E97" s="22">
        <v>18</v>
      </c>
      <c r="F97" s="22" t="s">
        <v>662</v>
      </c>
      <c r="G97" s="22"/>
      <c r="H97" s="24">
        <v>8600000</v>
      </c>
    </row>
    <row r="98" spans="1:12" hidden="1" x14ac:dyDescent="0.25">
      <c r="A98" s="22">
        <v>6251300000</v>
      </c>
      <c r="B98" s="22" t="str">
        <f>VLOOKUP(A98:A250,'[3]BALANCE 2015'!$A$9:$B$135,2,FALSE)</f>
        <v>RESTAURATION DOM PDG</v>
      </c>
      <c r="C98" s="23">
        <v>42153</v>
      </c>
      <c r="D98" s="22" t="s">
        <v>586</v>
      </c>
      <c r="E98" s="22">
        <v>1801</v>
      </c>
      <c r="F98" s="22" t="s">
        <v>663</v>
      </c>
      <c r="G98" s="22"/>
      <c r="H98" s="24">
        <v>2483800</v>
      </c>
      <c r="J98" t="s">
        <v>351</v>
      </c>
      <c r="K98" t="s">
        <v>376</v>
      </c>
    </row>
    <row r="99" spans="1:12" hidden="1" x14ac:dyDescent="0.25">
      <c r="A99" s="22">
        <v>6251300000</v>
      </c>
      <c r="B99" s="22" t="str">
        <f>VLOOKUP(A99:A251,'[3]BALANCE 2015'!$A$9:$B$135,2,FALSE)</f>
        <v>RESTAURATION DOM PDG</v>
      </c>
      <c r="C99" s="23">
        <v>42153</v>
      </c>
      <c r="D99" s="22" t="s">
        <v>100</v>
      </c>
      <c r="E99" s="22">
        <v>1811</v>
      </c>
      <c r="F99" s="22" t="s">
        <v>664</v>
      </c>
      <c r="G99" s="22"/>
      <c r="H99" s="24">
        <v>1000000</v>
      </c>
      <c r="J99" t="s">
        <v>351</v>
      </c>
    </row>
    <row r="100" spans="1:12" hidden="1" x14ac:dyDescent="0.25">
      <c r="A100" s="22">
        <v>6251300000</v>
      </c>
      <c r="B100" s="22" t="str">
        <f>VLOOKUP(A100:A252,'[3]BALANCE 2015'!$A$9:$B$135,2,FALSE)</f>
        <v>RESTAURATION DOM PDG</v>
      </c>
      <c r="C100" s="23">
        <v>42315</v>
      </c>
      <c r="D100" s="22" t="s">
        <v>11</v>
      </c>
      <c r="E100" s="22">
        <v>3931</v>
      </c>
      <c r="F100" s="22" t="s">
        <v>665</v>
      </c>
      <c r="G100" s="22"/>
      <c r="H100" s="9">
        <v>2240000</v>
      </c>
      <c r="J100" t="s">
        <v>351</v>
      </c>
      <c r="K100" t="s">
        <v>766</v>
      </c>
    </row>
    <row r="101" spans="1:12" x14ac:dyDescent="0.25">
      <c r="A101" s="22">
        <v>6251300000</v>
      </c>
      <c r="B101" s="22" t="str">
        <f>VLOOKUP(A101:A253,'[3]BALANCE 2015'!$A$9:$B$135,2,FALSE)</f>
        <v>RESTAURATION DOM PDG</v>
      </c>
      <c r="C101" s="23">
        <v>42336</v>
      </c>
      <c r="D101" s="22" t="s">
        <v>586</v>
      </c>
      <c r="E101" s="22">
        <v>3928</v>
      </c>
      <c r="F101" s="22" t="s">
        <v>666</v>
      </c>
      <c r="G101" s="22"/>
      <c r="H101" s="24">
        <v>1253500</v>
      </c>
    </row>
    <row r="102" spans="1:12" hidden="1" x14ac:dyDescent="0.25">
      <c r="A102" s="22">
        <v>6254000000</v>
      </c>
      <c r="B102" s="22" t="str">
        <f>VLOOKUP(A102:A254,'[3]BALANCE 2015'!$A$9:$B$135,2,FALSE)</f>
        <v>CANTINE ET RESTAURATION</v>
      </c>
      <c r="C102" s="23">
        <v>42009</v>
      </c>
      <c r="D102" s="22" t="s">
        <v>100</v>
      </c>
      <c r="E102" s="22">
        <v>308</v>
      </c>
      <c r="F102" s="22" t="s">
        <v>667</v>
      </c>
      <c r="G102" s="22"/>
      <c r="H102" s="24">
        <v>393000</v>
      </c>
      <c r="J102" t="s">
        <v>351</v>
      </c>
      <c r="K102" t="s">
        <v>376</v>
      </c>
    </row>
    <row r="103" spans="1:12" hidden="1" x14ac:dyDescent="0.25">
      <c r="A103" s="22">
        <v>6254000000</v>
      </c>
      <c r="B103" s="22" t="str">
        <f>VLOOKUP(A103:A255,'[3]BALANCE 2015'!$A$9:$B$135,2,FALSE)</f>
        <v>CANTINE ET RESTAURATION</v>
      </c>
      <c r="C103" s="23">
        <v>42313</v>
      </c>
      <c r="D103" s="22" t="s">
        <v>100</v>
      </c>
      <c r="E103" s="22">
        <v>3731</v>
      </c>
      <c r="F103" s="22" t="s">
        <v>668</v>
      </c>
      <c r="G103" s="22"/>
      <c r="H103" s="24">
        <v>524000</v>
      </c>
      <c r="J103" t="s">
        <v>351</v>
      </c>
      <c r="K103" s="22" t="s">
        <v>376</v>
      </c>
    </row>
    <row r="104" spans="1:12" hidden="1" x14ac:dyDescent="0.25">
      <c r="A104" s="22">
        <v>6254000000</v>
      </c>
      <c r="B104" s="22" t="str">
        <f>VLOOKUP(A104:A256,'[3]BALANCE 2015'!$A$9:$B$135,2,FALSE)</f>
        <v>CANTINE ET RESTAURATION</v>
      </c>
      <c r="C104" s="23">
        <v>42313</v>
      </c>
      <c r="D104" s="22" t="s">
        <v>100</v>
      </c>
      <c r="E104" s="22">
        <v>3732</v>
      </c>
      <c r="F104" s="22" t="s">
        <v>669</v>
      </c>
      <c r="G104" s="22"/>
      <c r="H104" s="24">
        <v>100000</v>
      </c>
      <c r="J104" t="s">
        <v>351</v>
      </c>
      <c r="K104" t="s">
        <v>376</v>
      </c>
    </row>
    <row r="105" spans="1:12" hidden="1" x14ac:dyDescent="0.25">
      <c r="A105" s="22">
        <v>6256000000</v>
      </c>
      <c r="B105" s="22" t="str">
        <f>VLOOKUP(A105:A257,'[3]BALANCE 2015'!$A$9:$B$135,2,FALSE)</f>
        <v>MISSIONS</v>
      </c>
      <c r="C105" s="23">
        <v>42115</v>
      </c>
      <c r="D105" s="22" t="s">
        <v>100</v>
      </c>
      <c r="E105" s="22">
        <v>1291</v>
      </c>
      <c r="F105" s="22" t="s">
        <v>670</v>
      </c>
      <c r="G105" s="22"/>
      <c r="H105" s="24">
        <v>1080000</v>
      </c>
      <c r="J105" t="s">
        <v>351</v>
      </c>
      <c r="K105">
        <f>131000*3</f>
        <v>393000</v>
      </c>
    </row>
    <row r="106" spans="1:12" hidden="1" x14ac:dyDescent="0.25">
      <c r="A106" s="22">
        <v>6256000000</v>
      </c>
      <c r="B106" s="22" t="str">
        <f>VLOOKUP(A106:A258,'[3]BALANCE 2015'!$A$9:$B$135,2,FALSE)</f>
        <v>MISSIONS</v>
      </c>
      <c r="C106" s="23">
        <v>42359</v>
      </c>
      <c r="D106" s="22" t="s">
        <v>100</v>
      </c>
      <c r="E106" s="22">
        <v>4147</v>
      </c>
      <c r="F106" s="22" t="s">
        <v>671</v>
      </c>
      <c r="G106" s="22"/>
      <c r="H106" s="24">
        <v>255000</v>
      </c>
      <c r="J106" t="s">
        <v>351</v>
      </c>
    </row>
    <row r="107" spans="1:12" hidden="1" x14ac:dyDescent="0.25">
      <c r="A107" s="22">
        <v>6256000000</v>
      </c>
      <c r="B107" s="22" t="str">
        <f>VLOOKUP(A107:A259,'[3]BALANCE 2015'!$A$9:$B$135,2,FALSE)</f>
        <v>MISSIONS</v>
      </c>
      <c r="C107" s="23">
        <v>42359</v>
      </c>
      <c r="D107" s="22" t="s">
        <v>100</v>
      </c>
      <c r="E107" s="22">
        <v>4148</v>
      </c>
      <c r="F107" s="22" t="s">
        <v>672</v>
      </c>
      <c r="G107" s="22"/>
      <c r="H107" s="24">
        <v>170000</v>
      </c>
      <c r="J107" t="s">
        <v>351</v>
      </c>
    </row>
    <row r="108" spans="1:12" hidden="1" x14ac:dyDescent="0.25">
      <c r="A108" s="22">
        <v>6261000000</v>
      </c>
      <c r="B108" s="22" t="str">
        <f>VLOOKUP(A108:A260,'[3]BALANCE 2015'!$A$9:$B$135,2,FALSE)</f>
        <v>REDEVANCE TELEPHONIQUE</v>
      </c>
      <c r="C108" s="23">
        <v>42279</v>
      </c>
      <c r="D108" s="22" t="s">
        <v>11</v>
      </c>
      <c r="E108" s="22">
        <v>3568</v>
      </c>
      <c r="F108" s="22" t="s">
        <v>673</v>
      </c>
      <c r="G108" s="22"/>
      <c r="H108" s="24">
        <v>319180.83</v>
      </c>
      <c r="J108" t="s">
        <v>351</v>
      </c>
    </row>
    <row r="109" spans="1:12" hidden="1" x14ac:dyDescent="0.25">
      <c r="A109" s="22">
        <v>6263000000</v>
      </c>
      <c r="B109" s="22" t="str">
        <f>VLOOKUP(A109:A261,'[3]BALANCE 2015'!$A$9:$B$135,2,FALSE)</f>
        <v>ABONNEMENT CANAL SAT</v>
      </c>
      <c r="C109" s="23">
        <v>42068</v>
      </c>
      <c r="D109" s="22" t="s">
        <v>11</v>
      </c>
      <c r="E109" s="22">
        <v>700</v>
      </c>
      <c r="F109" s="22" t="s">
        <v>674</v>
      </c>
      <c r="G109" s="22"/>
      <c r="H109" s="24">
        <v>2000000</v>
      </c>
      <c r="J109" t="s">
        <v>351</v>
      </c>
      <c r="L109" t="s">
        <v>780</v>
      </c>
    </row>
    <row r="110" spans="1:12" hidden="1" x14ac:dyDescent="0.25">
      <c r="A110" s="22">
        <v>6264000000</v>
      </c>
      <c r="B110" s="22" t="str">
        <f>VLOOKUP(A110:A262,'[3]BALANCE 2015'!$A$9:$B$135,2,FALSE)</f>
        <v>INTERNET</v>
      </c>
      <c r="C110" s="23">
        <v>42217</v>
      </c>
      <c r="D110" s="22" t="s">
        <v>11</v>
      </c>
      <c r="E110" s="22">
        <v>3006</v>
      </c>
      <c r="F110" s="22" t="s">
        <v>675</v>
      </c>
      <c r="G110" s="22"/>
      <c r="H110" s="24">
        <v>1189100</v>
      </c>
      <c r="J110" t="s">
        <v>351</v>
      </c>
      <c r="K110" t="s">
        <v>763</v>
      </c>
    </row>
    <row r="111" spans="1:12" hidden="1" x14ac:dyDescent="0.25">
      <c r="A111" s="22">
        <v>6264000000</v>
      </c>
      <c r="B111" s="22" t="str">
        <f>VLOOKUP(A111:A263,'[3]BALANCE 2015'!$A$9:$B$135,2,FALSE)</f>
        <v>INTERNET</v>
      </c>
      <c r="C111" s="23">
        <v>42309</v>
      </c>
      <c r="D111" s="22" t="s">
        <v>11</v>
      </c>
      <c r="E111" s="22">
        <v>4103</v>
      </c>
      <c r="F111" s="22" t="s">
        <v>676</v>
      </c>
      <c r="G111" s="22"/>
      <c r="H111" s="24">
        <v>517000</v>
      </c>
      <c r="J111" t="s">
        <v>351</v>
      </c>
      <c r="K111" t="s">
        <v>763</v>
      </c>
    </row>
    <row r="112" spans="1:12" x14ac:dyDescent="0.25">
      <c r="A112" s="22">
        <v>6281000000</v>
      </c>
      <c r="B112" s="22" t="str">
        <f>VLOOKUP(A112:A264,'[3]BALANCE 2015'!$A$9:$B$135,2,FALSE)</f>
        <v>COTISATIONS ET DIVERS</v>
      </c>
      <c r="C112" s="23">
        <v>42009</v>
      </c>
      <c r="D112" s="22" t="s">
        <v>586</v>
      </c>
      <c r="E112" s="22">
        <v>452</v>
      </c>
      <c r="F112" s="22" t="s">
        <v>677</v>
      </c>
      <c r="G112" s="22"/>
      <c r="H112" s="24">
        <v>60000</v>
      </c>
    </row>
    <row r="113" spans="1:12" hidden="1" x14ac:dyDescent="0.25">
      <c r="A113" s="22">
        <v>6282000000</v>
      </c>
      <c r="B113" s="22" t="str">
        <f>VLOOKUP(A113:A265,'[3]BALANCE 2015'!$A$9:$B$135,2,FALSE)</f>
        <v>SERVICE GARDIENNAGE</v>
      </c>
      <c r="C113" s="23">
        <v>42146</v>
      </c>
      <c r="D113" s="22" t="s">
        <v>100</v>
      </c>
      <c r="E113" s="22">
        <v>1765</v>
      </c>
      <c r="F113" s="22" t="s">
        <v>678</v>
      </c>
      <c r="G113" s="22"/>
      <c r="H113" s="24">
        <v>518620</v>
      </c>
      <c r="J113" t="s">
        <v>351</v>
      </c>
      <c r="K113" t="s">
        <v>784</v>
      </c>
    </row>
    <row r="114" spans="1:12" hidden="1" x14ac:dyDescent="0.25">
      <c r="A114" s="22">
        <v>6282000000</v>
      </c>
      <c r="B114" s="22" t="str">
        <f>VLOOKUP(A114:A266,'[3]BALANCE 2015'!$A$9:$B$135,2,FALSE)</f>
        <v>SERVICE GARDIENNAGE</v>
      </c>
      <c r="C114" s="23">
        <v>42205</v>
      </c>
      <c r="D114" s="22" t="s">
        <v>100</v>
      </c>
      <c r="E114" s="22">
        <v>2493</v>
      </c>
      <c r="F114" s="22" t="s">
        <v>679</v>
      </c>
      <c r="G114" s="22"/>
      <c r="H114" s="24">
        <v>470000</v>
      </c>
      <c r="J114" t="s">
        <v>351</v>
      </c>
      <c r="K114" t="s">
        <v>782</v>
      </c>
    </row>
    <row r="115" spans="1:12" s="27" customFormat="1" x14ac:dyDescent="0.25">
      <c r="A115" s="27">
        <v>6310000000</v>
      </c>
      <c r="B115" s="27" t="str">
        <f>VLOOKUP(A115:A267,'[3]BALANCE 2015'!$A$9:$B$135,2,FALSE)</f>
        <v>IMPOTS ET TAXES IFPB</v>
      </c>
      <c r="C115" s="28">
        <v>42006</v>
      </c>
      <c r="D115" s="27" t="s">
        <v>11</v>
      </c>
      <c r="E115" s="27">
        <v>566</v>
      </c>
      <c r="F115" s="27" t="s">
        <v>680</v>
      </c>
      <c r="H115" s="11">
        <v>272600</v>
      </c>
    </row>
    <row r="116" spans="1:12" hidden="1" x14ac:dyDescent="0.25">
      <c r="A116" s="22">
        <v>6310000000</v>
      </c>
      <c r="B116" s="16" t="str">
        <f>VLOOKUP(A116:A268,'[3]BALANCE 2015'!$A$9:$B$135,2,FALSE)</f>
        <v>IMPOTS ET TAXES IFPB</v>
      </c>
      <c r="C116" s="21">
        <v>42006</v>
      </c>
      <c r="D116" s="16" t="s">
        <v>11</v>
      </c>
      <c r="E116" s="16">
        <v>567</v>
      </c>
      <c r="F116" s="16" t="s">
        <v>681</v>
      </c>
      <c r="G116" s="16"/>
      <c r="H116" s="8">
        <v>680500</v>
      </c>
      <c r="J116" t="s">
        <v>351</v>
      </c>
      <c r="L116" t="s">
        <v>516</v>
      </c>
    </row>
    <row r="117" spans="1:12" hidden="1" x14ac:dyDescent="0.25">
      <c r="A117" s="22">
        <v>6310000000</v>
      </c>
      <c r="B117" s="16" t="str">
        <f>VLOOKUP(A117:A269,'[3]BALANCE 2015'!$A$9:$B$135,2,FALSE)</f>
        <v>IMPOTS ET TAXES IFPB</v>
      </c>
      <c r="C117" s="21">
        <v>42064</v>
      </c>
      <c r="D117" s="16" t="s">
        <v>11</v>
      </c>
      <c r="E117" s="16">
        <v>914</v>
      </c>
      <c r="F117" s="16" t="s">
        <v>682</v>
      </c>
      <c r="G117" s="16"/>
      <c r="H117" s="8">
        <v>3239430</v>
      </c>
      <c r="J117" t="s">
        <v>351</v>
      </c>
    </row>
    <row r="118" spans="1:12" hidden="1" x14ac:dyDescent="0.25">
      <c r="A118" s="22">
        <v>6310000000</v>
      </c>
      <c r="B118" s="16" t="str">
        <f>VLOOKUP(A118:A270,'[3]BALANCE 2015'!$A$9:$B$135,2,FALSE)</f>
        <v>IMPOTS ET TAXES IFPB</v>
      </c>
      <c r="C118" s="21">
        <v>42064</v>
      </c>
      <c r="D118" s="16" t="s">
        <v>11</v>
      </c>
      <c r="E118" s="16">
        <v>915</v>
      </c>
      <c r="F118" s="16" t="s">
        <v>682</v>
      </c>
      <c r="G118" s="16"/>
      <c r="H118" s="8">
        <v>967080</v>
      </c>
      <c r="J118" t="s">
        <v>351</v>
      </c>
    </row>
    <row r="119" spans="1:12" hidden="1" x14ac:dyDescent="0.25">
      <c r="A119" s="22">
        <v>6310000000</v>
      </c>
      <c r="B119" s="16" t="str">
        <f>VLOOKUP(A119:A271,'[3]BALANCE 2015'!$A$9:$B$135,2,FALSE)</f>
        <v>IMPOTS ET TAXES IFPB</v>
      </c>
      <c r="C119" s="21">
        <v>42097</v>
      </c>
      <c r="D119" s="16" t="s">
        <v>11</v>
      </c>
      <c r="E119" s="16">
        <v>1169</v>
      </c>
      <c r="F119" s="16" t="s">
        <v>683</v>
      </c>
      <c r="G119" s="16"/>
      <c r="H119" s="8">
        <v>370070</v>
      </c>
      <c r="J119" t="s">
        <v>351</v>
      </c>
      <c r="L119" t="s">
        <v>779</v>
      </c>
    </row>
    <row r="120" spans="1:12" hidden="1" x14ac:dyDescent="0.25">
      <c r="A120" s="22">
        <v>6351300000</v>
      </c>
      <c r="B120" s="22" t="str">
        <f>VLOOKUP(A120:A272,'[3]BALANCE 2015'!$A$9:$B$135,2,FALSE)</f>
        <v>AUTRES DROITS</v>
      </c>
      <c r="C120" s="23">
        <v>42097</v>
      </c>
      <c r="D120" s="22" t="s">
        <v>100</v>
      </c>
      <c r="E120" s="22">
        <v>1000</v>
      </c>
      <c r="F120" s="22" t="s">
        <v>684</v>
      </c>
      <c r="G120" s="22"/>
      <c r="H120" s="24">
        <v>1000000</v>
      </c>
      <c r="J120" t="s">
        <v>351</v>
      </c>
      <c r="K120" t="s">
        <v>376</v>
      </c>
    </row>
    <row r="121" spans="1:12" hidden="1" x14ac:dyDescent="0.25">
      <c r="A121" s="22">
        <v>6351300000</v>
      </c>
      <c r="B121" s="22" t="str">
        <f>VLOOKUP(A121:A273,'[3]BALANCE 2015'!$A$9:$B$135,2,FALSE)</f>
        <v>AUTRES DROITS</v>
      </c>
      <c r="C121" s="23">
        <v>42144</v>
      </c>
      <c r="D121" s="22" t="s">
        <v>652</v>
      </c>
      <c r="E121" s="22">
        <v>1823</v>
      </c>
      <c r="F121" s="22" t="s">
        <v>685</v>
      </c>
      <c r="G121" s="22"/>
      <c r="H121" s="24">
        <v>92000</v>
      </c>
      <c r="J121" t="s">
        <v>351</v>
      </c>
    </row>
    <row r="122" spans="1:12" hidden="1" x14ac:dyDescent="0.25">
      <c r="A122" s="22">
        <v>6351300000</v>
      </c>
      <c r="B122" s="22" t="str">
        <f>VLOOKUP(A122:A274,'[3]BALANCE 2015'!$A$9:$B$135,2,FALSE)</f>
        <v>AUTRES DROITS</v>
      </c>
      <c r="C122" s="23">
        <v>42314</v>
      </c>
      <c r="D122" s="22" t="s">
        <v>100</v>
      </c>
      <c r="E122" s="22">
        <v>3838</v>
      </c>
      <c r="F122" s="22" t="s">
        <v>686</v>
      </c>
      <c r="G122" s="22"/>
      <c r="H122" s="24">
        <v>81100</v>
      </c>
      <c r="J122" t="s">
        <v>351</v>
      </c>
    </row>
    <row r="123" spans="1:12" hidden="1" x14ac:dyDescent="0.25">
      <c r="A123" s="22">
        <v>6351400000</v>
      </c>
      <c r="B123" s="22" t="str">
        <f>VLOOKUP(A123:A275,'[3]BALANCE 2015'!$A$9:$B$135,2,FALSE)</f>
        <v>VISITE TECHNIQUE</v>
      </c>
      <c r="C123" s="23">
        <v>42192</v>
      </c>
      <c r="D123" s="22" t="s">
        <v>100</v>
      </c>
      <c r="E123" s="22">
        <v>2382</v>
      </c>
      <c r="F123" s="22" t="s">
        <v>687</v>
      </c>
      <c r="G123" s="22"/>
      <c r="H123" s="24">
        <v>16000</v>
      </c>
      <c r="J123" t="s">
        <v>351</v>
      </c>
    </row>
    <row r="124" spans="1:12" hidden="1" x14ac:dyDescent="0.25">
      <c r="A124" s="22">
        <v>6351400000</v>
      </c>
      <c r="B124" s="22" t="str">
        <f>VLOOKUP(A124:A276,'[3]BALANCE 2015'!$A$9:$B$135,2,FALSE)</f>
        <v>VISITE TECHNIQUE</v>
      </c>
      <c r="C124" s="23">
        <v>42321</v>
      </c>
      <c r="D124" s="22" t="s">
        <v>100</v>
      </c>
      <c r="E124" s="22">
        <v>3850</v>
      </c>
      <c r="F124" s="22" t="s">
        <v>687</v>
      </c>
      <c r="G124" s="22"/>
      <c r="H124" s="24">
        <v>6900</v>
      </c>
      <c r="J124" t="s">
        <v>351</v>
      </c>
    </row>
    <row r="125" spans="1:12" hidden="1" x14ac:dyDescent="0.25">
      <c r="A125" s="22">
        <v>6352000000</v>
      </c>
      <c r="B125" s="22" t="str">
        <f>VLOOKUP(A125:A277,'[3]BALANCE 2015'!$A$9:$B$135,2,FALSE)</f>
        <v>DROITS D'ENREGISTREMENTS</v>
      </c>
      <c r="C125" s="23">
        <v>42027</v>
      </c>
      <c r="D125" s="22" t="s">
        <v>100</v>
      </c>
      <c r="E125" s="22">
        <v>347</v>
      </c>
      <c r="F125" s="22" t="s">
        <v>688</v>
      </c>
      <c r="G125" s="22"/>
      <c r="H125" s="24">
        <v>177880</v>
      </c>
      <c r="I125" s="22"/>
      <c r="J125" t="s">
        <v>351</v>
      </c>
    </row>
    <row r="126" spans="1:12" hidden="1" x14ac:dyDescent="0.25">
      <c r="A126" s="22">
        <v>6352000000</v>
      </c>
      <c r="B126" s="22" t="str">
        <f>VLOOKUP(A126:A278,'[3]BALANCE 2015'!$A$9:$B$135,2,FALSE)</f>
        <v>DROITS D'ENREGISTREMENTS</v>
      </c>
      <c r="C126" s="23">
        <v>42054</v>
      </c>
      <c r="D126" s="22" t="s">
        <v>100</v>
      </c>
      <c r="E126" s="22">
        <v>393</v>
      </c>
      <c r="F126" s="22" t="s">
        <v>689</v>
      </c>
      <c r="G126" s="22"/>
      <c r="H126" s="24">
        <v>200000</v>
      </c>
      <c r="I126" s="22"/>
      <c r="J126" t="s">
        <v>351</v>
      </c>
      <c r="K126" t="s">
        <v>376</v>
      </c>
    </row>
    <row r="127" spans="1:12" x14ac:dyDescent="0.25">
      <c r="A127" s="22">
        <v>6471000000</v>
      </c>
      <c r="B127" s="22" t="str">
        <f>VLOOKUP(A127:A279,'[3]BALANCE 2015'!$A$9:$B$135,2,FALSE)</f>
        <v>OEUVRE SOCIALE</v>
      </c>
      <c r="C127" s="23">
        <v>42034</v>
      </c>
      <c r="D127" s="22" t="s">
        <v>100</v>
      </c>
      <c r="E127" s="22">
        <v>360</v>
      </c>
      <c r="F127" s="22" t="s">
        <v>690</v>
      </c>
      <c r="G127" s="22"/>
      <c r="H127" s="24">
        <v>300000</v>
      </c>
      <c r="I127" s="22"/>
    </row>
    <row r="128" spans="1:12" x14ac:dyDescent="0.25">
      <c r="A128" s="22">
        <v>6471000000</v>
      </c>
      <c r="B128" s="22" t="str">
        <f>VLOOKUP(A128:A280,'[3]BALANCE 2015'!$A$9:$B$135,2,FALSE)</f>
        <v>OEUVRE SOCIALE</v>
      </c>
      <c r="C128" s="23">
        <v>42313</v>
      </c>
      <c r="D128" s="22" t="s">
        <v>100</v>
      </c>
      <c r="E128" s="22">
        <v>3735</v>
      </c>
      <c r="F128" s="22" t="s">
        <v>691</v>
      </c>
      <c r="G128" s="22"/>
      <c r="H128" s="24">
        <v>300000</v>
      </c>
      <c r="I128" s="22"/>
    </row>
    <row r="129" spans="1:14" hidden="1" x14ac:dyDescent="0.25">
      <c r="A129" s="22">
        <v>6472000000</v>
      </c>
      <c r="B129" s="22" t="str">
        <f>VLOOKUP(A129:A281,'[3]BALANCE 2015'!$A$9:$B$135,2,FALSE)</f>
        <v>HABILLEMENT DE PERSONNEL</v>
      </c>
      <c r="C129" s="23">
        <v>42060</v>
      </c>
      <c r="D129" s="22" t="s">
        <v>11</v>
      </c>
      <c r="E129" s="22">
        <v>565</v>
      </c>
      <c r="F129" s="22" t="s">
        <v>692</v>
      </c>
      <c r="G129" s="22"/>
      <c r="H129" s="24">
        <v>3194700</v>
      </c>
      <c r="I129" s="22"/>
      <c r="J129" t="s">
        <v>351</v>
      </c>
      <c r="K129" t="s">
        <v>433</v>
      </c>
      <c r="M129" t="s">
        <v>768</v>
      </c>
      <c r="N129" t="s">
        <v>439</v>
      </c>
    </row>
    <row r="130" spans="1:14" x14ac:dyDescent="0.25">
      <c r="A130" s="22">
        <v>6472000000</v>
      </c>
      <c r="B130" s="22" t="str">
        <f>VLOOKUP(A130:A282,'[3]BALANCE 2015'!$A$9:$B$135,2,FALSE)</f>
        <v>HABILLEMENT DE PERSONNEL</v>
      </c>
      <c r="C130" s="23">
        <v>42072</v>
      </c>
      <c r="D130" s="22" t="s">
        <v>586</v>
      </c>
      <c r="E130" s="22">
        <v>753</v>
      </c>
      <c r="F130" s="22" t="s">
        <v>693</v>
      </c>
      <c r="G130" s="22"/>
      <c r="H130" s="24">
        <v>1308000</v>
      </c>
      <c r="I130" s="22"/>
    </row>
    <row r="131" spans="1:14" hidden="1" x14ac:dyDescent="0.25">
      <c r="A131" s="22">
        <v>6472000000</v>
      </c>
      <c r="B131" s="22" t="str">
        <f>VLOOKUP(A131:A283,'[3]BALANCE 2015'!$A$9:$B$135,2,FALSE)</f>
        <v>HABILLEMENT DE PERSONNEL</v>
      </c>
      <c r="C131" s="23">
        <v>42074</v>
      </c>
      <c r="D131" s="22" t="s">
        <v>11</v>
      </c>
      <c r="E131" s="22">
        <v>1036</v>
      </c>
      <c r="F131" s="22" t="s">
        <v>694</v>
      </c>
      <c r="G131" s="22"/>
      <c r="H131" s="9">
        <v>1271000</v>
      </c>
      <c r="I131" s="22"/>
      <c r="J131" t="s">
        <v>351</v>
      </c>
      <c r="K131" t="s">
        <v>769</v>
      </c>
    </row>
    <row r="132" spans="1:14" hidden="1" x14ac:dyDescent="0.25">
      <c r="A132" s="22">
        <v>6472000000</v>
      </c>
      <c r="B132" s="22" t="str">
        <f>VLOOKUP(A132:A284,'[3]BALANCE 2015'!$A$9:$B$135,2,FALSE)</f>
        <v>HABILLEMENT DE PERSONNEL</v>
      </c>
      <c r="C132" s="23">
        <v>42079</v>
      </c>
      <c r="D132" s="22" t="s">
        <v>11</v>
      </c>
      <c r="E132" s="22">
        <v>1473</v>
      </c>
      <c r="F132" s="22" t="s">
        <v>695</v>
      </c>
      <c r="G132" s="22"/>
      <c r="H132" s="9">
        <v>1482000</v>
      </c>
      <c r="I132" s="22"/>
      <c r="J132" t="s">
        <v>351</v>
      </c>
      <c r="K132" s="22" t="s">
        <v>769</v>
      </c>
    </row>
    <row r="133" spans="1:14" hidden="1" x14ac:dyDescent="0.25">
      <c r="A133" s="22">
        <v>6472000000</v>
      </c>
      <c r="B133" s="22" t="str">
        <f>VLOOKUP(A133:A285,'[3]BALANCE 2015'!$A$9:$B$135,2,FALSE)</f>
        <v>HABILLEMENT DE PERSONNEL</v>
      </c>
      <c r="C133" s="23">
        <v>42104</v>
      </c>
      <c r="D133" s="22" t="s">
        <v>586</v>
      </c>
      <c r="E133" s="22">
        <v>1154</v>
      </c>
      <c r="F133" s="22" t="s">
        <v>696</v>
      </c>
      <c r="G133" s="22"/>
      <c r="H133" s="24">
        <v>600000</v>
      </c>
      <c r="I133" s="22"/>
      <c r="J133" t="s">
        <v>351</v>
      </c>
      <c r="K133" t="s">
        <v>770</v>
      </c>
    </row>
    <row r="134" spans="1:14" hidden="1" x14ac:dyDescent="0.25">
      <c r="A134" s="22">
        <v>6472000000</v>
      </c>
      <c r="B134" s="22" t="str">
        <f>VLOOKUP(A134:A286,'[3]BALANCE 2015'!$A$9:$B$135,2,FALSE)</f>
        <v>HABILLEMENT DE PERSONNEL</v>
      </c>
      <c r="C134" s="23">
        <v>42152</v>
      </c>
      <c r="D134" s="22" t="s">
        <v>11</v>
      </c>
      <c r="E134" s="22">
        <v>2521</v>
      </c>
      <c r="F134" s="22" t="s">
        <v>697</v>
      </c>
      <c r="G134" s="22"/>
      <c r="H134" s="24">
        <v>460000</v>
      </c>
      <c r="I134" s="22"/>
      <c r="J134" t="s">
        <v>351</v>
      </c>
      <c r="K134" t="s">
        <v>771</v>
      </c>
    </row>
    <row r="135" spans="1:14" hidden="1" x14ac:dyDescent="0.25">
      <c r="A135" s="22">
        <v>6475000000</v>
      </c>
      <c r="B135" s="22" t="str">
        <f>VLOOKUP(A135:A287,'[3]BALANCE 2015'!$A$9:$B$135,2,FALSE)</f>
        <v>MEDECINE DU TRAV. &amp; PHARM.</v>
      </c>
      <c r="C135" s="23">
        <v>42157</v>
      </c>
      <c r="D135" s="22" t="s">
        <v>11</v>
      </c>
      <c r="E135" s="22">
        <v>2049</v>
      </c>
      <c r="F135" s="22" t="s">
        <v>698</v>
      </c>
      <c r="G135" s="22"/>
      <c r="H135" s="8">
        <v>487071.67</v>
      </c>
      <c r="I135" s="22"/>
      <c r="J135" t="s">
        <v>351</v>
      </c>
      <c r="L135" t="s">
        <v>772</v>
      </c>
    </row>
    <row r="136" spans="1:14" hidden="1" x14ac:dyDescent="0.25">
      <c r="A136" s="22">
        <v>6561000000</v>
      </c>
      <c r="B136" s="22" t="str">
        <f>VLOOKUP(A136:A288,'[3]BALANCE 2015'!$A$9:$B$135,2,FALSE)</f>
        <v>DONS ET LIBERALITES</v>
      </c>
      <c r="C136" s="23">
        <v>42166</v>
      </c>
      <c r="D136" s="22" t="s">
        <v>586</v>
      </c>
      <c r="E136" s="22">
        <v>2179</v>
      </c>
      <c r="F136" s="22" t="s">
        <v>699</v>
      </c>
      <c r="G136" s="22"/>
      <c r="H136" s="9">
        <v>1000000</v>
      </c>
      <c r="I136" s="22"/>
      <c r="J136" t="s">
        <v>351</v>
      </c>
      <c r="L136" t="s">
        <v>773</v>
      </c>
    </row>
    <row r="137" spans="1:14" hidden="1" x14ac:dyDescent="0.25">
      <c r="A137" s="22">
        <v>6561000000</v>
      </c>
      <c r="B137" s="22" t="str">
        <f>VLOOKUP(A137:A289,'[3]BALANCE 2015'!$A$9:$B$135,2,FALSE)</f>
        <v>DONS ET LIBERALITES</v>
      </c>
      <c r="C137" s="23">
        <v>42200</v>
      </c>
      <c r="D137" s="22" t="s">
        <v>100</v>
      </c>
      <c r="E137" s="22">
        <v>2450</v>
      </c>
      <c r="F137" s="22" t="s">
        <v>700</v>
      </c>
      <c r="G137" s="22"/>
      <c r="H137" s="24">
        <v>660000</v>
      </c>
      <c r="I137" s="22"/>
      <c r="J137" t="s">
        <v>351</v>
      </c>
      <c r="K137" t="s">
        <v>781</v>
      </c>
    </row>
    <row r="138" spans="1:14" x14ac:dyDescent="0.25">
      <c r="A138" s="22">
        <v>6561000000</v>
      </c>
      <c r="B138" s="22" t="str">
        <f>VLOOKUP(A138:A290,'[3]BALANCE 2015'!$A$9:$B$135,2,FALSE)</f>
        <v>DONS ET LIBERALITES</v>
      </c>
      <c r="C138" s="23">
        <v>42208</v>
      </c>
      <c r="D138" s="22" t="s">
        <v>100</v>
      </c>
      <c r="E138" s="22">
        <v>2566</v>
      </c>
      <c r="F138" s="22" t="s">
        <v>701</v>
      </c>
      <c r="G138" s="22"/>
      <c r="H138" s="22"/>
      <c r="I138" s="24">
        <v>77500</v>
      </c>
    </row>
    <row r="139" spans="1:14" hidden="1" x14ac:dyDescent="0.25">
      <c r="A139" s="22">
        <v>7060000000</v>
      </c>
      <c r="B139" s="22" t="str">
        <f>VLOOKUP(A139:A291,'[3]BALANCE 2015'!$A$9:$B$135,2,FALSE)</f>
        <v>PRESTATIONS DE SERVICES</v>
      </c>
      <c r="C139" s="23">
        <v>42007</v>
      </c>
      <c r="D139" s="22" t="s">
        <v>20</v>
      </c>
      <c r="E139" s="22">
        <v>83</v>
      </c>
      <c r="F139" s="22" t="s">
        <v>702</v>
      </c>
      <c r="G139" s="22"/>
      <c r="H139" s="22"/>
      <c r="I139" s="24">
        <v>14000000</v>
      </c>
      <c r="J139" t="s">
        <v>351</v>
      </c>
    </row>
    <row r="140" spans="1:14" x14ac:dyDescent="0.25">
      <c r="A140" s="22">
        <v>7060000000</v>
      </c>
      <c r="B140" s="22" t="str">
        <f>VLOOKUP(A140:A292,'[3]BALANCE 2015'!$A$9:$B$135,2,FALSE)</f>
        <v>PRESTATIONS DE SERVICES</v>
      </c>
      <c r="C140" s="23">
        <v>42009</v>
      </c>
      <c r="D140" s="22" t="s">
        <v>20</v>
      </c>
      <c r="E140" s="22">
        <v>218</v>
      </c>
      <c r="F140" s="22" t="s">
        <v>703</v>
      </c>
      <c r="G140" s="22"/>
      <c r="H140" s="22"/>
      <c r="I140" s="24">
        <v>16000000</v>
      </c>
    </row>
    <row r="141" spans="1:14" x14ac:dyDescent="0.25">
      <c r="A141" s="22">
        <v>7060000000</v>
      </c>
      <c r="B141" s="22" t="str">
        <f>VLOOKUP(A141:A293,'[3]BALANCE 2015'!$A$9:$B$135,2,FALSE)</f>
        <v>PRESTATIONS DE SERVICES</v>
      </c>
      <c r="C141" s="23">
        <v>42011</v>
      </c>
      <c r="D141" s="22" t="s">
        <v>20</v>
      </c>
      <c r="E141" s="22">
        <v>30</v>
      </c>
      <c r="F141" s="22" t="s">
        <v>704</v>
      </c>
      <c r="G141" s="22"/>
      <c r="H141" s="22"/>
      <c r="I141" s="24">
        <v>32100000</v>
      </c>
    </row>
    <row r="142" spans="1:14" hidden="1" x14ac:dyDescent="0.25">
      <c r="A142" s="22">
        <v>7060000000</v>
      </c>
      <c r="B142" s="22" t="str">
        <f>VLOOKUP(A142:A294,'[3]BALANCE 2015'!$A$9:$B$135,2,FALSE)</f>
        <v>PRESTATIONS DE SERVICES</v>
      </c>
      <c r="C142" s="23">
        <v>42065</v>
      </c>
      <c r="D142" s="22" t="s">
        <v>20</v>
      </c>
      <c r="E142" s="22">
        <v>729</v>
      </c>
      <c r="F142" s="22" t="s">
        <v>705</v>
      </c>
      <c r="G142" s="22"/>
      <c r="H142" s="22"/>
      <c r="I142" s="24">
        <v>32100000</v>
      </c>
      <c r="J142" t="s">
        <v>351</v>
      </c>
    </row>
    <row r="143" spans="1:14" hidden="1" x14ac:dyDescent="0.25">
      <c r="A143" s="22">
        <v>7062000000</v>
      </c>
      <c r="B143" s="22" t="str">
        <f>VLOOKUP(A143:A295,'[3]BALANCE 2015'!$A$9:$B$135,2,FALSE)</f>
        <v>PRESTATø DE SCE / JIRAMA</v>
      </c>
      <c r="C143" s="23">
        <v>42007</v>
      </c>
      <c r="D143" s="22" t="s">
        <v>20</v>
      </c>
      <c r="E143" s="22">
        <v>63</v>
      </c>
      <c r="F143" s="22" t="s">
        <v>706</v>
      </c>
      <c r="G143" s="22"/>
      <c r="H143" s="22"/>
      <c r="I143" s="24">
        <v>2848400</v>
      </c>
      <c r="J143" t="s">
        <v>351</v>
      </c>
    </row>
    <row r="144" spans="1:14" hidden="1" x14ac:dyDescent="0.25">
      <c r="A144" s="22">
        <v>7062000000</v>
      </c>
      <c r="B144" s="22" t="str">
        <f>VLOOKUP(A144:A296,'[3]BALANCE 2015'!$A$9:$B$135,2,FALSE)</f>
        <v>PRESTATø DE SCE / JIRAMA</v>
      </c>
      <c r="C144" s="23">
        <v>42246</v>
      </c>
      <c r="D144" s="22" t="s">
        <v>20</v>
      </c>
      <c r="E144" s="22">
        <v>4462</v>
      </c>
      <c r="F144" s="22" t="s">
        <v>707</v>
      </c>
      <c r="G144" s="22"/>
      <c r="H144" s="22"/>
      <c r="I144" s="24">
        <v>5315450.51</v>
      </c>
      <c r="J144" t="s">
        <v>351</v>
      </c>
    </row>
    <row r="145" spans="1:12" hidden="1" x14ac:dyDescent="0.25">
      <c r="A145" s="22">
        <v>7062000000</v>
      </c>
      <c r="B145" s="22" t="str">
        <f>VLOOKUP(A145:A297,'[3]BALANCE 2015'!$A$9:$B$135,2,FALSE)</f>
        <v>PRESTATø DE SCE / JIRAMA</v>
      </c>
      <c r="C145" s="23">
        <v>42246</v>
      </c>
      <c r="D145" s="22" t="s">
        <v>20</v>
      </c>
      <c r="E145" s="22">
        <v>4463</v>
      </c>
      <c r="F145" s="22" t="s">
        <v>708</v>
      </c>
      <c r="G145" s="22"/>
      <c r="H145" s="22"/>
      <c r="I145" s="24">
        <v>2721972.67</v>
      </c>
      <c r="J145" t="s">
        <v>351</v>
      </c>
    </row>
    <row r="146" spans="1:12" hidden="1" x14ac:dyDescent="0.25">
      <c r="A146" s="22">
        <v>7065000000</v>
      </c>
      <c r="B146" s="22" t="str">
        <f>VLOOKUP(A146:A298,'[3]BALANCE 2015'!$A$9:$B$135,2,FALSE)</f>
        <v>PRESTATø DE SCE JIRAMA NON TAXABLE</v>
      </c>
      <c r="C146" s="23">
        <v>42006</v>
      </c>
      <c r="D146" s="22" t="s">
        <v>20</v>
      </c>
      <c r="E146" s="22">
        <v>3533</v>
      </c>
      <c r="F146" s="22" t="s">
        <v>709</v>
      </c>
      <c r="G146" s="22"/>
      <c r="H146" s="22"/>
      <c r="I146" s="8">
        <v>1127158</v>
      </c>
      <c r="J146" s="24" t="s">
        <v>351</v>
      </c>
      <c r="L146" t="s">
        <v>516</v>
      </c>
    </row>
    <row r="147" spans="1:12" hidden="1" x14ac:dyDescent="0.25">
      <c r="A147" s="22">
        <v>7066000000</v>
      </c>
      <c r="B147" s="22" t="str">
        <f>VLOOKUP(A147:A299,'[3]BALANCE 2015'!$A$9:$B$135,2,FALSE)</f>
        <v>PRESTø DE SCE/CAHRGES COM TAX</v>
      </c>
      <c r="C147" s="23">
        <v>42215</v>
      </c>
      <c r="D147" s="22" t="s">
        <v>20</v>
      </c>
      <c r="E147" s="22">
        <v>3584</v>
      </c>
      <c r="F147" s="22" t="s">
        <v>710</v>
      </c>
      <c r="G147" s="22"/>
      <c r="H147" s="22"/>
      <c r="I147" s="24">
        <v>240000</v>
      </c>
      <c r="J147" t="s">
        <v>351</v>
      </c>
      <c r="K147" t="s">
        <v>774</v>
      </c>
    </row>
    <row r="148" spans="1:12" hidden="1" x14ac:dyDescent="0.25">
      <c r="A148" s="22">
        <v>7066000000</v>
      </c>
      <c r="B148" s="22" t="str">
        <f>VLOOKUP(A148:A300,'[3]BALANCE 2015'!$A$9:$B$135,2,FALSE)</f>
        <v>PRESTø DE SCE/CAHRGES COM TAX</v>
      </c>
      <c r="C148" s="23">
        <v>42215</v>
      </c>
      <c r="D148" s="22" t="s">
        <v>20</v>
      </c>
      <c r="E148" s="22">
        <v>4474</v>
      </c>
      <c r="F148" s="22" t="s">
        <v>711</v>
      </c>
      <c r="G148" s="22"/>
      <c r="H148" s="22"/>
      <c r="I148" s="24">
        <v>240000</v>
      </c>
      <c r="J148" t="s">
        <v>351</v>
      </c>
    </row>
    <row r="149" spans="1:12" hidden="1" x14ac:dyDescent="0.25">
      <c r="A149" s="22">
        <v>7066000000</v>
      </c>
      <c r="B149" s="22" t="str">
        <f>VLOOKUP(A149:A301,'[3]BALANCE 2015'!$A$9:$B$135,2,FALSE)</f>
        <v>PRESTø DE SCE/CAHRGES COM TAX</v>
      </c>
      <c r="C149" s="23">
        <v>42307</v>
      </c>
      <c r="D149" s="22" t="s">
        <v>20</v>
      </c>
      <c r="E149" s="22">
        <v>4605</v>
      </c>
      <c r="F149" s="22" t="s">
        <v>712</v>
      </c>
      <c r="G149" s="22"/>
      <c r="H149" s="22"/>
      <c r="I149" s="24">
        <v>130000</v>
      </c>
      <c r="J149" t="s">
        <v>351</v>
      </c>
    </row>
    <row r="150" spans="1:12" hidden="1" x14ac:dyDescent="0.25">
      <c r="A150" s="22">
        <v>7080000000</v>
      </c>
      <c r="B150" s="22" t="str">
        <f>VLOOKUP(A150:A302,'[3]BALANCE 2015'!$A$9:$B$135,2,FALSE)</f>
        <v>FRAIS ACCESSOIRES REFACTURES</v>
      </c>
      <c r="C150" s="23">
        <v>42265</v>
      </c>
      <c r="D150" s="22" t="s">
        <v>20</v>
      </c>
      <c r="E150" s="22">
        <v>3749</v>
      </c>
      <c r="F150" s="22" t="s">
        <v>713</v>
      </c>
      <c r="G150" s="22"/>
      <c r="H150" s="22"/>
      <c r="I150" s="24">
        <v>1445000</v>
      </c>
      <c r="J150" s="24" t="s">
        <v>351</v>
      </c>
    </row>
    <row r="151" spans="1:12" hidden="1" x14ac:dyDescent="0.25">
      <c r="A151" s="22">
        <v>7080000000</v>
      </c>
      <c r="B151" s="22" t="str">
        <f>VLOOKUP(A151:A303,'[3]BALANCE 2015'!$A$9:$B$135,2,FALSE)</f>
        <v>FRAIS ACCESSOIRES REFACTURES</v>
      </c>
      <c r="C151" s="23">
        <v>42265</v>
      </c>
      <c r="D151" s="22" t="s">
        <v>20</v>
      </c>
      <c r="E151" s="22">
        <v>3752</v>
      </c>
      <c r="F151" s="22" t="s">
        <v>714</v>
      </c>
      <c r="G151" s="22"/>
      <c r="H151" s="22"/>
      <c r="I151" s="24">
        <v>1635541.67</v>
      </c>
      <c r="J151" t="s">
        <v>351</v>
      </c>
    </row>
    <row r="152" spans="1:12" hidden="1" x14ac:dyDescent="0.25">
      <c r="A152" s="22">
        <v>7080000000</v>
      </c>
      <c r="B152" s="22" t="str">
        <f>VLOOKUP(A152:A304,'[3]BALANCE 2015'!$A$9:$B$135,2,FALSE)</f>
        <v>FRAIS ACCESSOIRES REFACTURES</v>
      </c>
      <c r="C152" s="23">
        <v>42289</v>
      </c>
      <c r="D152" s="22" t="s">
        <v>20</v>
      </c>
      <c r="E152" s="22">
        <v>3758</v>
      </c>
      <c r="F152" s="22" t="s">
        <v>715</v>
      </c>
      <c r="G152" s="22"/>
      <c r="H152" s="22"/>
      <c r="I152" s="24">
        <v>833333.33</v>
      </c>
      <c r="J152" t="s">
        <v>351</v>
      </c>
    </row>
    <row r="153" spans="1:12" x14ac:dyDescent="0.25">
      <c r="A153" s="22">
        <v>7580000000</v>
      </c>
      <c r="B153" s="22" t="str">
        <f>VLOOKUP(A153:A305,'[3]BALANCE 2015'!$A$9:$B$135,2,FALSE)</f>
        <v>AUTRES PRODUITS SUR OPER DE GESTION</v>
      </c>
      <c r="C153" s="23">
        <v>42021</v>
      </c>
      <c r="D153" s="22" t="s">
        <v>10</v>
      </c>
      <c r="E153" s="22">
        <v>307</v>
      </c>
      <c r="F153" s="22" t="s">
        <v>716</v>
      </c>
      <c r="G153" s="22"/>
      <c r="H153" s="22"/>
      <c r="I153" s="24">
        <v>681500</v>
      </c>
    </row>
    <row r="154" spans="1:12" x14ac:dyDescent="0.25">
      <c r="A154" s="22">
        <v>7580000000</v>
      </c>
      <c r="B154" s="22" t="str">
        <f>VLOOKUP(A154:A306,'[3]BALANCE 2015'!$A$9:$B$135,2,FALSE)</f>
        <v>AUTRES PRODUITS SUR OPER DE GESTION</v>
      </c>
      <c r="C154" s="23">
        <v>42107</v>
      </c>
      <c r="D154" s="22" t="s">
        <v>586</v>
      </c>
      <c r="E154" s="22">
        <v>1433</v>
      </c>
      <c r="F154" s="22" t="s">
        <v>717</v>
      </c>
      <c r="G154" s="22"/>
      <c r="H154" s="22"/>
      <c r="I154" s="24">
        <v>176750</v>
      </c>
    </row>
  </sheetData>
  <autoFilter ref="A1:L154">
    <filterColumn colId="9">
      <filters blank="1"/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 t="s">
        <v>532</v>
      </c>
    </row>
    <row r="2" spans="1:1" x14ac:dyDescent="0.25">
      <c r="A2" t="s">
        <v>531</v>
      </c>
    </row>
    <row r="3" spans="1:1" x14ac:dyDescent="0.25">
      <c r="A3" t="s">
        <v>552</v>
      </c>
    </row>
    <row r="4" spans="1:1" x14ac:dyDescent="0.25">
      <c r="A4" t="s">
        <v>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MADARAIL IMMO</vt:lpstr>
      <vt:lpstr>SCI RMH</vt:lpstr>
      <vt:lpstr>MAM</vt:lpstr>
      <vt:lpstr>H&amp;L</vt:lpstr>
      <vt:lpstr>TOA</vt:lpstr>
      <vt:lpstr>ATC</vt:lpstr>
      <vt:lpstr>SCI LAM POINTAGE</vt:lpstr>
      <vt:lpstr>SCI Lam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Njaratiana R</dc:creator>
  <cp:lastModifiedBy>OG-LENOVO</cp:lastModifiedBy>
  <dcterms:created xsi:type="dcterms:W3CDTF">2016-07-18T12:28:29Z</dcterms:created>
  <dcterms:modified xsi:type="dcterms:W3CDTF">2016-08-05T08:17:39Z</dcterms:modified>
</cp:coreProperties>
</file>