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RSM8413\Final Review\RSM8413_Final_Review\"/>
    </mc:Choice>
  </mc:AlternateContent>
  <xr:revisionPtr revIDLastSave="0" documentId="13_ncr:1_{C8F39DA0-99A2-46A0-B1EB-D6BC48859783}" xr6:coauthVersionLast="47" xr6:coauthVersionMax="47" xr10:uidLastSave="{00000000-0000-0000-0000-000000000000}"/>
  <bookViews>
    <workbookView xWindow="38280" yWindow="2580" windowWidth="29040" windowHeight="15720" activeTab="2" xr2:uid="{FA84630B-7CA8-4100-B645-2CD1AEE900DC}"/>
  </bookViews>
  <sheets>
    <sheet name="Clustering" sheetId="2" r:id="rId1"/>
    <sheet name="Birch" sheetId="3" r:id="rId2"/>
    <sheet name="KMea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4" l="1"/>
  <c r="I18" i="4"/>
  <c r="J17" i="4"/>
  <c r="I17" i="4"/>
  <c r="J16" i="4"/>
  <c r="I16" i="4"/>
  <c r="K12" i="4"/>
  <c r="L12" i="4"/>
  <c r="M12" i="4"/>
  <c r="N12" i="4"/>
  <c r="O12" i="4"/>
  <c r="J12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O3" i="4"/>
  <c r="N3" i="4"/>
  <c r="M4" i="4"/>
  <c r="M5" i="4"/>
  <c r="M6" i="4"/>
  <c r="M7" i="4"/>
  <c r="M8" i="4"/>
  <c r="M9" i="4"/>
  <c r="M10" i="4"/>
  <c r="M11" i="4"/>
  <c r="M3" i="4"/>
  <c r="L4" i="4"/>
  <c r="L5" i="4"/>
  <c r="L6" i="4"/>
  <c r="L7" i="4"/>
  <c r="L8" i="4"/>
  <c r="L9" i="4"/>
  <c r="L10" i="4"/>
  <c r="L11" i="4"/>
  <c r="L3" i="4"/>
  <c r="K4" i="4"/>
  <c r="K5" i="4"/>
  <c r="K6" i="4"/>
  <c r="K7" i="4"/>
  <c r="K8" i="4"/>
  <c r="K9" i="4"/>
  <c r="K10" i="4"/>
  <c r="K11" i="4"/>
  <c r="J4" i="4"/>
  <c r="J5" i="4"/>
  <c r="J6" i="4"/>
  <c r="J7" i="4"/>
  <c r="J8" i="4"/>
  <c r="J9" i="4"/>
  <c r="J10" i="4"/>
  <c r="J11" i="4"/>
  <c r="K3" i="4"/>
  <c r="J3" i="4"/>
  <c r="F18" i="4"/>
  <c r="F17" i="4"/>
  <c r="F16" i="4"/>
  <c r="I4" i="4"/>
  <c r="I5" i="4"/>
  <c r="I6" i="4"/>
  <c r="I7" i="4"/>
  <c r="I8" i="4"/>
  <c r="I9" i="4"/>
  <c r="I10" i="4"/>
  <c r="I11" i="4"/>
  <c r="I3" i="4"/>
  <c r="H4" i="4"/>
  <c r="H5" i="4"/>
  <c r="H6" i="4"/>
  <c r="H7" i="4"/>
  <c r="H8" i="4"/>
  <c r="H9" i="4"/>
  <c r="H10" i="4"/>
  <c r="H11" i="4"/>
  <c r="H3" i="4"/>
  <c r="G4" i="4"/>
  <c r="G5" i="4"/>
  <c r="G6" i="4"/>
  <c r="G7" i="4"/>
  <c r="G8" i="4"/>
  <c r="G9" i="4"/>
  <c r="G10" i="4"/>
  <c r="G11" i="4"/>
  <c r="G3" i="4"/>
  <c r="F4" i="4"/>
  <c r="F5" i="4"/>
  <c r="F6" i="4"/>
  <c r="F7" i="4"/>
  <c r="F8" i="4"/>
  <c r="F9" i="4"/>
  <c r="F10" i="4"/>
  <c r="F11" i="4"/>
  <c r="F3" i="4"/>
  <c r="E4" i="4"/>
  <c r="E5" i="4"/>
  <c r="E6" i="4"/>
  <c r="E7" i="4"/>
  <c r="E8" i="4"/>
  <c r="E9" i="4"/>
  <c r="E10" i="4"/>
  <c r="E11" i="4"/>
  <c r="E3" i="4"/>
  <c r="C14" i="4"/>
  <c r="B14" i="4"/>
  <c r="C13" i="4"/>
  <c r="B13" i="4"/>
  <c r="O160" i="3" l="1"/>
  <c r="N160" i="3"/>
  <c r="M160" i="3"/>
  <c r="L160" i="3"/>
  <c r="O159" i="3"/>
  <c r="N159" i="3"/>
  <c r="O158" i="3"/>
  <c r="N158" i="3"/>
  <c r="O157" i="3"/>
  <c r="N157" i="3"/>
  <c r="O156" i="3"/>
  <c r="N156" i="3"/>
  <c r="O155" i="3"/>
  <c r="N155" i="3"/>
  <c r="N151" i="3"/>
  <c r="M151" i="3"/>
  <c r="N147" i="3"/>
  <c r="M147" i="3"/>
  <c r="L147" i="3"/>
  <c r="O146" i="3"/>
  <c r="O147" i="3" s="1"/>
  <c r="N146" i="3"/>
  <c r="N132" i="3"/>
  <c r="M132" i="3"/>
  <c r="M128" i="3"/>
  <c r="L128" i="3"/>
  <c r="O127" i="3"/>
  <c r="O128" i="3" s="1"/>
  <c r="N127" i="3"/>
  <c r="N128" i="3" s="1"/>
  <c r="N142" i="3"/>
  <c r="M142" i="3"/>
  <c r="M138" i="3"/>
  <c r="L138" i="3"/>
  <c r="O137" i="3"/>
  <c r="N137" i="3"/>
  <c r="O136" i="3"/>
  <c r="N136" i="3"/>
  <c r="N95" i="3"/>
  <c r="N111" i="3"/>
  <c r="N122" i="3"/>
  <c r="M122" i="3"/>
  <c r="M118" i="3"/>
  <c r="L118" i="3"/>
  <c r="O117" i="3"/>
  <c r="N117" i="3"/>
  <c r="O116" i="3"/>
  <c r="N116" i="3"/>
  <c r="O115" i="3"/>
  <c r="N115" i="3"/>
  <c r="M111" i="3"/>
  <c r="M107" i="3"/>
  <c r="L107" i="3"/>
  <c r="O106" i="3"/>
  <c r="O107" i="3" s="1"/>
  <c r="N106" i="3"/>
  <c r="N107" i="3" s="1"/>
  <c r="M103" i="3"/>
  <c r="L103" i="3"/>
  <c r="O102" i="3"/>
  <c r="N102" i="3"/>
  <c r="O101" i="3"/>
  <c r="N101" i="3"/>
  <c r="O100" i="3"/>
  <c r="N100" i="3"/>
  <c r="O99" i="3"/>
  <c r="N99" i="3"/>
  <c r="M95" i="3"/>
  <c r="N86" i="3"/>
  <c r="M86" i="3"/>
  <c r="M91" i="3"/>
  <c r="L91" i="3"/>
  <c r="O90" i="3"/>
  <c r="N90" i="3"/>
  <c r="O89" i="3"/>
  <c r="N89" i="3"/>
  <c r="M82" i="3"/>
  <c r="L82" i="3"/>
  <c r="O81" i="3"/>
  <c r="O82" i="3" s="1"/>
  <c r="N81" i="3"/>
  <c r="N82" i="3" s="1"/>
  <c r="M74" i="3"/>
  <c r="L74" i="3"/>
  <c r="O73" i="3"/>
  <c r="N73" i="3"/>
  <c r="O72" i="3"/>
  <c r="N72" i="3"/>
  <c r="M63" i="3"/>
  <c r="L63" i="3"/>
  <c r="O62" i="3"/>
  <c r="N62" i="3"/>
  <c r="O61" i="3"/>
  <c r="N61" i="3"/>
  <c r="M47" i="3"/>
  <c r="L47" i="3"/>
  <c r="O46" i="3"/>
  <c r="N46" i="3"/>
  <c r="M56" i="3"/>
  <c r="L56" i="3"/>
  <c r="O55" i="3"/>
  <c r="O56" i="3" s="1"/>
  <c r="N55" i="3"/>
  <c r="N56" i="3" s="1"/>
  <c r="M52" i="3"/>
  <c r="L52" i="3"/>
  <c r="O51" i="3"/>
  <c r="O52" i="3" s="1"/>
  <c r="N51" i="3"/>
  <c r="N52" i="3" s="1"/>
  <c r="O45" i="3"/>
  <c r="N45" i="3"/>
  <c r="O44" i="3"/>
  <c r="N44" i="3"/>
  <c r="M31" i="3"/>
  <c r="L31" i="3"/>
  <c r="M27" i="3"/>
  <c r="L27" i="3"/>
  <c r="O30" i="3"/>
  <c r="O31" i="3" s="1"/>
  <c r="N30" i="3"/>
  <c r="N31" i="3" s="1"/>
  <c r="O26" i="3"/>
  <c r="O27" i="3" s="1"/>
  <c r="N26" i="3"/>
  <c r="N27" i="3" s="1"/>
  <c r="M19" i="3"/>
  <c r="L19" i="3"/>
  <c r="O18" i="3"/>
  <c r="N18" i="3"/>
  <c r="O17" i="3"/>
  <c r="N17" i="3"/>
  <c r="M8" i="3"/>
  <c r="L8" i="3"/>
  <c r="O7" i="3"/>
  <c r="O8" i="3" s="1"/>
  <c r="N7" i="3"/>
  <c r="N8" i="3" s="1"/>
  <c r="C13" i="3"/>
  <c r="B13" i="3"/>
  <c r="E5" i="3"/>
  <c r="E6" i="3"/>
  <c r="E7" i="3"/>
  <c r="E8" i="3"/>
  <c r="E9" i="3"/>
  <c r="E10" i="3"/>
  <c r="E11" i="3"/>
  <c r="E12" i="3"/>
  <c r="D6" i="3"/>
  <c r="D7" i="3"/>
  <c r="D8" i="3"/>
  <c r="D9" i="3"/>
  <c r="D10" i="3"/>
  <c r="D11" i="3"/>
  <c r="D12" i="3"/>
  <c r="D5" i="3"/>
  <c r="L132" i="3" l="1"/>
  <c r="L151" i="3"/>
  <c r="N138" i="3"/>
  <c r="O138" i="3"/>
  <c r="O91" i="3"/>
  <c r="N103" i="3"/>
  <c r="O118" i="3"/>
  <c r="O103" i="3"/>
  <c r="N91" i="3"/>
  <c r="N118" i="3"/>
  <c r="N74" i="3"/>
  <c r="O74" i="3"/>
  <c r="L111" i="3"/>
  <c r="L86" i="3"/>
  <c r="O63" i="3"/>
  <c r="N63" i="3"/>
  <c r="O19" i="3"/>
  <c r="N47" i="3"/>
  <c r="O47" i="3"/>
  <c r="N19" i="3"/>
  <c r="L39" i="3"/>
  <c r="L35" i="3"/>
  <c r="L12" i="3"/>
  <c r="P20" i="2"/>
  <c r="O20" i="2"/>
  <c r="N20" i="2"/>
  <c r="M20" i="2"/>
  <c r="L20" i="2"/>
  <c r="K20" i="2"/>
  <c r="J20" i="2"/>
  <c r="I20" i="2"/>
  <c r="H20" i="2"/>
  <c r="H11" i="2"/>
  <c r="P11" i="2"/>
  <c r="O11" i="2"/>
  <c r="N11" i="2"/>
  <c r="M11" i="2"/>
  <c r="L11" i="2"/>
  <c r="K11" i="2"/>
  <c r="J11" i="2"/>
  <c r="I11" i="2"/>
  <c r="L95" i="3" l="1"/>
  <c r="L142" i="3"/>
  <c r="L122" i="3"/>
  <c r="L78" i="3"/>
  <c r="L67" i="3"/>
  <c r="L23" i="3"/>
</calcChain>
</file>

<file path=xl/sharedStrings.xml><?xml version="1.0" encoding="utf-8"?>
<sst xmlns="http://schemas.openxmlformats.org/spreadsheetml/2006/main" count="274" uniqueCount="74">
  <si>
    <t>Data</t>
  </si>
  <si>
    <t>Difference</t>
  </si>
  <si>
    <t>Step 1</t>
  </si>
  <si>
    <t>Difference  = 0</t>
  </si>
  <si>
    <t>Step 2</t>
  </si>
  <si>
    <t>Difference  = 1</t>
  </si>
  <si>
    <t>Step 3</t>
  </si>
  <si>
    <t>Difference  = 2</t>
  </si>
  <si>
    <t>Step 4</t>
  </si>
  <si>
    <t>Difference  = 3</t>
  </si>
  <si>
    <t>Difference  = 4</t>
  </si>
  <si>
    <t>Step 5</t>
  </si>
  <si>
    <t>Difference  = 10</t>
  </si>
  <si>
    <t>single</t>
  </si>
  <si>
    <t>complete</t>
  </si>
  <si>
    <t>Notes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</si>
  <si>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</si>
  <si>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</si>
  <si>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</si>
  <si>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</si>
  <si>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</si>
  <si>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</si>
  <si>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</si>
  <si>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</si>
  <si>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</si>
  <si>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</si>
  <si>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x^2</t>
  </si>
  <si>
    <t>y^2</t>
  </si>
  <si>
    <t>Branching factor B</t>
  </si>
  <si>
    <t>Number of entries in leaf node L</t>
  </si>
  <si>
    <t>Threshold T</t>
  </si>
  <si>
    <t>average</t>
  </si>
  <si>
    <t>step 1</t>
  </si>
  <si>
    <t>CF1</t>
  </si>
  <si>
    <t>n</t>
  </si>
  <si>
    <t>R</t>
  </si>
  <si>
    <t>SUM</t>
  </si>
  <si>
    <t>step 2</t>
  </si>
  <si>
    <t>no</t>
  </si>
  <si>
    <t>CF2</t>
  </si>
  <si>
    <t>step 3</t>
  </si>
  <si>
    <t>temp CF1</t>
  </si>
  <si>
    <t>temp CF2</t>
  </si>
  <si>
    <t>yes</t>
  </si>
  <si>
    <t>x_bar</t>
  </si>
  <si>
    <t>y_bar</t>
  </si>
  <si>
    <t>step 4</t>
  </si>
  <si>
    <t>LN1</t>
  </si>
  <si>
    <t>LN2</t>
  </si>
  <si>
    <t>x1</t>
  </si>
  <si>
    <t>x2</t>
  </si>
  <si>
    <t>m1</t>
  </si>
  <si>
    <t>m2</t>
  </si>
  <si>
    <t>m3</t>
  </si>
  <si>
    <t>mean</t>
  </si>
  <si>
    <t>std</t>
  </si>
  <si>
    <t>squared distance m1</t>
  </si>
  <si>
    <t>squared distance m2</t>
  </si>
  <si>
    <t>squared distance m3</t>
  </si>
  <si>
    <t>min distance</t>
  </si>
  <si>
    <t>Cluster #</t>
  </si>
  <si>
    <t>m1 count</t>
  </si>
  <si>
    <t>m2 count</t>
  </si>
  <si>
    <t>m3 count</t>
  </si>
  <si>
    <t>c1 x1 sum</t>
  </si>
  <si>
    <t>c1 x2 sum</t>
  </si>
  <si>
    <t>c2 x1 sum</t>
  </si>
  <si>
    <t>c2 x2 sum</t>
  </si>
  <si>
    <t>c3 x1 sum</t>
  </si>
  <si>
    <t>c3 x2 sum</t>
  </si>
  <si>
    <t>sum</t>
  </si>
  <si>
    <t>new m1</t>
  </si>
  <si>
    <t>new m2</t>
  </si>
  <si>
    <t>new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</si>
</sst>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5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4473-B6B9-454C-B323-45281DE300FF}">
  <dimension ref="C10:Q25"/>
  <sheetViews>
    <sheetView zoomScale="115" zoomScaleNormal="115" workbookViewId="0">
      <selection activeCell="B12" sqref="B12"/>
    </sheetView>
  </sheetViews>
  <sheetFormatPr defaultRowHeight="15" x14ac:dyDescent="0.25"/>
  <cols>
    <col min="17" max="17" width="15.140625" customWidth="1"/>
  </cols>
  <sheetData>
    <row r="10" spans="3:17" x14ac:dyDescent="0.25">
      <c r="C10" t="s">
        <v>13</v>
      </c>
      <c r="F10" s="6" t="s">
        <v>0</v>
      </c>
      <c r="G10" s="6">
        <v>0</v>
      </c>
      <c r="H10" s="6">
        <v>0</v>
      </c>
      <c r="I10" s="6">
        <v>1</v>
      </c>
      <c r="J10" s="6">
        <v>3</v>
      </c>
      <c r="K10" s="6">
        <v>3</v>
      </c>
      <c r="L10" s="6">
        <v>6</v>
      </c>
      <c r="M10" s="6">
        <v>7</v>
      </c>
      <c r="N10" s="6">
        <v>9</v>
      </c>
      <c r="O10" s="6">
        <v>10</v>
      </c>
      <c r="P10" s="6">
        <v>10</v>
      </c>
      <c r="Q10" s="6" t="s">
        <v>15</v>
      </c>
    </row>
    <row r="11" spans="3:17" x14ac:dyDescent="0.25">
      <c r="F11" s="1" t="s">
        <v>1</v>
      </c>
      <c r="H11">
        <f>H10-G10</f>
        <v>0</v>
      </c>
      <c r="I11">
        <f>I10-H10</f>
        <v>1</v>
      </c>
      <c r="J11">
        <f t="shared" ref="J11:P11" si="0">J10-I10</f>
        <v>2</v>
      </c>
      <c r="K11">
        <f t="shared" si="0"/>
        <v>0</v>
      </c>
      <c r="L11">
        <f t="shared" si="0"/>
        <v>3</v>
      </c>
      <c r="M11">
        <f t="shared" si="0"/>
        <v>1</v>
      </c>
      <c r="N11">
        <f t="shared" si="0"/>
        <v>2</v>
      </c>
      <c r="O11">
        <f t="shared" si="0"/>
        <v>1</v>
      </c>
      <c r="P11">
        <f t="shared" si="0"/>
        <v>0</v>
      </c>
    </row>
    <row r="12" spans="3:17" x14ac:dyDescent="0.25">
      <c r="F12" s="1" t="s">
        <v>2</v>
      </c>
      <c r="G12" s="2">
        <v>0</v>
      </c>
      <c r="H12" s="2">
        <v>0</v>
      </c>
      <c r="J12" s="4">
        <v>3</v>
      </c>
      <c r="K12" s="4">
        <v>3</v>
      </c>
      <c r="O12" s="3">
        <v>10</v>
      </c>
      <c r="P12" s="3">
        <v>10</v>
      </c>
      <c r="Q12" t="s">
        <v>3</v>
      </c>
    </row>
    <row r="13" spans="3:17" x14ac:dyDescent="0.25">
      <c r="F13" s="1" t="s">
        <v>4</v>
      </c>
      <c r="G13" s="2">
        <v>0</v>
      </c>
      <c r="H13" s="2">
        <v>0</v>
      </c>
      <c r="I13" s="2">
        <v>1</v>
      </c>
      <c r="J13" s="4">
        <v>3</v>
      </c>
      <c r="K13" s="4">
        <v>3</v>
      </c>
      <c r="L13" s="5">
        <v>6</v>
      </c>
      <c r="M13" s="5">
        <v>7</v>
      </c>
      <c r="N13" s="3">
        <v>9</v>
      </c>
      <c r="O13" s="3">
        <v>10</v>
      </c>
      <c r="P13" s="3">
        <v>10</v>
      </c>
      <c r="Q13" t="s">
        <v>5</v>
      </c>
    </row>
    <row r="14" spans="3:17" x14ac:dyDescent="0.25">
      <c r="F14" s="1" t="s">
        <v>6</v>
      </c>
      <c r="G14" s="2">
        <v>0</v>
      </c>
      <c r="H14" s="2">
        <v>0</v>
      </c>
      <c r="I14" s="2">
        <v>1</v>
      </c>
      <c r="J14" s="2">
        <v>3</v>
      </c>
      <c r="K14" s="2">
        <v>3</v>
      </c>
      <c r="L14" s="5">
        <v>6</v>
      </c>
      <c r="M14" s="5">
        <v>7</v>
      </c>
      <c r="N14" s="5">
        <v>9</v>
      </c>
      <c r="O14" s="5">
        <v>10</v>
      </c>
      <c r="P14" s="5">
        <v>10</v>
      </c>
      <c r="Q14" t="s">
        <v>7</v>
      </c>
    </row>
    <row r="15" spans="3:17" x14ac:dyDescent="0.25">
      <c r="F15" s="1" t="s">
        <v>8</v>
      </c>
      <c r="G15" s="2">
        <v>0</v>
      </c>
      <c r="H15" s="2">
        <v>0</v>
      </c>
      <c r="I15" s="2">
        <v>1</v>
      </c>
      <c r="J15" s="2">
        <v>3</v>
      </c>
      <c r="K15" s="2">
        <v>3</v>
      </c>
      <c r="L15" s="2">
        <v>6</v>
      </c>
      <c r="M15" s="2">
        <v>7</v>
      </c>
      <c r="N15" s="2">
        <v>9</v>
      </c>
      <c r="O15" s="2">
        <v>10</v>
      </c>
      <c r="P15" s="2">
        <v>10</v>
      </c>
      <c r="Q15" t="s">
        <v>9</v>
      </c>
    </row>
    <row r="19" spans="3:17" x14ac:dyDescent="0.25">
      <c r="C19" t="s">
        <v>14</v>
      </c>
      <c r="F19" s="6" t="s">
        <v>0</v>
      </c>
      <c r="G19" s="6">
        <v>0</v>
      </c>
      <c r="H19" s="6">
        <v>0</v>
      </c>
      <c r="I19" s="6">
        <v>1</v>
      </c>
      <c r="J19" s="6">
        <v>3</v>
      </c>
      <c r="K19" s="6">
        <v>3</v>
      </c>
      <c r="L19" s="6">
        <v>6</v>
      </c>
      <c r="M19" s="6">
        <v>7</v>
      </c>
      <c r="N19" s="6">
        <v>9</v>
      </c>
      <c r="O19" s="6">
        <v>10</v>
      </c>
      <c r="P19" s="6">
        <v>10</v>
      </c>
      <c r="Q19" s="6" t="s">
        <v>15</v>
      </c>
    </row>
    <row r="20" spans="3:17" x14ac:dyDescent="0.25">
      <c r="F20" s="1" t="s">
        <v>1</v>
      </c>
      <c r="H20">
        <f>H19-G19</f>
        <v>0</v>
      </c>
      <c r="I20">
        <f>I19-H19</f>
        <v>1</v>
      </c>
      <c r="J20">
        <f t="shared" ref="J20" si="1">J19-I19</f>
        <v>2</v>
      </c>
      <c r="K20">
        <f t="shared" ref="K20" si="2">K19-J19</f>
        <v>0</v>
      </c>
      <c r="L20">
        <f t="shared" ref="L20" si="3">L19-K19</f>
        <v>3</v>
      </c>
      <c r="M20">
        <f t="shared" ref="M20" si="4">M19-L19</f>
        <v>1</v>
      </c>
      <c r="N20">
        <f t="shared" ref="N20" si="5">N19-M19</f>
        <v>2</v>
      </c>
      <c r="O20">
        <f t="shared" ref="O20" si="6">O19-N19</f>
        <v>1</v>
      </c>
      <c r="P20">
        <f t="shared" ref="P20" si="7">P19-O19</f>
        <v>0</v>
      </c>
    </row>
    <row r="21" spans="3:17" x14ac:dyDescent="0.25">
      <c r="F21" s="1" t="s">
        <v>2</v>
      </c>
      <c r="G21" s="2">
        <v>0</v>
      </c>
      <c r="H21" s="2">
        <v>0</v>
      </c>
      <c r="J21" s="4">
        <v>3</v>
      </c>
      <c r="K21" s="4">
        <v>3</v>
      </c>
      <c r="O21" s="3">
        <v>10</v>
      </c>
      <c r="P21" s="3">
        <v>10</v>
      </c>
      <c r="Q21" t="s">
        <v>3</v>
      </c>
    </row>
    <row r="22" spans="3:17" x14ac:dyDescent="0.25">
      <c r="F22" s="1" t="s">
        <v>4</v>
      </c>
      <c r="G22" s="2">
        <v>0</v>
      </c>
      <c r="H22" s="2">
        <v>0</v>
      </c>
      <c r="I22" s="2">
        <v>1</v>
      </c>
      <c r="J22" s="4">
        <v>3</v>
      </c>
      <c r="K22" s="4">
        <v>3</v>
      </c>
      <c r="L22" s="5">
        <v>6</v>
      </c>
      <c r="M22" s="5">
        <v>7</v>
      </c>
      <c r="N22" s="3">
        <v>9</v>
      </c>
      <c r="O22" s="3">
        <v>10</v>
      </c>
      <c r="P22" s="3">
        <v>10</v>
      </c>
      <c r="Q22" t="s">
        <v>5</v>
      </c>
    </row>
    <row r="23" spans="3:17" x14ac:dyDescent="0.25">
      <c r="F23" s="1" t="s">
        <v>6</v>
      </c>
      <c r="G23" s="2">
        <v>0</v>
      </c>
      <c r="H23" s="2">
        <v>0</v>
      </c>
      <c r="I23" s="2">
        <v>1</v>
      </c>
      <c r="J23" s="2">
        <v>3</v>
      </c>
      <c r="K23" s="2">
        <v>3</v>
      </c>
      <c r="L23" s="5">
        <v>6</v>
      </c>
      <c r="M23" s="5">
        <v>7</v>
      </c>
      <c r="N23" s="3">
        <v>9</v>
      </c>
      <c r="O23" s="3">
        <v>10</v>
      </c>
      <c r="P23" s="3">
        <v>10</v>
      </c>
      <c r="Q23" t="s">
        <v>9</v>
      </c>
    </row>
    <row r="24" spans="3:17" x14ac:dyDescent="0.25">
      <c r="F24" s="1" t="s">
        <v>8</v>
      </c>
      <c r="G24" s="2">
        <v>0</v>
      </c>
      <c r="H24" s="2">
        <v>0</v>
      </c>
      <c r="I24" s="2">
        <v>1</v>
      </c>
      <c r="J24" s="2">
        <v>3</v>
      </c>
      <c r="K24" s="2">
        <v>3</v>
      </c>
      <c r="L24" s="5">
        <v>6</v>
      </c>
      <c r="M24" s="5">
        <v>7</v>
      </c>
      <c r="N24" s="5">
        <v>9</v>
      </c>
      <c r="O24" s="5">
        <v>10</v>
      </c>
      <c r="P24" s="5">
        <v>10</v>
      </c>
      <c r="Q24" t="s">
        <v>10</v>
      </c>
    </row>
    <row r="25" spans="3:17" x14ac:dyDescent="0.25">
      <c r="F25" s="1" t="s">
        <v>11</v>
      </c>
      <c r="G25" s="2">
        <v>0</v>
      </c>
      <c r="H25" s="2">
        <v>0</v>
      </c>
      <c r="I25" s="2">
        <v>1</v>
      </c>
      <c r="J25" s="2">
        <v>3</v>
      </c>
      <c r="K25" s="2">
        <v>3</v>
      </c>
      <c r="L25" s="2">
        <v>6</v>
      </c>
      <c r="M25" s="2">
        <v>7</v>
      </c>
      <c r="N25" s="2">
        <v>9</v>
      </c>
      <c r="O25" s="2">
        <v>10</v>
      </c>
      <c r="P25" s="2">
        <v>10</v>
      </c>
      <c r="Q25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7560-5BD4-4F10-94FF-6DCAB48D768E}">
  <dimension ref="A2:O160"/>
  <sheetViews>
    <sheetView topLeftCell="B148" zoomScale="118" zoomScaleNormal="130" workbookViewId="0">
      <selection activeCell="O165" sqref="O165"/>
    </sheetView>
  </sheetViews>
  <sheetFormatPr defaultRowHeight="15" x14ac:dyDescent="0.25"/>
  <cols>
    <col min="7" max="7" width="26.28515625" bestFit="1" customWidth="1"/>
  </cols>
  <sheetData>
    <row r="2" spans="1:15" x14ac:dyDescent="0.25">
      <c r="G2" t="s">
        <v>28</v>
      </c>
      <c r="H2">
        <v>2</v>
      </c>
    </row>
    <row r="3" spans="1:15" x14ac:dyDescent="0.25">
      <c r="G3" t="s">
        <v>29</v>
      </c>
      <c r="H3">
        <v>2</v>
      </c>
    </row>
    <row r="4" spans="1:15" x14ac:dyDescent="0.25">
      <c r="B4" t="s">
        <v>16</v>
      </c>
      <c r="C4" t="s">
        <v>17</v>
      </c>
      <c r="D4" t="s">
        <v>26</v>
      </c>
      <c r="E4" t="s">
        <v>27</v>
      </c>
      <c r="G4" t="s">
        <v>30</v>
      </c>
      <c r="H4">
        <v>0.5</v>
      </c>
    </row>
    <row r="5" spans="1:15" x14ac:dyDescent="0.25">
      <c r="A5" t="s">
        <v>18</v>
      </c>
      <c r="B5">
        <v>1</v>
      </c>
      <c r="C5">
        <v>3</v>
      </c>
      <c r="D5">
        <f>B5^2</f>
        <v>1</v>
      </c>
      <c r="E5">
        <f>C5^2</f>
        <v>9</v>
      </c>
      <c r="J5" t="s">
        <v>32</v>
      </c>
    </row>
    <row r="6" spans="1:15" x14ac:dyDescent="0.25">
      <c r="A6" t="s">
        <v>19</v>
      </c>
      <c r="B6">
        <v>3</v>
      </c>
      <c r="C6">
        <v>3</v>
      </c>
      <c r="D6">
        <f t="shared" ref="D6:E12" si="0">B6^2</f>
        <v>9</v>
      </c>
      <c r="E6">
        <f t="shared" si="0"/>
        <v>9</v>
      </c>
      <c r="L6" t="s">
        <v>16</v>
      </c>
      <c r="M6" t="s">
        <v>17</v>
      </c>
      <c r="N6" t="s">
        <v>26</v>
      </c>
      <c r="O6" t="s">
        <v>27</v>
      </c>
    </row>
    <row r="7" spans="1:15" x14ac:dyDescent="0.25">
      <c r="A7" t="s">
        <v>20</v>
      </c>
      <c r="B7">
        <v>4</v>
      </c>
      <c r="C7">
        <v>3</v>
      </c>
      <c r="D7">
        <f t="shared" si="0"/>
        <v>16</v>
      </c>
      <c r="E7">
        <f t="shared" si="0"/>
        <v>9</v>
      </c>
      <c r="K7" t="s">
        <v>18</v>
      </c>
      <c r="L7">
        <v>1</v>
      </c>
      <c r="M7">
        <v>3</v>
      </c>
      <c r="N7">
        <f>L7^2</f>
        <v>1</v>
      </c>
      <c r="O7">
        <f>M7^2</f>
        <v>9</v>
      </c>
    </row>
    <row r="8" spans="1:15" x14ac:dyDescent="0.25">
      <c r="A8" t="s">
        <v>21</v>
      </c>
      <c r="B8">
        <v>5</v>
      </c>
      <c r="C8">
        <v>3</v>
      </c>
      <c r="D8">
        <f t="shared" si="0"/>
        <v>25</v>
      </c>
      <c r="E8">
        <f t="shared" si="0"/>
        <v>9</v>
      </c>
      <c r="K8" t="s">
        <v>36</v>
      </c>
      <c r="L8">
        <f>SUM(L7)</f>
        <v>1</v>
      </c>
      <c r="M8">
        <f>SUM(M7)</f>
        <v>3</v>
      </c>
      <c r="N8">
        <f>SUM(N7)</f>
        <v>1</v>
      </c>
      <c r="O8">
        <f>SUM(O7)</f>
        <v>9</v>
      </c>
    </row>
    <row r="9" spans="1:15" x14ac:dyDescent="0.25">
      <c r="A9" t="s">
        <v>22</v>
      </c>
      <c r="B9">
        <v>1</v>
      </c>
      <c r="C9">
        <v>2</v>
      </c>
      <c r="D9">
        <f t="shared" si="0"/>
        <v>1</v>
      </c>
      <c r="E9">
        <f t="shared" si="0"/>
        <v>4</v>
      </c>
    </row>
    <row r="10" spans="1:15" x14ac:dyDescent="0.25">
      <c r="A10" t="s">
        <v>23</v>
      </c>
      <c r="B10">
        <v>4</v>
      </c>
      <c r="C10">
        <v>2</v>
      </c>
      <c r="D10">
        <f t="shared" si="0"/>
        <v>16</v>
      </c>
      <c r="E10">
        <f t="shared" si="0"/>
        <v>4</v>
      </c>
      <c r="K10" t="s">
        <v>33</v>
      </c>
    </row>
    <row r="11" spans="1:15" x14ac:dyDescent="0.25">
      <c r="A11" t="s">
        <v>24</v>
      </c>
      <c r="B11">
        <v>1</v>
      </c>
      <c r="C11">
        <v>1</v>
      </c>
      <c r="D11">
        <f t="shared" si="0"/>
        <v>1</v>
      </c>
      <c r="E11">
        <f t="shared" si="0"/>
        <v>1</v>
      </c>
      <c r="K11" t="s">
        <v>34</v>
      </c>
      <c r="L11" t="s">
        <v>35</v>
      </c>
    </row>
    <row r="12" spans="1:15" x14ac:dyDescent="0.25">
      <c r="A12" t="s">
        <v>25</v>
      </c>
      <c r="B12">
        <v>2</v>
      </c>
      <c r="C12">
        <v>1</v>
      </c>
      <c r="D12">
        <f t="shared" si="0"/>
        <v>4</v>
      </c>
      <c r="E12">
        <f t="shared" si="0"/>
        <v>1</v>
      </c>
      <c r="K12">
        <v>1</v>
      </c>
      <c r="L12">
        <f>(((N8-L8^2/K12)+(O8-M8^2/K12))/K12)^0.5</f>
        <v>0</v>
      </c>
    </row>
    <row r="13" spans="1:15" x14ac:dyDescent="0.25">
      <c r="A13" t="s">
        <v>31</v>
      </c>
      <c r="B13">
        <f>AVERAGE(B5:B12)</f>
        <v>2.625</v>
      </c>
      <c r="C13">
        <f t="shared" ref="C13" si="1">AVERAGE(C5:C12)</f>
        <v>2.25</v>
      </c>
    </row>
    <row r="15" spans="1:15" x14ac:dyDescent="0.25">
      <c r="J15" t="s">
        <v>37</v>
      </c>
    </row>
    <row r="16" spans="1:15" x14ac:dyDescent="0.25">
      <c r="L16" t="s">
        <v>16</v>
      </c>
      <c r="M16" t="s">
        <v>17</v>
      </c>
      <c r="N16" t="s">
        <v>26</v>
      </c>
      <c r="O16" t="s">
        <v>27</v>
      </c>
    </row>
    <row r="17" spans="10:15" x14ac:dyDescent="0.25">
      <c r="K17" t="s">
        <v>18</v>
      </c>
      <c r="L17">
        <v>1</v>
      </c>
      <c r="M17">
        <v>3</v>
      </c>
      <c r="N17">
        <f>L17^2</f>
        <v>1</v>
      </c>
      <c r="O17">
        <f>M17^2</f>
        <v>9</v>
      </c>
    </row>
    <row r="18" spans="10:15" x14ac:dyDescent="0.25">
      <c r="K18" t="s">
        <v>19</v>
      </c>
      <c r="L18">
        <v>3</v>
      </c>
      <c r="M18">
        <v>3</v>
      </c>
      <c r="N18">
        <f t="shared" ref="N18" si="2">L18^2</f>
        <v>9</v>
      </c>
      <c r="O18">
        <f t="shared" ref="O18" si="3">M18^2</f>
        <v>9</v>
      </c>
    </row>
    <row r="19" spans="10:15" x14ac:dyDescent="0.25">
      <c r="K19" t="s">
        <v>36</v>
      </c>
      <c r="L19">
        <f>SUM(L17:L18)</f>
        <v>4</v>
      </c>
      <c r="M19">
        <f>SUM(M17:M18)</f>
        <v>6</v>
      </c>
      <c r="N19">
        <f>SUM(N17:N18)</f>
        <v>10</v>
      </c>
      <c r="O19">
        <f>SUM(O17:O18)</f>
        <v>18</v>
      </c>
    </row>
    <row r="21" spans="10:15" x14ac:dyDescent="0.25">
      <c r="J21" t="s">
        <v>38</v>
      </c>
      <c r="K21" s="7" t="s">
        <v>33</v>
      </c>
      <c r="L21" s="7"/>
    </row>
    <row r="22" spans="10:15" x14ac:dyDescent="0.25">
      <c r="K22" s="7" t="s">
        <v>34</v>
      </c>
      <c r="L22" s="7" t="s">
        <v>35</v>
      </c>
    </row>
    <row r="23" spans="10:15" x14ac:dyDescent="0.25">
      <c r="K23" s="7">
        <v>2</v>
      </c>
      <c r="L23" s="7">
        <f>(((N19-L19^2/K23)+(O19-M19^2/K23))/K23)^0.5</f>
        <v>1</v>
      </c>
    </row>
    <row r="25" spans="10:15" x14ac:dyDescent="0.25">
      <c r="K25" t="s">
        <v>33</v>
      </c>
      <c r="L25" t="s">
        <v>16</v>
      </c>
      <c r="M25" t="s">
        <v>17</v>
      </c>
      <c r="N25" t="s">
        <v>26</v>
      </c>
      <c r="O25" t="s">
        <v>27</v>
      </c>
    </row>
    <row r="26" spans="10:15" x14ac:dyDescent="0.25">
      <c r="K26" t="s">
        <v>18</v>
      </c>
      <c r="L26">
        <v>1</v>
      </c>
      <c r="M26">
        <v>3</v>
      </c>
      <c r="N26">
        <f>L26^2</f>
        <v>1</v>
      </c>
      <c r="O26">
        <f>M26^2</f>
        <v>9</v>
      </c>
    </row>
    <row r="27" spans="10:15" x14ac:dyDescent="0.25">
      <c r="K27" t="s">
        <v>36</v>
      </c>
      <c r="L27">
        <f>SUM(L26)</f>
        <v>1</v>
      </c>
      <c r="M27">
        <f>SUM(M26)</f>
        <v>3</v>
      </c>
      <c r="N27">
        <f>SUM(N26)</f>
        <v>1</v>
      </c>
      <c r="O27">
        <f>SUM(O26)</f>
        <v>9</v>
      </c>
    </row>
    <row r="29" spans="10:15" x14ac:dyDescent="0.25">
      <c r="K29" t="s">
        <v>39</v>
      </c>
      <c r="L29" t="s">
        <v>16</v>
      </c>
      <c r="M29" t="s">
        <v>17</v>
      </c>
      <c r="N29" t="s">
        <v>26</v>
      </c>
      <c r="O29" t="s">
        <v>27</v>
      </c>
    </row>
    <row r="30" spans="10:15" x14ac:dyDescent="0.25">
      <c r="K30" t="s">
        <v>19</v>
      </c>
      <c r="L30">
        <v>3</v>
      </c>
      <c r="M30">
        <v>3</v>
      </c>
      <c r="N30">
        <f t="shared" ref="N30" si="4">L30^2</f>
        <v>9</v>
      </c>
      <c r="O30">
        <f t="shared" ref="O30" si="5">M30^2</f>
        <v>9</v>
      </c>
    </row>
    <row r="31" spans="10:15" x14ac:dyDescent="0.25">
      <c r="K31" t="s">
        <v>36</v>
      </c>
      <c r="L31">
        <f>SUM(L30)</f>
        <v>3</v>
      </c>
      <c r="M31">
        <f>SUM(M30)</f>
        <v>3</v>
      </c>
      <c r="N31">
        <f>SUM(N30)</f>
        <v>9</v>
      </c>
      <c r="O31">
        <f>SUM(O30)</f>
        <v>9</v>
      </c>
    </row>
    <row r="33" spans="10:15" x14ac:dyDescent="0.25">
      <c r="K33" t="s">
        <v>33</v>
      </c>
    </row>
    <row r="34" spans="10:15" x14ac:dyDescent="0.25">
      <c r="K34" t="s">
        <v>34</v>
      </c>
      <c r="L34" t="s">
        <v>35</v>
      </c>
    </row>
    <row r="35" spans="10:15" x14ac:dyDescent="0.25">
      <c r="K35">
        <v>1</v>
      </c>
      <c r="L35">
        <f>(((N27-L27^2/K35)+(O27-M27^2/K35))/K35)^0.5</f>
        <v>0</v>
      </c>
    </row>
    <row r="37" spans="10:15" x14ac:dyDescent="0.25">
      <c r="K37" t="s">
        <v>39</v>
      </c>
    </row>
    <row r="38" spans="10:15" x14ac:dyDescent="0.25">
      <c r="K38" t="s">
        <v>34</v>
      </c>
      <c r="L38" t="s">
        <v>35</v>
      </c>
    </row>
    <row r="39" spans="10:15" x14ac:dyDescent="0.25">
      <c r="K39">
        <v>1</v>
      </c>
      <c r="L39">
        <f>(((N31-L31^2/K39)+(O31-M31^2/K39))/K39)^0.5</f>
        <v>0</v>
      </c>
    </row>
    <row r="42" spans="10:15" x14ac:dyDescent="0.25">
      <c r="J42" t="s">
        <v>40</v>
      </c>
    </row>
    <row r="43" spans="10:15" x14ac:dyDescent="0.25">
      <c r="L43" t="s">
        <v>16</v>
      </c>
      <c r="M43" t="s">
        <v>17</v>
      </c>
      <c r="N43" t="s">
        <v>26</v>
      </c>
      <c r="O43" t="s">
        <v>27</v>
      </c>
    </row>
    <row r="44" spans="10:15" x14ac:dyDescent="0.25">
      <c r="K44" t="s">
        <v>18</v>
      </c>
      <c r="L44">
        <v>1</v>
      </c>
      <c r="M44">
        <v>3</v>
      </c>
      <c r="N44">
        <f>L44^2</f>
        <v>1</v>
      </c>
      <c r="O44">
        <f>M44^2</f>
        <v>9</v>
      </c>
    </row>
    <row r="45" spans="10:15" x14ac:dyDescent="0.25">
      <c r="K45" t="s">
        <v>19</v>
      </c>
      <c r="L45">
        <v>3</v>
      </c>
      <c r="M45">
        <v>3</v>
      </c>
      <c r="N45">
        <f t="shared" ref="N45:N46" si="6">L45^2</f>
        <v>9</v>
      </c>
      <c r="O45">
        <f t="shared" ref="O45:O46" si="7">M45^2</f>
        <v>9</v>
      </c>
    </row>
    <row r="46" spans="10:15" x14ac:dyDescent="0.25">
      <c r="K46" t="s">
        <v>20</v>
      </c>
      <c r="L46">
        <v>4</v>
      </c>
      <c r="M46">
        <v>3</v>
      </c>
      <c r="N46">
        <f t="shared" si="6"/>
        <v>16</v>
      </c>
      <c r="O46">
        <f t="shared" si="7"/>
        <v>9</v>
      </c>
    </row>
    <row r="47" spans="10:15" x14ac:dyDescent="0.25">
      <c r="K47" t="s">
        <v>36</v>
      </c>
      <c r="L47">
        <f>SUM(L44:L46)</f>
        <v>8</v>
      </c>
      <c r="M47">
        <f>SUM(M44:M46)</f>
        <v>9</v>
      </c>
      <c r="N47">
        <f>SUM(N44:N46)</f>
        <v>26</v>
      </c>
      <c r="O47">
        <f>SUM(O44:O46)</f>
        <v>27</v>
      </c>
    </row>
    <row r="50" spans="10:15" x14ac:dyDescent="0.25">
      <c r="K50" t="s">
        <v>33</v>
      </c>
      <c r="L50" t="s">
        <v>16</v>
      </c>
      <c r="M50" t="s">
        <v>17</v>
      </c>
      <c r="N50" t="s">
        <v>26</v>
      </c>
      <c r="O50" t="s">
        <v>27</v>
      </c>
    </row>
    <row r="51" spans="10:15" x14ac:dyDescent="0.25">
      <c r="K51" t="s">
        <v>18</v>
      </c>
      <c r="L51">
        <v>1</v>
      </c>
      <c r="M51">
        <v>3</v>
      </c>
      <c r="N51">
        <f>L51^2</f>
        <v>1</v>
      </c>
      <c r="O51">
        <f>M51^2</f>
        <v>9</v>
      </c>
    </row>
    <row r="52" spans="10:15" x14ac:dyDescent="0.25">
      <c r="K52" t="s">
        <v>36</v>
      </c>
      <c r="L52">
        <f>SUM(L51)</f>
        <v>1</v>
      </c>
      <c r="M52">
        <f>SUM(M51)</f>
        <v>3</v>
      </c>
      <c r="N52">
        <f>SUM(N51)</f>
        <v>1</v>
      </c>
      <c r="O52">
        <f>SUM(O51)</f>
        <v>9</v>
      </c>
    </row>
    <row r="54" spans="10:15" x14ac:dyDescent="0.25">
      <c r="K54" t="s">
        <v>39</v>
      </c>
      <c r="L54" t="s">
        <v>16</v>
      </c>
      <c r="M54" t="s">
        <v>17</v>
      </c>
      <c r="N54" t="s">
        <v>26</v>
      </c>
      <c r="O54" t="s">
        <v>27</v>
      </c>
    </row>
    <row r="55" spans="10:15" x14ac:dyDescent="0.25">
      <c r="K55" t="s">
        <v>19</v>
      </c>
      <c r="L55">
        <v>3</v>
      </c>
      <c r="M55">
        <v>3</v>
      </c>
      <c r="N55">
        <f t="shared" ref="N55" si="8">L55^2</f>
        <v>9</v>
      </c>
      <c r="O55">
        <f t="shared" ref="O55" si="9">M55^2</f>
        <v>9</v>
      </c>
    </row>
    <row r="56" spans="10:15" x14ac:dyDescent="0.25">
      <c r="K56" t="s">
        <v>36</v>
      </c>
      <c r="L56">
        <f>SUM(L55)</f>
        <v>3</v>
      </c>
      <c r="M56">
        <f>SUM(M55)</f>
        <v>3</v>
      </c>
      <c r="N56">
        <f>SUM(N55)</f>
        <v>9</v>
      </c>
      <c r="O56">
        <f>SUM(O55)</f>
        <v>9</v>
      </c>
    </row>
    <row r="58" spans="10:15" x14ac:dyDescent="0.25">
      <c r="J58" t="s">
        <v>38</v>
      </c>
      <c r="K58" s="7" t="s">
        <v>41</v>
      </c>
      <c r="L58" s="7"/>
      <c r="M58" s="7"/>
      <c r="N58" s="7"/>
      <c r="O58" s="7"/>
    </row>
    <row r="59" spans="10:15" x14ac:dyDescent="0.25">
      <c r="K59" s="7"/>
      <c r="L59" s="7"/>
      <c r="M59" s="7"/>
      <c r="N59" s="7"/>
      <c r="O59" s="7"/>
    </row>
    <row r="60" spans="10:15" x14ac:dyDescent="0.25">
      <c r="K60" s="7"/>
      <c r="L60" s="7" t="s">
        <v>16</v>
      </c>
      <c r="M60" s="7" t="s">
        <v>17</v>
      </c>
      <c r="N60" s="7" t="s">
        <v>26</v>
      </c>
      <c r="O60" s="7" t="s">
        <v>27</v>
      </c>
    </row>
    <row r="61" spans="10:15" x14ac:dyDescent="0.25">
      <c r="K61" s="7" t="s">
        <v>18</v>
      </c>
      <c r="L61" s="7">
        <v>1</v>
      </c>
      <c r="M61" s="7">
        <v>3</v>
      </c>
      <c r="N61" s="7">
        <f>L61^2</f>
        <v>1</v>
      </c>
      <c r="O61" s="7">
        <f>M61^2</f>
        <v>9</v>
      </c>
    </row>
    <row r="62" spans="10:15" x14ac:dyDescent="0.25">
      <c r="K62" s="7" t="s">
        <v>20</v>
      </c>
      <c r="L62" s="7">
        <v>4</v>
      </c>
      <c r="M62" s="7">
        <v>3</v>
      </c>
      <c r="N62" s="7">
        <f t="shared" ref="N62" si="10">L62^2</f>
        <v>16</v>
      </c>
      <c r="O62" s="7">
        <f t="shared" ref="O62" si="11">M62^2</f>
        <v>9</v>
      </c>
    </row>
    <row r="63" spans="10:15" x14ac:dyDescent="0.25">
      <c r="K63" s="7" t="s">
        <v>36</v>
      </c>
      <c r="L63" s="7">
        <f>SUM(L61:L62)</f>
        <v>5</v>
      </c>
      <c r="M63" s="7">
        <f>SUM(M61:M62)</f>
        <v>6</v>
      </c>
      <c r="N63" s="7">
        <f>SUM(N61:N62)</f>
        <v>17</v>
      </c>
      <c r="O63" s="7">
        <f>SUM(O61:O62)</f>
        <v>18</v>
      </c>
    </row>
    <row r="64" spans="10:15" x14ac:dyDescent="0.25">
      <c r="K64" s="7"/>
      <c r="L64" s="7"/>
      <c r="M64" s="7"/>
      <c r="N64" s="7"/>
      <c r="O64" s="7"/>
    </row>
    <row r="65" spans="10:15" x14ac:dyDescent="0.25">
      <c r="K65" s="7" t="s">
        <v>33</v>
      </c>
      <c r="L65" s="7"/>
      <c r="M65" s="7"/>
      <c r="N65" s="7"/>
      <c r="O65" s="7"/>
    </row>
    <row r="66" spans="10:15" x14ac:dyDescent="0.25">
      <c r="K66" s="7" t="s">
        <v>34</v>
      </c>
      <c r="L66" s="7" t="s">
        <v>35</v>
      </c>
      <c r="M66" s="7"/>
      <c r="N66" s="7"/>
      <c r="O66" s="7"/>
    </row>
    <row r="67" spans="10:15" x14ac:dyDescent="0.25">
      <c r="K67" s="7">
        <v>2</v>
      </c>
      <c r="L67" s="7">
        <f>(((N63-L63^2/K67)+(O63-M63^2/K67))/K67)^0.5</f>
        <v>1.5</v>
      </c>
      <c r="M67" s="7"/>
      <c r="N67" s="7"/>
      <c r="O67" s="7"/>
    </row>
    <row r="69" spans="10:15" x14ac:dyDescent="0.25">
      <c r="J69" t="s">
        <v>43</v>
      </c>
      <c r="K69" s="8" t="s">
        <v>42</v>
      </c>
      <c r="L69" s="8"/>
      <c r="M69" s="8"/>
      <c r="N69" s="8"/>
      <c r="O69" s="8"/>
    </row>
    <row r="70" spans="10:15" x14ac:dyDescent="0.25">
      <c r="K70" s="8"/>
      <c r="L70" s="8"/>
      <c r="M70" s="8"/>
      <c r="N70" s="8"/>
      <c r="O70" s="8"/>
    </row>
    <row r="71" spans="10:15" x14ac:dyDescent="0.25">
      <c r="K71" s="8" t="s">
        <v>39</v>
      </c>
      <c r="L71" s="8" t="s">
        <v>16</v>
      </c>
      <c r="M71" s="8" t="s">
        <v>17</v>
      </c>
      <c r="N71" s="8" t="s">
        <v>26</v>
      </c>
      <c r="O71" s="8" t="s">
        <v>27</v>
      </c>
    </row>
    <row r="72" spans="10:15" x14ac:dyDescent="0.25">
      <c r="K72" s="8" t="s">
        <v>19</v>
      </c>
      <c r="L72" s="8">
        <v>3</v>
      </c>
      <c r="M72" s="8">
        <v>3</v>
      </c>
      <c r="N72" s="8">
        <f t="shared" ref="N72:N73" si="12">L72^2</f>
        <v>9</v>
      </c>
      <c r="O72" s="8">
        <f t="shared" ref="O72:O73" si="13">M72^2</f>
        <v>9</v>
      </c>
    </row>
    <row r="73" spans="10:15" x14ac:dyDescent="0.25">
      <c r="K73" s="8" t="s">
        <v>20</v>
      </c>
      <c r="L73" s="8">
        <v>4</v>
      </c>
      <c r="M73" s="8">
        <v>3</v>
      </c>
      <c r="N73" s="8">
        <f t="shared" si="12"/>
        <v>16</v>
      </c>
      <c r="O73" s="8">
        <f t="shared" si="13"/>
        <v>9</v>
      </c>
    </row>
    <row r="74" spans="10:15" x14ac:dyDescent="0.25">
      <c r="K74" s="8" t="s">
        <v>36</v>
      </c>
      <c r="L74" s="8">
        <f>SUM(L72:L73)</f>
        <v>7</v>
      </c>
      <c r="M74" s="8">
        <f>SUM(M72:M73)</f>
        <v>6</v>
      </c>
      <c r="N74" s="8">
        <f>SUM(N72:N73)</f>
        <v>25</v>
      </c>
      <c r="O74" s="8">
        <f>SUM(O72:O73)</f>
        <v>18</v>
      </c>
    </row>
    <row r="75" spans="10:15" x14ac:dyDescent="0.25">
      <c r="K75" s="8"/>
      <c r="L75" s="8"/>
      <c r="M75" s="8"/>
      <c r="N75" s="8"/>
      <c r="O75" s="8"/>
    </row>
    <row r="76" spans="10:15" x14ac:dyDescent="0.25">
      <c r="K76" s="8" t="s">
        <v>39</v>
      </c>
      <c r="L76" s="8"/>
      <c r="M76" s="8"/>
      <c r="N76" s="8"/>
      <c r="O76" s="8"/>
    </row>
    <row r="77" spans="10:15" x14ac:dyDescent="0.25">
      <c r="K77" s="8" t="s">
        <v>34</v>
      </c>
      <c r="L77" s="8" t="s">
        <v>35</v>
      </c>
      <c r="M77" s="8"/>
      <c r="N77" s="8"/>
      <c r="O77" s="8"/>
    </row>
    <row r="78" spans="10:15" x14ac:dyDescent="0.25">
      <c r="K78" s="8">
        <v>2</v>
      </c>
      <c r="L78" s="8">
        <f>(((N74-L74^2/K78)+(O74-M74^2/K78))/K78)^0.5</f>
        <v>0.5</v>
      </c>
      <c r="M78" s="8"/>
      <c r="N78" s="8"/>
      <c r="O78" s="8"/>
    </row>
    <row r="80" spans="10:15" x14ac:dyDescent="0.25">
      <c r="K80" s="1" t="s">
        <v>33</v>
      </c>
      <c r="L80" s="1" t="s">
        <v>16</v>
      </c>
      <c r="M80" s="1" t="s">
        <v>17</v>
      </c>
      <c r="N80" s="1" t="s">
        <v>26</v>
      </c>
      <c r="O80" s="1" t="s">
        <v>27</v>
      </c>
    </row>
    <row r="81" spans="11:15" x14ac:dyDescent="0.25">
      <c r="K81" s="1" t="s">
        <v>18</v>
      </c>
      <c r="L81">
        <v>1</v>
      </c>
      <c r="M81">
        <v>3</v>
      </c>
      <c r="N81">
        <f>L81^2</f>
        <v>1</v>
      </c>
      <c r="O81">
        <f>M81^2</f>
        <v>9</v>
      </c>
    </row>
    <row r="82" spans="11:15" x14ac:dyDescent="0.25">
      <c r="K82" s="1" t="s">
        <v>36</v>
      </c>
      <c r="L82">
        <f>SUM(L81)</f>
        <v>1</v>
      </c>
      <c r="M82">
        <f>SUM(M81)</f>
        <v>3</v>
      </c>
      <c r="N82">
        <f>SUM(N81)</f>
        <v>1</v>
      </c>
      <c r="O82">
        <f>SUM(O81)</f>
        <v>9</v>
      </c>
    </row>
    <row r="84" spans="11:15" x14ac:dyDescent="0.25">
      <c r="K84" s="1" t="s">
        <v>33</v>
      </c>
    </row>
    <row r="85" spans="11:15" x14ac:dyDescent="0.25">
      <c r="K85" s="1" t="s">
        <v>34</v>
      </c>
      <c r="L85" s="1" t="s">
        <v>35</v>
      </c>
      <c r="M85" s="1" t="s">
        <v>44</v>
      </c>
      <c r="N85" s="1" t="s">
        <v>45</v>
      </c>
    </row>
    <row r="86" spans="11:15" x14ac:dyDescent="0.25">
      <c r="K86">
        <v>1</v>
      </c>
      <c r="L86">
        <f>(((N82-L82^2/K86)+(O82-M82^2/K86))/K86)^0.5</f>
        <v>0</v>
      </c>
      <c r="M86">
        <f>AVERAGE(L81)</f>
        <v>1</v>
      </c>
      <c r="N86">
        <f>AVERAGE(M81)</f>
        <v>3</v>
      </c>
    </row>
    <row r="88" spans="11:15" x14ac:dyDescent="0.25">
      <c r="K88" s="1" t="s">
        <v>39</v>
      </c>
      <c r="L88" s="1" t="s">
        <v>16</v>
      </c>
      <c r="M88" s="1" t="s">
        <v>17</v>
      </c>
      <c r="N88" s="1" t="s">
        <v>26</v>
      </c>
      <c r="O88" s="1" t="s">
        <v>27</v>
      </c>
    </row>
    <row r="89" spans="11:15" x14ac:dyDescent="0.25">
      <c r="K89" s="1" t="s">
        <v>19</v>
      </c>
      <c r="L89">
        <v>3</v>
      </c>
      <c r="M89">
        <v>3</v>
      </c>
      <c r="N89">
        <f t="shared" ref="N89:N90" si="14">L89^2</f>
        <v>9</v>
      </c>
      <c r="O89">
        <f t="shared" ref="O89:O90" si="15">M89^2</f>
        <v>9</v>
      </c>
    </row>
    <row r="90" spans="11:15" x14ac:dyDescent="0.25">
      <c r="K90" s="1" t="s">
        <v>20</v>
      </c>
      <c r="L90">
        <v>4</v>
      </c>
      <c r="M90">
        <v>3</v>
      </c>
      <c r="N90">
        <f t="shared" si="14"/>
        <v>16</v>
      </c>
      <c r="O90">
        <f t="shared" si="15"/>
        <v>9</v>
      </c>
    </row>
    <row r="91" spans="11:15" x14ac:dyDescent="0.25">
      <c r="K91" s="1" t="s">
        <v>36</v>
      </c>
      <c r="L91">
        <f>SUM(L89:L90)</f>
        <v>7</v>
      </c>
      <c r="M91">
        <f>SUM(M89:M90)</f>
        <v>6</v>
      </c>
      <c r="N91">
        <f>SUM(N89:N90)</f>
        <v>25</v>
      </c>
      <c r="O91">
        <f>SUM(O89:O90)</f>
        <v>18</v>
      </c>
    </row>
    <row r="93" spans="11:15" x14ac:dyDescent="0.25">
      <c r="K93" s="1" t="s">
        <v>39</v>
      </c>
    </row>
    <row r="94" spans="11:15" x14ac:dyDescent="0.25">
      <c r="K94" s="1" t="s">
        <v>34</v>
      </c>
      <c r="L94" s="1" t="s">
        <v>35</v>
      </c>
      <c r="M94" s="1" t="s">
        <v>44</v>
      </c>
      <c r="N94" s="1" t="s">
        <v>45</v>
      </c>
    </row>
    <row r="95" spans="11:15" x14ac:dyDescent="0.25">
      <c r="K95">
        <v>2</v>
      </c>
      <c r="L95">
        <f>(((N91-L91^2/K95)+(O91-M91^2/K95))/K95)^0.5</f>
        <v>0.5</v>
      </c>
      <c r="M95">
        <f>AVERAGE(L89:L90)</f>
        <v>3.5</v>
      </c>
      <c r="N95">
        <f>AVERAGE(M89:M90)</f>
        <v>3</v>
      </c>
    </row>
    <row r="97" spans="10:15" x14ac:dyDescent="0.25">
      <c r="J97" t="s">
        <v>46</v>
      </c>
    </row>
    <row r="98" spans="10:15" x14ac:dyDescent="0.25">
      <c r="K98" s="1"/>
      <c r="L98" s="1" t="s">
        <v>16</v>
      </c>
      <c r="M98" s="1" t="s">
        <v>17</v>
      </c>
      <c r="N98" s="1" t="s">
        <v>26</v>
      </c>
      <c r="O98" s="1" t="s">
        <v>27</v>
      </c>
    </row>
    <row r="99" spans="10:15" x14ac:dyDescent="0.25">
      <c r="K99" s="1" t="s">
        <v>18</v>
      </c>
      <c r="L99">
        <v>1</v>
      </c>
      <c r="M99">
        <v>3</v>
      </c>
      <c r="N99">
        <f>L99^2</f>
        <v>1</v>
      </c>
      <c r="O99">
        <f>M99^2</f>
        <v>9</v>
      </c>
    </row>
    <row r="100" spans="10:15" x14ac:dyDescent="0.25">
      <c r="K100" s="1" t="s">
        <v>19</v>
      </c>
      <c r="L100">
        <v>3</v>
      </c>
      <c r="M100">
        <v>3</v>
      </c>
      <c r="N100">
        <f t="shared" ref="N100:N102" si="16">L100^2</f>
        <v>9</v>
      </c>
      <c r="O100">
        <f t="shared" ref="O100:O102" si="17">M100^2</f>
        <v>9</v>
      </c>
    </row>
    <row r="101" spans="10:15" x14ac:dyDescent="0.25">
      <c r="K101" s="1" t="s">
        <v>20</v>
      </c>
      <c r="L101">
        <v>4</v>
      </c>
      <c r="M101">
        <v>3</v>
      </c>
      <c r="N101">
        <f t="shared" si="16"/>
        <v>16</v>
      </c>
      <c r="O101">
        <f t="shared" si="17"/>
        <v>9</v>
      </c>
    </row>
    <row r="102" spans="10:15" x14ac:dyDescent="0.25">
      <c r="K102" s="1" t="s">
        <v>21</v>
      </c>
      <c r="L102">
        <v>5</v>
      </c>
      <c r="M102">
        <v>3</v>
      </c>
      <c r="N102">
        <f t="shared" si="16"/>
        <v>25</v>
      </c>
      <c r="O102">
        <f t="shared" si="17"/>
        <v>9</v>
      </c>
    </row>
    <row r="103" spans="10:15" x14ac:dyDescent="0.25">
      <c r="K103" s="1" t="s">
        <v>36</v>
      </c>
      <c r="L103">
        <f>SUM(L99:L102)</f>
        <v>13</v>
      </c>
      <c r="M103">
        <f>SUM(M99:M102)</f>
        <v>12</v>
      </c>
      <c r="N103">
        <f>SUM(N99:N102)</f>
        <v>51</v>
      </c>
      <c r="O103">
        <f>SUM(O99:O102)</f>
        <v>36</v>
      </c>
    </row>
    <row r="105" spans="10:15" x14ac:dyDescent="0.25">
      <c r="K105" s="1" t="s">
        <v>33</v>
      </c>
      <c r="L105" s="1" t="s">
        <v>16</v>
      </c>
      <c r="M105" s="1" t="s">
        <v>17</v>
      </c>
      <c r="N105" s="1" t="s">
        <v>26</v>
      </c>
      <c r="O105" s="1" t="s">
        <v>27</v>
      </c>
    </row>
    <row r="106" spans="10:15" x14ac:dyDescent="0.25">
      <c r="K106" s="1" t="s">
        <v>18</v>
      </c>
      <c r="L106">
        <v>1</v>
      </c>
      <c r="M106">
        <v>3</v>
      </c>
      <c r="N106">
        <f>L106^2</f>
        <v>1</v>
      </c>
      <c r="O106">
        <f>M106^2</f>
        <v>9</v>
      </c>
    </row>
    <row r="107" spans="10:15" x14ac:dyDescent="0.25">
      <c r="K107" s="1" t="s">
        <v>36</v>
      </c>
      <c r="L107">
        <f>SUM(L106)</f>
        <v>1</v>
      </c>
      <c r="M107">
        <f>SUM(M106)</f>
        <v>3</v>
      </c>
      <c r="N107">
        <f>SUM(N106)</f>
        <v>1</v>
      </c>
      <c r="O107">
        <f>SUM(O106)</f>
        <v>9</v>
      </c>
    </row>
    <row r="109" spans="10:15" x14ac:dyDescent="0.25">
      <c r="K109" s="1" t="s">
        <v>33</v>
      </c>
    </row>
    <row r="110" spans="10:15" x14ac:dyDescent="0.25">
      <c r="K110" s="1" t="s">
        <v>34</v>
      </c>
      <c r="L110" s="1" t="s">
        <v>35</v>
      </c>
      <c r="M110" s="1" t="s">
        <v>44</v>
      </c>
      <c r="N110" s="1" t="s">
        <v>45</v>
      </c>
    </row>
    <row r="111" spans="10:15" x14ac:dyDescent="0.25">
      <c r="K111">
        <v>1</v>
      </c>
      <c r="L111">
        <f>(((N107-L107^2/K111)+(O107-M107^2/K111))/K111)^0.5</f>
        <v>0</v>
      </c>
      <c r="M111">
        <f>AVERAGE(L106)</f>
        <v>1</v>
      </c>
      <c r="N111">
        <f>AVERAGE(M106)</f>
        <v>3</v>
      </c>
    </row>
    <row r="113" spans="10:15" x14ac:dyDescent="0.25">
      <c r="J113" s="7" t="s">
        <v>38</v>
      </c>
      <c r="K113" s="7" t="s">
        <v>42</v>
      </c>
      <c r="L113" s="7"/>
      <c r="M113" s="7"/>
      <c r="N113" s="7"/>
      <c r="O113" s="7"/>
    </row>
    <row r="114" spans="10:15" x14ac:dyDescent="0.25">
      <c r="J114" s="7"/>
      <c r="K114" s="5" t="s">
        <v>39</v>
      </c>
      <c r="L114" s="5" t="s">
        <v>16</v>
      </c>
      <c r="M114" s="5" t="s">
        <v>17</v>
      </c>
      <c r="N114" s="5" t="s">
        <v>26</v>
      </c>
      <c r="O114" s="5" t="s">
        <v>27</v>
      </c>
    </row>
    <row r="115" spans="10:15" x14ac:dyDescent="0.25">
      <c r="J115" s="7"/>
      <c r="K115" s="5" t="s">
        <v>19</v>
      </c>
      <c r="L115" s="7">
        <v>3</v>
      </c>
      <c r="M115" s="7">
        <v>3</v>
      </c>
      <c r="N115" s="7">
        <f t="shared" ref="N115:N117" si="18">L115^2</f>
        <v>9</v>
      </c>
      <c r="O115" s="7">
        <f t="shared" ref="O115:O117" si="19">M115^2</f>
        <v>9</v>
      </c>
    </row>
    <row r="116" spans="10:15" x14ac:dyDescent="0.25">
      <c r="J116" s="7"/>
      <c r="K116" s="5" t="s">
        <v>20</v>
      </c>
      <c r="L116" s="7">
        <v>4</v>
      </c>
      <c r="M116" s="7">
        <v>3</v>
      </c>
      <c r="N116" s="7">
        <f t="shared" si="18"/>
        <v>16</v>
      </c>
      <c r="O116" s="7">
        <f t="shared" si="19"/>
        <v>9</v>
      </c>
    </row>
    <row r="117" spans="10:15" x14ac:dyDescent="0.25">
      <c r="J117" s="7"/>
      <c r="K117" s="5" t="s">
        <v>21</v>
      </c>
      <c r="L117" s="7">
        <v>5</v>
      </c>
      <c r="M117" s="7">
        <v>3</v>
      </c>
      <c r="N117" s="7">
        <f t="shared" si="18"/>
        <v>25</v>
      </c>
      <c r="O117" s="7">
        <f t="shared" si="19"/>
        <v>9</v>
      </c>
    </row>
    <row r="118" spans="10:15" x14ac:dyDescent="0.25">
      <c r="J118" s="7"/>
      <c r="K118" s="5" t="s">
        <v>36</v>
      </c>
      <c r="L118" s="7">
        <f>SUM(L115:L117)</f>
        <v>12</v>
      </c>
      <c r="M118" s="7">
        <f>SUM(M115:M117)</f>
        <v>9</v>
      </c>
      <c r="N118" s="7">
        <f>SUM(N115:N117)</f>
        <v>50</v>
      </c>
      <c r="O118" s="7">
        <f>SUM(O115:O117)</f>
        <v>27</v>
      </c>
    </row>
    <row r="119" spans="10:15" x14ac:dyDescent="0.25">
      <c r="J119" s="7"/>
      <c r="K119" s="7"/>
      <c r="L119" s="7"/>
      <c r="M119" s="7"/>
      <c r="N119" s="7"/>
      <c r="O119" s="7"/>
    </row>
    <row r="120" spans="10:15" x14ac:dyDescent="0.25">
      <c r="J120" s="7"/>
      <c r="K120" s="5" t="s">
        <v>39</v>
      </c>
      <c r="L120" s="7"/>
      <c r="M120" s="7"/>
      <c r="N120" s="7"/>
      <c r="O120" s="7"/>
    </row>
    <row r="121" spans="10:15" x14ac:dyDescent="0.25">
      <c r="J121" s="7"/>
      <c r="K121" s="5" t="s">
        <v>34</v>
      </c>
      <c r="L121" s="5" t="s">
        <v>35</v>
      </c>
      <c r="M121" s="5" t="s">
        <v>44</v>
      </c>
      <c r="N121" s="5" t="s">
        <v>45</v>
      </c>
      <c r="O121" s="7"/>
    </row>
    <row r="122" spans="10:15" x14ac:dyDescent="0.25">
      <c r="J122" s="7"/>
      <c r="K122" s="7">
        <v>3</v>
      </c>
      <c r="L122" s="7">
        <f>(((N118-L118^2/K122)+(O118-M118^2/K122))/K122)^0.5</f>
        <v>0.81649658092772603</v>
      </c>
      <c r="M122" s="7">
        <f>AVERAGE(L115:L117)</f>
        <v>4</v>
      </c>
      <c r="N122" s="7">
        <f>AVERAGE(M115:M117)</f>
        <v>3</v>
      </c>
      <c r="O122" s="7"/>
    </row>
    <row r="125" spans="10:15" x14ac:dyDescent="0.25">
      <c r="J125" t="s">
        <v>47</v>
      </c>
    </row>
    <row r="126" spans="10:15" x14ac:dyDescent="0.25">
      <c r="K126" s="1" t="s">
        <v>33</v>
      </c>
      <c r="L126" s="1" t="s">
        <v>16</v>
      </c>
      <c r="M126" s="1" t="s">
        <v>17</v>
      </c>
      <c r="N126" s="1" t="s">
        <v>26</v>
      </c>
      <c r="O126" s="1" t="s">
        <v>27</v>
      </c>
    </row>
    <row r="127" spans="10:15" x14ac:dyDescent="0.25">
      <c r="K127" s="1" t="s">
        <v>18</v>
      </c>
      <c r="L127">
        <v>1</v>
      </c>
      <c r="M127">
        <v>3</v>
      </c>
      <c r="N127">
        <f>L127^2</f>
        <v>1</v>
      </c>
      <c r="O127">
        <f>M127^2</f>
        <v>9</v>
      </c>
    </row>
    <row r="128" spans="10:15" x14ac:dyDescent="0.25">
      <c r="K128" s="1" t="s">
        <v>36</v>
      </c>
      <c r="L128">
        <f>SUM(L127)</f>
        <v>1</v>
      </c>
      <c r="M128">
        <f>SUM(M127)</f>
        <v>3</v>
      </c>
      <c r="N128">
        <f>SUM(N127)</f>
        <v>1</v>
      </c>
      <c r="O128">
        <f>SUM(O127)</f>
        <v>9</v>
      </c>
    </row>
    <row r="130" spans="10:15" x14ac:dyDescent="0.25">
      <c r="K130" s="1" t="s">
        <v>33</v>
      </c>
    </row>
    <row r="131" spans="10:15" x14ac:dyDescent="0.25">
      <c r="K131" s="1" t="s">
        <v>34</v>
      </c>
      <c r="L131" s="1" t="s">
        <v>35</v>
      </c>
      <c r="M131" s="1" t="s">
        <v>44</v>
      </c>
      <c r="N131" s="1" t="s">
        <v>45</v>
      </c>
    </row>
    <row r="132" spans="10:15" x14ac:dyDescent="0.25">
      <c r="K132">
        <v>1</v>
      </c>
      <c r="L132">
        <f>(((N128-L128^2/K132)+(O128-M128^2/K132))/K132)^0.5</f>
        <v>0</v>
      </c>
      <c r="M132">
        <f>AVERAGE(L127)</f>
        <v>1</v>
      </c>
      <c r="N132">
        <f>AVERAGE(M127)</f>
        <v>3</v>
      </c>
    </row>
    <row r="135" spans="10:15" x14ac:dyDescent="0.25">
      <c r="K135" s="1" t="s">
        <v>39</v>
      </c>
      <c r="L135" s="1" t="s">
        <v>16</v>
      </c>
      <c r="M135" s="1" t="s">
        <v>17</v>
      </c>
      <c r="N135" s="1" t="s">
        <v>26</v>
      </c>
      <c r="O135" s="1" t="s">
        <v>27</v>
      </c>
    </row>
    <row r="136" spans="10:15" x14ac:dyDescent="0.25">
      <c r="K136" s="1" t="s">
        <v>19</v>
      </c>
      <c r="L136">
        <v>3</v>
      </c>
      <c r="M136">
        <v>3</v>
      </c>
      <c r="N136">
        <f t="shared" ref="N136:N137" si="20">L136^2</f>
        <v>9</v>
      </c>
      <c r="O136">
        <f t="shared" ref="O136:O137" si="21">M136^2</f>
        <v>9</v>
      </c>
    </row>
    <row r="137" spans="10:15" x14ac:dyDescent="0.25">
      <c r="K137" s="1" t="s">
        <v>20</v>
      </c>
      <c r="L137">
        <v>4</v>
      </c>
      <c r="M137">
        <v>3</v>
      </c>
      <c r="N137">
        <f t="shared" si="20"/>
        <v>16</v>
      </c>
      <c r="O137">
        <f t="shared" si="21"/>
        <v>9</v>
      </c>
    </row>
    <row r="138" spans="10:15" x14ac:dyDescent="0.25">
      <c r="K138" s="1" t="s">
        <v>36</v>
      </c>
      <c r="L138">
        <f>SUM(L136:L137)</f>
        <v>7</v>
      </c>
      <c r="M138">
        <f>SUM(M136:M137)</f>
        <v>6</v>
      </c>
      <c r="N138">
        <f>SUM(N136:N137)</f>
        <v>25</v>
      </c>
      <c r="O138">
        <f>SUM(O136:O137)</f>
        <v>18</v>
      </c>
    </row>
    <row r="140" spans="10:15" x14ac:dyDescent="0.25">
      <c r="K140" s="1" t="s">
        <v>39</v>
      </c>
    </row>
    <row r="141" spans="10:15" x14ac:dyDescent="0.25">
      <c r="K141" s="1" t="s">
        <v>34</v>
      </c>
      <c r="L141" s="1" t="s">
        <v>35</v>
      </c>
      <c r="M141" s="1" t="s">
        <v>44</v>
      </c>
      <c r="N141" s="1" t="s">
        <v>45</v>
      </c>
    </row>
    <row r="142" spans="10:15" x14ac:dyDescent="0.25">
      <c r="K142">
        <v>2</v>
      </c>
      <c r="L142">
        <f>(((N138-L138^2/K142)+(O138-M138^2/K142))/K142)^0.5</f>
        <v>0.5</v>
      </c>
      <c r="M142">
        <f>AVERAGE(L136:L137)</f>
        <v>3.5</v>
      </c>
      <c r="N142">
        <f>AVERAGE(M136:M137)</f>
        <v>3</v>
      </c>
    </row>
    <row r="144" spans="10:15" x14ac:dyDescent="0.25">
      <c r="J144" t="s">
        <v>48</v>
      </c>
    </row>
    <row r="145" spans="10:15" x14ac:dyDescent="0.25">
      <c r="K145" s="1"/>
      <c r="L145" s="1" t="s">
        <v>16</v>
      </c>
      <c r="M145" s="1" t="s">
        <v>17</v>
      </c>
      <c r="N145" s="1" t="s">
        <v>26</v>
      </c>
      <c r="O145" s="1" t="s">
        <v>27</v>
      </c>
    </row>
    <row r="146" spans="10:15" x14ac:dyDescent="0.25">
      <c r="K146" s="1" t="s">
        <v>21</v>
      </c>
      <c r="L146">
        <v>5</v>
      </c>
      <c r="M146">
        <v>3</v>
      </c>
      <c r="N146">
        <f t="shared" ref="N146" si="22">L146^2</f>
        <v>25</v>
      </c>
      <c r="O146">
        <f t="shared" ref="O146" si="23">M146^2</f>
        <v>9</v>
      </c>
    </row>
    <row r="147" spans="10:15" x14ac:dyDescent="0.25">
      <c r="K147" s="1" t="s">
        <v>36</v>
      </c>
      <c r="L147">
        <f>SUM(L146)</f>
        <v>5</v>
      </c>
      <c r="M147">
        <f>SUM(M146)</f>
        <v>3</v>
      </c>
      <c r="N147">
        <f>SUM(N146)</f>
        <v>25</v>
      </c>
      <c r="O147">
        <f>SUM(O146)</f>
        <v>9</v>
      </c>
    </row>
    <row r="149" spans="10:15" x14ac:dyDescent="0.25">
      <c r="K149" s="1" t="s">
        <v>33</v>
      </c>
    </row>
    <row r="150" spans="10:15" x14ac:dyDescent="0.25">
      <c r="K150" s="1" t="s">
        <v>34</v>
      </c>
      <c r="L150" s="1" t="s">
        <v>35</v>
      </c>
      <c r="M150" s="1" t="s">
        <v>44</v>
      </c>
      <c r="N150" s="1" t="s">
        <v>45</v>
      </c>
    </row>
    <row r="151" spans="10:15" x14ac:dyDescent="0.25">
      <c r="K151">
        <v>1</v>
      </c>
      <c r="L151">
        <f>(((N147-L147^2/K151)+(O147-M147^2/K151))/K151)^0.5</f>
        <v>0</v>
      </c>
      <c r="M151">
        <f>AVERAGE(L146)</f>
        <v>5</v>
      </c>
      <c r="N151">
        <f>AVERAGE(M146)</f>
        <v>3</v>
      </c>
    </row>
    <row r="153" spans="10:15" x14ac:dyDescent="0.25">
      <c r="J153" t="s">
        <v>46</v>
      </c>
    </row>
    <row r="154" spans="10:15" x14ac:dyDescent="0.25">
      <c r="K154" s="1"/>
      <c r="L154" s="1" t="s">
        <v>16</v>
      </c>
      <c r="M154" s="1" t="s">
        <v>17</v>
      </c>
      <c r="N154" s="1" t="s">
        <v>26</v>
      </c>
      <c r="O154" s="1" t="s">
        <v>27</v>
      </c>
    </row>
    <row r="155" spans="10:15" x14ac:dyDescent="0.25">
      <c r="K155" s="1" t="s">
        <v>18</v>
      </c>
      <c r="L155">
        <v>1</v>
      </c>
      <c r="M155">
        <v>3</v>
      </c>
      <c r="N155">
        <f>L155^2</f>
        <v>1</v>
      </c>
      <c r="O155">
        <f>M155^2</f>
        <v>9</v>
      </c>
    </row>
    <row r="156" spans="10:15" x14ac:dyDescent="0.25">
      <c r="K156" s="1" t="s">
        <v>19</v>
      </c>
      <c r="L156">
        <v>3</v>
      </c>
      <c r="M156">
        <v>3</v>
      </c>
      <c r="N156">
        <f t="shared" ref="N156:N158" si="24">L156^2</f>
        <v>9</v>
      </c>
      <c r="O156">
        <f t="shared" ref="O156:O158" si="25">M156^2</f>
        <v>9</v>
      </c>
    </row>
    <row r="157" spans="10:15" x14ac:dyDescent="0.25">
      <c r="K157" s="1" t="s">
        <v>20</v>
      </c>
      <c r="L157">
        <v>4</v>
      </c>
      <c r="M157">
        <v>3</v>
      </c>
      <c r="N157">
        <f t="shared" si="24"/>
        <v>16</v>
      </c>
      <c r="O157">
        <f t="shared" si="25"/>
        <v>9</v>
      </c>
    </row>
    <row r="158" spans="10:15" x14ac:dyDescent="0.25">
      <c r="K158" s="1" t="s">
        <v>21</v>
      </c>
      <c r="L158">
        <v>5</v>
      </c>
      <c r="M158">
        <v>3</v>
      </c>
      <c r="N158">
        <f t="shared" si="24"/>
        <v>25</v>
      </c>
      <c r="O158">
        <f t="shared" si="25"/>
        <v>9</v>
      </c>
    </row>
    <row r="159" spans="10:15" x14ac:dyDescent="0.25">
      <c r="K159" s="1" t="s">
        <v>22</v>
      </c>
      <c r="L159">
        <v>1</v>
      </c>
      <c r="M159">
        <v>2</v>
      </c>
      <c r="N159">
        <f t="shared" ref="N159" si="26">L159^2</f>
        <v>1</v>
      </c>
      <c r="O159">
        <f t="shared" ref="O159" si="27">M159^2</f>
        <v>4</v>
      </c>
    </row>
    <row r="160" spans="10:15" x14ac:dyDescent="0.25">
      <c r="K160" s="1" t="s">
        <v>36</v>
      </c>
      <c r="L160">
        <f>SUM(L155:L159)</f>
        <v>14</v>
      </c>
      <c r="M160">
        <f>SUM(M155:M159)</f>
        <v>14</v>
      </c>
      <c r="N160">
        <f>SUM(N155:N159)</f>
        <v>52</v>
      </c>
      <c r="O160">
        <f>SUM(O155:O159)</f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BC8E-F63B-4744-A406-80CDEF757C66}">
  <dimension ref="A2:O18"/>
  <sheetViews>
    <sheetView tabSelected="1" workbookViewId="0">
      <selection activeCell="N19" sqref="N19"/>
    </sheetView>
  </sheetViews>
  <sheetFormatPr defaultRowHeight="15" x14ac:dyDescent="0.25"/>
  <cols>
    <col min="5" max="6" width="18.7109375" bestFit="1" customWidth="1"/>
    <col min="7" max="7" width="19.42578125" bestFit="1" customWidth="1"/>
    <col min="8" max="8" width="12.28515625" bestFit="1" customWidth="1"/>
    <col min="10" max="15" width="9.42578125" bestFit="1" customWidth="1"/>
  </cols>
  <sheetData>
    <row r="2" spans="1:15" x14ac:dyDescent="0.25">
      <c r="B2" t="s">
        <v>49</v>
      </c>
      <c r="C2" t="s">
        <v>50</v>
      </c>
      <c r="D2" t="s">
        <v>17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</row>
    <row r="3" spans="1:15" x14ac:dyDescent="0.25">
      <c r="B3">
        <v>1</v>
      </c>
      <c r="C3">
        <v>3</v>
      </c>
      <c r="D3">
        <v>0</v>
      </c>
      <c r="E3">
        <f>SUMXMY2(B3:C3,$B$16:$C$16)</f>
        <v>5</v>
      </c>
      <c r="F3">
        <f>SUMXMY2(B3:C3,$B$17:$C$17)</f>
        <v>4</v>
      </c>
      <c r="G3">
        <f>SUMXMY2(B3:C3,$B$18:$C$18)</f>
        <v>25</v>
      </c>
      <c r="H3">
        <f>MIN(E3:G3)</f>
        <v>4</v>
      </c>
      <c r="I3">
        <f>MATCH(H3,E3:G3,0)</f>
        <v>2</v>
      </c>
      <c r="J3">
        <f>IF($I3=1,B3,0)</f>
        <v>0</v>
      </c>
      <c r="K3">
        <f>IF($I3=1,C3,0)</f>
        <v>0</v>
      </c>
      <c r="L3">
        <f>IF($I3=2,B3,0)</f>
        <v>1</v>
      </c>
      <c r="M3">
        <f>IF($I3=2,C3,0)</f>
        <v>3</v>
      </c>
      <c r="N3">
        <f>IF($I3=3,B3,0)</f>
        <v>0</v>
      </c>
      <c r="O3">
        <f>IF($I3=3,C3,0)</f>
        <v>0</v>
      </c>
    </row>
    <row r="4" spans="1:15" x14ac:dyDescent="0.25">
      <c r="B4">
        <v>2</v>
      </c>
      <c r="C4">
        <v>3</v>
      </c>
      <c r="D4">
        <v>0</v>
      </c>
      <c r="E4">
        <f t="shared" ref="E4:E11" si="0">SUMXMY2(B4:C4,$B$16:$C$16)</f>
        <v>2</v>
      </c>
      <c r="F4">
        <f t="shared" ref="F4:F11" si="1">SUMXMY2(B4:C4,$B$17:$C$17)</f>
        <v>1</v>
      </c>
      <c r="G4">
        <f t="shared" ref="G4:G11" si="2">SUMXMY2(B4:C4,$B$18:$C$18)</f>
        <v>16</v>
      </c>
      <c r="H4">
        <f t="shared" ref="H4:H11" si="3">MIN(E4:G4)</f>
        <v>1</v>
      </c>
      <c r="I4">
        <f t="shared" ref="I4:I11" si="4">MATCH(H4,E4:G4,0)</f>
        <v>2</v>
      </c>
      <c r="J4">
        <f t="shared" ref="J4:J11" si="5">IF($I4=1,B4,0)</f>
        <v>0</v>
      </c>
      <c r="K4">
        <f t="shared" ref="K4:K11" si="6">IF($I4=1,C4,0)</f>
        <v>0</v>
      </c>
      <c r="L4">
        <f t="shared" ref="L4:L11" si="7">IF($I4=2,B4,0)</f>
        <v>2</v>
      </c>
      <c r="M4">
        <f t="shared" ref="M4:M11" si="8">IF($I4=2,C4,0)</f>
        <v>3</v>
      </c>
      <c r="N4">
        <f t="shared" ref="N4:N11" si="9">IF($I4=3,B4,0)</f>
        <v>0</v>
      </c>
      <c r="O4">
        <f t="shared" ref="O4:O11" si="10">IF($I4=3,C4,0)</f>
        <v>0</v>
      </c>
    </row>
    <row r="5" spans="1:15" x14ac:dyDescent="0.25">
      <c r="B5">
        <v>3</v>
      </c>
      <c r="C5">
        <v>1</v>
      </c>
      <c r="D5">
        <v>0</v>
      </c>
      <c r="E5">
        <f t="shared" si="0"/>
        <v>1</v>
      </c>
      <c r="F5">
        <f t="shared" si="1"/>
        <v>4</v>
      </c>
      <c r="G5">
        <f t="shared" si="2"/>
        <v>13</v>
      </c>
      <c r="H5">
        <f t="shared" si="3"/>
        <v>1</v>
      </c>
      <c r="I5">
        <f t="shared" si="4"/>
        <v>1</v>
      </c>
      <c r="J5">
        <f t="shared" si="5"/>
        <v>3</v>
      </c>
      <c r="K5">
        <f t="shared" si="6"/>
        <v>1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</row>
    <row r="6" spans="1:15" x14ac:dyDescent="0.25">
      <c r="B6">
        <v>4</v>
      </c>
      <c r="C6">
        <v>2</v>
      </c>
      <c r="D6">
        <v>0</v>
      </c>
      <c r="E6">
        <f t="shared" si="0"/>
        <v>1</v>
      </c>
      <c r="F6">
        <f t="shared" si="1"/>
        <v>2</v>
      </c>
      <c r="G6">
        <f t="shared" si="2"/>
        <v>5</v>
      </c>
      <c r="H6">
        <f t="shared" si="3"/>
        <v>1</v>
      </c>
      <c r="I6">
        <f t="shared" si="4"/>
        <v>1</v>
      </c>
      <c r="J6">
        <f t="shared" si="5"/>
        <v>4</v>
      </c>
      <c r="K6">
        <f t="shared" si="6"/>
        <v>2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</row>
    <row r="7" spans="1:15" x14ac:dyDescent="0.25">
      <c r="B7">
        <v>4</v>
      </c>
      <c r="C7">
        <v>5</v>
      </c>
      <c r="D7">
        <v>0</v>
      </c>
      <c r="E7">
        <f t="shared" si="0"/>
        <v>10</v>
      </c>
      <c r="F7">
        <f t="shared" si="1"/>
        <v>5</v>
      </c>
      <c r="G7">
        <f t="shared" si="2"/>
        <v>8</v>
      </c>
      <c r="H7">
        <f t="shared" si="3"/>
        <v>5</v>
      </c>
      <c r="I7">
        <f t="shared" si="4"/>
        <v>2</v>
      </c>
      <c r="J7">
        <f t="shared" si="5"/>
        <v>0</v>
      </c>
      <c r="K7">
        <f t="shared" si="6"/>
        <v>0</v>
      </c>
      <c r="L7">
        <f t="shared" si="7"/>
        <v>4</v>
      </c>
      <c r="M7">
        <f t="shared" si="8"/>
        <v>5</v>
      </c>
      <c r="N7">
        <f t="shared" si="9"/>
        <v>0</v>
      </c>
      <c r="O7">
        <f t="shared" si="10"/>
        <v>0</v>
      </c>
    </row>
    <row r="8" spans="1:15" x14ac:dyDescent="0.25">
      <c r="B8">
        <v>6</v>
      </c>
      <c r="C8">
        <v>5</v>
      </c>
      <c r="D8">
        <v>1</v>
      </c>
      <c r="E8">
        <f t="shared" si="0"/>
        <v>18</v>
      </c>
      <c r="F8">
        <f t="shared" si="1"/>
        <v>13</v>
      </c>
      <c r="G8">
        <f t="shared" si="2"/>
        <v>4</v>
      </c>
      <c r="H8">
        <f t="shared" si="3"/>
        <v>4</v>
      </c>
      <c r="I8">
        <f t="shared" si="4"/>
        <v>3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6</v>
      </c>
      <c r="O8">
        <f t="shared" si="10"/>
        <v>5</v>
      </c>
    </row>
    <row r="9" spans="1:15" x14ac:dyDescent="0.25">
      <c r="B9">
        <v>8</v>
      </c>
      <c r="C9">
        <v>1</v>
      </c>
      <c r="D9">
        <v>1</v>
      </c>
      <c r="E9">
        <f t="shared" si="0"/>
        <v>26</v>
      </c>
      <c r="F9">
        <f t="shared" si="1"/>
        <v>29</v>
      </c>
      <c r="G9">
        <f t="shared" si="2"/>
        <v>8</v>
      </c>
      <c r="H9">
        <f t="shared" si="3"/>
        <v>8</v>
      </c>
      <c r="I9">
        <f t="shared" si="4"/>
        <v>3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8</v>
      </c>
      <c r="O9">
        <f t="shared" si="10"/>
        <v>1</v>
      </c>
    </row>
    <row r="10" spans="1:15" x14ac:dyDescent="0.25">
      <c r="B10">
        <v>8</v>
      </c>
      <c r="C10">
        <v>3</v>
      </c>
      <c r="D10">
        <v>1</v>
      </c>
      <c r="E10">
        <f t="shared" si="0"/>
        <v>26</v>
      </c>
      <c r="F10">
        <f t="shared" si="1"/>
        <v>25</v>
      </c>
      <c r="G10">
        <f t="shared" si="2"/>
        <v>4</v>
      </c>
      <c r="H10">
        <f t="shared" si="3"/>
        <v>4</v>
      </c>
      <c r="I10">
        <f t="shared" si="4"/>
        <v>3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8</v>
      </c>
      <c r="O10">
        <f t="shared" si="10"/>
        <v>3</v>
      </c>
    </row>
    <row r="11" spans="1:15" x14ac:dyDescent="0.25">
      <c r="B11">
        <v>9</v>
      </c>
      <c r="C11">
        <v>3</v>
      </c>
      <c r="D11">
        <v>1</v>
      </c>
      <c r="E11">
        <f t="shared" si="0"/>
        <v>37</v>
      </c>
      <c r="F11">
        <f t="shared" si="1"/>
        <v>36</v>
      </c>
      <c r="G11">
        <f t="shared" si="2"/>
        <v>9</v>
      </c>
      <c r="H11">
        <f t="shared" si="3"/>
        <v>9</v>
      </c>
      <c r="I11">
        <f t="shared" si="4"/>
        <v>3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9</v>
      </c>
      <c r="O11">
        <f t="shared" si="10"/>
        <v>3</v>
      </c>
    </row>
    <row r="12" spans="1:15" x14ac:dyDescent="0.25">
      <c r="I12" t="s">
        <v>70</v>
      </c>
      <c r="J12">
        <f>SUM(J3:J11)</f>
        <v>7</v>
      </c>
      <c r="K12">
        <f t="shared" ref="K12:O12" si="11">SUM(K3:K11)</f>
        <v>3</v>
      </c>
      <c r="L12">
        <f t="shared" si="11"/>
        <v>7</v>
      </c>
      <c r="M12">
        <f t="shared" si="11"/>
        <v>11</v>
      </c>
      <c r="N12">
        <f t="shared" si="11"/>
        <v>31</v>
      </c>
      <c r="O12">
        <f t="shared" si="11"/>
        <v>12</v>
      </c>
    </row>
    <row r="13" spans="1:15" x14ac:dyDescent="0.25">
      <c r="A13" t="s">
        <v>54</v>
      </c>
      <c r="B13">
        <f>AVERAGE(B3:B11)</f>
        <v>5</v>
      </c>
      <c r="C13">
        <f>AVERAGE(C3:C11)</f>
        <v>2.8888888888888888</v>
      </c>
    </row>
    <row r="14" spans="1:15" x14ac:dyDescent="0.25">
      <c r="A14" t="s">
        <v>55</v>
      </c>
      <c r="B14">
        <f>STDEV(B3:B11)</f>
        <v>2.8722813232690143</v>
      </c>
      <c r="C14">
        <f>STDEV(C3:C11)</f>
        <v>1.4529663145135576</v>
      </c>
    </row>
    <row r="15" spans="1:15" x14ac:dyDescent="0.25">
      <c r="B15" t="s">
        <v>49</v>
      </c>
      <c r="C15" t="s">
        <v>50</v>
      </c>
      <c r="I15" t="s">
        <v>49</v>
      </c>
      <c r="J15" t="s">
        <v>50</v>
      </c>
    </row>
    <row r="16" spans="1:15" x14ac:dyDescent="0.25">
      <c r="A16" t="s">
        <v>51</v>
      </c>
      <c r="B16">
        <v>3</v>
      </c>
      <c r="C16">
        <v>2</v>
      </c>
      <c r="E16" t="s">
        <v>61</v>
      </c>
      <c r="F16">
        <f>COUNTIF(I3:I11,"=1")</f>
        <v>2</v>
      </c>
      <c r="H16" t="s">
        <v>71</v>
      </c>
      <c r="I16">
        <f>J12/$F16</f>
        <v>3.5</v>
      </c>
      <c r="J16">
        <f>K12/$F16</f>
        <v>1.5</v>
      </c>
    </row>
    <row r="17" spans="1:10" x14ac:dyDescent="0.25">
      <c r="A17" t="s">
        <v>52</v>
      </c>
      <c r="B17">
        <v>3</v>
      </c>
      <c r="C17">
        <v>3</v>
      </c>
      <c r="E17" t="s">
        <v>62</v>
      </c>
      <c r="F17">
        <f>COUNTIF(I3:I11,"=2")</f>
        <v>3</v>
      </c>
      <c r="H17" t="s">
        <v>72</v>
      </c>
      <c r="I17">
        <f>L12/$F$17</f>
        <v>2.3333333333333335</v>
      </c>
      <c r="J17">
        <f>M12/$F$17</f>
        <v>3.6666666666666665</v>
      </c>
    </row>
    <row r="18" spans="1:10" x14ac:dyDescent="0.25">
      <c r="A18" t="s">
        <v>53</v>
      </c>
      <c r="B18">
        <v>6</v>
      </c>
      <c r="C18">
        <v>3</v>
      </c>
      <c r="E18" t="s">
        <v>63</v>
      </c>
      <c r="F18">
        <f>COUNTIF(I3:I11,"=3")</f>
        <v>4</v>
      </c>
      <c r="H18" t="s">
        <v>73</v>
      </c>
      <c r="I18">
        <f>N12/$F$18</f>
        <v>7.75</v>
      </c>
      <c r="J18">
        <f>O12/$F$18</f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Clustering</vt:lpstr>
      <vt:lpstr>Birch</vt:lpstr>
      <vt:lpstr>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2022-12-01T23:46:11Z</dcterms:created>
  <dcterms:modified xsi:type="dcterms:W3CDTF">2022-12-19T12:37:43Z</dcterms:modified>
</cp:coreProperties>
</file>