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ofT\MMA\RSM8413\Final Review\RSM8413_Final_Review\"/>
    </mc:Choice>
  </mc:AlternateContent>
  <xr:revisionPtr revIDLastSave="0" documentId="8_{4BF7B015-9E94-468F-BDBB-A83DD26F5D77}" xr6:coauthVersionLast="47" xr6:coauthVersionMax="47" xr10:uidLastSave="{00000000-0000-0000-0000-000000000000}"/>
  <bookViews>
    <workbookView xWindow="38280" yWindow="2580" windowWidth="29040" windowHeight="15720" activeTab="1" xr2:uid="{00000000-000D-0000-FFFF-FFFF00000000}"/>
  </bookViews>
  <sheets>
    <sheet name="cluster k=4 (2)" sheetId="2" r:id="rId1"/>
    <sheet name="cluster k=4" sheetId="1" r:id="rId2"/>
  </sheets>
  <definedNames>
    <definedName name="Lookup" localSheetId="0">'cluster k=4 (2)'!$A$10:$N$59</definedName>
    <definedName name="Lookup">'cluster k=4'!$A$10:$N$59</definedName>
    <definedName name="solver_adj" localSheetId="1" hidden="1">'cluster k=4'!$G$5:$G$9</definedName>
    <definedName name="solver_adj" localSheetId="0" hidden="1">'cluster k=4 (2)'!$G$5:$G$9</definedName>
    <definedName name="solver_cvg" localSheetId="1" hidden="1">0.0000001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3</definedName>
    <definedName name="solver_eng" localSheetId="0" hidden="1">3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'cluster k=4'!$G$5:$G$9</definedName>
    <definedName name="solver_lhs1" localSheetId="0" hidden="1">'cluster k=4 (2)'!$G$5:$G$9</definedName>
    <definedName name="solver_lhs2" localSheetId="1" hidden="1">'cluster k=4'!$G$5:$G$9</definedName>
    <definedName name="solver_lhs2" localSheetId="0" hidden="1">'cluster k=4 (2)'!$G$5:$G$9</definedName>
    <definedName name="solver_lhs3" localSheetId="1" hidden="1">'cluster k=4'!$G$5:$G$9</definedName>
    <definedName name="solver_lhs3" localSheetId="0" hidden="1">'cluster k=4 (2)'!$G$5:$G$9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0.25</definedName>
    <definedName name="solver_mrt" localSheetId="0" hidden="1">0.5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3</definedName>
    <definedName name="solver_num" localSheetId="0" hidden="1">3</definedName>
    <definedName name="solver_nwt" localSheetId="1" hidden="1">1</definedName>
    <definedName name="solver_nwt" localSheetId="0" hidden="1">1</definedName>
    <definedName name="solver_opt" localSheetId="1" hidden="1">'cluster k=4'!$T$9</definedName>
    <definedName name="solver_opt" localSheetId="0" hidden="1">'cluster k=4 (2)'!$T$9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1</definedName>
    <definedName name="solver_rel1" localSheetId="0" hidden="1">1</definedName>
    <definedName name="solver_rel2" localSheetId="1" hidden="1">4</definedName>
    <definedName name="solver_rel2" localSheetId="0" hidden="1">4</definedName>
    <definedName name="solver_rel3" localSheetId="1" hidden="1">3</definedName>
    <definedName name="solver_rel3" localSheetId="0" hidden="1">3</definedName>
    <definedName name="solver_rhs1" localSheetId="1" hidden="1">49</definedName>
    <definedName name="solver_rhs1" localSheetId="0" hidden="1">49</definedName>
    <definedName name="solver_rhs2" localSheetId="1" hidden="1">"integer"</definedName>
    <definedName name="solver_rhs2" localSheetId="0" hidden="1">"integer"</definedName>
    <definedName name="solver_rhs3" localSheetId="1" hidden="1">1</definedName>
    <definedName name="solver_rhs3" localSheetId="0" hidden="1">1</definedName>
    <definedName name="solver_rlx" localSheetId="1" hidden="1">2</definedName>
    <definedName name="solver_rlx" localSheetId="0" hidden="1">2</definedName>
    <definedName name="solver_rsd" localSheetId="1" hidden="1">84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8" i="2" l="1"/>
  <c r="K57" i="2"/>
  <c r="M56" i="2"/>
  <c r="J54" i="2"/>
  <c r="N53" i="2"/>
  <c r="N6" i="2" s="1"/>
  <c r="L53" i="2"/>
  <c r="L6" i="2" s="1"/>
  <c r="K51" i="2"/>
  <c r="J51" i="2"/>
  <c r="M50" i="2"/>
  <c r="L50" i="2"/>
  <c r="N47" i="2"/>
  <c r="L47" i="2"/>
  <c r="L46" i="2"/>
  <c r="M44" i="2"/>
  <c r="M7" i="2" s="1"/>
  <c r="K43" i="2"/>
  <c r="N42" i="2"/>
  <c r="L41" i="2"/>
  <c r="K41" i="2"/>
  <c r="M40" i="2"/>
  <c r="L38" i="2"/>
  <c r="L37" i="2"/>
  <c r="J37" i="2"/>
  <c r="M36" i="2"/>
  <c r="K35" i="2"/>
  <c r="K8" i="2" s="1"/>
  <c r="N32" i="2"/>
  <c r="J32" i="2"/>
  <c r="N31" i="2"/>
  <c r="K31" i="2"/>
  <c r="N30" i="2"/>
  <c r="L30" i="2"/>
  <c r="N27" i="2"/>
  <c r="N9" i="2" s="1"/>
  <c r="M26" i="2"/>
  <c r="L25" i="2"/>
  <c r="M24" i="2"/>
  <c r="N21" i="2"/>
  <c r="L21" i="2"/>
  <c r="L20" i="2"/>
  <c r="K19" i="2"/>
  <c r="M18" i="2"/>
  <c r="L18" i="2"/>
  <c r="K17" i="2"/>
  <c r="N16" i="2"/>
  <c r="N15" i="2"/>
  <c r="L14" i="2"/>
  <c r="N13" i="2"/>
  <c r="L13" i="2"/>
  <c r="L12" i="2"/>
  <c r="K12" i="2"/>
  <c r="M11" i="2"/>
  <c r="L11" i="2"/>
  <c r="H9" i="2"/>
  <c r="H8" i="2"/>
  <c r="H7" i="2"/>
  <c r="H6" i="2"/>
  <c r="H5" i="2"/>
  <c r="H2" i="2"/>
  <c r="N56" i="2" s="1"/>
  <c r="G2" i="2"/>
  <c r="F2" i="2"/>
  <c r="E2" i="2"/>
  <c r="K59" i="2" s="1"/>
  <c r="D2" i="2"/>
  <c r="C2" i="2"/>
  <c r="I16" i="2" s="1"/>
  <c r="H1" i="2"/>
  <c r="G1" i="2"/>
  <c r="M42" i="2" s="1"/>
  <c r="F1" i="2"/>
  <c r="L52" i="2" s="1"/>
  <c r="E1" i="2"/>
  <c r="K45" i="2" s="1"/>
  <c r="D1" i="2"/>
  <c r="J52" i="2" s="1"/>
  <c r="C1" i="2"/>
  <c r="I6" i="1"/>
  <c r="J6" i="1"/>
  <c r="K6" i="1"/>
  <c r="L6" i="1"/>
  <c r="M6" i="1"/>
  <c r="N6" i="1"/>
  <c r="I7" i="1"/>
  <c r="J7" i="1"/>
  <c r="K7" i="1"/>
  <c r="L7" i="1"/>
  <c r="M7" i="1"/>
  <c r="N7" i="1"/>
  <c r="I8" i="1"/>
  <c r="J8" i="1"/>
  <c r="K8" i="1"/>
  <c r="L8" i="1"/>
  <c r="M8" i="1"/>
  <c r="N8" i="1"/>
  <c r="I9" i="1"/>
  <c r="J9" i="1"/>
  <c r="K9" i="1"/>
  <c r="L9" i="1"/>
  <c r="M9" i="1"/>
  <c r="N9" i="1"/>
  <c r="J5" i="1"/>
  <c r="K5" i="1"/>
  <c r="L5" i="1"/>
  <c r="M5" i="1"/>
  <c r="N5" i="1"/>
  <c r="I5" i="1"/>
  <c r="H6" i="1"/>
  <c r="H7" i="1"/>
  <c r="H8" i="1"/>
  <c r="H9" i="1"/>
  <c r="H5" i="1"/>
  <c r="H2" i="1"/>
  <c r="H1" i="1"/>
  <c r="G2" i="1"/>
  <c r="G1" i="1"/>
  <c r="M14" i="1" s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I19" i="1"/>
  <c r="J19" i="1"/>
  <c r="K19" i="1"/>
  <c r="L19" i="1"/>
  <c r="M19" i="1"/>
  <c r="I20" i="1"/>
  <c r="J20" i="1"/>
  <c r="K20" i="1"/>
  <c r="L20" i="1"/>
  <c r="M20" i="1"/>
  <c r="I21" i="1"/>
  <c r="J21" i="1"/>
  <c r="K21" i="1"/>
  <c r="L21" i="1"/>
  <c r="M21" i="1"/>
  <c r="I22" i="1"/>
  <c r="J22" i="1"/>
  <c r="K22" i="1"/>
  <c r="L22" i="1"/>
  <c r="I23" i="1"/>
  <c r="J23" i="1"/>
  <c r="K23" i="1"/>
  <c r="L23" i="1"/>
  <c r="M23" i="1"/>
  <c r="I24" i="1"/>
  <c r="J24" i="1"/>
  <c r="K24" i="1"/>
  <c r="L24" i="1"/>
  <c r="M24" i="1"/>
  <c r="I25" i="1"/>
  <c r="J25" i="1"/>
  <c r="K25" i="1"/>
  <c r="L25" i="1"/>
  <c r="M25" i="1"/>
  <c r="I26" i="1"/>
  <c r="J26" i="1"/>
  <c r="K26" i="1"/>
  <c r="L26" i="1"/>
  <c r="I27" i="1"/>
  <c r="J27" i="1"/>
  <c r="K27" i="1"/>
  <c r="L27" i="1"/>
  <c r="M27" i="1"/>
  <c r="I28" i="1"/>
  <c r="J28" i="1"/>
  <c r="K28" i="1"/>
  <c r="L28" i="1"/>
  <c r="M28" i="1"/>
  <c r="I29" i="1"/>
  <c r="J29" i="1"/>
  <c r="K29" i="1"/>
  <c r="L29" i="1"/>
  <c r="M29" i="1"/>
  <c r="I30" i="1"/>
  <c r="J30" i="1"/>
  <c r="K30" i="1"/>
  <c r="L30" i="1"/>
  <c r="I31" i="1"/>
  <c r="J31" i="1"/>
  <c r="K31" i="1"/>
  <c r="L31" i="1"/>
  <c r="M31" i="1"/>
  <c r="I32" i="1"/>
  <c r="J32" i="1"/>
  <c r="K32" i="1"/>
  <c r="L32" i="1"/>
  <c r="M32" i="1"/>
  <c r="I33" i="1"/>
  <c r="J33" i="1"/>
  <c r="K33" i="1"/>
  <c r="L33" i="1"/>
  <c r="M33" i="1"/>
  <c r="I34" i="1"/>
  <c r="J34" i="1"/>
  <c r="K34" i="1"/>
  <c r="L34" i="1"/>
  <c r="I35" i="1"/>
  <c r="J35" i="1"/>
  <c r="K35" i="1"/>
  <c r="L35" i="1"/>
  <c r="M35" i="1"/>
  <c r="I36" i="1"/>
  <c r="J36" i="1"/>
  <c r="K36" i="1"/>
  <c r="L36" i="1"/>
  <c r="M36" i="1"/>
  <c r="I37" i="1"/>
  <c r="J37" i="1"/>
  <c r="K37" i="1"/>
  <c r="L37" i="1"/>
  <c r="M37" i="1"/>
  <c r="I38" i="1"/>
  <c r="J38" i="1"/>
  <c r="K38" i="1"/>
  <c r="L38" i="1"/>
  <c r="I39" i="1"/>
  <c r="J39" i="1"/>
  <c r="K39" i="1"/>
  <c r="L39" i="1"/>
  <c r="M39" i="1"/>
  <c r="I40" i="1"/>
  <c r="J40" i="1"/>
  <c r="K40" i="1"/>
  <c r="L40" i="1"/>
  <c r="M40" i="1"/>
  <c r="I41" i="1"/>
  <c r="J41" i="1"/>
  <c r="K41" i="1"/>
  <c r="L41" i="1"/>
  <c r="M41" i="1"/>
  <c r="I42" i="1"/>
  <c r="J42" i="1"/>
  <c r="K42" i="1"/>
  <c r="L42" i="1"/>
  <c r="I43" i="1"/>
  <c r="J43" i="1"/>
  <c r="K43" i="1"/>
  <c r="L43" i="1"/>
  <c r="M43" i="1"/>
  <c r="I44" i="1"/>
  <c r="J44" i="1"/>
  <c r="K44" i="1"/>
  <c r="L44" i="1"/>
  <c r="M44" i="1"/>
  <c r="I45" i="1"/>
  <c r="J45" i="1"/>
  <c r="K45" i="1"/>
  <c r="L45" i="1"/>
  <c r="M45" i="1"/>
  <c r="I46" i="1"/>
  <c r="J46" i="1"/>
  <c r="K46" i="1"/>
  <c r="L46" i="1"/>
  <c r="I47" i="1"/>
  <c r="J47" i="1"/>
  <c r="K47" i="1"/>
  <c r="L47" i="1"/>
  <c r="M47" i="1"/>
  <c r="I48" i="1"/>
  <c r="J48" i="1"/>
  <c r="K48" i="1"/>
  <c r="L48" i="1"/>
  <c r="M48" i="1"/>
  <c r="I49" i="1"/>
  <c r="J49" i="1"/>
  <c r="K49" i="1"/>
  <c r="L49" i="1"/>
  <c r="M49" i="1"/>
  <c r="I50" i="1"/>
  <c r="J50" i="1"/>
  <c r="K50" i="1"/>
  <c r="L50" i="1"/>
  <c r="I51" i="1"/>
  <c r="J51" i="1"/>
  <c r="K51" i="1"/>
  <c r="L51" i="1"/>
  <c r="M51" i="1"/>
  <c r="I52" i="1"/>
  <c r="J52" i="1"/>
  <c r="K52" i="1"/>
  <c r="L52" i="1"/>
  <c r="M52" i="1"/>
  <c r="I53" i="1"/>
  <c r="J53" i="1"/>
  <c r="K53" i="1"/>
  <c r="L53" i="1"/>
  <c r="M53" i="1"/>
  <c r="I54" i="1"/>
  <c r="J54" i="1"/>
  <c r="K54" i="1"/>
  <c r="L54" i="1"/>
  <c r="I55" i="1"/>
  <c r="J55" i="1"/>
  <c r="K55" i="1"/>
  <c r="L55" i="1"/>
  <c r="M55" i="1"/>
  <c r="I56" i="1"/>
  <c r="J56" i="1"/>
  <c r="K56" i="1"/>
  <c r="L56" i="1"/>
  <c r="M56" i="1"/>
  <c r="I57" i="1"/>
  <c r="J57" i="1"/>
  <c r="K57" i="1"/>
  <c r="L57" i="1"/>
  <c r="M57" i="1"/>
  <c r="I58" i="1"/>
  <c r="J58" i="1"/>
  <c r="K58" i="1"/>
  <c r="L58" i="1"/>
  <c r="I59" i="1"/>
  <c r="J59" i="1"/>
  <c r="K59" i="1"/>
  <c r="L59" i="1"/>
  <c r="M59" i="1"/>
  <c r="M11" i="1"/>
  <c r="L11" i="1"/>
  <c r="K11" i="1"/>
  <c r="J11" i="1"/>
  <c r="I11" i="1"/>
  <c r="F2" i="1"/>
  <c r="E2" i="1"/>
  <c r="D2" i="1"/>
  <c r="C2" i="1"/>
  <c r="F1" i="1"/>
  <c r="E1" i="1"/>
  <c r="D1" i="1"/>
  <c r="C1" i="1"/>
  <c r="I26" i="2" l="1"/>
  <c r="I48" i="2"/>
  <c r="I56" i="2"/>
  <c r="J56" i="2"/>
  <c r="J53" i="2"/>
  <c r="J6" i="2" s="1"/>
  <c r="J25" i="2"/>
  <c r="I42" i="2"/>
  <c r="N43" i="2"/>
  <c r="J48" i="2"/>
  <c r="L54" i="2"/>
  <c r="I57" i="2"/>
  <c r="I53" i="2"/>
  <c r="I49" i="2"/>
  <c r="I45" i="2"/>
  <c r="I41" i="2"/>
  <c r="I37" i="2"/>
  <c r="I33" i="2"/>
  <c r="I29" i="2"/>
  <c r="I25" i="2"/>
  <c r="I21" i="2"/>
  <c r="I17" i="2"/>
  <c r="I13" i="2"/>
  <c r="I59" i="2"/>
  <c r="I55" i="2"/>
  <c r="I51" i="2"/>
  <c r="I47" i="2"/>
  <c r="I43" i="2"/>
  <c r="I39" i="2"/>
  <c r="I35" i="2"/>
  <c r="I31" i="2"/>
  <c r="I27" i="2"/>
  <c r="I23" i="2"/>
  <c r="I19" i="2"/>
  <c r="I46" i="2"/>
  <c r="I30" i="2"/>
  <c r="I15" i="2"/>
  <c r="I52" i="2"/>
  <c r="I36" i="2"/>
  <c r="I20" i="2"/>
  <c r="I58" i="2"/>
  <c r="I44" i="2"/>
  <c r="I28" i="2"/>
  <c r="I12" i="2"/>
  <c r="I50" i="2"/>
  <c r="J19" i="2"/>
  <c r="M20" i="2"/>
  <c r="I24" i="2"/>
  <c r="K25" i="2"/>
  <c r="N26" i="2"/>
  <c r="J30" i="2"/>
  <c r="L31" i="2"/>
  <c r="L36" i="2"/>
  <c r="N37" i="2"/>
  <c r="J41" i="2"/>
  <c r="K47" i="2"/>
  <c r="N48" i="2"/>
  <c r="J24" i="2"/>
  <c r="J35" i="2"/>
  <c r="J8" i="2" s="1"/>
  <c r="I40" i="2"/>
  <c r="J46" i="2"/>
  <c r="J29" i="2"/>
  <c r="J57" i="2"/>
  <c r="J40" i="2"/>
  <c r="N58" i="2"/>
  <c r="N55" i="2"/>
  <c r="I22" i="2"/>
  <c r="N24" i="2"/>
  <c r="M59" i="2"/>
  <c r="M55" i="2"/>
  <c r="M51" i="2"/>
  <c r="M47" i="2"/>
  <c r="M43" i="2"/>
  <c r="M39" i="2"/>
  <c r="M35" i="2"/>
  <c r="M8" i="2" s="1"/>
  <c r="M31" i="2"/>
  <c r="M27" i="2"/>
  <c r="M9" i="2" s="1"/>
  <c r="M23" i="2"/>
  <c r="M19" i="2"/>
  <c r="M15" i="2"/>
  <c r="M57" i="2"/>
  <c r="M53" i="2"/>
  <c r="M6" i="2" s="1"/>
  <c r="M49" i="2"/>
  <c r="M45" i="2"/>
  <c r="M41" i="2"/>
  <c r="M37" i="2"/>
  <c r="M33" i="2"/>
  <c r="M29" i="2"/>
  <c r="M25" i="2"/>
  <c r="M21" i="2"/>
  <c r="M17" i="2"/>
  <c r="M48" i="2"/>
  <c r="M32" i="2"/>
  <c r="M16" i="2"/>
  <c r="M54" i="2"/>
  <c r="M38" i="2"/>
  <c r="M22" i="2"/>
  <c r="M14" i="2"/>
  <c r="M12" i="2"/>
  <c r="M46" i="2"/>
  <c r="M30" i="2"/>
  <c r="M13" i="2"/>
  <c r="M52" i="2"/>
  <c r="I14" i="2"/>
  <c r="J15" i="2"/>
  <c r="J16" i="2"/>
  <c r="L17" i="2"/>
  <c r="N18" i="2"/>
  <c r="J22" i="2"/>
  <c r="N23" i="2"/>
  <c r="J27" i="2"/>
  <c r="J9" i="2" s="1"/>
  <c r="L28" i="2"/>
  <c r="K33" i="2"/>
  <c r="M34" i="2"/>
  <c r="M5" i="2" s="1"/>
  <c r="I38" i="2"/>
  <c r="L39" i="2"/>
  <c r="N40" i="2"/>
  <c r="J44" i="2"/>
  <c r="J7" i="2" s="1"/>
  <c r="N45" i="2"/>
  <c r="K49" i="2"/>
  <c r="N59" i="2"/>
  <c r="I18" i="2"/>
  <c r="I34" i="2"/>
  <c r="L58" i="2"/>
  <c r="L45" i="2"/>
  <c r="L42" i="2"/>
  <c r="L29" i="2"/>
  <c r="L26" i="2"/>
  <c r="L51" i="2"/>
  <c r="L48" i="2"/>
  <c r="L35" i="2"/>
  <c r="L8" i="2" s="1"/>
  <c r="L32" i="2"/>
  <c r="L19" i="2"/>
  <c r="L16" i="2"/>
  <c r="L57" i="2"/>
  <c r="L59" i="2"/>
  <c r="L56" i="2"/>
  <c r="L43" i="2"/>
  <c r="L40" i="2"/>
  <c r="L27" i="2"/>
  <c r="L9" i="2" s="1"/>
  <c r="L24" i="2"/>
  <c r="L15" i="2"/>
  <c r="L49" i="2"/>
  <c r="L23" i="2"/>
  <c r="J28" i="2"/>
  <c r="N29" i="2"/>
  <c r="L34" i="2"/>
  <c r="L5" i="2" s="1"/>
  <c r="J45" i="2"/>
  <c r="N46" i="2"/>
  <c r="N50" i="2"/>
  <c r="L55" i="2"/>
  <c r="J59" i="2"/>
  <c r="N54" i="2"/>
  <c r="I11" i="2"/>
  <c r="J12" i="2"/>
  <c r="K13" i="2"/>
  <c r="J14" i="2"/>
  <c r="K15" i="2"/>
  <c r="K16" i="2"/>
  <c r="J21" i="2"/>
  <c r="L22" i="2"/>
  <c r="K27" i="2"/>
  <c r="K9" i="2" s="1"/>
  <c r="M28" i="2"/>
  <c r="I32" i="2"/>
  <c r="L33" i="2"/>
  <c r="N34" i="2"/>
  <c r="N5" i="2" s="1"/>
  <c r="J38" i="2"/>
  <c r="N39" i="2"/>
  <c r="J43" i="2"/>
  <c r="L44" i="2"/>
  <c r="L7" i="2" s="1"/>
  <c r="I54" i="2"/>
  <c r="N11" i="2"/>
  <c r="N17" i="2"/>
  <c r="J18" i="2"/>
  <c r="N20" i="2"/>
  <c r="K21" i="2"/>
  <c r="J31" i="2"/>
  <c r="N33" i="2"/>
  <c r="J34" i="2"/>
  <c r="J5" i="2" s="1"/>
  <c r="N36" i="2"/>
  <c r="K37" i="2"/>
  <c r="J47" i="2"/>
  <c r="N49" i="2"/>
  <c r="J50" i="2"/>
  <c r="N52" i="2"/>
  <c r="K53" i="2"/>
  <c r="K6" i="2" s="1"/>
  <c r="J11" i="2"/>
  <c r="J23" i="2"/>
  <c r="N25" i="2"/>
  <c r="J26" i="2"/>
  <c r="N28" i="2"/>
  <c r="K29" i="2"/>
  <c r="J39" i="2"/>
  <c r="N41" i="2"/>
  <c r="J42" i="2"/>
  <c r="N44" i="2"/>
  <c r="N7" i="2" s="1"/>
  <c r="J55" i="2"/>
  <c r="N57" i="2"/>
  <c r="J58" i="2"/>
  <c r="K58" i="2"/>
  <c r="K54" i="2"/>
  <c r="K50" i="2"/>
  <c r="K46" i="2"/>
  <c r="K42" i="2"/>
  <c r="K38" i="2"/>
  <c r="K34" i="2"/>
  <c r="K5" i="2" s="1"/>
  <c r="K30" i="2"/>
  <c r="K26" i="2"/>
  <c r="K22" i="2"/>
  <c r="K18" i="2"/>
  <c r="K14" i="2"/>
  <c r="K56" i="2"/>
  <c r="K52" i="2"/>
  <c r="K48" i="2"/>
  <c r="K44" i="2"/>
  <c r="K7" i="2" s="1"/>
  <c r="K40" i="2"/>
  <c r="K36" i="2"/>
  <c r="K32" i="2"/>
  <c r="K28" i="2"/>
  <c r="K24" i="2"/>
  <c r="K20" i="2"/>
  <c r="K11" i="2"/>
  <c r="N12" i="2"/>
  <c r="J13" i="2"/>
  <c r="N14" i="2"/>
  <c r="J17" i="2"/>
  <c r="N19" i="2"/>
  <c r="J20" i="2"/>
  <c r="N22" i="2"/>
  <c r="K23" i="2"/>
  <c r="J33" i="2"/>
  <c r="N35" i="2"/>
  <c r="N8" i="2" s="1"/>
  <c r="J36" i="2"/>
  <c r="N38" i="2"/>
  <c r="K39" i="2"/>
  <c r="J49" i="2"/>
  <c r="N51" i="2"/>
  <c r="K55" i="2"/>
  <c r="R18" i="1"/>
  <c r="R26" i="1"/>
  <c r="Q31" i="1"/>
  <c r="S37" i="1"/>
  <c r="Q39" i="1"/>
  <c r="O28" i="1"/>
  <c r="Q26" i="1"/>
  <c r="P12" i="1"/>
  <c r="P20" i="1"/>
  <c r="O58" i="1"/>
  <c r="P45" i="1"/>
  <c r="S32" i="1"/>
  <c r="O20" i="1"/>
  <c r="R40" i="1"/>
  <c r="O52" i="1"/>
  <c r="Q47" i="1"/>
  <c r="P36" i="1"/>
  <c r="Q23" i="1"/>
  <c r="O14" i="1"/>
  <c r="R24" i="1"/>
  <c r="Q55" i="1"/>
  <c r="R51" i="1"/>
  <c r="P47" i="1"/>
  <c r="Q42" i="1"/>
  <c r="O36" i="1"/>
  <c r="R29" i="1"/>
  <c r="P23" i="1"/>
  <c r="S16" i="1"/>
  <c r="Q58" i="1"/>
  <c r="O33" i="1"/>
  <c r="R53" i="1"/>
  <c r="Q12" i="1"/>
  <c r="Q56" i="1"/>
  <c r="R42" i="1"/>
  <c r="S29" i="1"/>
  <c r="O17" i="1"/>
  <c r="R15" i="1"/>
  <c r="R59" i="1"/>
  <c r="P55" i="1"/>
  <c r="R50" i="1"/>
  <c r="S46" i="1"/>
  <c r="O41" i="1"/>
  <c r="R34" i="1"/>
  <c r="P28" i="1"/>
  <c r="S21" i="1"/>
  <c r="Q15" i="1"/>
  <c r="S13" i="1"/>
  <c r="R13" i="1"/>
  <c r="R58" i="1"/>
  <c r="S54" i="1"/>
  <c r="Q50" i="1"/>
  <c r="S45" i="1"/>
  <c r="S40" i="1"/>
  <c r="Q34" i="1"/>
  <c r="R21" i="1"/>
  <c r="P15" i="1"/>
  <c r="O26" i="1"/>
  <c r="O34" i="1"/>
  <c r="O42" i="1"/>
  <c r="O18" i="1"/>
  <c r="P17" i="1"/>
  <c r="O57" i="1"/>
  <c r="P53" i="1"/>
  <c r="S48" i="1"/>
  <c r="P44" i="1"/>
  <c r="O25" i="1"/>
  <c r="S18" i="1"/>
  <c r="S26" i="1"/>
  <c r="S34" i="1"/>
  <c r="S42" i="1"/>
  <c r="S50" i="1"/>
  <c r="S58" i="1"/>
  <c r="S11" i="1"/>
  <c r="S15" i="1"/>
  <c r="S31" i="1"/>
  <c r="S47" i="1"/>
  <c r="S14" i="1"/>
  <c r="S22" i="1"/>
  <c r="S30" i="1"/>
  <c r="S38" i="1"/>
  <c r="S23" i="1"/>
  <c r="S39" i="1"/>
  <c r="S55" i="1"/>
  <c r="S12" i="1"/>
  <c r="S20" i="1"/>
  <c r="S28" i="1"/>
  <c r="S36" i="1"/>
  <c r="S44" i="1"/>
  <c r="S52" i="1"/>
  <c r="S17" i="1"/>
  <c r="S25" i="1"/>
  <c r="S33" i="1"/>
  <c r="S41" i="1"/>
  <c r="S49" i="1"/>
  <c r="S57" i="1"/>
  <c r="S19" i="1"/>
  <c r="S27" i="1"/>
  <c r="S35" i="1"/>
  <c r="S43" i="1"/>
  <c r="S51" i="1"/>
  <c r="S59" i="1"/>
  <c r="S53" i="1"/>
  <c r="O50" i="1"/>
  <c r="R45" i="1"/>
  <c r="P13" i="1"/>
  <c r="P29" i="1"/>
  <c r="P37" i="1"/>
  <c r="P21" i="1"/>
  <c r="O49" i="1"/>
  <c r="P39" i="1"/>
  <c r="R19" i="1"/>
  <c r="R27" i="1"/>
  <c r="R35" i="1"/>
  <c r="R43" i="1"/>
  <c r="R48" i="1"/>
  <c r="R56" i="1"/>
  <c r="Q16" i="1"/>
  <c r="Q24" i="1"/>
  <c r="Q32" i="1"/>
  <c r="Q40" i="1"/>
  <c r="O11" i="1"/>
  <c r="S56" i="1"/>
  <c r="P52" i="1"/>
  <c r="Q48" i="1"/>
  <c r="O44" i="1"/>
  <c r="R37" i="1"/>
  <c r="P31" i="1"/>
  <c r="S24" i="1"/>
  <c r="Q18" i="1"/>
  <c r="O12" i="1"/>
  <c r="P58" i="1"/>
  <c r="O55" i="1"/>
  <c r="Q53" i="1"/>
  <c r="P50" i="1"/>
  <c r="O47" i="1"/>
  <c r="Q45" i="1"/>
  <c r="P42" i="1"/>
  <c r="O39" i="1"/>
  <c r="Q37" i="1"/>
  <c r="P34" i="1"/>
  <c r="R32" i="1"/>
  <c r="O31" i="1"/>
  <c r="Q29" i="1"/>
  <c r="P26" i="1"/>
  <c r="O23" i="1"/>
  <c r="Q21" i="1"/>
  <c r="P18" i="1"/>
  <c r="R16" i="1"/>
  <c r="O15" i="1"/>
  <c r="Q13" i="1"/>
  <c r="P11" i="1"/>
  <c r="Q59" i="1"/>
  <c r="P56" i="1"/>
  <c r="R54" i="1"/>
  <c r="O53" i="1"/>
  <c r="Q51" i="1"/>
  <c r="P48" i="1"/>
  <c r="R46" i="1"/>
  <c r="O45" i="1"/>
  <c r="Q43" i="1"/>
  <c r="P40" i="1"/>
  <c r="R38" i="1"/>
  <c r="O37" i="1"/>
  <c r="Q35" i="1"/>
  <c r="P32" i="1"/>
  <c r="R30" i="1"/>
  <c r="O29" i="1"/>
  <c r="Q27" i="1"/>
  <c r="P24" i="1"/>
  <c r="R22" i="1"/>
  <c r="O21" i="1"/>
  <c r="Q19" i="1"/>
  <c r="P16" i="1"/>
  <c r="R14" i="1"/>
  <c r="O13" i="1"/>
  <c r="Q11" i="1"/>
  <c r="P59" i="1"/>
  <c r="R57" i="1"/>
  <c r="O56" i="1"/>
  <c r="Q54" i="1"/>
  <c r="P51" i="1"/>
  <c r="R49" i="1"/>
  <c r="O48" i="1"/>
  <c r="Q46" i="1"/>
  <c r="P43" i="1"/>
  <c r="R41" i="1"/>
  <c r="O40" i="1"/>
  <c r="Q38" i="1"/>
  <c r="P35" i="1"/>
  <c r="R33" i="1"/>
  <c r="O32" i="1"/>
  <c r="Q30" i="1"/>
  <c r="P27" i="1"/>
  <c r="R25" i="1"/>
  <c r="O24" i="1"/>
  <c r="Q22" i="1"/>
  <c r="P19" i="1"/>
  <c r="R17" i="1"/>
  <c r="O16" i="1"/>
  <c r="Q14" i="1"/>
  <c r="O59" i="1"/>
  <c r="R52" i="1"/>
  <c r="Q49" i="1"/>
  <c r="P46" i="1"/>
  <c r="O43" i="1"/>
  <c r="R36" i="1"/>
  <c r="Q33" i="1"/>
  <c r="P30" i="1"/>
  <c r="O27" i="1"/>
  <c r="O19" i="1"/>
  <c r="R12" i="1"/>
  <c r="R11" i="1"/>
  <c r="Q57" i="1"/>
  <c r="P54" i="1"/>
  <c r="O51" i="1"/>
  <c r="R44" i="1"/>
  <c r="Q41" i="1"/>
  <c r="P38" i="1"/>
  <c r="O35" i="1"/>
  <c r="R28" i="1"/>
  <c r="Q25" i="1"/>
  <c r="P22" i="1"/>
  <c r="R20" i="1"/>
  <c r="Q17" i="1"/>
  <c r="P14" i="1"/>
  <c r="P57" i="1"/>
  <c r="R55" i="1"/>
  <c r="O54" i="1"/>
  <c r="Q52" i="1"/>
  <c r="P49" i="1"/>
  <c r="R47" i="1"/>
  <c r="O46" i="1"/>
  <c r="Q44" i="1"/>
  <c r="P41" i="1"/>
  <c r="R39" i="1"/>
  <c r="O38" i="1"/>
  <c r="Q36" i="1"/>
  <c r="P33" i="1"/>
  <c r="R31" i="1"/>
  <c r="O30" i="1"/>
  <c r="Q28" i="1"/>
  <c r="P25" i="1"/>
  <c r="R23" i="1"/>
  <c r="O22" i="1"/>
  <c r="Q20" i="1"/>
  <c r="N15" i="1"/>
  <c r="N58" i="1"/>
  <c r="N51" i="1"/>
  <c r="N44" i="1"/>
  <c r="N37" i="1"/>
  <c r="N26" i="1"/>
  <c r="N19" i="1"/>
  <c r="N11" i="1"/>
  <c r="N55" i="1"/>
  <c r="N48" i="1"/>
  <c r="N30" i="1"/>
  <c r="N23" i="1"/>
  <c r="N16" i="1"/>
  <c r="N52" i="1"/>
  <c r="N27" i="1"/>
  <c r="N56" i="1"/>
  <c r="N49" i="1"/>
  <c r="N38" i="1"/>
  <c r="N31" i="1"/>
  <c r="N24" i="1"/>
  <c r="N17" i="1"/>
  <c r="N53" i="1"/>
  <c r="N42" i="1"/>
  <c r="N35" i="1"/>
  <c r="N28" i="1"/>
  <c r="N21" i="1"/>
  <c r="N14" i="1"/>
  <c r="N41" i="1"/>
  <c r="N13" i="1"/>
  <c r="N59" i="1"/>
  <c r="N45" i="1"/>
  <c r="N34" i="1"/>
  <c r="N20" i="1"/>
  <c r="N57" i="1"/>
  <c r="N46" i="1"/>
  <c r="N39" i="1"/>
  <c r="N32" i="1"/>
  <c r="N25" i="1"/>
  <c r="N50" i="1"/>
  <c r="N43" i="1"/>
  <c r="N36" i="1"/>
  <c r="N29" i="1"/>
  <c r="N18" i="1"/>
  <c r="N54" i="1"/>
  <c r="N47" i="1"/>
  <c r="N40" i="1"/>
  <c r="N33" i="1"/>
  <c r="N22" i="1"/>
  <c r="N12" i="1"/>
  <c r="M58" i="1"/>
  <c r="M54" i="1"/>
  <c r="M50" i="1"/>
  <c r="M46" i="1"/>
  <c r="M42" i="1"/>
  <c r="M38" i="1"/>
  <c r="M34" i="1"/>
  <c r="M30" i="1"/>
  <c r="M26" i="1"/>
  <c r="M22" i="1"/>
  <c r="M18" i="1"/>
  <c r="I5" i="2" l="1"/>
  <c r="O44" i="2" s="1"/>
  <c r="I7" i="2"/>
  <c r="Q38" i="2" s="1"/>
  <c r="I8" i="2"/>
  <c r="R46" i="2" s="1"/>
  <c r="I9" i="2"/>
  <c r="S56" i="2" s="1"/>
  <c r="I6" i="2"/>
  <c r="P16" i="2" s="1"/>
  <c r="T29" i="1"/>
  <c r="U29" i="1" s="1"/>
  <c r="V29" i="1" s="1"/>
  <c r="T43" i="1"/>
  <c r="U43" i="1" s="1"/>
  <c r="V43" i="1" s="1"/>
  <c r="T15" i="1"/>
  <c r="U15" i="1" s="1"/>
  <c r="V15" i="1" s="1"/>
  <c r="T49" i="1"/>
  <c r="U49" i="1" s="1"/>
  <c r="V49" i="1" s="1"/>
  <c r="T56" i="1"/>
  <c r="U56" i="1" s="1"/>
  <c r="V56" i="1" s="1"/>
  <c r="T30" i="1"/>
  <c r="U30" i="1" s="1"/>
  <c r="V30" i="1" s="1"/>
  <c r="T46" i="1"/>
  <c r="U46" i="1" s="1"/>
  <c r="V46" i="1" s="1"/>
  <c r="T44" i="1"/>
  <c r="U44" i="1" s="1"/>
  <c r="V44" i="1" s="1"/>
  <c r="T22" i="1"/>
  <c r="U22" i="1" s="1"/>
  <c r="V22" i="1" s="1"/>
  <c r="T54" i="1"/>
  <c r="U54" i="1" s="1"/>
  <c r="V54" i="1" s="1"/>
  <c r="T28" i="1"/>
  <c r="U28" i="1" s="1"/>
  <c r="V28" i="1" s="1"/>
  <c r="T51" i="1"/>
  <c r="U51" i="1" s="1"/>
  <c r="V51" i="1" s="1"/>
  <c r="T16" i="1"/>
  <c r="U16" i="1" s="1"/>
  <c r="V16" i="1" s="1"/>
  <c r="T32" i="1"/>
  <c r="U32" i="1" s="1"/>
  <c r="V32" i="1" s="1"/>
  <c r="T13" i="1"/>
  <c r="U13" i="1" s="1"/>
  <c r="V13" i="1" s="1"/>
  <c r="T45" i="1"/>
  <c r="U45" i="1" s="1"/>
  <c r="V45" i="1" s="1"/>
  <c r="T47" i="1"/>
  <c r="U47" i="1" s="1"/>
  <c r="V47" i="1" s="1"/>
  <c r="T50" i="1"/>
  <c r="U50" i="1" s="1"/>
  <c r="V50" i="1" s="1"/>
  <c r="T52" i="1"/>
  <c r="U52" i="1" s="1"/>
  <c r="V52" i="1" s="1"/>
  <c r="T48" i="1"/>
  <c r="U48" i="1" s="1"/>
  <c r="V48" i="1" s="1"/>
  <c r="T31" i="1"/>
  <c r="U31" i="1" s="1"/>
  <c r="V31" i="1" s="1"/>
  <c r="T57" i="1"/>
  <c r="U57" i="1" s="1"/>
  <c r="V57" i="1" s="1"/>
  <c r="T33" i="1"/>
  <c r="U33" i="1" s="1"/>
  <c r="V33" i="1" s="1"/>
  <c r="T55" i="1"/>
  <c r="U55" i="1" s="1"/>
  <c r="V55" i="1" s="1"/>
  <c r="T18" i="1"/>
  <c r="U18" i="1" s="1"/>
  <c r="V18" i="1" s="1"/>
  <c r="T17" i="1"/>
  <c r="U17" i="1" s="1"/>
  <c r="V17" i="1" s="1"/>
  <c r="T35" i="1"/>
  <c r="U35" i="1" s="1"/>
  <c r="V35" i="1" s="1"/>
  <c r="T24" i="1"/>
  <c r="U24" i="1" s="1"/>
  <c r="V24" i="1" s="1"/>
  <c r="T21" i="1"/>
  <c r="U21" i="1" s="1"/>
  <c r="V21" i="1" s="1"/>
  <c r="T53" i="1"/>
  <c r="U53" i="1" s="1"/>
  <c r="V53" i="1" s="1"/>
  <c r="T42" i="1"/>
  <c r="U42" i="1" s="1"/>
  <c r="V42" i="1" s="1"/>
  <c r="T14" i="1"/>
  <c r="U14" i="1" s="1"/>
  <c r="V14" i="1" s="1"/>
  <c r="T20" i="1"/>
  <c r="U20" i="1" s="1"/>
  <c r="V20" i="1" s="1"/>
  <c r="T40" i="1"/>
  <c r="U40" i="1" s="1"/>
  <c r="V40" i="1" s="1"/>
  <c r="T19" i="1"/>
  <c r="U19" i="1" s="1"/>
  <c r="V19" i="1" s="1"/>
  <c r="T39" i="1"/>
  <c r="U39" i="1" s="1"/>
  <c r="V39" i="1" s="1"/>
  <c r="T12" i="1"/>
  <c r="U12" i="1" s="1"/>
  <c r="V12" i="1" s="1"/>
  <c r="T25" i="1"/>
  <c r="U25" i="1" s="1"/>
  <c r="V25" i="1" s="1"/>
  <c r="T34" i="1"/>
  <c r="U34" i="1" s="1"/>
  <c r="V34" i="1" s="1"/>
  <c r="T41" i="1"/>
  <c r="U41" i="1" s="1"/>
  <c r="V41" i="1" s="1"/>
  <c r="T58" i="1"/>
  <c r="U58" i="1" s="1"/>
  <c r="V58" i="1" s="1"/>
  <c r="T38" i="1"/>
  <c r="U38" i="1" s="1"/>
  <c r="V38" i="1" s="1"/>
  <c r="T37" i="1"/>
  <c r="U37" i="1" s="1"/>
  <c r="V37" i="1" s="1"/>
  <c r="T27" i="1"/>
  <c r="U27" i="1" s="1"/>
  <c r="V27" i="1" s="1"/>
  <c r="T59" i="1"/>
  <c r="U59" i="1" s="1"/>
  <c r="V59" i="1" s="1"/>
  <c r="T23" i="1"/>
  <c r="U23" i="1" s="1"/>
  <c r="V23" i="1" s="1"/>
  <c r="T11" i="1"/>
  <c r="T26" i="1"/>
  <c r="U26" i="1" s="1"/>
  <c r="V26" i="1" s="1"/>
  <c r="T36" i="1"/>
  <c r="U36" i="1" s="1"/>
  <c r="V36" i="1" s="1"/>
  <c r="R35" i="2" l="1"/>
  <c r="O42" i="2"/>
  <c r="O51" i="2"/>
  <c r="O19" i="2"/>
  <c r="O32" i="2"/>
  <c r="O39" i="2"/>
  <c r="O24" i="2"/>
  <c r="O55" i="2"/>
  <c r="O18" i="2"/>
  <c r="O25" i="2"/>
  <c r="O27" i="2"/>
  <c r="O21" i="2"/>
  <c r="O14" i="2"/>
  <c r="O11" i="2"/>
  <c r="O50" i="2"/>
  <c r="O56" i="2"/>
  <c r="O13" i="2"/>
  <c r="O30" i="2"/>
  <c r="O48" i="2"/>
  <c r="O12" i="2"/>
  <c r="O52" i="2"/>
  <c r="O45" i="2"/>
  <c r="O40" i="2"/>
  <c r="O36" i="2"/>
  <c r="O26" i="2"/>
  <c r="O22" i="2"/>
  <c r="O17" i="2"/>
  <c r="O53" i="2"/>
  <c r="O35" i="2"/>
  <c r="O15" i="2"/>
  <c r="O23" i="2"/>
  <c r="O31" i="2"/>
  <c r="O49" i="2"/>
  <c r="O20" i="2"/>
  <c r="O33" i="2"/>
  <c r="O38" i="2"/>
  <c r="R56" i="2"/>
  <c r="Q56" i="2"/>
  <c r="R36" i="2"/>
  <c r="Q21" i="2"/>
  <c r="R27" i="2"/>
  <c r="Q47" i="2"/>
  <c r="Q37" i="2"/>
  <c r="Q18" i="2"/>
  <c r="Q46" i="2"/>
  <c r="S53" i="2"/>
  <c r="Q39" i="2"/>
  <c r="Q45" i="2"/>
  <c r="Q27" i="2"/>
  <c r="Q13" i="2"/>
  <c r="Q25" i="2"/>
  <c r="O46" i="2"/>
  <c r="Q15" i="2"/>
  <c r="Q36" i="2"/>
  <c r="Q32" i="2"/>
  <c r="Q51" i="2"/>
  <c r="Q48" i="2"/>
  <c r="Q24" i="2"/>
  <c r="Q31" i="2"/>
  <c r="R15" i="2"/>
  <c r="P49" i="2"/>
  <c r="Q58" i="2"/>
  <c r="Q40" i="2"/>
  <c r="Q53" i="2"/>
  <c r="R50" i="2"/>
  <c r="R14" i="2"/>
  <c r="Q52" i="2"/>
  <c r="O59" i="2"/>
  <c r="O41" i="2"/>
  <c r="O58" i="2"/>
  <c r="Q19" i="2"/>
  <c r="O47" i="2"/>
  <c r="O34" i="2"/>
  <c r="Q43" i="2"/>
  <c r="Q17" i="2"/>
  <c r="Q55" i="2"/>
  <c r="Q42" i="2"/>
  <c r="Q35" i="2"/>
  <c r="R21" i="2"/>
  <c r="Q50" i="2"/>
  <c r="Q14" i="2"/>
  <c r="Q49" i="2"/>
  <c r="R52" i="2"/>
  <c r="Q59" i="2"/>
  <c r="Q41" i="2"/>
  <c r="Q30" i="2"/>
  <c r="Q44" i="2"/>
  <c r="P47" i="2"/>
  <c r="Q54" i="2"/>
  <c r="R39" i="2"/>
  <c r="R49" i="2"/>
  <c r="P55" i="2"/>
  <c r="R55" i="2"/>
  <c r="R30" i="2"/>
  <c r="P19" i="2"/>
  <c r="P11" i="2"/>
  <c r="Q34" i="2"/>
  <c r="R20" i="2"/>
  <c r="R28" i="2"/>
  <c r="O29" i="2"/>
  <c r="O28" i="2"/>
  <c r="O57" i="2"/>
  <c r="R53" i="2"/>
  <c r="P15" i="2"/>
  <c r="R40" i="2"/>
  <c r="R25" i="2"/>
  <c r="O43" i="2"/>
  <c r="Q23" i="2"/>
  <c r="Q33" i="2"/>
  <c r="Q29" i="2"/>
  <c r="Q22" i="2"/>
  <c r="Q57" i="2"/>
  <c r="S45" i="2"/>
  <c r="P52" i="2"/>
  <c r="P43" i="2"/>
  <c r="P38" i="2"/>
  <c r="S37" i="2"/>
  <c r="S12" i="2"/>
  <c r="S51" i="2"/>
  <c r="S21" i="2"/>
  <c r="P34" i="2"/>
  <c r="P59" i="2"/>
  <c r="S25" i="2"/>
  <c r="S32" i="2"/>
  <c r="S33" i="2"/>
  <c r="S19" i="2"/>
  <c r="R11" i="2"/>
  <c r="P28" i="2"/>
  <c r="P57" i="2"/>
  <c r="P39" i="2"/>
  <c r="R42" i="2"/>
  <c r="S27" i="2"/>
  <c r="P14" i="2"/>
  <c r="P35" i="2"/>
  <c r="S52" i="2"/>
  <c r="P36" i="2"/>
  <c r="R43" i="2"/>
  <c r="S30" i="2"/>
  <c r="R19" i="2"/>
  <c r="R18" i="2"/>
  <c r="S11" i="2"/>
  <c r="R29" i="2"/>
  <c r="P46" i="2"/>
  <c r="S28" i="2"/>
  <c r="R57" i="2"/>
  <c r="S50" i="2"/>
  <c r="P45" i="2"/>
  <c r="P42" i="2"/>
  <c r="P40" i="2"/>
  <c r="S49" i="2"/>
  <c r="S35" i="2"/>
  <c r="P20" i="2"/>
  <c r="R41" i="2"/>
  <c r="S43" i="2"/>
  <c r="S55" i="2"/>
  <c r="P58" i="2"/>
  <c r="P26" i="2"/>
  <c r="P18" i="2"/>
  <c r="R48" i="2"/>
  <c r="P29" i="2"/>
  <c r="R38" i="2"/>
  <c r="S34" i="2"/>
  <c r="S57" i="2"/>
  <c r="S59" i="2"/>
  <c r="P24" i="2"/>
  <c r="S36" i="2"/>
  <c r="P12" i="2"/>
  <c r="P41" i="2"/>
  <c r="P51" i="2"/>
  <c r="P48" i="2"/>
  <c r="P22" i="2"/>
  <c r="P54" i="2"/>
  <c r="S47" i="2"/>
  <c r="S29" i="2"/>
  <c r="S22" i="2"/>
  <c r="S15" i="2"/>
  <c r="P53" i="2"/>
  <c r="S39" i="2"/>
  <c r="S31" i="2"/>
  <c r="R31" i="2"/>
  <c r="R26" i="2"/>
  <c r="R58" i="2"/>
  <c r="R32" i="2"/>
  <c r="R17" i="2"/>
  <c r="R45" i="2"/>
  <c r="R16" i="2"/>
  <c r="P13" i="2"/>
  <c r="S20" i="2"/>
  <c r="S41" i="2"/>
  <c r="R23" i="2"/>
  <c r="S26" i="2"/>
  <c r="R24" i="2"/>
  <c r="P56" i="2"/>
  <c r="S40" i="2"/>
  <c r="R13" i="2"/>
  <c r="R37" i="2"/>
  <c r="S23" i="2"/>
  <c r="P30" i="2"/>
  <c r="P33" i="2"/>
  <c r="Q20" i="2"/>
  <c r="Q11" i="2"/>
  <c r="Q26" i="2"/>
  <c r="Q12" i="2"/>
  <c r="S18" i="2"/>
  <c r="S48" i="2"/>
  <c r="R47" i="2"/>
  <c r="S46" i="2"/>
  <c r="R22" i="2"/>
  <c r="R34" i="2"/>
  <c r="R54" i="2"/>
  <c r="S16" i="2"/>
  <c r="S44" i="2"/>
  <c r="S54" i="2"/>
  <c r="P50" i="2"/>
  <c r="S42" i="2"/>
  <c r="S14" i="2"/>
  <c r="P17" i="2"/>
  <c r="R12" i="2"/>
  <c r="P37" i="2"/>
  <c r="S58" i="2"/>
  <c r="R51" i="2"/>
  <c r="R44" i="2"/>
  <c r="S38" i="2"/>
  <c r="P21" i="2"/>
  <c r="P31" i="2"/>
  <c r="P27" i="2"/>
  <c r="S24" i="2"/>
  <c r="S17" i="2"/>
  <c r="S13" i="2"/>
  <c r="R59" i="2"/>
  <c r="P25" i="2"/>
  <c r="P32" i="2"/>
  <c r="P23" i="2"/>
  <c r="R33" i="2"/>
  <c r="P44" i="2"/>
  <c r="Q28" i="2"/>
  <c r="O37" i="2"/>
  <c r="O16" i="2"/>
  <c r="O54" i="2"/>
  <c r="Q16" i="2"/>
  <c r="T9" i="1"/>
  <c r="U11" i="1"/>
  <c r="V11" i="1" s="1"/>
  <c r="T56" i="2" l="1"/>
  <c r="U56" i="2" s="1"/>
  <c r="V56" i="2" s="1"/>
  <c r="T53" i="2"/>
  <c r="U53" i="2" s="1"/>
  <c r="V53" i="2" s="1"/>
  <c r="T19" i="2"/>
  <c r="U19" i="2" s="1"/>
  <c r="V19" i="2" s="1"/>
  <c r="T36" i="2"/>
  <c r="U36" i="2" s="1"/>
  <c r="V36" i="2" s="1"/>
  <c r="T32" i="2"/>
  <c r="U32" i="2" s="1"/>
  <c r="V32" i="2" s="1"/>
  <c r="T21" i="2"/>
  <c r="U21" i="2" s="1"/>
  <c r="V21" i="2" s="1"/>
  <c r="T25" i="2"/>
  <c r="U25" i="2" s="1"/>
  <c r="V25" i="2" s="1"/>
  <c r="T46" i="2"/>
  <c r="U46" i="2" s="1"/>
  <c r="V46" i="2" s="1"/>
  <c r="T12" i="2"/>
  <c r="U12" i="2" s="1"/>
  <c r="V12" i="2" s="1"/>
  <c r="T52" i="2"/>
  <c r="U52" i="2" s="1"/>
  <c r="V52" i="2" s="1"/>
  <c r="T43" i="2"/>
  <c r="U43" i="2" s="1"/>
  <c r="V43" i="2" s="1"/>
  <c r="T33" i="2"/>
  <c r="U33" i="2" s="1"/>
  <c r="V33" i="2" s="1"/>
  <c r="T59" i="2"/>
  <c r="U59" i="2" s="1"/>
  <c r="V59" i="2" s="1"/>
  <c r="T50" i="2"/>
  <c r="U50" i="2" s="1"/>
  <c r="V50" i="2" s="1"/>
  <c r="T47" i="2"/>
  <c r="U47" i="2" s="1"/>
  <c r="V47" i="2" s="1"/>
  <c r="T30" i="2"/>
  <c r="U30" i="2" s="1"/>
  <c r="V30" i="2" s="1"/>
  <c r="T49" i="2"/>
  <c r="U49" i="2" s="1"/>
  <c r="V49" i="2" s="1"/>
  <c r="T35" i="2"/>
  <c r="U35" i="2" s="1"/>
  <c r="V35" i="2" s="1"/>
  <c r="T55" i="2"/>
  <c r="U55" i="2" s="1"/>
  <c r="V55" i="2" s="1"/>
  <c r="T27" i="2"/>
  <c r="U27" i="2" s="1"/>
  <c r="V27" i="2" s="1"/>
  <c r="T28" i="2"/>
  <c r="U28" i="2" s="1"/>
  <c r="V28" i="2" s="1"/>
  <c r="T41" i="2"/>
  <c r="U41" i="2" s="1"/>
  <c r="V41" i="2" s="1"/>
  <c r="T15" i="2"/>
  <c r="U15" i="2" s="1"/>
  <c r="V15" i="2" s="1"/>
  <c r="T23" i="2"/>
  <c r="U23" i="2" s="1"/>
  <c r="V23" i="2" s="1"/>
  <c r="T48" i="2"/>
  <c r="U48" i="2" s="1"/>
  <c r="V48" i="2" s="1"/>
  <c r="T51" i="2"/>
  <c r="U51" i="2" s="1"/>
  <c r="V51" i="2" s="1"/>
  <c r="T54" i="2"/>
  <c r="U54" i="2" s="1"/>
  <c r="V54" i="2" s="1"/>
  <c r="T16" i="2"/>
  <c r="U16" i="2" s="1"/>
  <c r="V16" i="2" s="1"/>
  <c r="T24" i="2"/>
  <c r="U24" i="2" s="1"/>
  <c r="V24" i="2" s="1"/>
  <c r="T18" i="2"/>
  <c r="U18" i="2" s="1"/>
  <c r="V18" i="2" s="1"/>
  <c r="T13" i="2"/>
  <c r="U13" i="2" s="1"/>
  <c r="V13" i="2" s="1"/>
  <c r="T57" i="2"/>
  <c r="U57" i="2" s="1"/>
  <c r="V57" i="2" s="1"/>
  <c r="T20" i="2"/>
  <c r="U20" i="2" s="1"/>
  <c r="V20" i="2" s="1"/>
  <c r="T45" i="2"/>
  <c r="U45" i="2" s="1"/>
  <c r="V45" i="2" s="1"/>
  <c r="T14" i="2"/>
  <c r="U14" i="2" s="1"/>
  <c r="V14" i="2" s="1"/>
  <c r="T17" i="2"/>
  <c r="U17" i="2" s="1"/>
  <c r="V17" i="2" s="1"/>
  <c r="T26" i="2"/>
  <c r="U26" i="2" s="1"/>
  <c r="V26" i="2" s="1"/>
  <c r="T44" i="2"/>
  <c r="U44" i="2" s="1"/>
  <c r="V44" i="2" s="1"/>
  <c r="T34" i="2"/>
  <c r="U34" i="2" s="1"/>
  <c r="V34" i="2" s="1"/>
  <c r="T11" i="2"/>
  <c r="U11" i="2" s="1"/>
  <c r="V11" i="2" s="1"/>
  <c r="T39" i="2"/>
  <c r="U39" i="2" s="1"/>
  <c r="V39" i="2" s="1"/>
  <c r="T38" i="2"/>
  <c r="U38" i="2" s="1"/>
  <c r="V38" i="2" s="1"/>
  <c r="T58" i="2"/>
  <c r="U58" i="2" s="1"/>
  <c r="V58" i="2" s="1"/>
  <c r="T29" i="2"/>
  <c r="U29" i="2" s="1"/>
  <c r="V29" i="2" s="1"/>
  <c r="T42" i="2"/>
  <c r="U42" i="2" s="1"/>
  <c r="V42" i="2" s="1"/>
  <c r="T40" i="2"/>
  <c r="U40" i="2" s="1"/>
  <c r="V40" i="2" s="1"/>
  <c r="T31" i="2"/>
  <c r="U31" i="2" s="1"/>
  <c r="V31" i="2" s="1"/>
  <c r="T22" i="2"/>
  <c r="U22" i="2" s="1"/>
  <c r="V22" i="2" s="1"/>
  <c r="T37" i="2"/>
  <c r="U37" i="2" s="1"/>
  <c r="V37" i="2" s="1"/>
  <c r="T9" i="2" l="1"/>
</calcChain>
</file>

<file path=xl/sharedStrings.xml><?xml version="1.0" encoding="utf-8"?>
<sst xmlns="http://schemas.openxmlformats.org/spreadsheetml/2006/main" count="158" uniqueCount="75">
  <si>
    <t>City #</t>
  </si>
  <si>
    <t>Median Age</t>
  </si>
  <si>
    <t>Unemployment rate</t>
  </si>
  <si>
    <t>Per capita income(000's)</t>
  </si>
  <si>
    <t>Albuquerque</t>
  </si>
  <si>
    <t>Atlanta</t>
  </si>
  <si>
    <t>Austin</t>
  </si>
  <si>
    <t>Baltimore</t>
  </si>
  <si>
    <t>Boston</t>
  </si>
  <si>
    <t>Charlotte</t>
  </si>
  <si>
    <t>Chicago</t>
  </si>
  <si>
    <t>Cincinnati</t>
  </si>
  <si>
    <t>Cleveland</t>
  </si>
  <si>
    <t>Columbus</t>
  </si>
  <si>
    <t>Dallas</t>
  </si>
  <si>
    <t>Denver</t>
  </si>
  <si>
    <t>Detroit</t>
  </si>
  <si>
    <t>El Paso</t>
  </si>
  <si>
    <t>Fort Worth</t>
  </si>
  <si>
    <t>Fresno</t>
  </si>
  <si>
    <t>Honolulu</t>
  </si>
  <si>
    <t>Houston</t>
  </si>
  <si>
    <t>Indianapolis</t>
  </si>
  <si>
    <t>Jacksonville</t>
  </si>
  <si>
    <t>Kansas City</t>
  </si>
  <si>
    <t>Las Vegas</t>
  </si>
  <si>
    <t>Long Beach</t>
  </si>
  <si>
    <t>Los Angeles</t>
  </si>
  <si>
    <t>Memphis</t>
  </si>
  <si>
    <t>Miami</t>
  </si>
  <si>
    <t>Milwaukee</t>
  </si>
  <si>
    <t>Minneapolis</t>
  </si>
  <si>
    <t>Nashville</t>
  </si>
  <si>
    <t>New Orleans</t>
  </si>
  <si>
    <t>NY</t>
  </si>
  <si>
    <t>Oakland</t>
  </si>
  <si>
    <t>Oklahoma City</t>
  </si>
  <si>
    <t>Omaha</t>
  </si>
  <si>
    <t>Philadelphia</t>
  </si>
  <si>
    <t>Phoenix</t>
  </si>
  <si>
    <t>Pittsburgh</t>
  </si>
  <si>
    <t>Portland</t>
  </si>
  <si>
    <t>Sacramento</t>
  </si>
  <si>
    <t>St. Louis</t>
  </si>
  <si>
    <t>San Antonio</t>
  </si>
  <si>
    <t>San Diego</t>
  </si>
  <si>
    <t>San Francisco</t>
  </si>
  <si>
    <t>San Jose</t>
  </si>
  <si>
    <t>Seattle</t>
  </si>
  <si>
    <t>Toledo</t>
  </si>
  <si>
    <t>Tucson</t>
  </si>
  <si>
    <t>Tulsa</t>
  </si>
  <si>
    <t>Virginia Beach</t>
  </si>
  <si>
    <t>Mean</t>
  </si>
  <si>
    <t>Std. dev</t>
  </si>
  <si>
    <t>z Black</t>
  </si>
  <si>
    <t>z Hispanic</t>
  </si>
  <si>
    <t>z Asian</t>
  </si>
  <si>
    <t>z Age</t>
  </si>
  <si>
    <t>z Unemployment</t>
  </si>
  <si>
    <t>z Income</t>
  </si>
  <si>
    <t>Squared distance to:</t>
  </si>
  <si>
    <t>Column</t>
  </si>
  <si>
    <t>Min distance</t>
  </si>
  <si>
    <t>Cluster #</t>
  </si>
  <si>
    <t>City Name</t>
  </si>
  <si>
    <t>Assigned to City</t>
  </si>
  <si>
    <t>% Black</t>
  </si>
  <si>
    <t>% Hispanic</t>
  </si>
  <si>
    <t>% Asian</t>
  </si>
  <si>
    <t>Medoid 3</t>
  </si>
  <si>
    <t>Medoid 4</t>
  </si>
  <si>
    <t>Medoid 2</t>
  </si>
  <si>
    <t>Medoid 1</t>
  </si>
  <si>
    <t>Medoid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</si>
</sst>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6" xfId="0" applyFont="1" applyBorder="1"/>
    <xf numFmtId="0" fontId="0" fillId="2" borderId="2" xfId="0" applyFill="1" applyBorder="1"/>
    <xf numFmtId="0" fontId="4" fillId="0" borderId="0" xfId="0" applyFont="1"/>
    <xf numFmtId="0" fontId="2" fillId="0" borderId="0" xfId="0" applyFont="1"/>
    <xf numFmtId="0" fontId="3" fillId="0" borderId="0" xfId="0" applyFont="1"/>
    <xf numFmtId="165" fontId="4" fillId="0" borderId="0" xfId="0" applyNumberFormat="1" applyFont="1"/>
    <xf numFmtId="164" fontId="4" fillId="0" borderId="0" xfId="0" applyNumberFormat="1" applyFont="1"/>
    <xf numFmtId="0" fontId="0" fillId="0" borderId="0" xfId="0" applyFont="1"/>
    <xf numFmtId="0" fontId="0" fillId="0" borderId="7" xfId="0" applyFont="1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4E10-A9B4-491C-9282-C294302F14C9}">
  <dimension ref="A1:V59"/>
  <sheetViews>
    <sheetView topLeftCell="G1" workbookViewId="0">
      <selection activeCell="T4" sqref="T4"/>
    </sheetView>
  </sheetViews>
  <sheetFormatPr defaultRowHeight="15" x14ac:dyDescent="0.25"/>
  <cols>
    <col min="2" max="2" width="14.5703125" bestFit="1" customWidth="1"/>
    <col min="3" max="3" width="9.140625" customWidth="1"/>
    <col min="6" max="6" width="10.85546875" customWidth="1"/>
    <col min="7" max="7" width="14.85546875" bestFit="1" customWidth="1"/>
    <col min="8" max="8" width="13.5703125" customWidth="1"/>
    <col min="13" max="13" width="14.7109375" customWidth="1"/>
    <col min="20" max="20" width="13.7109375" customWidth="1"/>
    <col min="22" max="22" width="12.7109375" bestFit="1" customWidth="1"/>
  </cols>
  <sheetData>
    <row r="1" spans="1:22" x14ac:dyDescent="0.25">
      <c r="B1" s="11" t="s">
        <v>53</v>
      </c>
      <c r="C1" s="12">
        <f>AVERAGE(C11:C59)</f>
        <v>24.346938775510203</v>
      </c>
      <c r="D1" s="12">
        <f t="shared" ref="D1:F1" si="0">AVERAGE(D11:D59)</f>
        <v>14.591836734693878</v>
      </c>
      <c r="E1" s="12">
        <f t="shared" si="0"/>
        <v>6.0408163265306118</v>
      </c>
      <c r="F1" s="12">
        <f t="shared" si="0"/>
        <v>31.877551020408163</v>
      </c>
      <c r="G1" s="12">
        <f>AVERAGE(G11:G59)</f>
        <v>7.0204081632653059</v>
      </c>
      <c r="H1" s="12">
        <f>AVERAGE(H11:H59)</f>
        <v>20.918367346938776</v>
      </c>
      <c r="I1" s="9"/>
      <c r="J1" s="9"/>
      <c r="K1" s="9"/>
      <c r="L1" s="9"/>
      <c r="M1" s="9"/>
      <c r="N1" s="9"/>
    </row>
    <row r="2" spans="1:22" x14ac:dyDescent="0.25">
      <c r="B2" s="11" t="s">
        <v>54</v>
      </c>
      <c r="C2" s="12">
        <f>STDEV(C11:C59)</f>
        <v>18.110253794936359</v>
      </c>
      <c r="D2" s="12">
        <f t="shared" ref="D2:F2" si="1">STDEV(D11:D59)</f>
        <v>16.472095554992059</v>
      </c>
      <c r="E2" s="12">
        <f t="shared" si="1"/>
        <v>11.144802943662182</v>
      </c>
      <c r="F2" s="12">
        <f t="shared" si="1"/>
        <v>1.9961698017831599</v>
      </c>
      <c r="G2" s="12">
        <f>STDEV(G11:G59)</f>
        <v>2.6886319005394981</v>
      </c>
      <c r="H2" s="12">
        <f>STDEV(H11:H59)</f>
        <v>3.3343960890859332</v>
      </c>
      <c r="I2" s="9"/>
      <c r="J2" s="9"/>
      <c r="K2" s="9"/>
      <c r="L2" s="9"/>
      <c r="M2" s="9"/>
      <c r="N2" s="9"/>
      <c r="O2" s="10"/>
    </row>
    <row r="3" spans="1:22" x14ac:dyDescent="0.25">
      <c r="B3" s="10"/>
      <c r="C3" s="9"/>
      <c r="D3" s="9"/>
      <c r="E3" s="9"/>
      <c r="F3" s="9"/>
      <c r="G3" s="9"/>
      <c r="H3" s="9"/>
      <c r="I3" s="23" t="s">
        <v>62</v>
      </c>
      <c r="J3" s="23"/>
      <c r="K3" s="23"/>
      <c r="L3" s="23"/>
      <c r="M3" s="23"/>
      <c r="N3" s="23"/>
      <c r="O3" s="10"/>
    </row>
    <row r="4" spans="1:22" x14ac:dyDescent="0.25">
      <c r="B4" s="10"/>
      <c r="C4" s="9"/>
      <c r="D4" s="9"/>
      <c r="E4" s="9"/>
      <c r="F4" s="9" t="s">
        <v>64</v>
      </c>
      <c r="G4" s="9" t="s">
        <v>0</v>
      </c>
      <c r="H4" s="9" t="s">
        <v>65</v>
      </c>
      <c r="I4" s="9">
        <v>9</v>
      </c>
      <c r="J4" s="9">
        <v>10</v>
      </c>
      <c r="K4" s="9">
        <v>11</v>
      </c>
      <c r="L4" s="9">
        <v>12</v>
      </c>
      <c r="M4" s="9">
        <v>13</v>
      </c>
      <c r="N4" s="9">
        <v>14</v>
      </c>
      <c r="O4" s="10"/>
    </row>
    <row r="5" spans="1:22" x14ac:dyDescent="0.25">
      <c r="B5" s="10"/>
      <c r="C5" s="9"/>
      <c r="D5" s="9"/>
      <c r="E5" s="14"/>
      <c r="F5" s="9">
        <v>1</v>
      </c>
      <c r="G5" s="9">
        <v>34</v>
      </c>
      <c r="H5" s="9" t="str">
        <f>VLOOKUP(G5,A11:B59,2,0)</f>
        <v>Omaha</v>
      </c>
      <c r="I5" s="13">
        <f>VLOOKUP($G5,$A$11:$N$59,I$4,0)</f>
        <v>-0.62654775046183042</v>
      </c>
      <c r="J5" s="13">
        <f t="shared" ref="J5:N9" si="2">VLOOKUP($G5,$A$11:$N$59,J$4,0)</f>
        <v>-0.70372568541716829</v>
      </c>
      <c r="K5" s="13">
        <f t="shared" si="2"/>
        <v>-0.45230196998657746</v>
      </c>
      <c r="L5" s="13">
        <f t="shared" si="2"/>
        <v>6.1341965739815707E-2</v>
      </c>
      <c r="M5" s="13">
        <f t="shared" si="2"/>
        <v>-0.75146328616419855</v>
      </c>
      <c r="N5" s="13">
        <f t="shared" si="2"/>
        <v>-0.27542239206216523</v>
      </c>
      <c r="O5" s="10"/>
    </row>
    <row r="6" spans="1:22" x14ac:dyDescent="0.25">
      <c r="B6" s="10"/>
      <c r="C6" s="10"/>
      <c r="E6" s="9"/>
      <c r="F6">
        <v>2</v>
      </c>
      <c r="G6">
        <v>17</v>
      </c>
      <c r="H6" s="9" t="str">
        <f t="shared" ref="H6:H9" si="3">VLOOKUP(G6,A12:B60,2,0)</f>
        <v>Honolulu</v>
      </c>
      <c r="I6" s="13">
        <f t="shared" ref="I6:I9" si="4">VLOOKUP($G6,$A$11:$N$59,I$4,0)</f>
        <v>-1.2891558031085144</v>
      </c>
      <c r="J6" s="13">
        <f t="shared" si="2"/>
        <v>-0.58230822560927664</v>
      </c>
      <c r="K6" s="13">
        <f t="shared" si="2"/>
        <v>5.8286525120132628</v>
      </c>
      <c r="L6" s="13">
        <f t="shared" si="2"/>
        <v>2.5661389001156119</v>
      </c>
      <c r="M6" s="13">
        <f t="shared" si="2"/>
        <v>-0.75146328616419855</v>
      </c>
      <c r="N6" s="13">
        <f t="shared" si="2"/>
        <v>0.92419513780859786</v>
      </c>
    </row>
    <row r="7" spans="1:22" x14ac:dyDescent="0.25">
      <c r="F7">
        <v>3</v>
      </c>
      <c r="G7">
        <v>24</v>
      </c>
      <c r="H7" s="9" t="str">
        <f t="shared" si="3"/>
        <v>Los Angeles</v>
      </c>
      <c r="I7" s="13">
        <f t="shared" si="4"/>
        <v>-0.57133041274127339</v>
      </c>
      <c r="J7" s="13">
        <f t="shared" si="2"/>
        <v>1.5424973210288284</v>
      </c>
      <c r="K7" s="13">
        <f t="shared" si="2"/>
        <v>0.35524932055625924</v>
      </c>
      <c r="L7" s="13">
        <f t="shared" si="2"/>
        <v>-0.43961742113534358</v>
      </c>
      <c r="M7" s="13">
        <f t="shared" si="2"/>
        <v>1.480154957596149</v>
      </c>
      <c r="N7" s="13">
        <f t="shared" si="2"/>
        <v>2.4481990405525539E-2</v>
      </c>
    </row>
    <row r="8" spans="1:22" x14ac:dyDescent="0.25">
      <c r="F8" s="9">
        <v>4</v>
      </c>
      <c r="G8" s="9">
        <v>45</v>
      </c>
      <c r="H8" s="9" t="str">
        <f t="shared" si="3"/>
        <v>Seattle</v>
      </c>
      <c r="I8" s="13">
        <f t="shared" si="4"/>
        <v>-0.79219976362350142</v>
      </c>
      <c r="J8" s="13">
        <f t="shared" si="2"/>
        <v>-0.64301695551322247</v>
      </c>
      <c r="K8" s="13">
        <f t="shared" si="2"/>
        <v>0.53470516289911185</v>
      </c>
      <c r="L8" s="13">
        <f t="shared" si="2"/>
        <v>1.5642201263652935</v>
      </c>
      <c r="M8" s="13">
        <f t="shared" si="2"/>
        <v>-0.75146328616419855</v>
      </c>
      <c r="N8" s="13">
        <f t="shared" si="2"/>
        <v>2.1238126676793607</v>
      </c>
    </row>
    <row r="9" spans="1:22" ht="15.75" thickBot="1" x14ac:dyDescent="0.3">
      <c r="A9" s="5"/>
      <c r="B9" s="5"/>
      <c r="C9" s="5"/>
      <c r="D9" s="5"/>
      <c r="E9" s="5"/>
      <c r="F9" s="5">
        <v>5</v>
      </c>
      <c r="G9" s="5">
        <v>35</v>
      </c>
      <c r="H9" s="9" t="str">
        <f t="shared" si="3"/>
        <v>Philadelphia</v>
      </c>
      <c r="I9" s="13">
        <f t="shared" si="4"/>
        <v>0.86432036799320866</v>
      </c>
      <c r="J9" s="13">
        <f t="shared" si="2"/>
        <v>-0.52159949570533071</v>
      </c>
      <c r="K9" s="13">
        <f t="shared" si="2"/>
        <v>-0.27284612764372485</v>
      </c>
      <c r="L9" s="13">
        <f t="shared" si="2"/>
        <v>0.56230135261497494</v>
      </c>
      <c r="M9" s="13">
        <f t="shared" si="2"/>
        <v>0.73628220967603308</v>
      </c>
      <c r="N9" s="13">
        <f t="shared" si="2"/>
        <v>0.62429075534090706</v>
      </c>
      <c r="O9" s="24" t="s">
        <v>61</v>
      </c>
      <c r="P9" s="24"/>
      <c r="Q9" s="24"/>
      <c r="R9" s="24"/>
      <c r="S9" s="24"/>
      <c r="T9" s="8">
        <f>SUM(T11:T59)</f>
        <v>146.29322041511327</v>
      </c>
      <c r="U9" s="5" t="s">
        <v>66</v>
      </c>
      <c r="V9" s="5"/>
    </row>
    <row r="10" spans="1:22" ht="39" x14ac:dyDescent="0.25">
      <c r="A10" s="1" t="s">
        <v>0</v>
      </c>
      <c r="B10" s="1" t="s">
        <v>65</v>
      </c>
      <c r="C10" s="2" t="s">
        <v>67</v>
      </c>
      <c r="D10" s="2" t="s">
        <v>68</v>
      </c>
      <c r="E10" s="2" t="s">
        <v>69</v>
      </c>
      <c r="F10" s="2" t="s">
        <v>1</v>
      </c>
      <c r="G10" s="2" t="s">
        <v>2</v>
      </c>
      <c r="H10" s="3" t="s">
        <v>3</v>
      </c>
      <c r="I10" s="2" t="s">
        <v>55</v>
      </c>
      <c r="J10" s="2" t="s">
        <v>56</v>
      </c>
      <c r="K10" s="2" t="s">
        <v>57</v>
      </c>
      <c r="L10" s="2" t="s">
        <v>58</v>
      </c>
      <c r="M10" s="2" t="s">
        <v>59</v>
      </c>
      <c r="N10" s="3" t="s">
        <v>60</v>
      </c>
      <c r="O10" s="19" t="s">
        <v>73</v>
      </c>
      <c r="P10" s="20" t="s">
        <v>72</v>
      </c>
      <c r="Q10" s="20" t="s">
        <v>70</v>
      </c>
      <c r="R10" s="21" t="s">
        <v>71</v>
      </c>
      <c r="S10" s="21" t="s">
        <v>74</v>
      </c>
      <c r="T10" s="22" t="s">
        <v>63</v>
      </c>
      <c r="U10" s="20" t="s">
        <v>64</v>
      </c>
      <c r="V10" s="21" t="s">
        <v>65</v>
      </c>
    </row>
    <row r="11" spans="1:22" x14ac:dyDescent="0.25">
      <c r="A11" s="1">
        <v>1</v>
      </c>
      <c r="B11" s="1" t="s">
        <v>4</v>
      </c>
      <c r="C11" s="1">
        <v>3</v>
      </c>
      <c r="D11" s="1">
        <v>35</v>
      </c>
      <c r="E11" s="1">
        <v>2</v>
      </c>
      <c r="F11" s="1">
        <v>32</v>
      </c>
      <c r="G11" s="1">
        <v>5</v>
      </c>
      <c r="H11" s="4">
        <v>18</v>
      </c>
      <c r="I11">
        <f>STANDARDIZE(C11,C$1,C$2)</f>
        <v>-1.1787211276674006</v>
      </c>
      <c r="J11">
        <f t="shared" ref="J11:N26" si="5">STANDARDIZE(D11,D$1,D$2)</f>
        <v>1.238953671509099</v>
      </c>
      <c r="K11">
        <f t="shared" si="5"/>
        <v>-0.36257404881515115</v>
      </c>
      <c r="L11">
        <f t="shared" si="5"/>
        <v>6.1341965739815707E-2</v>
      </c>
      <c r="M11">
        <f t="shared" si="5"/>
        <v>-0.75146328616419855</v>
      </c>
      <c r="N11">
        <f t="shared" si="5"/>
        <v>-0.87523115699754672</v>
      </c>
      <c r="O11" s="15">
        <f>SUMXMY2(I11:N11,$I$5:$N$5)</f>
        <v>4.4467201766531135</v>
      </c>
      <c r="P11" s="16">
        <f>SUMXMY2(I11:N11,$I$6:$N$6)</f>
        <v>51.172419715840405</v>
      </c>
      <c r="Q11" s="16">
        <f>SUMXMY2(I11:N11,$I$7:$N$7)</f>
        <v>7.0168966581502481</v>
      </c>
      <c r="R11" s="16">
        <f>SUMXMY2(I11:N11,$I$8:$N$8)</f>
        <v>15.749228817629429</v>
      </c>
      <c r="S11" s="17">
        <f>SUMXMY2(I11:N11,$I$9:$N$9)</f>
        <v>11.99453004069205</v>
      </c>
      <c r="T11" s="14">
        <f>MIN(O11:S11)</f>
        <v>4.4467201766531135</v>
      </c>
      <c r="U11" s="14">
        <f>MATCH(T11,O11:S11,0)</f>
        <v>1</v>
      </c>
      <c r="V11" s="18" t="str">
        <f>VLOOKUP(U11,$F$5:$H$9,3,0)</f>
        <v>Omaha</v>
      </c>
    </row>
    <row r="12" spans="1:22" x14ac:dyDescent="0.25">
      <c r="A12" s="1">
        <v>2</v>
      </c>
      <c r="B12" s="1" t="s">
        <v>5</v>
      </c>
      <c r="C12" s="1">
        <v>67</v>
      </c>
      <c r="D12" s="1">
        <v>2</v>
      </c>
      <c r="E12" s="1">
        <v>1</v>
      </c>
      <c r="F12" s="1">
        <v>31</v>
      </c>
      <c r="G12" s="1">
        <v>5</v>
      </c>
      <c r="H12" s="4">
        <v>22</v>
      </c>
      <c r="I12">
        <f t="shared" ref="I12:N59" si="6">STANDARDIZE(C12,C$1,C$2)</f>
        <v>2.3551884864482475</v>
      </c>
      <c r="J12">
        <f t="shared" si="5"/>
        <v>-0.76443441532111411</v>
      </c>
      <c r="K12">
        <f t="shared" si="5"/>
        <v>-0.45230196998657746</v>
      </c>
      <c r="L12">
        <f t="shared" si="5"/>
        <v>-0.43961742113534358</v>
      </c>
      <c r="M12">
        <f t="shared" si="5"/>
        <v>-0.75146328616419855</v>
      </c>
      <c r="N12">
        <f t="shared" si="5"/>
        <v>0.32438637287321631</v>
      </c>
      <c r="O12" s="15">
        <f t="shared" ref="O12:O59" si="7">SUMXMY2(I12:N12,$I$5:$N$5)</f>
        <v>9.5051673981808644</v>
      </c>
      <c r="P12" s="16">
        <f t="shared" ref="P12:P59" si="8">SUMXMY2(I12:N12,$I$6:$N$6)</f>
        <v>62.159146071991202</v>
      </c>
      <c r="Q12" s="16">
        <f t="shared" ref="Q12:Q59" si="9">SUMXMY2(I12:N12,$I$7:$N$7)</f>
        <v>19.608648614856751</v>
      </c>
      <c r="R12" s="16">
        <f t="shared" ref="R12:R59" si="10">SUMXMY2(I12:N12,$I$8:$N$8)</f>
        <v>18.148277983816275</v>
      </c>
      <c r="S12" s="17">
        <f t="shared" ref="S12:S59" si="11">SUMXMY2(I12:N12,$I$9:$N$9)</f>
        <v>5.6210314723710209</v>
      </c>
      <c r="T12" s="14">
        <f t="shared" ref="T12:T59" si="12">MIN(O12:S12)</f>
        <v>5.6210314723710209</v>
      </c>
      <c r="U12" s="14">
        <f t="shared" ref="U12:U59" si="13">MATCH(T12,O12:S12,0)</f>
        <v>5</v>
      </c>
      <c r="V12" s="18" t="str">
        <f t="shared" ref="V12:V59" si="14">VLOOKUP(U12,$F$5:$H$9,3,0)</f>
        <v>Philadelphia</v>
      </c>
    </row>
    <row r="13" spans="1:22" x14ac:dyDescent="0.25">
      <c r="A13" s="1">
        <v>3</v>
      </c>
      <c r="B13" s="1" t="s">
        <v>6</v>
      </c>
      <c r="C13" s="1">
        <v>12</v>
      </c>
      <c r="D13" s="1">
        <v>23</v>
      </c>
      <c r="E13" s="1">
        <v>3</v>
      </c>
      <c r="F13" s="1">
        <v>29</v>
      </c>
      <c r="G13" s="1">
        <v>3</v>
      </c>
      <c r="H13" s="4">
        <v>19</v>
      </c>
      <c r="I13">
        <f t="shared" si="6"/>
        <v>-0.68176508818238746</v>
      </c>
      <c r="J13">
        <f t="shared" si="5"/>
        <v>0.51044891266174874</v>
      </c>
      <c r="K13">
        <f t="shared" si="5"/>
        <v>-0.27284612764372485</v>
      </c>
      <c r="L13">
        <f t="shared" si="5"/>
        <v>-1.441536194885662</v>
      </c>
      <c r="M13">
        <f t="shared" si="5"/>
        <v>-1.4953360340843145</v>
      </c>
      <c r="N13">
        <f t="shared" si="5"/>
        <v>-0.57532677452985603</v>
      </c>
      <c r="O13" s="15">
        <f t="shared" si="7"/>
        <v>4.4114053777626001</v>
      </c>
      <c r="P13" s="16">
        <f t="shared" si="8"/>
        <v>57.654699591331699</v>
      </c>
      <c r="Q13" s="16">
        <f t="shared" si="9"/>
        <v>11.688982052060586</v>
      </c>
      <c r="R13" s="16">
        <f t="shared" si="10"/>
        <v>18.868089869769609</v>
      </c>
      <c r="S13" s="17">
        <f t="shared" si="11"/>
        <v>13.890071275641338</v>
      </c>
      <c r="T13" s="14">
        <f t="shared" si="12"/>
        <v>4.4114053777626001</v>
      </c>
      <c r="U13" s="14">
        <f t="shared" si="13"/>
        <v>1</v>
      </c>
      <c r="V13" s="18" t="str">
        <f t="shared" si="14"/>
        <v>Omaha</v>
      </c>
    </row>
    <row r="14" spans="1:22" x14ac:dyDescent="0.25">
      <c r="A14" s="1">
        <v>4</v>
      </c>
      <c r="B14" s="1" t="s">
        <v>7</v>
      </c>
      <c r="C14" s="1">
        <v>59</v>
      </c>
      <c r="D14" s="1">
        <v>1</v>
      </c>
      <c r="E14" s="1">
        <v>1</v>
      </c>
      <c r="F14" s="1">
        <v>33</v>
      </c>
      <c r="G14" s="1">
        <v>11</v>
      </c>
      <c r="H14" s="4">
        <v>22</v>
      </c>
      <c r="I14">
        <f t="shared" si="6"/>
        <v>1.9134497846837917</v>
      </c>
      <c r="J14">
        <f t="shared" si="5"/>
        <v>-0.82514314522506005</v>
      </c>
      <c r="K14">
        <f t="shared" si="5"/>
        <v>-0.45230196998657746</v>
      </c>
      <c r="L14">
        <f t="shared" si="5"/>
        <v>0.56230135261497494</v>
      </c>
      <c r="M14">
        <f t="shared" si="5"/>
        <v>1.480154957596149</v>
      </c>
      <c r="N14">
        <f t="shared" si="5"/>
        <v>0.32438637287321631</v>
      </c>
      <c r="O14" s="15">
        <f t="shared" si="7"/>
        <v>12.057180525767697</v>
      </c>
      <c r="P14" s="16">
        <f t="shared" si="8"/>
        <v>59.121296011247878</v>
      </c>
      <c r="Q14" s="16">
        <f t="shared" si="9"/>
        <v>13.525776961632747</v>
      </c>
      <c r="R14" s="16">
        <f t="shared" si="10"/>
        <v>17.549788713118772</v>
      </c>
      <c r="S14" s="17">
        <f t="shared" si="11"/>
        <v>1.8683049832018135</v>
      </c>
      <c r="T14" s="14">
        <f t="shared" si="12"/>
        <v>1.8683049832018135</v>
      </c>
      <c r="U14" s="14">
        <f t="shared" si="13"/>
        <v>5</v>
      </c>
      <c r="V14" s="18" t="str">
        <f t="shared" si="14"/>
        <v>Philadelphia</v>
      </c>
    </row>
    <row r="15" spans="1:22" x14ac:dyDescent="0.25">
      <c r="A15" s="1">
        <v>5</v>
      </c>
      <c r="B15" s="1" t="s">
        <v>8</v>
      </c>
      <c r="C15" s="1">
        <v>26</v>
      </c>
      <c r="D15" s="1">
        <v>11</v>
      </c>
      <c r="E15" s="1">
        <v>5</v>
      </c>
      <c r="F15" s="1">
        <v>30</v>
      </c>
      <c r="G15" s="1">
        <v>5</v>
      </c>
      <c r="H15" s="4">
        <v>24</v>
      </c>
      <c r="I15">
        <f t="shared" si="6"/>
        <v>9.1277639905410601E-2</v>
      </c>
      <c r="J15">
        <f t="shared" si="5"/>
        <v>-0.21805584618560148</v>
      </c>
      <c r="K15">
        <f t="shared" si="5"/>
        <v>-9.3390285300872233E-2</v>
      </c>
      <c r="L15">
        <f t="shared" si="5"/>
        <v>-0.94057680801050281</v>
      </c>
      <c r="M15">
        <f t="shared" si="5"/>
        <v>-0.75146328616419855</v>
      </c>
      <c r="N15">
        <f t="shared" si="5"/>
        <v>0.92419513780859786</v>
      </c>
      <c r="O15" s="15">
        <f t="shared" si="7"/>
        <v>3.3228895283656024</v>
      </c>
      <c r="P15" s="16">
        <f t="shared" si="8"/>
        <v>49.405922237345763</v>
      </c>
      <c r="Q15" s="16">
        <f t="shared" si="9"/>
        <v>9.7804384227569283</v>
      </c>
      <c r="R15" s="16">
        <f t="shared" si="10"/>
        <v>9.0687180594683046</v>
      </c>
      <c r="S15" s="17">
        <f t="shared" si="11"/>
        <v>5.2839102706654071</v>
      </c>
      <c r="T15" s="14">
        <f t="shared" si="12"/>
        <v>3.3228895283656024</v>
      </c>
      <c r="U15" s="14">
        <f t="shared" si="13"/>
        <v>1</v>
      </c>
      <c r="V15" s="18" t="str">
        <f t="shared" si="14"/>
        <v>Omaha</v>
      </c>
    </row>
    <row r="16" spans="1:22" x14ac:dyDescent="0.25">
      <c r="A16" s="1">
        <v>6</v>
      </c>
      <c r="B16" s="1" t="s">
        <v>9</v>
      </c>
      <c r="C16" s="1">
        <v>32</v>
      </c>
      <c r="D16" s="1">
        <v>1</v>
      </c>
      <c r="E16" s="1">
        <v>2</v>
      </c>
      <c r="F16" s="1">
        <v>32</v>
      </c>
      <c r="G16" s="1">
        <v>3</v>
      </c>
      <c r="H16" s="4">
        <v>20</v>
      </c>
      <c r="I16">
        <f t="shared" si="6"/>
        <v>0.42258166622875259</v>
      </c>
      <c r="J16">
        <f t="shared" si="5"/>
        <v>-0.82514314522506005</v>
      </c>
      <c r="K16">
        <f t="shared" si="5"/>
        <v>-0.36257404881515115</v>
      </c>
      <c r="L16">
        <f t="shared" si="5"/>
        <v>6.1341965739815707E-2</v>
      </c>
      <c r="M16">
        <f t="shared" si="5"/>
        <v>-1.4953360340843145</v>
      </c>
      <c r="N16">
        <f t="shared" si="5"/>
        <v>-0.27542239206216523</v>
      </c>
      <c r="O16" s="15">
        <f t="shared" si="7"/>
        <v>1.6768124974476941</v>
      </c>
      <c r="P16" s="16">
        <f t="shared" si="8"/>
        <v>49.586736855155038</v>
      </c>
      <c r="Q16" s="16">
        <f t="shared" si="9"/>
        <v>16.303302575274429</v>
      </c>
      <c r="R16" s="16">
        <f t="shared" si="10"/>
        <v>10.882292157743576</v>
      </c>
      <c r="S16" s="17">
        <f t="shared" si="11"/>
        <v>6.3358869684303443</v>
      </c>
      <c r="T16" s="14">
        <f t="shared" si="12"/>
        <v>1.6768124974476941</v>
      </c>
      <c r="U16" s="14">
        <f t="shared" si="13"/>
        <v>1</v>
      </c>
      <c r="V16" s="18" t="str">
        <f t="shared" si="14"/>
        <v>Omaha</v>
      </c>
    </row>
    <row r="17" spans="1:22" x14ac:dyDescent="0.25">
      <c r="A17" s="1">
        <v>7</v>
      </c>
      <c r="B17" s="1" t="s">
        <v>10</v>
      </c>
      <c r="C17" s="1">
        <v>39</v>
      </c>
      <c r="D17" s="1">
        <v>20</v>
      </c>
      <c r="E17" s="1">
        <v>4</v>
      </c>
      <c r="F17" s="1">
        <v>31</v>
      </c>
      <c r="G17" s="1">
        <v>9</v>
      </c>
      <c r="H17" s="4">
        <v>24</v>
      </c>
      <c r="I17">
        <f t="shared" si="6"/>
        <v>0.80910303027265162</v>
      </c>
      <c r="J17">
        <f t="shared" si="5"/>
        <v>0.32832272294991122</v>
      </c>
      <c r="K17">
        <f t="shared" si="5"/>
        <v>-0.18311820647229854</v>
      </c>
      <c r="L17">
        <f t="shared" si="5"/>
        <v>-0.43961742113534358</v>
      </c>
      <c r="M17">
        <f t="shared" si="5"/>
        <v>0.73628220967603308</v>
      </c>
      <c r="N17">
        <f t="shared" si="5"/>
        <v>0.92419513780859786</v>
      </c>
      <c r="O17" s="15">
        <f t="shared" si="7"/>
        <v>7.1021061656407252</v>
      </c>
      <c r="P17" s="16">
        <f t="shared" si="8"/>
        <v>52.621283751109274</v>
      </c>
      <c r="Q17" s="16">
        <f t="shared" si="9"/>
        <v>5.0324864520783912</v>
      </c>
      <c r="R17" s="16">
        <f t="shared" si="10"/>
        <v>11.690775593451708</v>
      </c>
      <c r="S17" s="17">
        <f t="shared" si="11"/>
        <v>1.8272516998032096</v>
      </c>
      <c r="T17" s="14">
        <f t="shared" si="12"/>
        <v>1.8272516998032096</v>
      </c>
      <c r="U17" s="14">
        <f t="shared" si="13"/>
        <v>5</v>
      </c>
      <c r="V17" s="18" t="str">
        <f t="shared" si="14"/>
        <v>Philadelphia</v>
      </c>
    </row>
    <row r="18" spans="1:22" x14ac:dyDescent="0.25">
      <c r="A18" s="1">
        <v>8</v>
      </c>
      <c r="B18" s="1" t="s">
        <v>11</v>
      </c>
      <c r="C18" s="1">
        <v>38</v>
      </c>
      <c r="D18" s="1">
        <v>1</v>
      </c>
      <c r="E18" s="1">
        <v>1</v>
      </c>
      <c r="F18" s="1">
        <v>31</v>
      </c>
      <c r="G18" s="1">
        <v>8</v>
      </c>
      <c r="H18" s="4">
        <v>21</v>
      </c>
      <c r="I18">
        <f t="shared" si="6"/>
        <v>0.75388569255209459</v>
      </c>
      <c r="J18">
        <f t="shared" si="5"/>
        <v>-0.82514314522506005</v>
      </c>
      <c r="K18">
        <f t="shared" si="5"/>
        <v>-0.45230196998657746</v>
      </c>
      <c r="L18">
        <f t="shared" si="5"/>
        <v>-0.43961742113534358</v>
      </c>
      <c r="M18">
        <f t="shared" si="5"/>
        <v>0.36434583571597517</v>
      </c>
      <c r="N18">
        <f t="shared" si="5"/>
        <v>2.4481990405525539E-2</v>
      </c>
      <c r="O18" s="15">
        <f t="shared" si="7"/>
        <v>3.5062716325301473</v>
      </c>
      <c r="P18" s="16">
        <f t="shared" si="8"/>
        <v>54.772461362950857</v>
      </c>
      <c r="Q18" s="16">
        <f t="shared" si="9"/>
        <v>9.259088186500259</v>
      </c>
      <c r="R18" s="16">
        <f t="shared" si="10"/>
        <v>13.065317472931277</v>
      </c>
      <c r="S18" s="17">
        <f t="shared" si="11"/>
        <v>1.6384874140157288</v>
      </c>
      <c r="T18" s="14">
        <f t="shared" si="12"/>
        <v>1.6384874140157288</v>
      </c>
      <c r="U18" s="14">
        <f t="shared" si="13"/>
        <v>5</v>
      </c>
      <c r="V18" s="18" t="str">
        <f t="shared" si="14"/>
        <v>Philadelphia</v>
      </c>
    </row>
    <row r="19" spans="1:22" x14ac:dyDescent="0.25">
      <c r="A19" s="1">
        <v>9</v>
      </c>
      <c r="B19" s="1" t="s">
        <v>12</v>
      </c>
      <c r="C19" s="1">
        <v>47</v>
      </c>
      <c r="D19" s="1">
        <v>5</v>
      </c>
      <c r="E19" s="1">
        <v>1</v>
      </c>
      <c r="F19" s="1">
        <v>32</v>
      </c>
      <c r="G19" s="1">
        <v>13</v>
      </c>
      <c r="H19" s="4">
        <v>22</v>
      </c>
      <c r="I19">
        <f t="shared" si="6"/>
        <v>1.2508417320371077</v>
      </c>
      <c r="J19">
        <f t="shared" si="5"/>
        <v>-0.58230822560927664</v>
      </c>
      <c r="K19">
        <f t="shared" si="5"/>
        <v>-0.45230196998657746</v>
      </c>
      <c r="L19">
        <f t="shared" si="5"/>
        <v>6.1341965739815707E-2</v>
      </c>
      <c r="M19">
        <f t="shared" si="5"/>
        <v>2.2240277055162649</v>
      </c>
      <c r="N19">
        <f t="shared" si="5"/>
        <v>0.32438637287321631</v>
      </c>
      <c r="O19" s="15">
        <f t="shared" si="7"/>
        <v>12.75265066460873</v>
      </c>
      <c r="P19" s="16">
        <f t="shared" si="8"/>
        <v>61.389301562023014</v>
      </c>
      <c r="Q19" s="16">
        <f t="shared" si="9"/>
        <v>9.3814986341075883</v>
      </c>
      <c r="R19" s="16">
        <f t="shared" si="10"/>
        <v>19.502011580941296</v>
      </c>
      <c r="S19" s="17">
        <f t="shared" si="11"/>
        <v>2.739578320414449</v>
      </c>
      <c r="T19" s="14">
        <f t="shared" si="12"/>
        <v>2.739578320414449</v>
      </c>
      <c r="U19" s="14">
        <f t="shared" si="13"/>
        <v>5</v>
      </c>
      <c r="V19" s="18" t="str">
        <f t="shared" si="14"/>
        <v>Philadelphia</v>
      </c>
    </row>
    <row r="20" spans="1:22" x14ac:dyDescent="0.25">
      <c r="A20" s="1">
        <v>10</v>
      </c>
      <c r="B20" s="1" t="s">
        <v>13</v>
      </c>
      <c r="C20" s="1">
        <v>23</v>
      </c>
      <c r="D20" s="1">
        <v>1</v>
      </c>
      <c r="E20" s="1">
        <v>2</v>
      </c>
      <c r="F20" s="1">
        <v>29</v>
      </c>
      <c r="G20" s="1">
        <v>3</v>
      </c>
      <c r="H20" s="4">
        <v>13</v>
      </c>
      <c r="I20">
        <f t="shared" si="6"/>
        <v>-7.4374373256260409E-2</v>
      </c>
      <c r="J20">
        <f t="shared" si="5"/>
        <v>-0.82514314522506005</v>
      </c>
      <c r="K20">
        <f t="shared" si="5"/>
        <v>-0.36257404881515115</v>
      </c>
      <c r="L20">
        <f t="shared" si="5"/>
        <v>-1.441536194885662</v>
      </c>
      <c r="M20">
        <f t="shared" si="5"/>
        <v>-1.4953360340843145</v>
      </c>
      <c r="N20">
        <f t="shared" si="5"/>
        <v>-2.3747530693360006</v>
      </c>
      <c r="O20" s="15">
        <f t="shared" si="7"/>
        <v>7.5468674612048154</v>
      </c>
      <c r="P20" s="16">
        <f t="shared" si="8"/>
        <v>67.363814653620182</v>
      </c>
      <c r="Q20" s="16">
        <f t="shared" si="9"/>
        <v>21.981673814897142</v>
      </c>
      <c r="R20" s="16">
        <f t="shared" si="10"/>
        <v>31.178564641896269</v>
      </c>
      <c r="S20" s="17">
        <f t="shared" si="11"/>
        <v>18.971086429240987</v>
      </c>
      <c r="T20" s="14">
        <f t="shared" si="12"/>
        <v>7.5468674612048154</v>
      </c>
      <c r="U20" s="14">
        <f t="shared" si="13"/>
        <v>1</v>
      </c>
      <c r="V20" s="18" t="str">
        <f t="shared" si="14"/>
        <v>Omaha</v>
      </c>
    </row>
    <row r="21" spans="1:22" x14ac:dyDescent="0.25">
      <c r="A21" s="1">
        <v>11</v>
      </c>
      <c r="B21" s="1" t="s">
        <v>14</v>
      </c>
      <c r="C21" s="1">
        <v>30</v>
      </c>
      <c r="D21" s="1">
        <v>21</v>
      </c>
      <c r="E21" s="1">
        <v>2</v>
      </c>
      <c r="F21" s="1">
        <v>30</v>
      </c>
      <c r="G21" s="1">
        <v>9</v>
      </c>
      <c r="H21" s="4">
        <v>22</v>
      </c>
      <c r="I21">
        <f t="shared" si="6"/>
        <v>0.31214699078763858</v>
      </c>
      <c r="J21">
        <f t="shared" si="5"/>
        <v>0.3890314528538571</v>
      </c>
      <c r="K21">
        <f t="shared" si="5"/>
        <v>-0.36257404881515115</v>
      </c>
      <c r="L21">
        <f t="shared" si="5"/>
        <v>-0.94057680801050281</v>
      </c>
      <c r="M21">
        <f t="shared" si="5"/>
        <v>0.73628220967603308</v>
      </c>
      <c r="N21">
        <f t="shared" si="5"/>
        <v>0.32438637287321631</v>
      </c>
      <c r="O21" s="15">
        <f t="shared" si="7"/>
        <v>5.6603155244089809</v>
      </c>
      <c r="P21" s="16">
        <f t="shared" si="8"/>
        <v>56.709170008708369</v>
      </c>
      <c r="Q21" s="16">
        <f t="shared" si="9"/>
        <v>3.5205358322264386</v>
      </c>
      <c r="R21" s="16">
        <f t="shared" si="10"/>
        <v>14.81514498825706</v>
      </c>
      <c r="S21" s="17">
        <f t="shared" si="11"/>
        <v>3.4907806671145027</v>
      </c>
      <c r="T21" s="14">
        <f t="shared" si="12"/>
        <v>3.4907806671145027</v>
      </c>
      <c r="U21" s="14">
        <f t="shared" si="13"/>
        <v>5</v>
      </c>
      <c r="V21" s="18" t="str">
        <f t="shared" si="14"/>
        <v>Philadelphia</v>
      </c>
    </row>
    <row r="22" spans="1:22" x14ac:dyDescent="0.25">
      <c r="A22" s="1">
        <v>12</v>
      </c>
      <c r="B22" s="1" t="s">
        <v>15</v>
      </c>
      <c r="C22" s="1">
        <v>13</v>
      </c>
      <c r="D22" s="1">
        <v>23</v>
      </c>
      <c r="E22" s="1">
        <v>2</v>
      </c>
      <c r="F22" s="1">
        <v>34</v>
      </c>
      <c r="G22" s="1">
        <v>7</v>
      </c>
      <c r="H22" s="4">
        <v>23</v>
      </c>
      <c r="I22">
        <f t="shared" si="6"/>
        <v>-0.62654775046183042</v>
      </c>
      <c r="J22">
        <f t="shared" si="5"/>
        <v>0.51044891266174874</v>
      </c>
      <c r="K22">
        <f t="shared" si="5"/>
        <v>-0.36257404881515115</v>
      </c>
      <c r="L22">
        <f t="shared" si="5"/>
        <v>1.0632607394901343</v>
      </c>
      <c r="M22">
        <f t="shared" si="5"/>
        <v>-7.5905382440827401E-3</v>
      </c>
      <c r="N22">
        <f t="shared" si="5"/>
        <v>0.62429075534090706</v>
      </c>
      <c r="O22" s="15">
        <f t="shared" si="7"/>
        <v>3.8489426963593538</v>
      </c>
      <c r="P22" s="16">
        <f t="shared" si="8"/>
        <v>42.866385991588317</v>
      </c>
      <c r="Q22" s="16">
        <f t="shared" si="9"/>
        <v>6.4152432417849177</v>
      </c>
      <c r="R22" s="16">
        <f t="shared" si="10"/>
        <v>5.2159070202634563</v>
      </c>
      <c r="S22" s="17">
        <f t="shared" si="11"/>
        <v>4.1001697360729956</v>
      </c>
      <c r="T22" s="14">
        <f t="shared" si="12"/>
        <v>3.8489426963593538</v>
      </c>
      <c r="U22" s="14">
        <f t="shared" si="13"/>
        <v>1</v>
      </c>
      <c r="V22" s="18" t="str">
        <f t="shared" si="14"/>
        <v>Omaha</v>
      </c>
    </row>
    <row r="23" spans="1:22" x14ac:dyDescent="0.25">
      <c r="A23" s="1">
        <v>13</v>
      </c>
      <c r="B23" s="1" t="s">
        <v>16</v>
      </c>
      <c r="C23" s="1">
        <v>76</v>
      </c>
      <c r="D23" s="1">
        <v>3</v>
      </c>
      <c r="E23" s="1">
        <v>1</v>
      </c>
      <c r="F23" s="1">
        <v>31</v>
      </c>
      <c r="G23" s="1">
        <v>9</v>
      </c>
      <c r="H23" s="4">
        <v>21</v>
      </c>
      <c r="I23">
        <f t="shared" si="6"/>
        <v>2.8521445259332605</v>
      </c>
      <c r="J23">
        <f t="shared" si="5"/>
        <v>-0.70372568541716829</v>
      </c>
      <c r="K23">
        <f t="shared" si="5"/>
        <v>-0.45230196998657746</v>
      </c>
      <c r="L23">
        <f t="shared" si="5"/>
        <v>-0.43961742113534358</v>
      </c>
      <c r="M23">
        <f t="shared" si="5"/>
        <v>0.73628220967603308</v>
      </c>
      <c r="N23">
        <f t="shared" si="5"/>
        <v>2.4481990405525539E-2</v>
      </c>
      <c r="O23" s="15">
        <f t="shared" si="7"/>
        <v>14.655589560165421</v>
      </c>
      <c r="P23" s="16">
        <f t="shared" si="8"/>
        <v>68.672941290564509</v>
      </c>
      <c r="Q23" s="16">
        <f t="shared" si="9"/>
        <v>17.971184202375522</v>
      </c>
      <c r="R23" s="16">
        <f t="shared" si="10"/>
        <v>24.895054800788042</v>
      </c>
      <c r="S23" s="17">
        <f t="shared" si="11"/>
        <v>5.3804310149066614</v>
      </c>
      <c r="T23" s="14">
        <f t="shared" si="12"/>
        <v>5.3804310149066614</v>
      </c>
      <c r="U23" s="14">
        <f t="shared" si="13"/>
        <v>5</v>
      </c>
      <c r="V23" s="18" t="str">
        <f t="shared" si="14"/>
        <v>Philadelphia</v>
      </c>
    </row>
    <row r="24" spans="1:22" x14ac:dyDescent="0.25">
      <c r="A24" s="1">
        <v>14</v>
      </c>
      <c r="B24" s="1" t="s">
        <v>17</v>
      </c>
      <c r="C24" s="1">
        <v>3</v>
      </c>
      <c r="D24" s="1">
        <v>69</v>
      </c>
      <c r="E24" s="1">
        <v>1</v>
      </c>
      <c r="F24" s="1">
        <v>29</v>
      </c>
      <c r="G24" s="1">
        <v>11</v>
      </c>
      <c r="H24" s="4">
        <v>13</v>
      </c>
      <c r="I24">
        <f t="shared" si="6"/>
        <v>-1.1787211276674006</v>
      </c>
      <c r="J24">
        <f t="shared" si="5"/>
        <v>3.3030504882432581</v>
      </c>
      <c r="K24">
        <f t="shared" si="5"/>
        <v>-0.45230196998657746</v>
      </c>
      <c r="L24">
        <f t="shared" si="5"/>
        <v>-1.441536194885662</v>
      </c>
      <c r="M24">
        <f t="shared" si="5"/>
        <v>1.480154957596149</v>
      </c>
      <c r="N24">
        <f t="shared" si="5"/>
        <v>-2.3747530693360006</v>
      </c>
      <c r="O24" s="15">
        <f t="shared" si="7"/>
        <v>28.005102788419553</v>
      </c>
      <c r="P24" s="16">
        <f t="shared" si="8"/>
        <v>86.483236284203542</v>
      </c>
      <c r="Q24" s="16">
        <f t="shared" si="9"/>
        <v>10.880780123110897</v>
      </c>
      <c r="R24" s="16">
        <f t="shared" si="10"/>
        <v>50.946814854777053</v>
      </c>
      <c r="S24" s="17">
        <f t="shared" si="11"/>
        <v>32.397145896264348</v>
      </c>
      <c r="T24" s="14">
        <f t="shared" si="12"/>
        <v>10.880780123110897</v>
      </c>
      <c r="U24" s="14">
        <f t="shared" si="13"/>
        <v>3</v>
      </c>
      <c r="V24" s="18" t="str">
        <f t="shared" si="14"/>
        <v>Los Angeles</v>
      </c>
    </row>
    <row r="25" spans="1:22" x14ac:dyDescent="0.25">
      <c r="A25" s="1">
        <v>15</v>
      </c>
      <c r="B25" s="1" t="s">
        <v>18</v>
      </c>
      <c r="C25" s="1">
        <v>22</v>
      </c>
      <c r="D25" s="1">
        <v>20</v>
      </c>
      <c r="E25" s="1">
        <v>2</v>
      </c>
      <c r="F25" s="1">
        <v>30</v>
      </c>
      <c r="G25" s="1">
        <v>9</v>
      </c>
      <c r="H25" s="4">
        <v>20</v>
      </c>
      <c r="I25">
        <f t="shared" si="6"/>
        <v>-0.1295917109768174</v>
      </c>
      <c r="J25">
        <f t="shared" si="5"/>
        <v>0.32832272294991122</v>
      </c>
      <c r="K25">
        <f t="shared" si="5"/>
        <v>-0.36257404881515115</v>
      </c>
      <c r="L25">
        <f t="shared" si="5"/>
        <v>-0.94057680801050281</v>
      </c>
      <c r="M25">
        <f t="shared" si="5"/>
        <v>0.73628220967603308</v>
      </c>
      <c r="N25">
        <f t="shared" si="5"/>
        <v>-0.27542239206216523</v>
      </c>
      <c r="O25" s="15">
        <f t="shared" si="7"/>
        <v>4.5373682118176362</v>
      </c>
      <c r="P25" s="16">
        <f t="shared" si="8"/>
        <v>56.454647871726813</v>
      </c>
      <c r="Q25" s="16">
        <f t="shared" si="9"/>
        <v>3.0788730358922578</v>
      </c>
      <c r="R25" s="16">
        <f t="shared" si="10"/>
        <v>16.431383400907869</v>
      </c>
      <c r="S25" s="17">
        <f t="shared" si="11"/>
        <v>4.7864066116190758</v>
      </c>
      <c r="T25" s="14">
        <f t="shared" si="12"/>
        <v>3.0788730358922578</v>
      </c>
      <c r="U25" s="14">
        <f t="shared" si="13"/>
        <v>3</v>
      </c>
      <c r="V25" s="18" t="str">
        <f t="shared" si="14"/>
        <v>Los Angeles</v>
      </c>
    </row>
    <row r="26" spans="1:22" x14ac:dyDescent="0.25">
      <c r="A26" s="1">
        <v>16</v>
      </c>
      <c r="B26" s="1" t="s">
        <v>19</v>
      </c>
      <c r="C26" s="1">
        <v>9</v>
      </c>
      <c r="D26" s="1">
        <v>30</v>
      </c>
      <c r="E26" s="1">
        <v>13</v>
      </c>
      <c r="F26" s="1">
        <v>28</v>
      </c>
      <c r="G26" s="1">
        <v>13</v>
      </c>
      <c r="H26" s="4">
        <v>16</v>
      </c>
      <c r="I26">
        <f t="shared" si="6"/>
        <v>-0.84741710134405845</v>
      </c>
      <c r="J26">
        <f t="shared" si="5"/>
        <v>0.93541002198936973</v>
      </c>
      <c r="K26">
        <f t="shared" si="5"/>
        <v>0.6244330840705381</v>
      </c>
      <c r="L26">
        <f t="shared" si="5"/>
        <v>-1.9424955817608214</v>
      </c>
      <c r="M26">
        <f t="shared" si="5"/>
        <v>2.2240277055162649</v>
      </c>
      <c r="N26">
        <f t="shared" si="5"/>
        <v>-1.4750399219329282</v>
      </c>
      <c r="O26" s="15">
        <f t="shared" si="7"/>
        <v>18.202901290407837</v>
      </c>
      <c r="P26" s="16">
        <f t="shared" si="8"/>
        <v>64.520162018536638</v>
      </c>
      <c r="Q26" s="16">
        <f t="shared" si="9"/>
        <v>5.5777941431848053</v>
      </c>
      <c r="R26" s="16">
        <f t="shared" si="10"/>
        <v>36.604873438479764</v>
      </c>
      <c r="S26" s="17">
        <f t="shared" si="11"/>
        <v>18.752615517754968</v>
      </c>
      <c r="T26" s="14">
        <f t="shared" si="12"/>
        <v>5.5777941431848053</v>
      </c>
      <c r="U26" s="14">
        <f t="shared" si="13"/>
        <v>3</v>
      </c>
      <c r="V26" s="18" t="str">
        <f t="shared" si="14"/>
        <v>Los Angeles</v>
      </c>
    </row>
    <row r="27" spans="1:22" x14ac:dyDescent="0.25">
      <c r="A27" s="1">
        <v>17</v>
      </c>
      <c r="B27" s="1" t="s">
        <v>20</v>
      </c>
      <c r="C27" s="1">
        <v>1</v>
      </c>
      <c r="D27" s="1">
        <v>5</v>
      </c>
      <c r="E27" s="1">
        <v>71</v>
      </c>
      <c r="F27" s="1">
        <v>37</v>
      </c>
      <c r="G27" s="1">
        <v>5</v>
      </c>
      <c r="H27" s="4">
        <v>24</v>
      </c>
      <c r="I27">
        <f t="shared" si="6"/>
        <v>-1.2891558031085144</v>
      </c>
      <c r="J27">
        <f t="shared" si="6"/>
        <v>-0.58230822560927664</v>
      </c>
      <c r="K27">
        <f t="shared" si="6"/>
        <v>5.8286525120132628</v>
      </c>
      <c r="L27">
        <f t="shared" si="6"/>
        <v>2.5661389001156119</v>
      </c>
      <c r="M27">
        <f t="shared" si="6"/>
        <v>-0.75146328616419855</v>
      </c>
      <c r="N27">
        <f t="shared" si="6"/>
        <v>0.92419513780859786</v>
      </c>
      <c r="O27" s="15">
        <f t="shared" si="7"/>
        <v>47.617270736363928</v>
      </c>
      <c r="P27" s="16">
        <f t="shared" si="8"/>
        <v>0</v>
      </c>
      <c r="Q27" s="16">
        <f t="shared" si="9"/>
        <v>49.812389194565689</v>
      </c>
      <c r="R27" s="16">
        <f t="shared" si="10"/>
        <v>30.719452837426502</v>
      </c>
      <c r="S27" s="17">
        <f t="shared" si="11"/>
        <v>48.18812503491516</v>
      </c>
      <c r="T27" s="14">
        <f t="shared" si="12"/>
        <v>0</v>
      </c>
      <c r="U27" s="14">
        <f t="shared" si="13"/>
        <v>2</v>
      </c>
      <c r="V27" s="18" t="str">
        <f t="shared" si="14"/>
        <v>Honolulu</v>
      </c>
    </row>
    <row r="28" spans="1:22" x14ac:dyDescent="0.25">
      <c r="A28" s="1">
        <v>18</v>
      </c>
      <c r="B28" s="1" t="s">
        <v>21</v>
      </c>
      <c r="C28" s="1">
        <v>28</v>
      </c>
      <c r="D28" s="1">
        <v>28</v>
      </c>
      <c r="E28" s="1">
        <v>4</v>
      </c>
      <c r="F28" s="1">
        <v>30</v>
      </c>
      <c r="G28" s="1">
        <v>7</v>
      </c>
      <c r="H28" s="4">
        <v>22</v>
      </c>
      <c r="I28">
        <f t="shared" si="6"/>
        <v>0.20171231534652459</v>
      </c>
      <c r="J28">
        <f t="shared" si="6"/>
        <v>0.81399256218147809</v>
      </c>
      <c r="K28">
        <f t="shared" si="6"/>
        <v>-0.18311820647229854</v>
      </c>
      <c r="L28">
        <f t="shared" si="6"/>
        <v>-0.94057680801050281</v>
      </c>
      <c r="M28">
        <f t="shared" si="6"/>
        <v>-7.5905382440827401E-3</v>
      </c>
      <c r="N28">
        <f t="shared" si="6"/>
        <v>0.32438637287321631</v>
      </c>
      <c r="O28" s="15">
        <f t="shared" si="7"/>
        <v>4.9789017630313523</v>
      </c>
      <c r="P28" s="16">
        <f t="shared" si="8"/>
        <v>53.523903085461122</v>
      </c>
      <c r="Q28" s="16">
        <f t="shared" si="9"/>
        <v>3.9724434435860658</v>
      </c>
      <c r="R28" s="16">
        <f t="shared" si="10"/>
        <v>13.691297682987567</v>
      </c>
      <c r="S28" s="17">
        <f t="shared" si="11"/>
        <v>5.1328387457668683</v>
      </c>
      <c r="T28" s="14">
        <f t="shared" si="12"/>
        <v>3.9724434435860658</v>
      </c>
      <c r="U28" s="14">
        <f t="shared" si="13"/>
        <v>3</v>
      </c>
      <c r="V28" s="18" t="str">
        <f t="shared" si="14"/>
        <v>Los Angeles</v>
      </c>
    </row>
    <row r="29" spans="1:22" x14ac:dyDescent="0.25">
      <c r="A29" s="1">
        <v>19</v>
      </c>
      <c r="B29" s="1" t="s">
        <v>22</v>
      </c>
      <c r="C29" s="1">
        <v>22</v>
      </c>
      <c r="D29" s="1">
        <v>1</v>
      </c>
      <c r="E29" s="1">
        <v>1</v>
      </c>
      <c r="F29" s="1">
        <v>32</v>
      </c>
      <c r="G29" s="1">
        <v>5</v>
      </c>
      <c r="H29" s="4">
        <v>21</v>
      </c>
      <c r="I29">
        <f t="shared" si="6"/>
        <v>-0.1295917109768174</v>
      </c>
      <c r="J29">
        <f t="shared" si="6"/>
        <v>-0.82514314522506005</v>
      </c>
      <c r="K29">
        <f t="shared" si="6"/>
        <v>-0.45230196998657746</v>
      </c>
      <c r="L29">
        <f t="shared" si="6"/>
        <v>6.1341965739815707E-2</v>
      </c>
      <c r="M29">
        <f t="shared" si="6"/>
        <v>-0.75146328616419855</v>
      </c>
      <c r="N29">
        <f t="shared" si="6"/>
        <v>2.4481990405525539E-2</v>
      </c>
      <c r="O29" s="15">
        <f t="shared" si="7"/>
        <v>0.35165014335015776</v>
      </c>
      <c r="P29" s="16">
        <f t="shared" si="8"/>
        <v>47.937438316968226</v>
      </c>
      <c r="Q29" s="16">
        <f t="shared" si="9"/>
        <v>11.684073838119232</v>
      </c>
      <c r="R29" s="16">
        <f t="shared" si="10"/>
        <v>8.1122345190064529</v>
      </c>
      <c r="S29" s="17">
        <f t="shared" si="11"/>
        <v>3.9363218894217984</v>
      </c>
      <c r="T29" s="14">
        <f t="shared" si="12"/>
        <v>0.35165014335015776</v>
      </c>
      <c r="U29" s="14">
        <f t="shared" si="13"/>
        <v>1</v>
      </c>
      <c r="V29" s="18" t="str">
        <f t="shared" si="14"/>
        <v>Omaha</v>
      </c>
    </row>
    <row r="30" spans="1:22" x14ac:dyDescent="0.25">
      <c r="A30" s="1">
        <v>20</v>
      </c>
      <c r="B30" s="1" t="s">
        <v>23</v>
      </c>
      <c r="C30" s="1">
        <v>25</v>
      </c>
      <c r="D30" s="1">
        <v>3</v>
      </c>
      <c r="E30" s="1">
        <v>2</v>
      </c>
      <c r="F30" s="1">
        <v>32</v>
      </c>
      <c r="G30" s="1">
        <v>7</v>
      </c>
      <c r="H30" s="4">
        <v>19</v>
      </c>
      <c r="I30">
        <f t="shared" si="6"/>
        <v>3.6060302184853593E-2</v>
      </c>
      <c r="J30">
        <f t="shared" si="6"/>
        <v>-0.70372568541716829</v>
      </c>
      <c r="K30">
        <f t="shared" si="6"/>
        <v>-0.36257404881515115</v>
      </c>
      <c r="L30">
        <f t="shared" si="6"/>
        <v>6.1341965739815707E-2</v>
      </c>
      <c r="M30">
        <f t="shared" si="6"/>
        <v>-7.5905382440827401E-3</v>
      </c>
      <c r="N30">
        <f t="shared" si="6"/>
        <v>-0.57532677452985603</v>
      </c>
      <c r="O30" s="15">
        <f t="shared" si="7"/>
        <v>1.0903898349915275</v>
      </c>
      <c r="P30" s="16">
        <f t="shared" si="8"/>
        <v>49.178146565922148</v>
      </c>
      <c r="Q30" s="16">
        <f t="shared" si="9"/>
        <v>8.7538291870660299</v>
      </c>
      <c r="R30" s="16">
        <f t="shared" si="10"/>
        <v>11.592153429546705</v>
      </c>
      <c r="S30" s="17">
        <f t="shared" si="11"/>
        <v>2.9706249757993497</v>
      </c>
      <c r="T30" s="14">
        <f t="shared" si="12"/>
        <v>1.0903898349915275</v>
      </c>
      <c r="U30" s="14">
        <f t="shared" si="13"/>
        <v>1</v>
      </c>
      <c r="V30" s="18" t="str">
        <f t="shared" si="14"/>
        <v>Omaha</v>
      </c>
    </row>
    <row r="31" spans="1:22" x14ac:dyDescent="0.25">
      <c r="A31" s="1">
        <v>21</v>
      </c>
      <c r="B31" s="1" t="s">
        <v>24</v>
      </c>
      <c r="C31" s="1">
        <v>30</v>
      </c>
      <c r="D31" s="1">
        <v>4</v>
      </c>
      <c r="E31" s="1">
        <v>1</v>
      </c>
      <c r="F31" s="1">
        <v>33</v>
      </c>
      <c r="G31" s="1">
        <v>6</v>
      </c>
      <c r="H31" s="4">
        <v>21</v>
      </c>
      <c r="I31">
        <f t="shared" si="6"/>
        <v>0.31214699078763858</v>
      </c>
      <c r="J31">
        <f t="shared" si="6"/>
        <v>-0.64301695551322247</v>
      </c>
      <c r="K31">
        <f t="shared" si="6"/>
        <v>-0.45230196998657746</v>
      </c>
      <c r="L31">
        <f t="shared" si="6"/>
        <v>0.56230135261497494</v>
      </c>
      <c r="M31">
        <f t="shared" si="6"/>
        <v>-0.37952691220414064</v>
      </c>
      <c r="N31">
        <f t="shared" si="6"/>
        <v>2.4481990405525539E-2</v>
      </c>
      <c r="O31" s="15">
        <f t="shared" si="7"/>
        <v>1.3640729793321764</v>
      </c>
      <c r="P31" s="16">
        <f t="shared" si="8"/>
        <v>46.981430723237928</v>
      </c>
      <c r="Q31" s="16">
        <f t="shared" si="9"/>
        <v>10.671401948429956</v>
      </c>
      <c r="R31" s="16">
        <f t="shared" si="10"/>
        <v>7.7431320223565665</v>
      </c>
      <c r="S31" s="17">
        <f t="shared" si="11"/>
        <v>1.9566425883561007</v>
      </c>
      <c r="T31" s="14">
        <f t="shared" si="12"/>
        <v>1.3640729793321764</v>
      </c>
      <c r="U31" s="14">
        <f t="shared" si="13"/>
        <v>1</v>
      </c>
      <c r="V31" s="18" t="str">
        <f t="shared" si="14"/>
        <v>Omaha</v>
      </c>
    </row>
    <row r="32" spans="1:22" x14ac:dyDescent="0.25">
      <c r="A32" s="1">
        <v>22</v>
      </c>
      <c r="B32" s="1" t="s">
        <v>25</v>
      </c>
      <c r="C32" s="1">
        <v>11</v>
      </c>
      <c r="D32" s="1">
        <v>13</v>
      </c>
      <c r="E32" s="1">
        <v>4</v>
      </c>
      <c r="F32" s="1">
        <v>33</v>
      </c>
      <c r="G32" s="1">
        <v>5</v>
      </c>
      <c r="H32" s="4">
        <v>20</v>
      </c>
      <c r="I32">
        <f t="shared" si="6"/>
        <v>-0.73698242590294449</v>
      </c>
      <c r="J32">
        <f t="shared" si="6"/>
        <v>-9.6638386377709759E-2</v>
      </c>
      <c r="K32">
        <f t="shared" si="6"/>
        <v>-0.18311820647229854</v>
      </c>
      <c r="L32">
        <f t="shared" si="6"/>
        <v>0.56230135261497494</v>
      </c>
      <c r="M32">
        <f t="shared" si="6"/>
        <v>-0.75146328616419855</v>
      </c>
      <c r="N32">
        <f t="shared" si="6"/>
        <v>-0.27542239206216523</v>
      </c>
      <c r="O32" s="15">
        <f t="shared" si="7"/>
        <v>0.70417101203285593</v>
      </c>
      <c r="P32" s="16">
        <f t="shared" si="8"/>
        <v>42.13660493762081</v>
      </c>
      <c r="Q32" s="16">
        <f t="shared" si="9"/>
        <v>9.0779499046191798</v>
      </c>
      <c r="R32" s="16">
        <f t="shared" si="10"/>
        <v>7.5770189858975066</v>
      </c>
      <c r="S32" s="17">
        <f t="shared" si="11"/>
        <v>5.7756840900211728</v>
      </c>
      <c r="T32" s="14">
        <f t="shared" si="12"/>
        <v>0.70417101203285593</v>
      </c>
      <c r="U32" s="14">
        <f t="shared" si="13"/>
        <v>1</v>
      </c>
      <c r="V32" s="18" t="str">
        <f t="shared" si="14"/>
        <v>Omaha</v>
      </c>
    </row>
    <row r="33" spans="1:22" x14ac:dyDescent="0.25">
      <c r="A33" s="1">
        <v>23</v>
      </c>
      <c r="B33" s="1" t="s">
        <v>26</v>
      </c>
      <c r="C33" s="1">
        <v>14</v>
      </c>
      <c r="D33" s="1">
        <v>24</v>
      </c>
      <c r="E33" s="1">
        <v>14</v>
      </c>
      <c r="F33" s="1">
        <v>30</v>
      </c>
      <c r="G33" s="1">
        <v>8</v>
      </c>
      <c r="H33" s="4">
        <v>21</v>
      </c>
      <c r="I33">
        <f t="shared" si="6"/>
        <v>-0.57133041274127339</v>
      </c>
      <c r="J33">
        <f t="shared" si="6"/>
        <v>0.57115764256569468</v>
      </c>
      <c r="K33">
        <f t="shared" si="6"/>
        <v>0.71416100524196446</v>
      </c>
      <c r="L33">
        <f t="shared" si="6"/>
        <v>-0.94057680801050281</v>
      </c>
      <c r="M33">
        <f t="shared" si="6"/>
        <v>0.36434583571597517</v>
      </c>
      <c r="N33">
        <f t="shared" si="6"/>
        <v>2.4481990405525539E-2</v>
      </c>
      <c r="O33" s="15">
        <f t="shared" si="7"/>
        <v>5.3278261912203027</v>
      </c>
      <c r="P33" s="16">
        <f t="shared" si="8"/>
        <v>42.355348974635653</v>
      </c>
      <c r="Q33" s="16">
        <f t="shared" si="9"/>
        <v>2.5683086721301351</v>
      </c>
      <c r="R33" s="16">
        <f t="shared" si="10"/>
        <v>13.481434595602632</v>
      </c>
      <c r="S33" s="17">
        <f t="shared" si="11"/>
        <v>6.9861443942859207</v>
      </c>
      <c r="T33" s="14">
        <f t="shared" si="12"/>
        <v>2.5683086721301351</v>
      </c>
      <c r="U33" s="14">
        <f t="shared" si="13"/>
        <v>3</v>
      </c>
      <c r="V33" s="18" t="str">
        <f t="shared" si="14"/>
        <v>Los Angeles</v>
      </c>
    </row>
    <row r="34" spans="1:22" x14ac:dyDescent="0.25">
      <c r="A34" s="1">
        <v>24</v>
      </c>
      <c r="B34" s="1" t="s">
        <v>27</v>
      </c>
      <c r="C34" s="1">
        <v>14</v>
      </c>
      <c r="D34" s="1">
        <v>40</v>
      </c>
      <c r="E34" s="1">
        <v>10</v>
      </c>
      <c r="F34" s="1">
        <v>31</v>
      </c>
      <c r="G34" s="1">
        <v>11</v>
      </c>
      <c r="H34" s="4">
        <v>21</v>
      </c>
      <c r="I34">
        <f t="shared" si="6"/>
        <v>-0.57133041274127339</v>
      </c>
      <c r="J34">
        <f t="shared" si="6"/>
        <v>1.5424973210288284</v>
      </c>
      <c r="K34">
        <f t="shared" si="6"/>
        <v>0.35524932055625924</v>
      </c>
      <c r="L34">
        <f t="shared" si="6"/>
        <v>-0.43961742113534358</v>
      </c>
      <c r="M34">
        <f t="shared" si="6"/>
        <v>1.480154957596149</v>
      </c>
      <c r="N34">
        <f t="shared" si="6"/>
        <v>2.4481990405525539E-2</v>
      </c>
      <c r="O34" s="15">
        <f t="shared" si="7"/>
        <v>11.02172876773532</v>
      </c>
      <c r="P34" s="16">
        <f t="shared" si="8"/>
        <v>49.812389194565689</v>
      </c>
      <c r="Q34" s="16">
        <f t="shared" si="9"/>
        <v>0</v>
      </c>
      <c r="R34" s="16">
        <f t="shared" si="10"/>
        <v>18.260134517679653</v>
      </c>
      <c r="S34" s="17">
        <f t="shared" si="11"/>
        <v>8.6330511739100295</v>
      </c>
      <c r="T34" s="14">
        <f t="shared" si="12"/>
        <v>0</v>
      </c>
      <c r="U34" s="14">
        <f t="shared" si="13"/>
        <v>3</v>
      </c>
      <c r="V34" s="18" t="str">
        <f t="shared" si="14"/>
        <v>Los Angeles</v>
      </c>
    </row>
    <row r="35" spans="1:22" x14ac:dyDescent="0.25">
      <c r="A35" s="1">
        <v>25</v>
      </c>
      <c r="B35" s="1" t="s">
        <v>28</v>
      </c>
      <c r="C35" s="1">
        <v>55</v>
      </c>
      <c r="D35" s="1">
        <v>1</v>
      </c>
      <c r="E35" s="1">
        <v>1</v>
      </c>
      <c r="F35" s="1">
        <v>32</v>
      </c>
      <c r="G35" s="1">
        <v>9</v>
      </c>
      <c r="H35" s="4">
        <v>20</v>
      </c>
      <c r="I35">
        <f t="shared" si="6"/>
        <v>1.6925804338015638</v>
      </c>
      <c r="J35">
        <f t="shared" si="6"/>
        <v>-0.82514314522506005</v>
      </c>
      <c r="K35">
        <f t="shared" si="6"/>
        <v>-0.45230196998657746</v>
      </c>
      <c r="L35">
        <f t="shared" si="6"/>
        <v>6.1341965739815707E-2</v>
      </c>
      <c r="M35">
        <f t="shared" si="6"/>
        <v>0.73628220967603308</v>
      </c>
      <c r="N35">
        <f t="shared" si="6"/>
        <v>-0.27542239206216523</v>
      </c>
      <c r="O35" s="15">
        <f t="shared" si="7"/>
        <v>7.6064843949839238</v>
      </c>
      <c r="P35" s="16">
        <f t="shared" si="8"/>
        <v>58.326585550465872</v>
      </c>
      <c r="Q35" s="16">
        <f t="shared" si="9"/>
        <v>12.277402396414525</v>
      </c>
      <c r="R35" s="16">
        <f t="shared" si="10"/>
        <v>17.409843956832766</v>
      </c>
      <c r="S35" s="17">
        <f t="shared" si="11"/>
        <v>1.8708019380358776</v>
      </c>
      <c r="T35" s="14">
        <f t="shared" si="12"/>
        <v>1.8708019380358776</v>
      </c>
      <c r="U35" s="14">
        <f t="shared" si="13"/>
        <v>5</v>
      </c>
      <c r="V35" s="18" t="str">
        <f t="shared" si="14"/>
        <v>Philadelphia</v>
      </c>
    </row>
    <row r="36" spans="1:22" x14ac:dyDescent="0.25">
      <c r="A36" s="1">
        <v>26</v>
      </c>
      <c r="B36" s="1" t="s">
        <v>29</v>
      </c>
      <c r="C36" s="1">
        <v>27</v>
      </c>
      <c r="D36" s="1">
        <v>63</v>
      </c>
      <c r="E36" s="1">
        <v>1</v>
      </c>
      <c r="F36" s="1">
        <v>36</v>
      </c>
      <c r="G36" s="1">
        <v>12</v>
      </c>
      <c r="H36" s="4">
        <v>17</v>
      </c>
      <c r="I36">
        <f t="shared" si="6"/>
        <v>0.14649497762596761</v>
      </c>
      <c r="J36">
        <f t="shared" si="6"/>
        <v>2.9387981088195829</v>
      </c>
      <c r="K36">
        <f t="shared" si="6"/>
        <v>-0.45230196998657746</v>
      </c>
      <c r="L36">
        <f t="shared" si="6"/>
        <v>2.0651795132404529</v>
      </c>
      <c r="M36">
        <f t="shared" si="6"/>
        <v>1.8520913315562069</v>
      </c>
      <c r="N36">
        <f t="shared" si="6"/>
        <v>-1.1751355394652374</v>
      </c>
      <c r="O36" s="15">
        <f t="shared" si="7"/>
        <v>25.468919962866881</v>
      </c>
      <c r="P36" s="16">
        <f t="shared" si="8"/>
        <v>65.346318434827054</v>
      </c>
      <c r="Q36" s="16">
        <f t="shared" si="9"/>
        <v>10.968494834604542</v>
      </c>
      <c r="R36" s="16">
        <f t="shared" si="10"/>
        <v>32.597246280872199</v>
      </c>
      <c r="S36" s="17">
        <f t="shared" si="11"/>
        <v>19.263437024404418</v>
      </c>
      <c r="T36" s="14">
        <f t="shared" si="12"/>
        <v>10.968494834604542</v>
      </c>
      <c r="U36" s="14">
        <f t="shared" si="13"/>
        <v>3</v>
      </c>
      <c r="V36" s="18" t="str">
        <f t="shared" si="14"/>
        <v>Los Angeles</v>
      </c>
    </row>
    <row r="37" spans="1:22" x14ac:dyDescent="0.25">
      <c r="A37" s="1">
        <v>27</v>
      </c>
      <c r="B37" s="1" t="s">
        <v>30</v>
      </c>
      <c r="C37" s="1">
        <v>31</v>
      </c>
      <c r="D37" s="1">
        <v>6</v>
      </c>
      <c r="E37" s="1">
        <v>2</v>
      </c>
      <c r="F37" s="1">
        <v>30</v>
      </c>
      <c r="G37" s="1">
        <v>5</v>
      </c>
      <c r="H37" s="4">
        <v>22</v>
      </c>
      <c r="I37">
        <f t="shared" si="6"/>
        <v>0.36736432850819561</v>
      </c>
      <c r="J37">
        <f t="shared" si="6"/>
        <v>-0.52159949570533071</v>
      </c>
      <c r="K37">
        <f t="shared" si="6"/>
        <v>-0.36257404881515115</v>
      </c>
      <c r="L37">
        <f t="shared" si="6"/>
        <v>-0.94057680801050281</v>
      </c>
      <c r="M37">
        <f t="shared" si="6"/>
        <v>-0.75146328616419855</v>
      </c>
      <c r="N37">
        <f t="shared" si="6"/>
        <v>0.32438637287321631</v>
      </c>
      <c r="O37" s="15">
        <f t="shared" si="7"/>
        <v>2.3926940532258669</v>
      </c>
      <c r="P37" s="16">
        <f t="shared" si="8"/>
        <v>53.735856435956975</v>
      </c>
      <c r="Q37" s="16">
        <f t="shared" si="9"/>
        <v>10.977936807522902</v>
      </c>
      <c r="R37" s="16">
        <f t="shared" si="10"/>
        <v>11.676383739980132</v>
      </c>
      <c r="S37" s="17">
        <f t="shared" si="11"/>
        <v>4.816988469719619</v>
      </c>
      <c r="T37" s="14">
        <f t="shared" si="12"/>
        <v>2.3926940532258669</v>
      </c>
      <c r="U37" s="14">
        <f t="shared" si="13"/>
        <v>1</v>
      </c>
      <c r="V37" s="18" t="str">
        <f t="shared" si="14"/>
        <v>Omaha</v>
      </c>
    </row>
    <row r="38" spans="1:22" x14ac:dyDescent="0.25">
      <c r="A38" s="1">
        <v>28</v>
      </c>
      <c r="B38" s="1" t="s">
        <v>31</v>
      </c>
      <c r="C38" s="1">
        <v>13</v>
      </c>
      <c r="D38" s="1">
        <v>2</v>
      </c>
      <c r="E38" s="1">
        <v>4</v>
      </c>
      <c r="F38" s="1">
        <v>32</v>
      </c>
      <c r="G38" s="1">
        <v>5</v>
      </c>
      <c r="H38" s="4">
        <v>23</v>
      </c>
      <c r="I38">
        <f t="shared" si="6"/>
        <v>-0.62654775046183042</v>
      </c>
      <c r="J38">
        <f t="shared" si="6"/>
        <v>-0.76443441532111411</v>
      </c>
      <c r="K38">
        <f t="shared" si="6"/>
        <v>-0.18311820647229854</v>
      </c>
      <c r="L38">
        <f t="shared" si="6"/>
        <v>6.1341965739815707E-2</v>
      </c>
      <c r="M38">
        <f t="shared" si="6"/>
        <v>-0.75146328616419855</v>
      </c>
      <c r="N38">
        <f t="shared" si="6"/>
        <v>0.62429075534090706</v>
      </c>
      <c r="O38" s="15">
        <f t="shared" si="7"/>
        <v>0.88562919603620394</v>
      </c>
      <c r="P38" s="16">
        <f t="shared" si="8"/>
        <v>42.977556873133295</v>
      </c>
      <c r="Q38" s="16">
        <f t="shared" si="9"/>
        <v>11.205673432398012</v>
      </c>
      <c r="R38" s="16">
        <f t="shared" si="10"/>
        <v>5.0646619098946326</v>
      </c>
      <c r="S38" s="17">
        <f t="shared" si="11"/>
        <v>4.7540546123394503</v>
      </c>
      <c r="T38" s="14">
        <f t="shared" si="12"/>
        <v>0.88562919603620394</v>
      </c>
      <c r="U38" s="14">
        <f t="shared" si="13"/>
        <v>1</v>
      </c>
      <c r="V38" s="18" t="str">
        <f t="shared" si="14"/>
        <v>Omaha</v>
      </c>
    </row>
    <row r="39" spans="1:22" x14ac:dyDescent="0.25">
      <c r="A39" s="1">
        <v>29</v>
      </c>
      <c r="B39" s="1" t="s">
        <v>32</v>
      </c>
      <c r="C39" s="1">
        <v>23</v>
      </c>
      <c r="D39" s="1">
        <v>1</v>
      </c>
      <c r="E39" s="1">
        <v>1</v>
      </c>
      <c r="F39" s="1">
        <v>33</v>
      </c>
      <c r="G39" s="1">
        <v>3</v>
      </c>
      <c r="H39" s="4">
        <v>24</v>
      </c>
      <c r="I39">
        <f t="shared" si="6"/>
        <v>-7.4374373256260409E-2</v>
      </c>
      <c r="J39">
        <f t="shared" si="6"/>
        <v>-0.82514314522506005</v>
      </c>
      <c r="K39">
        <f t="shared" si="6"/>
        <v>-0.45230196998657746</v>
      </c>
      <c r="L39">
        <f t="shared" si="6"/>
        <v>0.56230135261497494</v>
      </c>
      <c r="M39">
        <f t="shared" si="6"/>
        <v>-1.4953360340843145</v>
      </c>
      <c r="N39">
        <f t="shared" si="6"/>
        <v>0.92419513780859786</v>
      </c>
      <c r="O39" s="15">
        <f t="shared" si="7"/>
        <v>2.5630268284105968</v>
      </c>
      <c r="P39" s="16">
        <f t="shared" si="8"/>
        <v>45.553763507324163</v>
      </c>
      <c r="Q39" s="16">
        <f t="shared" si="9"/>
        <v>17.171697387855836</v>
      </c>
      <c r="R39" s="16">
        <f t="shared" si="10"/>
        <v>4.5188964326668595</v>
      </c>
      <c r="S39" s="17">
        <f t="shared" si="11"/>
        <v>6.0755535882714922</v>
      </c>
      <c r="T39" s="14">
        <f t="shared" si="12"/>
        <v>2.5630268284105968</v>
      </c>
      <c r="U39" s="14">
        <f t="shared" si="13"/>
        <v>1</v>
      </c>
      <c r="V39" s="18" t="str">
        <f t="shared" si="14"/>
        <v>Omaha</v>
      </c>
    </row>
    <row r="40" spans="1:22" x14ac:dyDescent="0.25">
      <c r="A40" s="1">
        <v>30</v>
      </c>
      <c r="B40" s="1" t="s">
        <v>33</v>
      </c>
      <c r="C40" s="1">
        <v>62</v>
      </c>
      <c r="D40" s="1">
        <v>4</v>
      </c>
      <c r="E40" s="1">
        <v>2</v>
      </c>
      <c r="F40" s="1">
        <v>32</v>
      </c>
      <c r="G40" s="1">
        <v>7</v>
      </c>
      <c r="H40" s="4">
        <v>18</v>
      </c>
      <c r="I40">
        <f t="shared" si="6"/>
        <v>2.0791017978454627</v>
      </c>
      <c r="J40">
        <f t="shared" si="6"/>
        <v>-0.64301695551322247</v>
      </c>
      <c r="K40">
        <f t="shared" si="6"/>
        <v>-0.36257404881515115</v>
      </c>
      <c r="L40">
        <f t="shared" si="6"/>
        <v>6.1341965739815707E-2</v>
      </c>
      <c r="M40">
        <f t="shared" si="6"/>
        <v>-7.5905382440827401E-3</v>
      </c>
      <c r="N40">
        <f t="shared" si="6"/>
        <v>-0.87523115699754672</v>
      </c>
      <c r="O40" s="15">
        <f t="shared" si="7"/>
        <v>8.2453933475712873</v>
      </c>
      <c r="P40" s="16">
        <f t="shared" si="8"/>
        <v>59.74542048177441</v>
      </c>
      <c r="Q40" s="16">
        <f t="shared" si="9"/>
        <v>15.590364660801715</v>
      </c>
      <c r="R40" s="16">
        <f t="shared" si="10"/>
        <v>20.855735933784619</v>
      </c>
      <c r="S40" s="17">
        <f t="shared" si="11"/>
        <v>4.551360159677567</v>
      </c>
      <c r="T40" s="14">
        <f t="shared" si="12"/>
        <v>4.551360159677567</v>
      </c>
      <c r="U40" s="14">
        <f t="shared" si="13"/>
        <v>5</v>
      </c>
      <c r="V40" s="18" t="str">
        <f t="shared" si="14"/>
        <v>Philadelphia</v>
      </c>
    </row>
    <row r="41" spans="1:22" x14ac:dyDescent="0.25">
      <c r="A41" s="1">
        <v>31</v>
      </c>
      <c r="B41" s="1" t="s">
        <v>34</v>
      </c>
      <c r="C41" s="1">
        <v>29</v>
      </c>
      <c r="D41" s="1">
        <v>24</v>
      </c>
      <c r="E41" s="1">
        <v>7</v>
      </c>
      <c r="F41" s="1">
        <v>34</v>
      </c>
      <c r="G41" s="1">
        <v>11</v>
      </c>
      <c r="H41" s="4">
        <v>27</v>
      </c>
      <c r="I41">
        <f t="shared" si="6"/>
        <v>0.2569296530670816</v>
      </c>
      <c r="J41">
        <f t="shared" si="6"/>
        <v>0.57115764256569468</v>
      </c>
      <c r="K41">
        <f t="shared" si="6"/>
        <v>8.6065557041980364E-2</v>
      </c>
      <c r="L41">
        <f t="shared" si="6"/>
        <v>1.0632607394901343</v>
      </c>
      <c r="M41">
        <f t="shared" si="6"/>
        <v>1.480154957596149</v>
      </c>
      <c r="N41">
        <f t="shared" si="6"/>
        <v>1.8239082852116701</v>
      </c>
      <c r="O41" s="15">
        <f t="shared" si="7"/>
        <v>13.086849924294075</v>
      </c>
      <c r="P41" s="16">
        <f t="shared" si="8"/>
        <v>44.746415181427672</v>
      </c>
      <c r="Q41" s="16">
        <f t="shared" si="9"/>
        <v>7.1985531622342247</v>
      </c>
      <c r="R41" s="16">
        <f t="shared" si="10"/>
        <v>8.0971929153349471</v>
      </c>
      <c r="S41" s="17">
        <f t="shared" si="11"/>
        <v>3.9352484315944753</v>
      </c>
      <c r="T41" s="14">
        <f t="shared" si="12"/>
        <v>3.9352484315944753</v>
      </c>
      <c r="U41" s="14">
        <f t="shared" si="13"/>
        <v>5</v>
      </c>
      <c r="V41" s="18" t="str">
        <f t="shared" si="14"/>
        <v>Philadelphia</v>
      </c>
    </row>
    <row r="42" spans="1:22" x14ac:dyDescent="0.25">
      <c r="A42" s="1">
        <v>32</v>
      </c>
      <c r="B42" s="1" t="s">
        <v>35</v>
      </c>
      <c r="C42" s="1">
        <v>44</v>
      </c>
      <c r="D42" s="1">
        <v>14</v>
      </c>
      <c r="E42" s="1">
        <v>15</v>
      </c>
      <c r="F42" s="1">
        <v>33</v>
      </c>
      <c r="G42" s="1">
        <v>10</v>
      </c>
      <c r="H42" s="4">
        <v>24</v>
      </c>
      <c r="I42">
        <f t="shared" si="6"/>
        <v>1.0851897188754367</v>
      </c>
      <c r="J42">
        <f t="shared" si="6"/>
        <v>-3.59296564737639E-2</v>
      </c>
      <c r="K42">
        <f t="shared" si="6"/>
        <v>0.80388892641339071</v>
      </c>
      <c r="L42">
        <f t="shared" si="6"/>
        <v>0.56230135261497494</v>
      </c>
      <c r="M42">
        <f t="shared" si="6"/>
        <v>1.1082185836360909</v>
      </c>
      <c r="N42">
        <f t="shared" si="6"/>
        <v>0.92419513780859786</v>
      </c>
      <c r="O42" s="15">
        <f t="shared" si="7"/>
        <v>10.102471450539355</v>
      </c>
      <c r="P42" s="16">
        <f t="shared" si="8"/>
        <v>38.658076863383556</v>
      </c>
      <c r="Q42" s="16">
        <f t="shared" si="9"/>
        <v>7.3884298087808933</v>
      </c>
      <c r="R42" s="16">
        <f t="shared" si="10"/>
        <v>9.8669462602228393</v>
      </c>
      <c r="S42" s="17">
        <f t="shared" si="11"/>
        <v>1.6722961444316149</v>
      </c>
      <c r="T42" s="14">
        <f t="shared" si="12"/>
        <v>1.6722961444316149</v>
      </c>
      <c r="U42" s="14">
        <f t="shared" si="13"/>
        <v>5</v>
      </c>
      <c r="V42" s="18" t="str">
        <f t="shared" si="14"/>
        <v>Philadelphia</v>
      </c>
    </row>
    <row r="43" spans="1:22" x14ac:dyDescent="0.25">
      <c r="A43" s="1">
        <v>33</v>
      </c>
      <c r="B43" s="1" t="s">
        <v>36</v>
      </c>
      <c r="C43" s="1">
        <v>16</v>
      </c>
      <c r="D43" s="1">
        <v>5</v>
      </c>
      <c r="E43" s="1">
        <v>2</v>
      </c>
      <c r="F43" s="1">
        <v>32</v>
      </c>
      <c r="G43" s="1">
        <v>6</v>
      </c>
      <c r="H43" s="4">
        <v>17</v>
      </c>
      <c r="I43">
        <f t="shared" si="6"/>
        <v>-0.46089573730015942</v>
      </c>
      <c r="J43">
        <f t="shared" si="6"/>
        <v>-0.58230822560927664</v>
      </c>
      <c r="K43">
        <f t="shared" si="6"/>
        <v>-0.36257404881515115</v>
      </c>
      <c r="L43">
        <f t="shared" si="6"/>
        <v>6.1341965739815707E-2</v>
      </c>
      <c r="M43">
        <f t="shared" si="6"/>
        <v>-0.37952691220414064</v>
      </c>
      <c r="N43">
        <f t="shared" si="6"/>
        <v>-1.1751355394652374</v>
      </c>
      <c r="O43" s="15">
        <f t="shared" si="7"/>
        <v>0.99805430273295936</v>
      </c>
      <c r="P43" s="16">
        <f t="shared" si="8"/>
        <v>49.836834705396058</v>
      </c>
      <c r="Q43" s="16">
        <f t="shared" si="9"/>
        <v>10.190724000315033</v>
      </c>
      <c r="R43" s="16">
        <f t="shared" si="10"/>
        <v>14.198596596901311</v>
      </c>
      <c r="S43" s="17">
        <f t="shared" si="11"/>
        <v>6.5018596696623279</v>
      </c>
      <c r="T43" s="14">
        <f t="shared" si="12"/>
        <v>0.99805430273295936</v>
      </c>
      <c r="U43" s="14">
        <f t="shared" si="13"/>
        <v>1</v>
      </c>
      <c r="V43" s="18" t="str">
        <f t="shared" si="14"/>
        <v>Omaha</v>
      </c>
    </row>
    <row r="44" spans="1:22" x14ac:dyDescent="0.25">
      <c r="A44" s="1">
        <v>34</v>
      </c>
      <c r="B44" s="1" t="s">
        <v>37</v>
      </c>
      <c r="C44" s="1">
        <v>13</v>
      </c>
      <c r="D44" s="1">
        <v>3</v>
      </c>
      <c r="E44" s="1">
        <v>1</v>
      </c>
      <c r="F44" s="1">
        <v>32</v>
      </c>
      <c r="G44" s="1">
        <v>5</v>
      </c>
      <c r="H44" s="4">
        <v>20</v>
      </c>
      <c r="I44">
        <f t="shared" si="6"/>
        <v>-0.62654775046183042</v>
      </c>
      <c r="J44">
        <f t="shared" si="6"/>
        <v>-0.70372568541716829</v>
      </c>
      <c r="K44">
        <f t="shared" si="6"/>
        <v>-0.45230196998657746</v>
      </c>
      <c r="L44">
        <f t="shared" si="6"/>
        <v>6.1341965739815707E-2</v>
      </c>
      <c r="M44">
        <f t="shared" si="6"/>
        <v>-0.75146328616419855</v>
      </c>
      <c r="N44">
        <f t="shared" si="6"/>
        <v>-0.27542239206216523</v>
      </c>
      <c r="O44" s="15">
        <f t="shared" si="7"/>
        <v>0</v>
      </c>
      <c r="P44" s="16">
        <f t="shared" si="8"/>
        <v>47.617270736363928</v>
      </c>
      <c r="Q44" s="16">
        <f t="shared" si="9"/>
        <v>11.02172876773532</v>
      </c>
      <c r="R44" s="16">
        <f t="shared" si="10"/>
        <v>9.0202808572962372</v>
      </c>
      <c r="S44" s="17">
        <f t="shared" si="11"/>
        <v>5.5618928102567775</v>
      </c>
      <c r="T44" s="14">
        <f t="shared" si="12"/>
        <v>0</v>
      </c>
      <c r="U44" s="14">
        <f t="shared" si="13"/>
        <v>1</v>
      </c>
      <c r="V44" s="18" t="str">
        <f t="shared" si="14"/>
        <v>Omaha</v>
      </c>
    </row>
    <row r="45" spans="1:22" x14ac:dyDescent="0.25">
      <c r="A45" s="1">
        <v>35</v>
      </c>
      <c r="B45" s="1" t="s">
        <v>38</v>
      </c>
      <c r="C45" s="1">
        <v>40</v>
      </c>
      <c r="D45" s="1">
        <v>6</v>
      </c>
      <c r="E45" s="1">
        <v>3</v>
      </c>
      <c r="F45" s="1">
        <v>33</v>
      </c>
      <c r="G45" s="1">
        <v>9</v>
      </c>
      <c r="H45" s="4">
        <v>23</v>
      </c>
      <c r="I45">
        <f t="shared" si="6"/>
        <v>0.86432036799320866</v>
      </c>
      <c r="J45">
        <f t="shared" si="6"/>
        <v>-0.52159949570533071</v>
      </c>
      <c r="K45">
        <f t="shared" si="6"/>
        <v>-0.27284612764372485</v>
      </c>
      <c r="L45">
        <f t="shared" si="6"/>
        <v>0.56230135261497494</v>
      </c>
      <c r="M45">
        <f t="shared" si="6"/>
        <v>0.73628220967603308</v>
      </c>
      <c r="N45">
        <f t="shared" si="6"/>
        <v>0.62429075534090706</v>
      </c>
      <c r="O45" s="15">
        <f t="shared" si="7"/>
        <v>5.5618928102567775</v>
      </c>
      <c r="P45" s="16">
        <f t="shared" si="8"/>
        <v>48.18812503491516</v>
      </c>
      <c r="Q45" s="16">
        <f t="shared" si="9"/>
        <v>8.6330511739100295</v>
      </c>
      <c r="R45" s="16">
        <f t="shared" si="10"/>
        <v>8.8767340880244561</v>
      </c>
      <c r="S45" s="17">
        <f t="shared" si="11"/>
        <v>0</v>
      </c>
      <c r="T45" s="14">
        <f t="shared" si="12"/>
        <v>0</v>
      </c>
      <c r="U45" s="14">
        <f t="shared" si="13"/>
        <v>5</v>
      </c>
      <c r="V45" s="18" t="str">
        <f t="shared" si="14"/>
        <v>Philadelphia</v>
      </c>
    </row>
    <row r="46" spans="1:22" x14ac:dyDescent="0.25">
      <c r="A46" s="1">
        <v>36</v>
      </c>
      <c r="B46" s="1" t="s">
        <v>39</v>
      </c>
      <c r="C46" s="1">
        <v>5</v>
      </c>
      <c r="D46" s="1">
        <v>20</v>
      </c>
      <c r="E46" s="1">
        <v>2</v>
      </c>
      <c r="F46" s="1">
        <v>31</v>
      </c>
      <c r="G46" s="1">
        <v>4</v>
      </c>
      <c r="H46" s="4">
        <v>19</v>
      </c>
      <c r="I46">
        <f t="shared" si="6"/>
        <v>-1.0682864522262865</v>
      </c>
      <c r="J46">
        <f t="shared" si="6"/>
        <v>0.32832272294991122</v>
      </c>
      <c r="K46">
        <f t="shared" si="6"/>
        <v>-0.36257404881515115</v>
      </c>
      <c r="L46">
        <f t="shared" si="6"/>
        <v>-0.43961742113534358</v>
      </c>
      <c r="M46">
        <f t="shared" si="6"/>
        <v>-1.1233996601242564</v>
      </c>
      <c r="N46">
        <f t="shared" si="6"/>
        <v>-0.57532677452985603</v>
      </c>
      <c r="O46" s="15">
        <f t="shared" si="7"/>
        <v>1.7475477098835333</v>
      </c>
      <c r="P46" s="16">
        <f t="shared" si="8"/>
        <v>50.630792016737985</v>
      </c>
      <c r="Q46" s="16">
        <f t="shared" si="9"/>
        <v>9.3747228513630088</v>
      </c>
      <c r="R46" s="16">
        <f t="shared" si="10"/>
        <v>13.263889925892489</v>
      </c>
      <c r="S46" s="17">
        <f t="shared" si="11"/>
        <v>10.366728103190978</v>
      </c>
      <c r="T46" s="14">
        <f t="shared" si="12"/>
        <v>1.7475477098835333</v>
      </c>
      <c r="U46" s="14">
        <f t="shared" si="13"/>
        <v>1</v>
      </c>
      <c r="V46" s="18" t="str">
        <f t="shared" si="14"/>
        <v>Omaha</v>
      </c>
    </row>
    <row r="47" spans="1:22" x14ac:dyDescent="0.25">
      <c r="A47" s="1">
        <v>37</v>
      </c>
      <c r="B47" s="1" t="s">
        <v>40</v>
      </c>
      <c r="C47" s="1">
        <v>26</v>
      </c>
      <c r="D47" s="1">
        <v>1</v>
      </c>
      <c r="E47" s="1">
        <v>2</v>
      </c>
      <c r="F47" s="1">
        <v>35</v>
      </c>
      <c r="G47" s="1">
        <v>7</v>
      </c>
      <c r="H47" s="4">
        <v>21</v>
      </c>
      <c r="I47">
        <f t="shared" si="6"/>
        <v>9.1277639905410601E-2</v>
      </c>
      <c r="J47">
        <f t="shared" si="6"/>
        <v>-0.82514314522506005</v>
      </c>
      <c r="K47">
        <f t="shared" si="6"/>
        <v>-0.36257404881515115</v>
      </c>
      <c r="L47">
        <f t="shared" si="6"/>
        <v>1.5642201263652935</v>
      </c>
      <c r="M47">
        <f t="shared" si="6"/>
        <v>-7.5905382440827401E-3</v>
      </c>
      <c r="N47">
        <f t="shared" si="6"/>
        <v>2.4481990405525539E-2</v>
      </c>
      <c r="O47" s="15">
        <f t="shared" si="7"/>
        <v>3.4399986598463994</v>
      </c>
      <c r="P47" s="16">
        <f t="shared" si="8"/>
        <v>42.662523258184834</v>
      </c>
      <c r="Q47" s="16">
        <f t="shared" si="9"/>
        <v>12.788792775657152</v>
      </c>
      <c r="R47" s="16">
        <f t="shared" si="10"/>
        <v>6.5793482129409542</v>
      </c>
      <c r="S47" s="17">
        <f t="shared" si="11"/>
        <v>2.614743355235801</v>
      </c>
      <c r="T47" s="14">
        <f t="shared" si="12"/>
        <v>2.614743355235801</v>
      </c>
      <c r="U47" s="14">
        <f t="shared" si="13"/>
        <v>5</v>
      </c>
      <c r="V47" s="18" t="str">
        <f t="shared" si="14"/>
        <v>Philadelphia</v>
      </c>
    </row>
    <row r="48" spans="1:22" x14ac:dyDescent="0.25">
      <c r="A48" s="1">
        <v>38</v>
      </c>
      <c r="B48" s="1" t="s">
        <v>41</v>
      </c>
      <c r="C48" s="1">
        <v>8</v>
      </c>
      <c r="D48" s="1">
        <v>3</v>
      </c>
      <c r="E48" s="1">
        <v>5</v>
      </c>
      <c r="F48" s="1">
        <v>35</v>
      </c>
      <c r="G48" s="1">
        <v>7</v>
      </c>
      <c r="H48" s="4">
        <v>20</v>
      </c>
      <c r="I48">
        <f t="shared" si="6"/>
        <v>-0.90263443906461549</v>
      </c>
      <c r="J48">
        <f t="shared" si="6"/>
        <v>-0.70372568541716829</v>
      </c>
      <c r="K48">
        <f t="shared" si="6"/>
        <v>-9.3390285300872233E-2</v>
      </c>
      <c r="L48">
        <f t="shared" si="6"/>
        <v>1.5642201263652935</v>
      </c>
      <c r="M48">
        <f t="shared" si="6"/>
        <v>-7.5905382440827401E-3</v>
      </c>
      <c r="N48">
        <f t="shared" si="6"/>
        <v>-0.27542239206216523</v>
      </c>
      <c r="O48" s="15">
        <f t="shared" si="7"/>
        <v>3.0170308878108258</v>
      </c>
      <c r="P48" s="16">
        <f t="shared" si="8"/>
        <v>38.231001969893583</v>
      </c>
      <c r="Q48" s="16">
        <f t="shared" si="9"/>
        <v>11.675251864278584</v>
      </c>
      <c r="R48" s="16">
        <f t="shared" si="10"/>
        <v>6.7200607964670214</v>
      </c>
      <c r="S48" s="17">
        <f t="shared" si="11"/>
        <v>5.5541752804161959</v>
      </c>
      <c r="T48" s="14">
        <f t="shared" si="12"/>
        <v>3.0170308878108258</v>
      </c>
      <c r="U48" s="14">
        <f t="shared" si="13"/>
        <v>1</v>
      </c>
      <c r="V48" s="18" t="str">
        <f t="shared" si="14"/>
        <v>Omaha</v>
      </c>
    </row>
    <row r="49" spans="1:22" x14ac:dyDescent="0.25">
      <c r="A49" s="1">
        <v>39</v>
      </c>
      <c r="B49" s="1" t="s">
        <v>42</v>
      </c>
      <c r="C49" s="1">
        <v>15</v>
      </c>
      <c r="D49" s="1">
        <v>16</v>
      </c>
      <c r="E49" s="1">
        <v>15</v>
      </c>
      <c r="F49" s="1">
        <v>32</v>
      </c>
      <c r="G49" s="1">
        <v>8</v>
      </c>
      <c r="H49" s="4">
        <v>20</v>
      </c>
      <c r="I49">
        <f t="shared" si="6"/>
        <v>-0.51611307502071646</v>
      </c>
      <c r="J49">
        <f t="shared" si="6"/>
        <v>8.548780333412781E-2</v>
      </c>
      <c r="K49">
        <f t="shared" si="6"/>
        <v>0.80388892641339071</v>
      </c>
      <c r="L49">
        <f t="shared" si="6"/>
        <v>6.1341965739815707E-2</v>
      </c>
      <c r="M49">
        <f t="shared" si="6"/>
        <v>0.36434583571597517</v>
      </c>
      <c r="N49">
        <f t="shared" si="6"/>
        <v>-0.27542239206216523</v>
      </c>
      <c r="O49" s="15">
        <f t="shared" si="7"/>
        <v>3.4580993130359361</v>
      </c>
      <c r="P49" s="16">
        <f t="shared" si="8"/>
        <v>35.249915583795108</v>
      </c>
      <c r="Q49" s="16">
        <f t="shared" si="9"/>
        <v>3.9131361273741998</v>
      </c>
      <c r="R49" s="16">
        <f t="shared" si="10"/>
        <v>9.939404575875546</v>
      </c>
      <c r="S49" s="17">
        <f t="shared" si="11"/>
        <v>4.6322905770645173</v>
      </c>
      <c r="T49" s="14">
        <f t="shared" si="12"/>
        <v>3.4580993130359361</v>
      </c>
      <c r="U49" s="14">
        <f t="shared" si="13"/>
        <v>1</v>
      </c>
      <c r="V49" s="18" t="str">
        <f t="shared" si="14"/>
        <v>Omaha</v>
      </c>
    </row>
    <row r="50" spans="1:22" x14ac:dyDescent="0.25">
      <c r="A50" s="1">
        <v>40</v>
      </c>
      <c r="B50" s="1" t="s">
        <v>43</v>
      </c>
      <c r="C50" s="1">
        <v>48</v>
      </c>
      <c r="D50" s="1">
        <v>1</v>
      </c>
      <c r="E50" s="1">
        <v>1</v>
      </c>
      <c r="F50" s="1">
        <v>33</v>
      </c>
      <c r="G50" s="1">
        <v>8</v>
      </c>
      <c r="H50" s="4">
        <v>23</v>
      </c>
      <c r="I50">
        <f t="shared" si="6"/>
        <v>1.3060590697576646</v>
      </c>
      <c r="J50">
        <f t="shared" si="6"/>
        <v>-0.82514314522506005</v>
      </c>
      <c r="K50">
        <f t="shared" si="6"/>
        <v>-0.45230196998657746</v>
      </c>
      <c r="L50">
        <f t="shared" si="6"/>
        <v>0.56230135261497494</v>
      </c>
      <c r="M50">
        <f t="shared" si="6"/>
        <v>0.36434583571597517</v>
      </c>
      <c r="N50">
        <f t="shared" si="6"/>
        <v>0.62429075534090706</v>
      </c>
      <c r="O50" s="15">
        <f t="shared" si="7"/>
        <v>6.0551853724843916</v>
      </c>
      <c r="P50" s="16">
        <f t="shared" si="8"/>
        <v>51.594835791352203</v>
      </c>
      <c r="Q50" s="16">
        <f t="shared" si="9"/>
        <v>12.391093513455617</v>
      </c>
      <c r="R50" s="16">
        <f t="shared" si="10"/>
        <v>9.9074803524557939</v>
      </c>
      <c r="S50" s="17">
        <f t="shared" si="11"/>
        <v>0.45781289342584208</v>
      </c>
      <c r="T50" s="14">
        <f t="shared" si="12"/>
        <v>0.45781289342584208</v>
      </c>
      <c r="U50" s="14">
        <f t="shared" si="13"/>
        <v>5</v>
      </c>
      <c r="V50" s="18" t="str">
        <f t="shared" si="14"/>
        <v>Philadelphia</v>
      </c>
    </row>
    <row r="51" spans="1:22" x14ac:dyDescent="0.25">
      <c r="A51" s="1">
        <v>41</v>
      </c>
      <c r="B51" s="1" t="s">
        <v>44</v>
      </c>
      <c r="C51" s="1">
        <v>7</v>
      </c>
      <c r="D51" s="1">
        <v>56</v>
      </c>
      <c r="E51" s="1">
        <v>1</v>
      </c>
      <c r="F51" s="1">
        <v>30</v>
      </c>
      <c r="G51" s="1">
        <v>5</v>
      </c>
      <c r="H51" s="4">
        <v>17</v>
      </c>
      <c r="I51">
        <f t="shared" si="6"/>
        <v>-0.95785177678517242</v>
      </c>
      <c r="J51">
        <f t="shared" si="6"/>
        <v>2.513836999491962</v>
      </c>
      <c r="K51">
        <f t="shared" si="6"/>
        <v>-0.45230196998657746</v>
      </c>
      <c r="L51">
        <f t="shared" si="6"/>
        <v>-0.94057680801050281</v>
      </c>
      <c r="M51">
        <f t="shared" si="6"/>
        <v>-0.75146328616419855</v>
      </c>
      <c r="N51">
        <f t="shared" si="6"/>
        <v>-1.1751355394652374</v>
      </c>
      <c r="O51" s="15">
        <f t="shared" si="7"/>
        <v>12.275796965980994</v>
      </c>
      <c r="P51" s="16">
        <f t="shared" si="8"/>
        <v>65.850511167890602</v>
      </c>
      <c r="Q51" s="16">
        <f t="shared" si="9"/>
        <v>8.4152011338322055</v>
      </c>
      <c r="R51" s="16">
        <f t="shared" si="10"/>
        <v>28.124417518944568</v>
      </c>
      <c r="S51" s="17">
        <f t="shared" si="11"/>
        <v>20.276354857450535</v>
      </c>
      <c r="T51" s="14">
        <f t="shared" si="12"/>
        <v>8.4152011338322055</v>
      </c>
      <c r="U51" s="14">
        <f t="shared" si="13"/>
        <v>3</v>
      </c>
      <c r="V51" s="18" t="str">
        <f t="shared" si="14"/>
        <v>Los Angeles</v>
      </c>
    </row>
    <row r="52" spans="1:22" x14ac:dyDescent="0.25">
      <c r="A52" s="1">
        <v>42</v>
      </c>
      <c r="B52" s="1" t="s">
        <v>45</v>
      </c>
      <c r="C52" s="1">
        <v>9</v>
      </c>
      <c r="D52" s="1">
        <v>21</v>
      </c>
      <c r="E52" s="1">
        <v>12</v>
      </c>
      <c r="F52" s="1">
        <v>31</v>
      </c>
      <c r="G52" s="1">
        <v>8</v>
      </c>
      <c r="H52" s="4">
        <v>20</v>
      </c>
      <c r="I52">
        <f t="shared" si="6"/>
        <v>-0.84741710134405845</v>
      </c>
      <c r="J52">
        <f t="shared" si="6"/>
        <v>0.3890314528538571</v>
      </c>
      <c r="K52">
        <f t="shared" si="6"/>
        <v>0.53470516289911185</v>
      </c>
      <c r="L52">
        <f t="shared" si="6"/>
        <v>-0.43961742113534358</v>
      </c>
      <c r="M52">
        <f t="shared" si="6"/>
        <v>0.36434583571597517</v>
      </c>
      <c r="N52">
        <f t="shared" si="6"/>
        <v>-0.27542239206216523</v>
      </c>
      <c r="O52" s="15">
        <f t="shared" si="7"/>
        <v>3.7130748175379868</v>
      </c>
      <c r="P52" s="16">
        <f t="shared" si="8"/>
        <v>40.883195663970476</v>
      </c>
      <c r="Q52" s="16">
        <f t="shared" si="9"/>
        <v>2.7738844031136058</v>
      </c>
      <c r="R52" s="16">
        <f t="shared" si="10"/>
        <v>12.084896656735266</v>
      </c>
      <c r="S52" s="17">
        <f t="shared" si="11"/>
        <v>6.363094618342199</v>
      </c>
      <c r="T52" s="14">
        <f t="shared" si="12"/>
        <v>2.7738844031136058</v>
      </c>
      <c r="U52" s="14">
        <f t="shared" si="13"/>
        <v>3</v>
      </c>
      <c r="V52" s="18" t="str">
        <f t="shared" si="14"/>
        <v>Los Angeles</v>
      </c>
    </row>
    <row r="53" spans="1:22" x14ac:dyDescent="0.25">
      <c r="A53" s="1">
        <v>43</v>
      </c>
      <c r="B53" s="1" t="s">
        <v>46</v>
      </c>
      <c r="C53" s="1">
        <v>11</v>
      </c>
      <c r="D53" s="1">
        <v>14</v>
      </c>
      <c r="E53" s="1">
        <v>29</v>
      </c>
      <c r="F53" s="1">
        <v>36</v>
      </c>
      <c r="G53" s="1">
        <v>6</v>
      </c>
      <c r="H53" s="4">
        <v>31</v>
      </c>
      <c r="I53">
        <f t="shared" si="6"/>
        <v>-0.73698242590294449</v>
      </c>
      <c r="J53">
        <f t="shared" si="6"/>
        <v>-3.59296564737639E-2</v>
      </c>
      <c r="K53">
        <f t="shared" si="6"/>
        <v>2.0600798228133592</v>
      </c>
      <c r="L53">
        <f t="shared" si="6"/>
        <v>2.0651795132404529</v>
      </c>
      <c r="M53">
        <f t="shared" si="6"/>
        <v>-0.37952691220414064</v>
      </c>
      <c r="N53">
        <f t="shared" si="6"/>
        <v>3.0235258150824333</v>
      </c>
      <c r="O53" s="15">
        <f t="shared" si="7"/>
        <v>21.806970483075474</v>
      </c>
      <c r="P53" s="16">
        <f t="shared" si="8"/>
        <v>19.602051359204481</v>
      </c>
      <c r="Q53" s="16">
        <f t="shared" si="9"/>
        <v>24.152007555853665</v>
      </c>
      <c r="R53" s="16">
        <f t="shared" si="10"/>
        <v>3.8971525173313122</v>
      </c>
      <c r="S53" s="17">
        <f t="shared" si="11"/>
        <v>17.502590954843882</v>
      </c>
      <c r="T53" s="14">
        <f t="shared" si="12"/>
        <v>3.8971525173313122</v>
      </c>
      <c r="U53" s="14">
        <f t="shared" si="13"/>
        <v>4</v>
      </c>
      <c r="V53" s="18" t="str">
        <f t="shared" si="14"/>
        <v>Seattle</v>
      </c>
    </row>
    <row r="54" spans="1:22" x14ac:dyDescent="0.25">
      <c r="A54" s="1">
        <v>44</v>
      </c>
      <c r="B54" s="1" t="s">
        <v>47</v>
      </c>
      <c r="C54" s="1">
        <v>5</v>
      </c>
      <c r="D54" s="1">
        <v>27</v>
      </c>
      <c r="E54" s="1">
        <v>20</v>
      </c>
      <c r="F54" s="1">
        <v>30</v>
      </c>
      <c r="G54" s="1">
        <v>8</v>
      </c>
      <c r="H54" s="4">
        <v>26</v>
      </c>
      <c r="I54">
        <f t="shared" si="6"/>
        <v>-1.0682864522262865</v>
      </c>
      <c r="J54">
        <f t="shared" si="6"/>
        <v>0.75328383227753226</v>
      </c>
      <c r="K54">
        <f t="shared" si="6"/>
        <v>1.2525285322705222</v>
      </c>
      <c r="L54">
        <f t="shared" si="6"/>
        <v>-0.94057680801050281</v>
      </c>
      <c r="M54">
        <f t="shared" si="6"/>
        <v>0.36434583571597517</v>
      </c>
      <c r="N54">
        <f t="shared" si="6"/>
        <v>1.5240039027439793</v>
      </c>
      <c r="O54" s="15">
        <f t="shared" si="7"/>
        <v>10.711263072819804</v>
      </c>
      <c r="P54" s="16">
        <f t="shared" si="8"/>
        <v>36.675355701808755</v>
      </c>
      <c r="Q54" s="16">
        <f t="shared" si="9"/>
        <v>5.4194894891347047</v>
      </c>
      <c r="R54" s="16">
        <f t="shared" si="10"/>
        <v>10.419958372647155</v>
      </c>
      <c r="S54" s="17">
        <f t="shared" si="11"/>
        <v>10.893527654205592</v>
      </c>
      <c r="T54" s="14">
        <f t="shared" si="12"/>
        <v>5.4194894891347047</v>
      </c>
      <c r="U54" s="14">
        <f t="shared" si="13"/>
        <v>3</v>
      </c>
      <c r="V54" s="18" t="str">
        <f t="shared" si="14"/>
        <v>Los Angeles</v>
      </c>
    </row>
    <row r="55" spans="1:22" x14ac:dyDescent="0.25">
      <c r="A55" s="1">
        <v>45</v>
      </c>
      <c r="B55" s="1" t="s">
        <v>48</v>
      </c>
      <c r="C55" s="1">
        <v>10</v>
      </c>
      <c r="D55" s="1">
        <v>4</v>
      </c>
      <c r="E55" s="1">
        <v>12</v>
      </c>
      <c r="F55" s="1">
        <v>35</v>
      </c>
      <c r="G55" s="1">
        <v>5</v>
      </c>
      <c r="H55" s="4">
        <v>28</v>
      </c>
      <c r="I55">
        <f t="shared" si="6"/>
        <v>-0.79219976362350142</v>
      </c>
      <c r="J55">
        <f t="shared" si="6"/>
        <v>-0.64301695551322247</v>
      </c>
      <c r="K55">
        <f t="shared" si="6"/>
        <v>0.53470516289911185</v>
      </c>
      <c r="L55">
        <f t="shared" si="6"/>
        <v>1.5642201263652935</v>
      </c>
      <c r="M55">
        <f t="shared" si="6"/>
        <v>-0.75146328616419855</v>
      </c>
      <c r="N55">
        <f t="shared" si="6"/>
        <v>2.1238126676793607</v>
      </c>
      <c r="O55" s="15">
        <f t="shared" si="7"/>
        <v>9.0202808572962372</v>
      </c>
      <c r="P55" s="16">
        <f t="shared" si="8"/>
        <v>30.719452837426502</v>
      </c>
      <c r="Q55" s="16">
        <f t="shared" si="9"/>
        <v>18.260134517679653</v>
      </c>
      <c r="R55" s="16">
        <f t="shared" si="10"/>
        <v>0</v>
      </c>
      <c r="S55" s="17">
        <f t="shared" si="11"/>
        <v>8.8767340880244561</v>
      </c>
      <c r="T55" s="14">
        <f t="shared" si="12"/>
        <v>0</v>
      </c>
      <c r="U55" s="14">
        <f t="shared" si="13"/>
        <v>4</v>
      </c>
      <c r="V55" s="18" t="str">
        <f t="shared" si="14"/>
        <v>Seattle</v>
      </c>
    </row>
    <row r="56" spans="1:22" x14ac:dyDescent="0.25">
      <c r="A56" s="1">
        <v>46</v>
      </c>
      <c r="B56" s="1" t="s">
        <v>49</v>
      </c>
      <c r="C56" s="1">
        <v>20</v>
      </c>
      <c r="D56" s="1">
        <v>4</v>
      </c>
      <c r="E56" s="1">
        <v>1</v>
      </c>
      <c r="F56" s="1">
        <v>32</v>
      </c>
      <c r="G56" s="1">
        <v>6</v>
      </c>
      <c r="H56" s="4">
        <v>19</v>
      </c>
      <c r="I56">
        <f t="shared" si="6"/>
        <v>-0.24002638641793142</v>
      </c>
      <c r="J56">
        <f t="shared" si="6"/>
        <v>-0.64301695551322247</v>
      </c>
      <c r="K56">
        <f t="shared" si="6"/>
        <v>-0.45230196998657746</v>
      </c>
      <c r="L56">
        <f t="shared" si="6"/>
        <v>6.1341965739815707E-2</v>
      </c>
      <c r="M56">
        <f t="shared" si="6"/>
        <v>-0.37952691220414064</v>
      </c>
      <c r="N56">
        <f t="shared" si="6"/>
        <v>-0.57532677452985603</v>
      </c>
      <c r="O56" s="15">
        <f t="shared" si="7"/>
        <v>0.38136361964678955</v>
      </c>
      <c r="P56" s="16">
        <f t="shared" si="8"/>
        <v>49.215657602122072</v>
      </c>
      <c r="Q56" s="16">
        <f t="shared" si="9"/>
        <v>9.6075216163401276</v>
      </c>
      <c r="R56" s="16">
        <f t="shared" si="10"/>
        <v>10.96141167931089</v>
      </c>
      <c r="S56" s="17">
        <f t="shared" si="11"/>
        <v>4.2016008746181743</v>
      </c>
      <c r="T56" s="14">
        <f t="shared" si="12"/>
        <v>0.38136361964678955</v>
      </c>
      <c r="U56" s="14">
        <f t="shared" si="13"/>
        <v>1</v>
      </c>
      <c r="V56" s="18" t="str">
        <f t="shared" si="14"/>
        <v>Omaha</v>
      </c>
    </row>
    <row r="57" spans="1:22" x14ac:dyDescent="0.25">
      <c r="A57" s="1">
        <v>47</v>
      </c>
      <c r="B57" s="1" t="s">
        <v>50</v>
      </c>
      <c r="C57" s="1">
        <v>4</v>
      </c>
      <c r="D57" s="1">
        <v>29</v>
      </c>
      <c r="E57" s="1">
        <v>2</v>
      </c>
      <c r="F57" s="1">
        <v>31</v>
      </c>
      <c r="G57" s="1">
        <v>3</v>
      </c>
      <c r="H57" s="4">
        <v>19</v>
      </c>
      <c r="I57">
        <f t="shared" si="6"/>
        <v>-1.1235037899468434</v>
      </c>
      <c r="J57">
        <f t="shared" si="6"/>
        <v>0.87470129208542391</v>
      </c>
      <c r="K57">
        <f t="shared" si="6"/>
        <v>-0.36257404881515115</v>
      </c>
      <c r="L57">
        <f t="shared" si="6"/>
        <v>-0.43961742113534358</v>
      </c>
      <c r="M57">
        <f t="shared" si="6"/>
        <v>-1.4953360340843145</v>
      </c>
      <c r="N57">
        <f t="shared" si="6"/>
        <v>-0.57532677452985603</v>
      </c>
      <c r="O57" s="15">
        <f t="shared" si="7"/>
        <v>3.6406977393462308</v>
      </c>
      <c r="P57" s="16">
        <f t="shared" si="8"/>
        <v>52.318087345046173</v>
      </c>
      <c r="Q57" s="16">
        <f t="shared" si="9"/>
        <v>10.479434560447807</v>
      </c>
      <c r="R57" s="16">
        <f t="shared" si="10"/>
        <v>15.072406331087606</v>
      </c>
      <c r="S57" s="17">
        <f t="shared" si="11"/>
        <v>13.332195305763497</v>
      </c>
      <c r="T57" s="14">
        <f t="shared" si="12"/>
        <v>3.6406977393462308</v>
      </c>
      <c r="U57" s="14">
        <f t="shared" si="13"/>
        <v>1</v>
      </c>
      <c r="V57" s="18" t="str">
        <f t="shared" si="14"/>
        <v>Omaha</v>
      </c>
    </row>
    <row r="58" spans="1:22" x14ac:dyDescent="0.25">
      <c r="A58" s="1">
        <v>48</v>
      </c>
      <c r="B58" s="1" t="s">
        <v>51</v>
      </c>
      <c r="C58" s="1">
        <v>14</v>
      </c>
      <c r="D58" s="1">
        <v>3</v>
      </c>
      <c r="E58" s="1">
        <v>1</v>
      </c>
      <c r="F58" s="1">
        <v>33</v>
      </c>
      <c r="G58" s="1">
        <v>4</v>
      </c>
      <c r="H58" s="4">
        <v>20</v>
      </c>
      <c r="I58">
        <f t="shared" si="6"/>
        <v>-0.57133041274127339</v>
      </c>
      <c r="J58">
        <f t="shared" si="6"/>
        <v>-0.70372568541716829</v>
      </c>
      <c r="K58">
        <f t="shared" si="6"/>
        <v>-0.45230196998657746</v>
      </c>
      <c r="L58">
        <f t="shared" si="6"/>
        <v>0.56230135261497494</v>
      </c>
      <c r="M58">
        <f t="shared" si="6"/>
        <v>-1.1233996601242564</v>
      </c>
      <c r="N58">
        <f t="shared" si="6"/>
        <v>-0.27542239206216523</v>
      </c>
      <c r="O58" s="15">
        <f t="shared" si="7"/>
        <v>0.39234592795783751</v>
      </c>
      <c r="P58" s="16">
        <f t="shared" si="8"/>
        <v>45.573188496577117</v>
      </c>
      <c r="Q58" s="16">
        <f t="shared" si="9"/>
        <v>13.569937396814609</v>
      </c>
      <c r="R58" s="16">
        <f t="shared" si="10"/>
        <v>7.9251586677737382</v>
      </c>
      <c r="S58" s="17">
        <f t="shared" si="11"/>
        <v>6.3943679170273056</v>
      </c>
      <c r="T58" s="14">
        <f t="shared" si="12"/>
        <v>0.39234592795783751</v>
      </c>
      <c r="U58" s="14">
        <f t="shared" si="13"/>
        <v>1</v>
      </c>
      <c r="V58" s="18" t="str">
        <f t="shared" si="14"/>
        <v>Omaha</v>
      </c>
    </row>
    <row r="59" spans="1:22" ht="15.75" thickBot="1" x14ac:dyDescent="0.3">
      <c r="A59" s="1">
        <v>49</v>
      </c>
      <c r="B59" s="6" t="s">
        <v>52</v>
      </c>
      <c r="C59" s="6">
        <v>14</v>
      </c>
      <c r="D59" s="6">
        <v>3</v>
      </c>
      <c r="E59" s="6">
        <v>4</v>
      </c>
      <c r="F59" s="6">
        <v>29</v>
      </c>
      <c r="G59" s="6">
        <v>6</v>
      </c>
      <c r="H59" s="7">
        <v>18</v>
      </c>
      <c r="I59">
        <f t="shared" si="6"/>
        <v>-0.57133041274127339</v>
      </c>
      <c r="J59">
        <f t="shared" si="6"/>
        <v>-0.70372568541716829</v>
      </c>
      <c r="K59">
        <f t="shared" si="6"/>
        <v>-0.18311820647229854</v>
      </c>
      <c r="L59">
        <f t="shared" si="6"/>
        <v>-1.441536194885662</v>
      </c>
      <c r="M59">
        <f t="shared" si="6"/>
        <v>-0.37952691220414064</v>
      </c>
      <c r="N59">
        <f t="shared" si="6"/>
        <v>-0.87523115699754672</v>
      </c>
      <c r="O59" s="15">
        <f t="shared" si="7"/>
        <v>2.8322588393775407</v>
      </c>
      <c r="P59" s="16">
        <f t="shared" si="8"/>
        <v>56.109133986050267</v>
      </c>
      <c r="Q59" s="16">
        <f t="shared" si="9"/>
        <v>10.607099022513323</v>
      </c>
      <c r="R59" s="16">
        <f t="shared" si="10"/>
        <v>18.734910801008738</v>
      </c>
      <c r="S59" s="17">
        <f t="shared" si="11"/>
        <v>9.6112750918677694</v>
      </c>
      <c r="T59" s="14">
        <f t="shared" si="12"/>
        <v>2.8322588393775407</v>
      </c>
      <c r="U59" s="14">
        <f t="shared" si="13"/>
        <v>1</v>
      </c>
      <c r="V59" s="18" t="str">
        <f t="shared" si="14"/>
        <v>Omaha</v>
      </c>
    </row>
  </sheetData>
  <mergeCells count="2">
    <mergeCell ref="I3:N3"/>
    <mergeCell ref="O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"/>
  <sheetViews>
    <sheetView tabSelected="1" topLeftCell="G1" workbookViewId="0">
      <selection activeCell="P17" sqref="P17"/>
    </sheetView>
  </sheetViews>
  <sheetFormatPr defaultRowHeight="15" x14ac:dyDescent="0.25"/>
  <cols>
    <col min="2" max="2" width="14.5703125" bestFit="1" customWidth="1"/>
    <col min="3" max="3" width="9.140625" customWidth="1"/>
    <col min="6" max="6" width="10.85546875" customWidth="1"/>
    <col min="7" max="7" width="14.85546875" bestFit="1" customWidth="1"/>
    <col min="8" max="8" width="13.5703125" customWidth="1"/>
    <col min="13" max="13" width="14.7109375" customWidth="1"/>
    <col min="20" max="20" width="13.7109375" customWidth="1"/>
    <col min="22" max="22" width="12.7109375" bestFit="1" customWidth="1"/>
  </cols>
  <sheetData>
    <row r="1" spans="1:22" x14ac:dyDescent="0.25">
      <c r="B1" s="11" t="s">
        <v>53</v>
      </c>
      <c r="C1" s="12">
        <f>AVERAGE(C11:C59)</f>
        <v>24.346938775510203</v>
      </c>
      <c r="D1" s="12">
        <f t="shared" ref="D1:F1" si="0">AVERAGE(D11:D59)</f>
        <v>14.591836734693878</v>
      </c>
      <c r="E1" s="12">
        <f t="shared" si="0"/>
        <v>6.0408163265306118</v>
      </c>
      <c r="F1" s="12">
        <f t="shared" si="0"/>
        <v>31.877551020408163</v>
      </c>
      <c r="G1" s="12">
        <f>AVERAGE(G11:G59)</f>
        <v>7.0204081632653059</v>
      </c>
      <c r="H1" s="12">
        <f>AVERAGE(H11:H59)</f>
        <v>20.918367346938776</v>
      </c>
      <c r="I1" s="9"/>
      <c r="J1" s="9"/>
      <c r="K1" s="9"/>
      <c r="L1" s="9"/>
      <c r="M1" s="9"/>
      <c r="N1" s="9"/>
    </row>
    <row r="2" spans="1:22" x14ac:dyDescent="0.25">
      <c r="B2" s="11" t="s">
        <v>54</v>
      </c>
      <c r="C2" s="12">
        <f>STDEV(C11:C59)</f>
        <v>18.110253794936359</v>
      </c>
      <c r="D2" s="12">
        <f t="shared" ref="D2:F2" si="1">STDEV(D11:D59)</f>
        <v>16.472095554992059</v>
      </c>
      <c r="E2" s="12">
        <f t="shared" si="1"/>
        <v>11.144802943662182</v>
      </c>
      <c r="F2" s="12">
        <f t="shared" si="1"/>
        <v>1.9961698017831599</v>
      </c>
      <c r="G2" s="12">
        <f>STDEV(G11:G59)</f>
        <v>2.6886319005394981</v>
      </c>
      <c r="H2" s="12">
        <f>STDEV(H11:H59)</f>
        <v>3.3343960890859332</v>
      </c>
      <c r="I2" s="9"/>
      <c r="J2" s="9"/>
      <c r="K2" s="9"/>
      <c r="L2" s="9"/>
      <c r="M2" s="9"/>
      <c r="N2" s="9"/>
      <c r="O2" s="10"/>
    </row>
    <row r="3" spans="1:22" x14ac:dyDescent="0.25">
      <c r="B3" s="10"/>
      <c r="C3" s="9"/>
      <c r="D3" s="9"/>
      <c r="E3" s="9"/>
      <c r="F3" s="9"/>
      <c r="G3" s="9"/>
      <c r="H3" s="9"/>
      <c r="I3" s="23" t="s">
        <v>62</v>
      </c>
      <c r="J3" s="23"/>
      <c r="K3" s="23"/>
      <c r="L3" s="23"/>
      <c r="M3" s="23"/>
      <c r="N3" s="23"/>
      <c r="O3" s="10"/>
    </row>
    <row r="4" spans="1:22" x14ac:dyDescent="0.25">
      <c r="B4" s="10"/>
      <c r="C4" s="9"/>
      <c r="D4" s="9"/>
      <c r="E4" s="9"/>
      <c r="F4" s="9" t="s">
        <v>64</v>
      </c>
      <c r="G4" s="9" t="s">
        <v>0</v>
      </c>
      <c r="H4" s="9" t="s">
        <v>65</v>
      </c>
      <c r="I4" s="9">
        <v>9</v>
      </c>
      <c r="J4" s="9">
        <v>10</v>
      </c>
      <c r="K4" s="9">
        <v>11</v>
      </c>
      <c r="L4" s="9">
        <v>12</v>
      </c>
      <c r="M4" s="9">
        <v>13</v>
      </c>
      <c r="N4" s="9">
        <v>14</v>
      </c>
      <c r="O4" s="10"/>
    </row>
    <row r="5" spans="1:22" x14ac:dyDescent="0.25">
      <c r="B5" s="10"/>
      <c r="C5" s="9"/>
      <c r="D5" s="9"/>
      <c r="E5" s="14"/>
      <c r="F5" s="9">
        <v>1</v>
      </c>
      <c r="G5" s="9">
        <v>24</v>
      </c>
      <c r="H5" s="9" t="str">
        <f>VLOOKUP(G5,A11:B59,2,0)</f>
        <v>Los Angeles</v>
      </c>
      <c r="I5" s="13">
        <f>VLOOKUP($G5,$A$11:$N$59,I$4,0)</f>
        <v>-0.57133041274127339</v>
      </c>
      <c r="J5" s="13">
        <f t="shared" ref="J5:N9" si="2">VLOOKUP($G5,$A$11:$N$59,J$4,0)</f>
        <v>1.5424973210288284</v>
      </c>
      <c r="K5" s="13">
        <f t="shared" si="2"/>
        <v>0.35524932055625924</v>
      </c>
      <c r="L5" s="13">
        <f t="shared" si="2"/>
        <v>-0.43961742113534358</v>
      </c>
      <c r="M5" s="13">
        <f t="shared" si="2"/>
        <v>1.480154957596149</v>
      </c>
      <c r="N5" s="13">
        <f t="shared" si="2"/>
        <v>2.4481990405525539E-2</v>
      </c>
      <c r="O5" s="10"/>
    </row>
    <row r="6" spans="1:22" x14ac:dyDescent="0.25">
      <c r="B6" s="10"/>
      <c r="C6" s="10"/>
      <c r="E6" s="9"/>
      <c r="F6">
        <v>2</v>
      </c>
      <c r="G6">
        <v>43</v>
      </c>
      <c r="H6" s="9" t="str">
        <f t="shared" ref="H6:H9" si="3">VLOOKUP(G6,A12:B60,2,0)</f>
        <v>San Francisco</v>
      </c>
      <c r="I6" s="13">
        <f t="shared" ref="I6:I9" si="4">VLOOKUP($G6,$A$11:$N$59,I$4,0)</f>
        <v>-0.73698242590294449</v>
      </c>
      <c r="J6" s="13">
        <f t="shared" si="2"/>
        <v>-3.59296564737639E-2</v>
      </c>
      <c r="K6" s="13">
        <f t="shared" si="2"/>
        <v>2.0600798228133592</v>
      </c>
      <c r="L6" s="13">
        <f t="shared" si="2"/>
        <v>2.0651795132404529</v>
      </c>
      <c r="M6" s="13">
        <f t="shared" si="2"/>
        <v>-0.37952691220414064</v>
      </c>
      <c r="N6" s="13">
        <f t="shared" si="2"/>
        <v>3.0235258150824333</v>
      </c>
    </row>
    <row r="7" spans="1:22" x14ac:dyDescent="0.25">
      <c r="F7">
        <v>3</v>
      </c>
      <c r="G7">
        <v>34</v>
      </c>
      <c r="H7" s="9" t="str">
        <f t="shared" si="3"/>
        <v>Omaha</v>
      </c>
      <c r="I7" s="13">
        <f t="shared" si="4"/>
        <v>-0.62654775046183042</v>
      </c>
      <c r="J7" s="13">
        <f t="shared" si="2"/>
        <v>-0.70372568541716829</v>
      </c>
      <c r="K7" s="13">
        <f t="shared" si="2"/>
        <v>-0.45230196998657746</v>
      </c>
      <c r="L7" s="13">
        <f t="shared" si="2"/>
        <v>6.1341965739815707E-2</v>
      </c>
      <c r="M7" s="13">
        <f t="shared" si="2"/>
        <v>-0.75146328616419855</v>
      </c>
      <c r="N7" s="13">
        <f t="shared" si="2"/>
        <v>-0.27542239206216523</v>
      </c>
    </row>
    <row r="8" spans="1:22" x14ac:dyDescent="0.25">
      <c r="F8" s="9">
        <v>4</v>
      </c>
      <c r="G8" s="9">
        <v>25</v>
      </c>
      <c r="H8" s="9" t="str">
        <f t="shared" si="3"/>
        <v>Memphis</v>
      </c>
      <c r="I8" s="13">
        <f t="shared" si="4"/>
        <v>1.6925804338015638</v>
      </c>
      <c r="J8" s="13">
        <f t="shared" si="2"/>
        <v>-0.82514314522506005</v>
      </c>
      <c r="K8" s="13">
        <f t="shared" si="2"/>
        <v>-0.45230196998657746</v>
      </c>
      <c r="L8" s="13">
        <f t="shared" si="2"/>
        <v>6.1341965739815707E-2</v>
      </c>
      <c r="M8" s="13">
        <f t="shared" si="2"/>
        <v>0.73628220967603308</v>
      </c>
      <c r="N8" s="13">
        <f t="shared" si="2"/>
        <v>-0.27542239206216523</v>
      </c>
    </row>
    <row r="9" spans="1:22" ht="15.75" thickBot="1" x14ac:dyDescent="0.3">
      <c r="A9" s="5"/>
      <c r="B9" s="5"/>
      <c r="C9" s="5"/>
      <c r="D9" s="5"/>
      <c r="E9" s="5"/>
      <c r="F9" s="5">
        <v>5</v>
      </c>
      <c r="G9" s="5">
        <v>17</v>
      </c>
      <c r="H9" s="9" t="str">
        <f t="shared" si="3"/>
        <v>Honolulu</v>
      </c>
      <c r="I9" s="13">
        <f t="shared" si="4"/>
        <v>-1.2891558031085144</v>
      </c>
      <c r="J9" s="13">
        <f t="shared" si="2"/>
        <v>-0.58230822560927664</v>
      </c>
      <c r="K9" s="13">
        <f t="shared" si="2"/>
        <v>5.8286525120132628</v>
      </c>
      <c r="L9" s="13">
        <f t="shared" si="2"/>
        <v>2.5661389001156119</v>
      </c>
      <c r="M9" s="13">
        <f t="shared" si="2"/>
        <v>-0.75146328616419855</v>
      </c>
      <c r="N9" s="13">
        <f t="shared" si="2"/>
        <v>0.92419513780859786</v>
      </c>
      <c r="O9" s="24" t="s">
        <v>61</v>
      </c>
      <c r="P9" s="24"/>
      <c r="Q9" s="24"/>
      <c r="R9" s="24"/>
      <c r="S9" s="24"/>
      <c r="T9" s="8">
        <f>SUM(T11:T59)</f>
        <v>145.74618631202986</v>
      </c>
      <c r="U9" s="5" t="s">
        <v>66</v>
      </c>
      <c r="V9" s="5"/>
    </row>
    <row r="10" spans="1:22" ht="39" x14ac:dyDescent="0.25">
      <c r="A10" s="1" t="s">
        <v>0</v>
      </c>
      <c r="B10" s="1" t="s">
        <v>65</v>
      </c>
      <c r="C10" s="2" t="s">
        <v>67</v>
      </c>
      <c r="D10" s="2" t="s">
        <v>68</v>
      </c>
      <c r="E10" s="2" t="s">
        <v>69</v>
      </c>
      <c r="F10" s="2" t="s">
        <v>1</v>
      </c>
      <c r="G10" s="2" t="s">
        <v>2</v>
      </c>
      <c r="H10" s="3" t="s">
        <v>3</v>
      </c>
      <c r="I10" s="2" t="s">
        <v>55</v>
      </c>
      <c r="J10" s="2" t="s">
        <v>56</v>
      </c>
      <c r="K10" s="2" t="s">
        <v>57</v>
      </c>
      <c r="L10" s="2" t="s">
        <v>58</v>
      </c>
      <c r="M10" s="2" t="s">
        <v>59</v>
      </c>
      <c r="N10" s="3" t="s">
        <v>60</v>
      </c>
      <c r="O10" s="19" t="s">
        <v>73</v>
      </c>
      <c r="P10" s="20" t="s">
        <v>72</v>
      </c>
      <c r="Q10" s="20" t="s">
        <v>70</v>
      </c>
      <c r="R10" s="21" t="s">
        <v>71</v>
      </c>
      <c r="S10" s="21" t="s">
        <v>74</v>
      </c>
      <c r="T10" s="22" t="s">
        <v>63</v>
      </c>
      <c r="U10" s="20" t="s">
        <v>64</v>
      </c>
      <c r="V10" s="21" t="s">
        <v>65</v>
      </c>
    </row>
    <row r="11" spans="1:22" x14ac:dyDescent="0.25">
      <c r="A11" s="1">
        <v>1</v>
      </c>
      <c r="B11" s="1" t="s">
        <v>4</v>
      </c>
      <c r="C11" s="1">
        <v>3</v>
      </c>
      <c r="D11" s="1">
        <v>35</v>
      </c>
      <c r="E11" s="1">
        <v>2</v>
      </c>
      <c r="F11" s="1">
        <v>32</v>
      </c>
      <c r="G11" s="1">
        <v>5</v>
      </c>
      <c r="H11" s="4">
        <v>18</v>
      </c>
      <c r="I11">
        <f>STANDARDIZE(C11,C$1,C$2)</f>
        <v>-1.1787211276674006</v>
      </c>
      <c r="J11">
        <f t="shared" ref="J11:N11" si="5">STANDARDIZE(D11,D$1,D$2)</f>
        <v>1.238953671509099</v>
      </c>
      <c r="K11">
        <f t="shared" si="5"/>
        <v>-0.36257404881515115</v>
      </c>
      <c r="L11">
        <f t="shared" si="5"/>
        <v>6.1341965739815707E-2</v>
      </c>
      <c r="M11">
        <f t="shared" si="5"/>
        <v>-0.75146328616419855</v>
      </c>
      <c r="N11">
        <f t="shared" si="5"/>
        <v>-0.87523115699754672</v>
      </c>
      <c r="O11" s="15">
        <f>SUMXMY2(I11:N11,$I$5:$N$5)</f>
        <v>7.0168966581502481</v>
      </c>
      <c r="P11" s="16">
        <f>SUMXMY2(I11:N11,$I$6:$N$6)</f>
        <v>27.043719872711996</v>
      </c>
      <c r="Q11" s="16">
        <f>SUMXMY2(I11:N11,$I$7:$N$7)</f>
        <v>4.4467201766531135</v>
      </c>
      <c r="R11" s="16">
        <f>SUMXMY2(I11:N11,$I$8:$N$8)</f>
        <v>15.086076640470152</v>
      </c>
      <c r="S11" s="17">
        <f>SUMXMY2(I11:N11,$I$9:$N$9)</f>
        <v>51.172419715840405</v>
      </c>
      <c r="T11" s="14">
        <f>MIN(O11:S11)</f>
        <v>4.4467201766531135</v>
      </c>
      <c r="U11" s="14">
        <f>MATCH(T11,O11:S11,0)</f>
        <v>3</v>
      </c>
      <c r="V11" s="18" t="str">
        <f>VLOOKUP(U11,$F$5:$H$9,3,0)</f>
        <v>Omaha</v>
      </c>
    </row>
    <row r="12" spans="1:22" x14ac:dyDescent="0.25">
      <c r="A12" s="1">
        <v>2</v>
      </c>
      <c r="B12" s="1" t="s">
        <v>5</v>
      </c>
      <c r="C12" s="1">
        <v>67</v>
      </c>
      <c r="D12" s="1">
        <v>2</v>
      </c>
      <c r="E12" s="1">
        <v>1</v>
      </c>
      <c r="F12" s="1">
        <v>31</v>
      </c>
      <c r="G12" s="1">
        <v>5</v>
      </c>
      <c r="H12" s="4">
        <v>22</v>
      </c>
      <c r="I12">
        <f t="shared" ref="I12:I59" si="6">STANDARDIZE(C12,C$1,C$2)</f>
        <v>2.3551884864482475</v>
      </c>
      <c r="J12">
        <f t="shared" ref="J12:J59" si="7">STANDARDIZE(D12,D$1,D$2)</f>
        <v>-0.76443441532111411</v>
      </c>
      <c r="K12">
        <f t="shared" ref="K12:K59" si="8">STANDARDIZE(E12,E$1,E$2)</f>
        <v>-0.45230196998657746</v>
      </c>
      <c r="L12">
        <f t="shared" ref="L12:L59" si="9">STANDARDIZE(F12,F$1,F$2)</f>
        <v>-0.43961742113534358</v>
      </c>
      <c r="M12">
        <f t="shared" ref="M12:M59" si="10">STANDARDIZE(G12,G$1,G$2)</f>
        <v>-0.75146328616419855</v>
      </c>
      <c r="N12">
        <f t="shared" ref="N12:N59" si="11">STANDARDIZE(H12,H$1,H$2)</f>
        <v>0.32438637287321631</v>
      </c>
      <c r="O12" s="15">
        <f t="shared" ref="O12:O59" si="12">SUMXMY2(I12:N12,$I$5:$N$5)</f>
        <v>19.608648614856751</v>
      </c>
      <c r="P12" s="16">
        <f t="shared" ref="P12:P59" si="13">SUMXMY2(I12:N12,$I$6:$N$6)</f>
        <v>30.102000484869091</v>
      </c>
      <c r="Q12" s="16">
        <f t="shared" ref="Q12:Q59" si="14">SUMXMY2(I12:N12,$I$7:$N$7)</f>
        <v>9.5051673981808644</v>
      </c>
      <c r="R12" s="16">
        <f t="shared" ref="R12:R59" si="15">SUMXMY2(I12:N12,$I$8:$N$8)</f>
        <v>3.2668525035033205</v>
      </c>
      <c r="S12" s="17">
        <f t="shared" ref="S12:S59" si="16">SUMXMY2(I12:N12,$I$9:$N$9)</f>
        <v>62.159146071991202</v>
      </c>
      <c r="T12" s="14">
        <f t="shared" ref="T12:T59" si="17">MIN(O12:S12)</f>
        <v>3.2668525035033205</v>
      </c>
      <c r="U12" s="14">
        <f t="shared" ref="U12:U59" si="18">MATCH(T12,O12:S12,0)</f>
        <v>4</v>
      </c>
      <c r="V12" s="18" t="str">
        <f t="shared" ref="V12:V59" si="19">VLOOKUP(U12,$F$5:$H$9,3,0)</f>
        <v>Memphis</v>
      </c>
    </row>
    <row r="13" spans="1:22" x14ac:dyDescent="0.25">
      <c r="A13" s="1">
        <v>3</v>
      </c>
      <c r="B13" s="1" t="s">
        <v>6</v>
      </c>
      <c r="C13" s="1">
        <v>12</v>
      </c>
      <c r="D13" s="1">
        <v>23</v>
      </c>
      <c r="E13" s="1">
        <v>3</v>
      </c>
      <c r="F13" s="1">
        <v>29</v>
      </c>
      <c r="G13" s="1">
        <v>3</v>
      </c>
      <c r="H13" s="4">
        <v>19</v>
      </c>
      <c r="I13">
        <f t="shared" si="6"/>
        <v>-0.68176508818238746</v>
      </c>
      <c r="J13">
        <f t="shared" si="7"/>
        <v>0.51044891266174874</v>
      </c>
      <c r="K13">
        <f t="shared" si="8"/>
        <v>-0.27284612764372485</v>
      </c>
      <c r="L13">
        <f t="shared" si="9"/>
        <v>-1.441536194885662</v>
      </c>
      <c r="M13">
        <f t="shared" si="10"/>
        <v>-1.4953360340843145</v>
      </c>
      <c r="N13">
        <f t="shared" si="11"/>
        <v>-0.57532677452985603</v>
      </c>
      <c r="O13" s="15">
        <f t="shared" si="12"/>
        <v>11.688982052060586</v>
      </c>
      <c r="P13" s="16">
        <f t="shared" si="13"/>
        <v>32.237947001360133</v>
      </c>
      <c r="Q13" s="16">
        <f t="shared" si="14"/>
        <v>4.4114053777626001</v>
      </c>
      <c r="R13" s="16">
        <f t="shared" si="15"/>
        <v>14.782232592398909</v>
      </c>
      <c r="S13" s="17">
        <f t="shared" si="16"/>
        <v>57.654699591331699</v>
      </c>
      <c r="T13" s="14">
        <f t="shared" si="17"/>
        <v>4.4114053777626001</v>
      </c>
      <c r="U13" s="14">
        <f t="shared" si="18"/>
        <v>3</v>
      </c>
      <c r="V13" s="18" t="str">
        <f t="shared" si="19"/>
        <v>Omaha</v>
      </c>
    </row>
    <row r="14" spans="1:22" x14ac:dyDescent="0.25">
      <c r="A14" s="1">
        <v>4</v>
      </c>
      <c r="B14" s="1" t="s">
        <v>7</v>
      </c>
      <c r="C14" s="1">
        <v>59</v>
      </c>
      <c r="D14" s="1">
        <v>1</v>
      </c>
      <c r="E14" s="1">
        <v>1</v>
      </c>
      <c r="F14" s="1">
        <v>33</v>
      </c>
      <c r="G14" s="1">
        <v>11</v>
      </c>
      <c r="H14" s="4">
        <v>22</v>
      </c>
      <c r="I14">
        <f t="shared" si="6"/>
        <v>1.9134497846837917</v>
      </c>
      <c r="J14">
        <f t="shared" si="7"/>
        <v>-0.82514314522506005</v>
      </c>
      <c r="K14">
        <f t="shared" si="8"/>
        <v>-0.45230196998657746</v>
      </c>
      <c r="L14">
        <f t="shared" si="9"/>
        <v>0.56230135261497494</v>
      </c>
      <c r="M14">
        <f t="shared" si="10"/>
        <v>1.480154957596149</v>
      </c>
      <c r="N14">
        <f t="shared" si="11"/>
        <v>0.32438637287321631</v>
      </c>
      <c r="O14" s="15">
        <f t="shared" si="12"/>
        <v>13.525776961632747</v>
      </c>
      <c r="P14" s="16">
        <f t="shared" si="13"/>
        <v>26.962124257573713</v>
      </c>
      <c r="Q14" s="16">
        <f t="shared" si="14"/>
        <v>12.057180525767697</v>
      </c>
      <c r="R14" s="16">
        <f t="shared" si="15"/>
        <v>1.2128607970490044</v>
      </c>
      <c r="S14" s="17">
        <f t="shared" si="16"/>
        <v>59.121296011247878</v>
      </c>
      <c r="T14" s="14">
        <f t="shared" si="17"/>
        <v>1.2128607970490044</v>
      </c>
      <c r="U14" s="14">
        <f t="shared" si="18"/>
        <v>4</v>
      </c>
      <c r="V14" s="18" t="str">
        <f t="shared" si="19"/>
        <v>Memphis</v>
      </c>
    </row>
    <row r="15" spans="1:22" x14ac:dyDescent="0.25">
      <c r="A15" s="1">
        <v>5</v>
      </c>
      <c r="B15" s="1" t="s">
        <v>8</v>
      </c>
      <c r="C15" s="1">
        <v>26</v>
      </c>
      <c r="D15" s="1">
        <v>11</v>
      </c>
      <c r="E15" s="1">
        <v>5</v>
      </c>
      <c r="F15" s="1">
        <v>30</v>
      </c>
      <c r="G15" s="1">
        <v>5</v>
      </c>
      <c r="H15" s="4">
        <v>24</v>
      </c>
      <c r="I15">
        <f t="shared" si="6"/>
        <v>9.1277639905410601E-2</v>
      </c>
      <c r="J15">
        <f t="shared" si="7"/>
        <v>-0.21805584618560148</v>
      </c>
      <c r="K15">
        <f t="shared" si="8"/>
        <v>-9.3390285300872233E-2</v>
      </c>
      <c r="L15">
        <f t="shared" si="9"/>
        <v>-0.94057680801050281</v>
      </c>
      <c r="M15">
        <f t="shared" si="10"/>
        <v>-0.75146328616419855</v>
      </c>
      <c r="N15">
        <f t="shared" si="11"/>
        <v>0.92419513780859786</v>
      </c>
      <c r="O15" s="15">
        <f t="shared" si="12"/>
        <v>9.7804384227569283</v>
      </c>
      <c r="P15" s="16">
        <f t="shared" si="13"/>
        <v>18.936715213690988</v>
      </c>
      <c r="Q15" s="16">
        <f t="shared" si="14"/>
        <v>3.3228895283656024</v>
      </c>
      <c r="R15" s="16">
        <f t="shared" si="15"/>
        <v>7.7178533313580528</v>
      </c>
      <c r="S15" s="17">
        <f t="shared" si="16"/>
        <v>49.405922237345763</v>
      </c>
      <c r="T15" s="14">
        <f t="shared" si="17"/>
        <v>3.3228895283656024</v>
      </c>
      <c r="U15" s="14">
        <f t="shared" si="18"/>
        <v>3</v>
      </c>
      <c r="V15" s="18" t="str">
        <f t="shared" si="19"/>
        <v>Omaha</v>
      </c>
    </row>
    <row r="16" spans="1:22" x14ac:dyDescent="0.25">
      <c r="A16" s="1">
        <v>6</v>
      </c>
      <c r="B16" s="1" t="s">
        <v>9</v>
      </c>
      <c r="C16" s="1">
        <v>32</v>
      </c>
      <c r="D16" s="1">
        <v>1</v>
      </c>
      <c r="E16" s="1">
        <v>2</v>
      </c>
      <c r="F16" s="1">
        <v>32</v>
      </c>
      <c r="G16" s="1">
        <v>3</v>
      </c>
      <c r="H16" s="4">
        <v>20</v>
      </c>
      <c r="I16">
        <f t="shared" si="6"/>
        <v>0.42258166622875259</v>
      </c>
      <c r="J16">
        <f t="shared" si="7"/>
        <v>-0.82514314522506005</v>
      </c>
      <c r="K16">
        <f t="shared" si="8"/>
        <v>-0.36257404881515115</v>
      </c>
      <c r="L16">
        <f t="shared" si="9"/>
        <v>6.1341965739815707E-2</v>
      </c>
      <c r="M16">
        <f t="shared" si="10"/>
        <v>-1.4953360340843145</v>
      </c>
      <c r="N16">
        <f t="shared" si="11"/>
        <v>-0.27542239206216523</v>
      </c>
      <c r="O16" s="15">
        <f t="shared" si="12"/>
        <v>16.303302575274429</v>
      </c>
      <c r="P16" s="16">
        <f t="shared" si="13"/>
        <v>23.980152782971743</v>
      </c>
      <c r="Q16" s="16">
        <f t="shared" si="14"/>
        <v>1.6768124974476941</v>
      </c>
      <c r="R16" s="16">
        <f t="shared" si="15"/>
        <v>6.6010679553582232</v>
      </c>
      <c r="S16" s="17">
        <f t="shared" si="16"/>
        <v>49.586736855155038</v>
      </c>
      <c r="T16" s="14">
        <f t="shared" si="17"/>
        <v>1.6768124974476941</v>
      </c>
      <c r="U16" s="14">
        <f t="shared" si="18"/>
        <v>3</v>
      </c>
      <c r="V16" s="18" t="str">
        <f t="shared" si="19"/>
        <v>Omaha</v>
      </c>
    </row>
    <row r="17" spans="1:22" x14ac:dyDescent="0.25">
      <c r="A17" s="1">
        <v>7</v>
      </c>
      <c r="B17" s="1" t="s">
        <v>10</v>
      </c>
      <c r="C17" s="1">
        <v>39</v>
      </c>
      <c r="D17" s="1">
        <v>20</v>
      </c>
      <c r="E17" s="1">
        <v>4</v>
      </c>
      <c r="F17" s="1">
        <v>31</v>
      </c>
      <c r="G17" s="1">
        <v>9</v>
      </c>
      <c r="H17" s="4">
        <v>24</v>
      </c>
      <c r="I17">
        <f t="shared" si="6"/>
        <v>0.80910303027265162</v>
      </c>
      <c r="J17">
        <f t="shared" si="7"/>
        <v>0.32832272294991122</v>
      </c>
      <c r="K17">
        <f t="shared" si="8"/>
        <v>-0.18311820647229854</v>
      </c>
      <c r="L17">
        <f t="shared" si="9"/>
        <v>-0.43961742113534358</v>
      </c>
      <c r="M17">
        <f t="shared" si="10"/>
        <v>0.73628220967603308</v>
      </c>
      <c r="N17">
        <f t="shared" si="11"/>
        <v>0.92419513780859786</v>
      </c>
      <c r="O17" s="15">
        <f t="shared" si="12"/>
        <v>5.0324864520783912</v>
      </c>
      <c r="P17" s="16">
        <f t="shared" si="13"/>
        <v>19.481224403776981</v>
      </c>
      <c r="Q17" s="16">
        <f t="shared" si="14"/>
        <v>7.1021061656407252</v>
      </c>
      <c r="R17" s="16">
        <f t="shared" si="15"/>
        <v>3.8735182554021064</v>
      </c>
      <c r="S17" s="17">
        <f t="shared" si="16"/>
        <v>52.621283751109274</v>
      </c>
      <c r="T17" s="14">
        <f t="shared" si="17"/>
        <v>3.8735182554021064</v>
      </c>
      <c r="U17" s="14">
        <f t="shared" si="18"/>
        <v>4</v>
      </c>
      <c r="V17" s="18" t="str">
        <f t="shared" si="19"/>
        <v>Memphis</v>
      </c>
    </row>
    <row r="18" spans="1:22" x14ac:dyDescent="0.25">
      <c r="A18" s="1">
        <v>8</v>
      </c>
      <c r="B18" s="1" t="s">
        <v>11</v>
      </c>
      <c r="C18" s="1">
        <v>38</v>
      </c>
      <c r="D18" s="1">
        <v>1</v>
      </c>
      <c r="E18" s="1">
        <v>1</v>
      </c>
      <c r="F18" s="1">
        <v>31</v>
      </c>
      <c r="G18" s="1">
        <v>8</v>
      </c>
      <c r="H18" s="4">
        <v>21</v>
      </c>
      <c r="I18">
        <f t="shared" si="6"/>
        <v>0.75388569255209459</v>
      </c>
      <c r="J18">
        <f t="shared" si="7"/>
        <v>-0.82514314522506005</v>
      </c>
      <c r="K18">
        <f t="shared" si="8"/>
        <v>-0.45230196998657746</v>
      </c>
      <c r="L18">
        <f t="shared" si="9"/>
        <v>-0.43961742113534358</v>
      </c>
      <c r="M18">
        <f t="shared" si="10"/>
        <v>0.36434583571597517</v>
      </c>
      <c r="N18">
        <f t="shared" si="11"/>
        <v>2.4481990405525539E-2</v>
      </c>
      <c r="O18" s="15">
        <f t="shared" si="12"/>
        <v>9.259088186500259</v>
      </c>
      <c r="P18" s="16">
        <f t="shared" si="13"/>
        <v>24.979226160134594</v>
      </c>
      <c r="Q18" s="16">
        <f t="shared" si="14"/>
        <v>3.5062716325301473</v>
      </c>
      <c r="R18" s="16">
        <f t="shared" si="15"/>
        <v>1.3603874294456264</v>
      </c>
      <c r="S18" s="17">
        <f t="shared" si="16"/>
        <v>54.772461362950857</v>
      </c>
      <c r="T18" s="14">
        <f t="shared" si="17"/>
        <v>1.3603874294456264</v>
      </c>
      <c r="U18" s="14">
        <f t="shared" si="18"/>
        <v>4</v>
      </c>
      <c r="V18" s="18" t="str">
        <f t="shared" si="19"/>
        <v>Memphis</v>
      </c>
    </row>
    <row r="19" spans="1:22" x14ac:dyDescent="0.25">
      <c r="A19" s="1">
        <v>9</v>
      </c>
      <c r="B19" s="1" t="s">
        <v>12</v>
      </c>
      <c r="C19" s="1">
        <v>47</v>
      </c>
      <c r="D19" s="1">
        <v>5</v>
      </c>
      <c r="E19" s="1">
        <v>1</v>
      </c>
      <c r="F19" s="1">
        <v>32</v>
      </c>
      <c r="G19" s="1">
        <v>13</v>
      </c>
      <c r="H19" s="4">
        <v>22</v>
      </c>
      <c r="I19">
        <f t="shared" si="6"/>
        <v>1.2508417320371077</v>
      </c>
      <c r="J19">
        <f t="shared" si="7"/>
        <v>-0.58230822560927664</v>
      </c>
      <c r="K19">
        <f t="shared" si="8"/>
        <v>-0.45230196998657746</v>
      </c>
      <c r="L19">
        <f t="shared" si="9"/>
        <v>6.1341965739815707E-2</v>
      </c>
      <c r="M19">
        <f t="shared" si="10"/>
        <v>2.2240277055162649</v>
      </c>
      <c r="N19">
        <f t="shared" si="11"/>
        <v>0.32438637287321631</v>
      </c>
      <c r="O19" s="15">
        <f t="shared" si="12"/>
        <v>9.3814986341075883</v>
      </c>
      <c r="P19" s="16">
        <f t="shared" si="13"/>
        <v>28.641251989209369</v>
      </c>
      <c r="Q19" s="16">
        <f t="shared" si="14"/>
        <v>12.75265066460873</v>
      </c>
      <c r="R19" s="16">
        <f t="shared" si="15"/>
        <v>2.8272590937075566</v>
      </c>
      <c r="S19" s="17">
        <f t="shared" si="16"/>
        <v>61.389301562023014</v>
      </c>
      <c r="T19" s="14">
        <f t="shared" si="17"/>
        <v>2.8272590937075566</v>
      </c>
      <c r="U19" s="14">
        <f t="shared" si="18"/>
        <v>4</v>
      </c>
      <c r="V19" s="18" t="str">
        <f t="shared" si="19"/>
        <v>Memphis</v>
      </c>
    </row>
    <row r="20" spans="1:22" x14ac:dyDescent="0.25">
      <c r="A20" s="1">
        <v>10</v>
      </c>
      <c r="B20" s="1" t="s">
        <v>13</v>
      </c>
      <c r="C20" s="1">
        <v>23</v>
      </c>
      <c r="D20" s="1">
        <v>1</v>
      </c>
      <c r="E20" s="1">
        <v>2</v>
      </c>
      <c r="F20" s="1">
        <v>29</v>
      </c>
      <c r="G20" s="1">
        <v>3</v>
      </c>
      <c r="H20" s="4">
        <v>13</v>
      </c>
      <c r="I20">
        <f t="shared" si="6"/>
        <v>-7.4374373256260409E-2</v>
      </c>
      <c r="J20">
        <f t="shared" si="7"/>
        <v>-0.82514314522506005</v>
      </c>
      <c r="K20">
        <f t="shared" si="8"/>
        <v>-0.36257404881515115</v>
      </c>
      <c r="L20">
        <f t="shared" si="9"/>
        <v>-1.441536194885662</v>
      </c>
      <c r="M20">
        <f t="shared" si="10"/>
        <v>-1.4953360340843145</v>
      </c>
      <c r="N20">
        <f t="shared" si="11"/>
        <v>-2.3747530693360006</v>
      </c>
      <c r="O20" s="15">
        <f t="shared" si="12"/>
        <v>21.981673814897142</v>
      </c>
      <c r="P20" s="16">
        <f t="shared" si="13"/>
        <v>49.614659112023205</v>
      </c>
      <c r="Q20" s="16">
        <f t="shared" si="14"/>
        <v>7.5468674612048154</v>
      </c>
      <c r="R20" s="16">
        <f t="shared" si="15"/>
        <v>14.776132434134556</v>
      </c>
      <c r="S20" s="17">
        <f t="shared" si="16"/>
        <v>67.363814653620182</v>
      </c>
      <c r="T20" s="14">
        <f t="shared" si="17"/>
        <v>7.5468674612048154</v>
      </c>
      <c r="U20" s="14">
        <f t="shared" si="18"/>
        <v>3</v>
      </c>
      <c r="V20" s="18" t="str">
        <f t="shared" si="19"/>
        <v>Omaha</v>
      </c>
    </row>
    <row r="21" spans="1:22" x14ac:dyDescent="0.25">
      <c r="A21" s="1">
        <v>11</v>
      </c>
      <c r="B21" s="1" t="s">
        <v>14</v>
      </c>
      <c r="C21" s="1">
        <v>30</v>
      </c>
      <c r="D21" s="1">
        <v>21</v>
      </c>
      <c r="E21" s="1">
        <v>2</v>
      </c>
      <c r="F21" s="1">
        <v>30</v>
      </c>
      <c r="G21" s="1">
        <v>9</v>
      </c>
      <c r="H21" s="4">
        <v>22</v>
      </c>
      <c r="I21">
        <f t="shared" si="6"/>
        <v>0.31214699078763858</v>
      </c>
      <c r="J21">
        <f t="shared" si="7"/>
        <v>0.3890314528538571</v>
      </c>
      <c r="K21">
        <f t="shared" si="8"/>
        <v>-0.36257404881515115</v>
      </c>
      <c r="L21">
        <f t="shared" si="9"/>
        <v>-0.94057680801050281</v>
      </c>
      <c r="M21">
        <f t="shared" si="10"/>
        <v>0.73628220967603308</v>
      </c>
      <c r="N21">
        <f t="shared" si="11"/>
        <v>0.32438637287321631</v>
      </c>
      <c r="O21" s="15">
        <f t="shared" si="12"/>
        <v>3.5205358322264386</v>
      </c>
      <c r="P21" s="16">
        <f t="shared" si="13"/>
        <v>24.715471046823659</v>
      </c>
      <c r="Q21" s="16">
        <f t="shared" si="14"/>
        <v>5.6603155244089809</v>
      </c>
      <c r="R21" s="16">
        <f t="shared" si="15"/>
        <v>4.7514793287357744</v>
      </c>
      <c r="S21" s="17">
        <f t="shared" si="16"/>
        <v>56.709170008708369</v>
      </c>
      <c r="T21" s="14">
        <f t="shared" si="17"/>
        <v>3.5205358322264386</v>
      </c>
      <c r="U21" s="14">
        <f t="shared" si="18"/>
        <v>1</v>
      </c>
      <c r="V21" s="18" t="str">
        <f t="shared" si="19"/>
        <v>Los Angeles</v>
      </c>
    </row>
    <row r="22" spans="1:22" x14ac:dyDescent="0.25">
      <c r="A22" s="1">
        <v>12</v>
      </c>
      <c r="B22" s="1" t="s">
        <v>15</v>
      </c>
      <c r="C22" s="1">
        <v>13</v>
      </c>
      <c r="D22" s="1">
        <v>23</v>
      </c>
      <c r="E22" s="1">
        <v>2</v>
      </c>
      <c r="F22" s="1">
        <v>34</v>
      </c>
      <c r="G22" s="1">
        <v>7</v>
      </c>
      <c r="H22" s="4">
        <v>23</v>
      </c>
      <c r="I22">
        <f t="shared" si="6"/>
        <v>-0.62654775046183042</v>
      </c>
      <c r="J22">
        <f t="shared" si="7"/>
        <v>0.51044891266174874</v>
      </c>
      <c r="K22">
        <f t="shared" si="8"/>
        <v>-0.36257404881515115</v>
      </c>
      <c r="L22">
        <f t="shared" si="9"/>
        <v>1.0632607394901343</v>
      </c>
      <c r="M22">
        <f t="shared" si="10"/>
        <v>-7.5905382440827401E-3</v>
      </c>
      <c r="N22">
        <f t="shared" si="11"/>
        <v>0.62429075534090706</v>
      </c>
      <c r="O22" s="15">
        <f t="shared" si="12"/>
        <v>6.4152432417849177</v>
      </c>
      <c r="P22" s="16">
        <f t="shared" si="13"/>
        <v>13.078483907427788</v>
      </c>
      <c r="Q22" s="16">
        <f t="shared" si="14"/>
        <v>3.8489426963593538</v>
      </c>
      <c r="R22" s="16">
        <f t="shared" si="15"/>
        <v>9.5368844218744027</v>
      </c>
      <c r="S22" s="17">
        <f t="shared" si="16"/>
        <v>42.866385991588317</v>
      </c>
      <c r="T22" s="14">
        <f t="shared" si="17"/>
        <v>3.8489426963593538</v>
      </c>
      <c r="U22" s="14">
        <f t="shared" si="18"/>
        <v>3</v>
      </c>
      <c r="V22" s="18" t="str">
        <f t="shared" si="19"/>
        <v>Omaha</v>
      </c>
    </row>
    <row r="23" spans="1:22" x14ac:dyDescent="0.25">
      <c r="A23" s="1">
        <v>13</v>
      </c>
      <c r="B23" s="1" t="s">
        <v>16</v>
      </c>
      <c r="C23" s="1">
        <v>76</v>
      </c>
      <c r="D23" s="1">
        <v>3</v>
      </c>
      <c r="E23" s="1">
        <v>1</v>
      </c>
      <c r="F23" s="1">
        <v>31</v>
      </c>
      <c r="G23" s="1">
        <v>9</v>
      </c>
      <c r="H23" s="4">
        <v>21</v>
      </c>
      <c r="I23">
        <f t="shared" si="6"/>
        <v>2.8521445259332605</v>
      </c>
      <c r="J23">
        <f t="shared" si="7"/>
        <v>-0.70372568541716829</v>
      </c>
      <c r="K23">
        <f t="shared" si="8"/>
        <v>-0.45230196998657746</v>
      </c>
      <c r="L23">
        <f t="shared" si="9"/>
        <v>-0.43961742113534358</v>
      </c>
      <c r="M23">
        <f t="shared" si="10"/>
        <v>0.73628220967603308</v>
      </c>
      <c r="N23">
        <f t="shared" si="11"/>
        <v>2.4481990405525539E-2</v>
      </c>
      <c r="O23" s="15">
        <f t="shared" si="12"/>
        <v>17.971184202375522</v>
      </c>
      <c r="P23" s="16">
        <f t="shared" si="13"/>
        <v>36.153147626724341</v>
      </c>
      <c r="Q23" s="16">
        <f t="shared" si="14"/>
        <v>14.655589560165421</v>
      </c>
      <c r="R23" s="16">
        <f t="shared" si="15"/>
        <v>1.7002340292290694</v>
      </c>
      <c r="S23" s="17">
        <f t="shared" si="16"/>
        <v>68.672941290564509</v>
      </c>
      <c r="T23" s="14">
        <f t="shared" si="17"/>
        <v>1.7002340292290694</v>
      </c>
      <c r="U23" s="14">
        <f t="shared" si="18"/>
        <v>4</v>
      </c>
      <c r="V23" s="18" t="str">
        <f t="shared" si="19"/>
        <v>Memphis</v>
      </c>
    </row>
    <row r="24" spans="1:22" x14ac:dyDescent="0.25">
      <c r="A24" s="1">
        <v>14</v>
      </c>
      <c r="B24" s="1" t="s">
        <v>17</v>
      </c>
      <c r="C24" s="1">
        <v>3</v>
      </c>
      <c r="D24" s="1">
        <v>69</v>
      </c>
      <c r="E24" s="1">
        <v>1</v>
      </c>
      <c r="F24" s="1">
        <v>29</v>
      </c>
      <c r="G24" s="1">
        <v>11</v>
      </c>
      <c r="H24" s="4">
        <v>13</v>
      </c>
      <c r="I24">
        <f t="shared" si="6"/>
        <v>-1.1787211276674006</v>
      </c>
      <c r="J24">
        <f t="shared" si="7"/>
        <v>3.3030504882432581</v>
      </c>
      <c r="K24">
        <f t="shared" si="8"/>
        <v>-0.45230196998657746</v>
      </c>
      <c r="L24">
        <f t="shared" si="9"/>
        <v>-1.441536194885662</v>
      </c>
      <c r="M24">
        <f t="shared" si="10"/>
        <v>1.480154957596149</v>
      </c>
      <c r="N24">
        <f t="shared" si="11"/>
        <v>-2.3747530693360006</v>
      </c>
      <c r="O24" s="15">
        <f t="shared" si="12"/>
        <v>10.880780123110897</v>
      </c>
      <c r="P24" s="16">
        <f t="shared" si="13"/>
        <v>62.552870388683949</v>
      </c>
      <c r="Q24" s="16">
        <f t="shared" si="14"/>
        <v>28.005102788419553</v>
      </c>
      <c r="R24" s="16">
        <f t="shared" si="15"/>
        <v>32.505534055628736</v>
      </c>
      <c r="S24" s="17">
        <f t="shared" si="16"/>
        <v>86.483236284203542</v>
      </c>
      <c r="T24" s="14">
        <f t="shared" si="17"/>
        <v>10.880780123110897</v>
      </c>
      <c r="U24" s="14">
        <f t="shared" si="18"/>
        <v>1</v>
      </c>
      <c r="V24" s="18" t="str">
        <f t="shared" si="19"/>
        <v>Los Angeles</v>
      </c>
    </row>
    <row r="25" spans="1:22" x14ac:dyDescent="0.25">
      <c r="A25" s="1">
        <v>15</v>
      </c>
      <c r="B25" s="1" t="s">
        <v>18</v>
      </c>
      <c r="C25" s="1">
        <v>22</v>
      </c>
      <c r="D25" s="1">
        <v>20</v>
      </c>
      <c r="E25" s="1">
        <v>2</v>
      </c>
      <c r="F25" s="1">
        <v>30</v>
      </c>
      <c r="G25" s="1">
        <v>9</v>
      </c>
      <c r="H25" s="4">
        <v>20</v>
      </c>
      <c r="I25">
        <f t="shared" si="6"/>
        <v>-0.1295917109768174</v>
      </c>
      <c r="J25">
        <f t="shared" si="7"/>
        <v>0.32832272294991122</v>
      </c>
      <c r="K25">
        <f t="shared" si="8"/>
        <v>-0.36257404881515115</v>
      </c>
      <c r="L25">
        <f t="shared" si="9"/>
        <v>-0.94057680801050281</v>
      </c>
      <c r="M25">
        <f t="shared" si="10"/>
        <v>0.73628220967603308</v>
      </c>
      <c r="N25">
        <f t="shared" si="11"/>
        <v>-0.27542239206216523</v>
      </c>
      <c r="O25" s="15">
        <f t="shared" si="12"/>
        <v>3.0788730358922578</v>
      </c>
      <c r="P25" s="16">
        <f t="shared" si="13"/>
        <v>27.533515390844535</v>
      </c>
      <c r="Q25" s="16">
        <f t="shared" si="14"/>
        <v>4.5373682118176362</v>
      </c>
      <c r="R25" s="16">
        <f t="shared" si="15"/>
        <v>5.6626871632819737</v>
      </c>
      <c r="S25" s="17">
        <f t="shared" si="16"/>
        <v>56.454647871726813</v>
      </c>
      <c r="T25" s="14">
        <f t="shared" si="17"/>
        <v>3.0788730358922578</v>
      </c>
      <c r="U25" s="14">
        <f t="shared" si="18"/>
        <v>1</v>
      </c>
      <c r="V25" s="18" t="str">
        <f t="shared" si="19"/>
        <v>Los Angeles</v>
      </c>
    </row>
    <row r="26" spans="1:22" x14ac:dyDescent="0.25">
      <c r="A26" s="1">
        <v>16</v>
      </c>
      <c r="B26" s="1" t="s">
        <v>19</v>
      </c>
      <c r="C26" s="1">
        <v>9</v>
      </c>
      <c r="D26" s="1">
        <v>30</v>
      </c>
      <c r="E26" s="1">
        <v>13</v>
      </c>
      <c r="F26" s="1">
        <v>28</v>
      </c>
      <c r="G26" s="1">
        <v>13</v>
      </c>
      <c r="H26" s="4">
        <v>16</v>
      </c>
      <c r="I26">
        <f t="shared" si="6"/>
        <v>-0.84741710134405845</v>
      </c>
      <c r="J26">
        <f t="shared" si="7"/>
        <v>0.93541002198936973</v>
      </c>
      <c r="K26">
        <f t="shared" si="8"/>
        <v>0.6244330840705381</v>
      </c>
      <c r="L26">
        <f t="shared" si="9"/>
        <v>-1.9424955817608214</v>
      </c>
      <c r="M26">
        <f t="shared" si="10"/>
        <v>2.2240277055162649</v>
      </c>
      <c r="N26">
        <f t="shared" si="11"/>
        <v>-1.4750399219329282</v>
      </c>
      <c r="O26" s="15">
        <f t="shared" si="12"/>
        <v>5.5777941431848053</v>
      </c>
      <c r="P26" s="16">
        <f t="shared" si="13"/>
        <v>46.093828151754828</v>
      </c>
      <c r="Q26" s="16">
        <f t="shared" si="14"/>
        <v>18.202901290407837</v>
      </c>
      <c r="R26" s="16">
        <f t="shared" si="15"/>
        <v>18.37832710490947</v>
      </c>
      <c r="S26" s="17">
        <f t="shared" si="16"/>
        <v>64.520162018536638</v>
      </c>
      <c r="T26" s="14">
        <f t="shared" si="17"/>
        <v>5.5777941431848053</v>
      </c>
      <c r="U26" s="14">
        <f t="shared" si="18"/>
        <v>1</v>
      </c>
      <c r="V26" s="18" t="str">
        <f t="shared" si="19"/>
        <v>Los Angeles</v>
      </c>
    </row>
    <row r="27" spans="1:22" x14ac:dyDescent="0.25">
      <c r="A27" s="1">
        <v>17</v>
      </c>
      <c r="B27" s="1" t="s">
        <v>20</v>
      </c>
      <c r="C27" s="1">
        <v>1</v>
      </c>
      <c r="D27" s="1">
        <v>5</v>
      </c>
      <c r="E27" s="1">
        <v>71</v>
      </c>
      <c r="F27" s="1">
        <v>37</v>
      </c>
      <c r="G27" s="1">
        <v>5</v>
      </c>
      <c r="H27" s="4">
        <v>24</v>
      </c>
      <c r="I27">
        <f t="shared" si="6"/>
        <v>-1.2891558031085144</v>
      </c>
      <c r="J27">
        <f t="shared" si="7"/>
        <v>-0.58230822560927664</v>
      </c>
      <c r="K27">
        <f t="shared" si="8"/>
        <v>5.8286525120132628</v>
      </c>
      <c r="L27">
        <f t="shared" si="9"/>
        <v>2.5661389001156119</v>
      </c>
      <c r="M27">
        <f t="shared" si="10"/>
        <v>-0.75146328616419855</v>
      </c>
      <c r="N27">
        <f t="shared" si="11"/>
        <v>0.92419513780859786</v>
      </c>
      <c r="O27" s="15">
        <f t="shared" si="12"/>
        <v>49.812389194565689</v>
      </c>
      <c r="P27" s="16">
        <f t="shared" si="13"/>
        <v>19.602051359204481</v>
      </c>
      <c r="Q27" s="16">
        <f t="shared" si="14"/>
        <v>47.617270736363928</v>
      </c>
      <c r="R27" s="16">
        <f t="shared" si="15"/>
        <v>58.326585550465872</v>
      </c>
      <c r="S27" s="17">
        <f t="shared" si="16"/>
        <v>0</v>
      </c>
      <c r="T27" s="14">
        <f t="shared" si="17"/>
        <v>0</v>
      </c>
      <c r="U27" s="14">
        <f t="shared" si="18"/>
        <v>5</v>
      </c>
      <c r="V27" s="18" t="str">
        <f t="shared" si="19"/>
        <v>Honolulu</v>
      </c>
    </row>
    <row r="28" spans="1:22" x14ac:dyDescent="0.25">
      <c r="A28" s="1">
        <v>18</v>
      </c>
      <c r="B28" s="1" t="s">
        <v>21</v>
      </c>
      <c r="C28" s="1">
        <v>28</v>
      </c>
      <c r="D28" s="1">
        <v>28</v>
      </c>
      <c r="E28" s="1">
        <v>4</v>
      </c>
      <c r="F28" s="1">
        <v>30</v>
      </c>
      <c r="G28" s="1">
        <v>7</v>
      </c>
      <c r="H28" s="4">
        <v>22</v>
      </c>
      <c r="I28">
        <f t="shared" si="6"/>
        <v>0.20171231534652459</v>
      </c>
      <c r="J28">
        <f t="shared" si="7"/>
        <v>0.81399256218147809</v>
      </c>
      <c r="K28">
        <f t="shared" si="8"/>
        <v>-0.18311820647229854</v>
      </c>
      <c r="L28">
        <f t="shared" si="9"/>
        <v>-0.94057680801050281</v>
      </c>
      <c r="M28">
        <f t="shared" si="10"/>
        <v>-7.5905382440827401E-3</v>
      </c>
      <c r="N28">
        <f t="shared" si="11"/>
        <v>0.32438637287321631</v>
      </c>
      <c r="O28" s="15">
        <f t="shared" si="12"/>
        <v>3.9724434435860658</v>
      </c>
      <c r="P28" s="16">
        <f t="shared" si="13"/>
        <v>23.093714451108433</v>
      </c>
      <c r="Q28" s="16">
        <f t="shared" si="14"/>
        <v>4.9789017630313523</v>
      </c>
      <c r="R28" s="16">
        <f t="shared" si="15"/>
        <v>6.898871961245387</v>
      </c>
      <c r="S28" s="17">
        <f t="shared" si="16"/>
        <v>53.523903085461122</v>
      </c>
      <c r="T28" s="14">
        <f t="shared" si="17"/>
        <v>3.9724434435860658</v>
      </c>
      <c r="U28" s="14">
        <f t="shared" si="18"/>
        <v>1</v>
      </c>
      <c r="V28" s="18" t="str">
        <f t="shared" si="19"/>
        <v>Los Angeles</v>
      </c>
    </row>
    <row r="29" spans="1:22" x14ac:dyDescent="0.25">
      <c r="A29" s="1">
        <v>19</v>
      </c>
      <c r="B29" s="1" t="s">
        <v>22</v>
      </c>
      <c r="C29" s="1">
        <v>22</v>
      </c>
      <c r="D29" s="1">
        <v>1</v>
      </c>
      <c r="E29" s="1">
        <v>1</v>
      </c>
      <c r="F29" s="1">
        <v>32</v>
      </c>
      <c r="G29" s="1">
        <v>5</v>
      </c>
      <c r="H29" s="4">
        <v>21</v>
      </c>
      <c r="I29">
        <f t="shared" si="6"/>
        <v>-0.1295917109768174</v>
      </c>
      <c r="J29">
        <f t="shared" si="7"/>
        <v>-0.82514314522506005</v>
      </c>
      <c r="K29">
        <f t="shared" si="8"/>
        <v>-0.45230196998657746</v>
      </c>
      <c r="L29">
        <f t="shared" si="9"/>
        <v>6.1341965739815707E-2</v>
      </c>
      <c r="M29">
        <f t="shared" si="10"/>
        <v>-0.75146328616419855</v>
      </c>
      <c r="N29">
        <f t="shared" si="11"/>
        <v>2.4481990405525539E-2</v>
      </c>
      <c r="O29" s="15">
        <f t="shared" si="12"/>
        <v>11.684073838119232</v>
      </c>
      <c r="P29" s="16">
        <f t="shared" si="13"/>
        <v>20.451809129578709</v>
      </c>
      <c r="Q29" s="16">
        <f t="shared" si="14"/>
        <v>0.35165014335015776</v>
      </c>
      <c r="R29" s="16">
        <f t="shared" si="15"/>
        <v>5.6236406242224692</v>
      </c>
      <c r="S29" s="17">
        <f t="shared" si="16"/>
        <v>47.937438316968226</v>
      </c>
      <c r="T29" s="14">
        <f t="shared" si="17"/>
        <v>0.35165014335015776</v>
      </c>
      <c r="U29" s="14">
        <f t="shared" si="18"/>
        <v>3</v>
      </c>
      <c r="V29" s="18" t="str">
        <f t="shared" si="19"/>
        <v>Omaha</v>
      </c>
    </row>
    <row r="30" spans="1:22" x14ac:dyDescent="0.25">
      <c r="A30" s="1">
        <v>20</v>
      </c>
      <c r="B30" s="1" t="s">
        <v>23</v>
      </c>
      <c r="C30" s="1">
        <v>25</v>
      </c>
      <c r="D30" s="1">
        <v>3</v>
      </c>
      <c r="E30" s="1">
        <v>2</v>
      </c>
      <c r="F30" s="1">
        <v>32</v>
      </c>
      <c r="G30" s="1">
        <v>7</v>
      </c>
      <c r="H30" s="4">
        <v>19</v>
      </c>
      <c r="I30">
        <f t="shared" si="6"/>
        <v>3.6060302184853593E-2</v>
      </c>
      <c r="J30">
        <f t="shared" si="7"/>
        <v>-0.70372568541716829</v>
      </c>
      <c r="K30">
        <f t="shared" si="8"/>
        <v>-0.36257404881515115</v>
      </c>
      <c r="L30">
        <f t="shared" si="9"/>
        <v>6.1341965739815707E-2</v>
      </c>
      <c r="M30">
        <f t="shared" si="10"/>
        <v>-7.5905382440827401E-3</v>
      </c>
      <c r="N30">
        <f t="shared" si="11"/>
        <v>-0.57532677452985603</v>
      </c>
      <c r="O30" s="15">
        <f t="shared" si="12"/>
        <v>8.7538291870660299</v>
      </c>
      <c r="P30" s="16">
        <f t="shared" si="13"/>
        <v>24.018239922245623</v>
      </c>
      <c r="Q30" s="16">
        <f t="shared" si="14"/>
        <v>1.0903898349915275</v>
      </c>
      <c r="R30" s="16">
        <f t="shared" si="15"/>
        <v>3.4101415495569403</v>
      </c>
      <c r="S30" s="17">
        <f t="shared" si="16"/>
        <v>49.178146565922148</v>
      </c>
      <c r="T30" s="14">
        <f t="shared" si="17"/>
        <v>1.0903898349915275</v>
      </c>
      <c r="U30" s="14">
        <f t="shared" si="18"/>
        <v>3</v>
      </c>
      <c r="V30" s="18" t="str">
        <f t="shared" si="19"/>
        <v>Omaha</v>
      </c>
    </row>
    <row r="31" spans="1:22" x14ac:dyDescent="0.25">
      <c r="A31" s="1">
        <v>21</v>
      </c>
      <c r="B31" s="1" t="s">
        <v>24</v>
      </c>
      <c r="C31" s="1">
        <v>30</v>
      </c>
      <c r="D31" s="1">
        <v>4</v>
      </c>
      <c r="E31" s="1">
        <v>1</v>
      </c>
      <c r="F31" s="1">
        <v>33</v>
      </c>
      <c r="G31" s="1">
        <v>6</v>
      </c>
      <c r="H31" s="4">
        <v>21</v>
      </c>
      <c r="I31">
        <f t="shared" si="6"/>
        <v>0.31214699078763858</v>
      </c>
      <c r="J31">
        <f t="shared" si="7"/>
        <v>-0.64301695551322247</v>
      </c>
      <c r="K31">
        <f t="shared" si="8"/>
        <v>-0.45230196998657746</v>
      </c>
      <c r="L31">
        <f t="shared" si="9"/>
        <v>0.56230135261497494</v>
      </c>
      <c r="M31">
        <f t="shared" si="10"/>
        <v>-0.37952691220414064</v>
      </c>
      <c r="N31">
        <f t="shared" si="11"/>
        <v>2.4481990405525539E-2</v>
      </c>
      <c r="O31" s="15">
        <f t="shared" si="12"/>
        <v>10.671401948429956</v>
      </c>
      <c r="P31" s="16">
        <f t="shared" si="13"/>
        <v>19.034196422430888</v>
      </c>
      <c r="Q31" s="16">
        <f t="shared" si="14"/>
        <v>1.3640729793321764</v>
      </c>
      <c r="R31" s="16">
        <f t="shared" si="15"/>
        <v>3.5246993819628987</v>
      </c>
      <c r="S31" s="17">
        <f t="shared" si="16"/>
        <v>46.981430723237928</v>
      </c>
      <c r="T31" s="14">
        <f t="shared" si="17"/>
        <v>1.3640729793321764</v>
      </c>
      <c r="U31" s="14">
        <f t="shared" si="18"/>
        <v>3</v>
      </c>
      <c r="V31" s="18" t="str">
        <f t="shared" si="19"/>
        <v>Omaha</v>
      </c>
    </row>
    <row r="32" spans="1:22" x14ac:dyDescent="0.25">
      <c r="A32" s="1">
        <v>22</v>
      </c>
      <c r="B32" s="1" t="s">
        <v>25</v>
      </c>
      <c r="C32" s="1">
        <v>11</v>
      </c>
      <c r="D32" s="1">
        <v>13</v>
      </c>
      <c r="E32" s="1">
        <v>4</v>
      </c>
      <c r="F32" s="1">
        <v>33</v>
      </c>
      <c r="G32" s="1">
        <v>5</v>
      </c>
      <c r="H32" s="4">
        <v>20</v>
      </c>
      <c r="I32">
        <f t="shared" si="6"/>
        <v>-0.73698242590294449</v>
      </c>
      <c r="J32">
        <f t="shared" si="7"/>
        <v>-9.6638386377709759E-2</v>
      </c>
      <c r="K32">
        <f t="shared" si="8"/>
        <v>-0.18311820647229854</v>
      </c>
      <c r="L32">
        <f t="shared" si="9"/>
        <v>0.56230135261497494</v>
      </c>
      <c r="M32">
        <f t="shared" si="10"/>
        <v>-0.75146328616419855</v>
      </c>
      <c r="N32">
        <f t="shared" si="11"/>
        <v>-0.27542239206216523</v>
      </c>
      <c r="O32" s="15">
        <f t="shared" si="12"/>
        <v>9.0779499046191798</v>
      </c>
      <c r="P32" s="16">
        <f t="shared" si="13"/>
        <v>18.315661653859749</v>
      </c>
      <c r="Q32" s="16">
        <f t="shared" si="14"/>
        <v>0.70417101203285593</v>
      </c>
      <c r="R32" s="16">
        <f t="shared" si="15"/>
        <v>8.9703017391497273</v>
      </c>
      <c r="S32" s="17">
        <f t="shared" si="16"/>
        <v>42.13660493762081</v>
      </c>
      <c r="T32" s="14">
        <f t="shared" si="17"/>
        <v>0.70417101203285593</v>
      </c>
      <c r="U32" s="14">
        <f t="shared" si="18"/>
        <v>3</v>
      </c>
      <c r="V32" s="18" t="str">
        <f t="shared" si="19"/>
        <v>Omaha</v>
      </c>
    </row>
    <row r="33" spans="1:22" x14ac:dyDescent="0.25">
      <c r="A33" s="1">
        <v>23</v>
      </c>
      <c r="B33" s="1" t="s">
        <v>26</v>
      </c>
      <c r="C33" s="1">
        <v>14</v>
      </c>
      <c r="D33" s="1">
        <v>24</v>
      </c>
      <c r="E33" s="1">
        <v>14</v>
      </c>
      <c r="F33" s="1">
        <v>30</v>
      </c>
      <c r="G33" s="1">
        <v>8</v>
      </c>
      <c r="H33" s="4">
        <v>21</v>
      </c>
      <c r="I33">
        <f t="shared" si="6"/>
        <v>-0.57133041274127339</v>
      </c>
      <c r="J33">
        <f t="shared" si="7"/>
        <v>0.57115764256569468</v>
      </c>
      <c r="K33">
        <f t="shared" si="8"/>
        <v>0.71416100524196446</v>
      </c>
      <c r="L33">
        <f t="shared" si="9"/>
        <v>-0.94057680801050281</v>
      </c>
      <c r="M33">
        <f t="shared" si="10"/>
        <v>0.36434583571597517</v>
      </c>
      <c r="N33">
        <f t="shared" si="11"/>
        <v>2.4481990405525539E-2</v>
      </c>
      <c r="O33" s="15">
        <f t="shared" si="12"/>
        <v>2.5683086721301351</v>
      </c>
      <c r="P33" s="16">
        <f t="shared" si="13"/>
        <v>20.789674631783321</v>
      </c>
      <c r="Q33" s="16">
        <f t="shared" si="14"/>
        <v>5.3278261912203027</v>
      </c>
      <c r="R33" s="16">
        <f t="shared" si="15"/>
        <v>9.6677046177496369</v>
      </c>
      <c r="S33" s="17">
        <f t="shared" si="16"/>
        <v>42.355348974635653</v>
      </c>
      <c r="T33" s="14">
        <f t="shared" si="17"/>
        <v>2.5683086721301351</v>
      </c>
      <c r="U33" s="14">
        <f t="shared" si="18"/>
        <v>1</v>
      </c>
      <c r="V33" s="18" t="str">
        <f t="shared" si="19"/>
        <v>Los Angeles</v>
      </c>
    </row>
    <row r="34" spans="1:22" x14ac:dyDescent="0.25">
      <c r="A34" s="1">
        <v>24</v>
      </c>
      <c r="B34" s="1" t="s">
        <v>27</v>
      </c>
      <c r="C34" s="1">
        <v>14</v>
      </c>
      <c r="D34" s="1">
        <v>40</v>
      </c>
      <c r="E34" s="1">
        <v>10</v>
      </c>
      <c r="F34" s="1">
        <v>31</v>
      </c>
      <c r="G34" s="1">
        <v>11</v>
      </c>
      <c r="H34" s="4">
        <v>21</v>
      </c>
      <c r="I34">
        <f t="shared" si="6"/>
        <v>-0.57133041274127339</v>
      </c>
      <c r="J34">
        <f t="shared" si="7"/>
        <v>1.5424973210288284</v>
      </c>
      <c r="K34">
        <f t="shared" si="8"/>
        <v>0.35524932055625924</v>
      </c>
      <c r="L34">
        <f t="shared" si="9"/>
        <v>-0.43961742113534358</v>
      </c>
      <c r="M34">
        <f t="shared" si="10"/>
        <v>1.480154957596149</v>
      </c>
      <c r="N34">
        <f t="shared" si="11"/>
        <v>2.4481990405525539E-2</v>
      </c>
      <c r="O34" s="15">
        <f t="shared" si="12"/>
        <v>0</v>
      </c>
      <c r="P34" s="16">
        <f t="shared" si="13"/>
        <v>24.152007555853665</v>
      </c>
      <c r="Q34" s="16">
        <f t="shared" si="14"/>
        <v>11.02172876773532</v>
      </c>
      <c r="R34" s="16">
        <f t="shared" si="15"/>
        <v>12.277402396414525</v>
      </c>
      <c r="S34" s="17">
        <f t="shared" si="16"/>
        <v>49.812389194565689</v>
      </c>
      <c r="T34" s="14">
        <f t="shared" si="17"/>
        <v>0</v>
      </c>
      <c r="U34" s="14">
        <f t="shared" si="18"/>
        <v>1</v>
      </c>
      <c r="V34" s="18" t="str">
        <f t="shared" si="19"/>
        <v>Los Angeles</v>
      </c>
    </row>
    <row r="35" spans="1:22" x14ac:dyDescent="0.25">
      <c r="A35" s="1">
        <v>25</v>
      </c>
      <c r="B35" s="1" t="s">
        <v>28</v>
      </c>
      <c r="C35" s="1">
        <v>55</v>
      </c>
      <c r="D35" s="1">
        <v>1</v>
      </c>
      <c r="E35" s="1">
        <v>1</v>
      </c>
      <c r="F35" s="1">
        <v>32</v>
      </c>
      <c r="G35" s="1">
        <v>9</v>
      </c>
      <c r="H35" s="4">
        <v>20</v>
      </c>
      <c r="I35">
        <f t="shared" si="6"/>
        <v>1.6925804338015638</v>
      </c>
      <c r="J35">
        <f t="shared" si="7"/>
        <v>-0.82514314522506005</v>
      </c>
      <c r="K35">
        <f t="shared" si="8"/>
        <v>-0.45230196998657746</v>
      </c>
      <c r="L35">
        <f t="shared" si="9"/>
        <v>6.1341965739815707E-2</v>
      </c>
      <c r="M35">
        <f t="shared" si="10"/>
        <v>0.73628220967603308</v>
      </c>
      <c r="N35">
        <f t="shared" si="11"/>
        <v>-0.27542239206216523</v>
      </c>
      <c r="O35" s="15">
        <f t="shared" si="12"/>
        <v>12.277402396414525</v>
      </c>
      <c r="P35" s="16">
        <f t="shared" si="13"/>
        <v>28.981150079542097</v>
      </c>
      <c r="Q35" s="16">
        <f t="shared" si="14"/>
        <v>7.6064843949839238</v>
      </c>
      <c r="R35" s="16">
        <f t="shared" si="15"/>
        <v>0</v>
      </c>
      <c r="S35" s="17">
        <f t="shared" si="16"/>
        <v>58.326585550465872</v>
      </c>
      <c r="T35" s="14">
        <f t="shared" si="17"/>
        <v>0</v>
      </c>
      <c r="U35" s="14">
        <f t="shared" si="18"/>
        <v>4</v>
      </c>
      <c r="V35" s="18" t="str">
        <f t="shared" si="19"/>
        <v>Memphis</v>
      </c>
    </row>
    <row r="36" spans="1:22" x14ac:dyDescent="0.25">
      <c r="A36" s="1">
        <v>26</v>
      </c>
      <c r="B36" s="1" t="s">
        <v>29</v>
      </c>
      <c r="C36" s="1">
        <v>27</v>
      </c>
      <c r="D36" s="1">
        <v>63</v>
      </c>
      <c r="E36" s="1">
        <v>1</v>
      </c>
      <c r="F36" s="1">
        <v>36</v>
      </c>
      <c r="G36" s="1">
        <v>12</v>
      </c>
      <c r="H36" s="4">
        <v>17</v>
      </c>
      <c r="I36">
        <f t="shared" si="6"/>
        <v>0.14649497762596761</v>
      </c>
      <c r="J36">
        <f t="shared" si="7"/>
        <v>2.9387981088195829</v>
      </c>
      <c r="K36">
        <f t="shared" si="8"/>
        <v>-0.45230196998657746</v>
      </c>
      <c r="L36">
        <f t="shared" si="9"/>
        <v>2.0651795132404529</v>
      </c>
      <c r="M36">
        <f t="shared" si="10"/>
        <v>1.8520913315562069</v>
      </c>
      <c r="N36">
        <f t="shared" si="11"/>
        <v>-1.1751355394652374</v>
      </c>
      <c r="O36" s="15">
        <f t="shared" si="12"/>
        <v>10.968494834604542</v>
      </c>
      <c r="P36" s="16">
        <f t="shared" si="13"/>
        <v>38.550477029002067</v>
      </c>
      <c r="Q36" s="16">
        <f t="shared" si="14"/>
        <v>25.468919962866881</v>
      </c>
      <c r="R36" s="16">
        <f t="shared" si="15"/>
        <v>22.627512662551176</v>
      </c>
      <c r="S36" s="17">
        <f t="shared" si="16"/>
        <v>65.346318434827054</v>
      </c>
      <c r="T36" s="14">
        <f t="shared" si="17"/>
        <v>10.968494834604542</v>
      </c>
      <c r="U36" s="14">
        <f t="shared" si="18"/>
        <v>1</v>
      </c>
      <c r="V36" s="18" t="str">
        <f t="shared" si="19"/>
        <v>Los Angeles</v>
      </c>
    </row>
    <row r="37" spans="1:22" x14ac:dyDescent="0.25">
      <c r="A37" s="1">
        <v>27</v>
      </c>
      <c r="B37" s="1" t="s">
        <v>30</v>
      </c>
      <c r="C37" s="1">
        <v>31</v>
      </c>
      <c r="D37" s="1">
        <v>6</v>
      </c>
      <c r="E37" s="1">
        <v>2</v>
      </c>
      <c r="F37" s="1">
        <v>30</v>
      </c>
      <c r="G37" s="1">
        <v>5</v>
      </c>
      <c r="H37" s="4">
        <v>22</v>
      </c>
      <c r="I37">
        <f t="shared" si="6"/>
        <v>0.36736432850819561</v>
      </c>
      <c r="J37">
        <f t="shared" si="7"/>
        <v>-0.52159949570533071</v>
      </c>
      <c r="K37">
        <f t="shared" si="8"/>
        <v>-0.36257404881515115</v>
      </c>
      <c r="L37">
        <f t="shared" si="9"/>
        <v>-0.94057680801050281</v>
      </c>
      <c r="M37">
        <f t="shared" si="10"/>
        <v>-0.75146328616419855</v>
      </c>
      <c r="N37">
        <f t="shared" si="11"/>
        <v>0.32438637287321631</v>
      </c>
      <c r="O37" s="15">
        <f t="shared" si="12"/>
        <v>10.977936807522902</v>
      </c>
      <c r="P37" s="16">
        <f t="shared" si="13"/>
        <v>23.78297018593836</v>
      </c>
      <c r="Q37" s="16">
        <f t="shared" si="14"/>
        <v>2.3926940532258669</v>
      </c>
      <c r="R37" s="16">
        <f t="shared" si="15"/>
        <v>5.4333860168099726</v>
      </c>
      <c r="S37" s="17">
        <f t="shared" si="16"/>
        <v>53.735856435956975</v>
      </c>
      <c r="T37" s="14">
        <f t="shared" si="17"/>
        <v>2.3926940532258669</v>
      </c>
      <c r="U37" s="14">
        <f t="shared" si="18"/>
        <v>3</v>
      </c>
      <c r="V37" s="18" t="str">
        <f t="shared" si="19"/>
        <v>Omaha</v>
      </c>
    </row>
    <row r="38" spans="1:22" x14ac:dyDescent="0.25">
      <c r="A38" s="1">
        <v>28</v>
      </c>
      <c r="B38" s="1" t="s">
        <v>31</v>
      </c>
      <c r="C38" s="1">
        <v>13</v>
      </c>
      <c r="D38" s="1">
        <v>2</v>
      </c>
      <c r="E38" s="1">
        <v>4</v>
      </c>
      <c r="F38" s="1">
        <v>32</v>
      </c>
      <c r="G38" s="1">
        <v>5</v>
      </c>
      <c r="H38" s="4">
        <v>23</v>
      </c>
      <c r="I38">
        <f t="shared" si="6"/>
        <v>-0.62654775046183042</v>
      </c>
      <c r="J38">
        <f t="shared" si="7"/>
        <v>-0.76443441532111411</v>
      </c>
      <c r="K38">
        <f t="shared" si="8"/>
        <v>-0.18311820647229854</v>
      </c>
      <c r="L38">
        <f t="shared" si="9"/>
        <v>6.1341965739815707E-2</v>
      </c>
      <c r="M38">
        <f t="shared" si="10"/>
        <v>-0.75146328616419855</v>
      </c>
      <c r="N38">
        <f t="shared" si="11"/>
        <v>0.62429075534090706</v>
      </c>
      <c r="O38" s="15">
        <f t="shared" si="12"/>
        <v>11.205673432398012</v>
      </c>
      <c r="P38" s="16">
        <f t="shared" si="13"/>
        <v>15.484882854734929</v>
      </c>
      <c r="Q38" s="16">
        <f t="shared" si="14"/>
        <v>0.88562919603620394</v>
      </c>
      <c r="R38" s="16">
        <f t="shared" si="15"/>
        <v>8.4773713914739268</v>
      </c>
      <c r="S38" s="17">
        <f t="shared" si="16"/>
        <v>42.977556873133295</v>
      </c>
      <c r="T38" s="14">
        <f t="shared" si="17"/>
        <v>0.88562919603620394</v>
      </c>
      <c r="U38" s="14">
        <f t="shared" si="18"/>
        <v>3</v>
      </c>
      <c r="V38" s="18" t="str">
        <f t="shared" si="19"/>
        <v>Omaha</v>
      </c>
    </row>
    <row r="39" spans="1:22" x14ac:dyDescent="0.25">
      <c r="A39" s="1">
        <v>29</v>
      </c>
      <c r="B39" s="1" t="s">
        <v>32</v>
      </c>
      <c r="C39" s="1">
        <v>23</v>
      </c>
      <c r="D39" s="1">
        <v>1</v>
      </c>
      <c r="E39" s="1">
        <v>1</v>
      </c>
      <c r="F39" s="1">
        <v>33</v>
      </c>
      <c r="G39" s="1">
        <v>3</v>
      </c>
      <c r="H39" s="4">
        <v>24</v>
      </c>
      <c r="I39">
        <f t="shared" si="6"/>
        <v>-7.4374373256260409E-2</v>
      </c>
      <c r="J39">
        <f t="shared" si="7"/>
        <v>-0.82514314522506005</v>
      </c>
      <c r="K39">
        <f t="shared" si="8"/>
        <v>-0.45230196998657746</v>
      </c>
      <c r="L39">
        <f t="shared" si="9"/>
        <v>0.56230135261497494</v>
      </c>
      <c r="M39">
        <f t="shared" si="10"/>
        <v>-1.4953360340843145</v>
      </c>
      <c r="N39">
        <f t="shared" si="11"/>
        <v>0.92419513780859786</v>
      </c>
      <c r="O39" s="15">
        <f t="shared" si="12"/>
        <v>17.171697387855836</v>
      </c>
      <c r="P39" s="16">
        <f t="shared" si="13"/>
        <v>15.284831689750892</v>
      </c>
      <c r="Q39" s="16">
        <f t="shared" si="14"/>
        <v>2.5630268284105968</v>
      </c>
      <c r="R39" s="16">
        <f t="shared" si="15"/>
        <v>9.7922918013403386</v>
      </c>
      <c r="S39" s="17">
        <f t="shared" si="16"/>
        <v>45.553763507324163</v>
      </c>
      <c r="T39" s="14">
        <f t="shared" si="17"/>
        <v>2.5630268284105968</v>
      </c>
      <c r="U39" s="14">
        <f t="shared" si="18"/>
        <v>3</v>
      </c>
      <c r="V39" s="18" t="str">
        <f t="shared" si="19"/>
        <v>Omaha</v>
      </c>
    </row>
    <row r="40" spans="1:22" x14ac:dyDescent="0.25">
      <c r="A40" s="1">
        <v>30</v>
      </c>
      <c r="B40" s="1" t="s">
        <v>33</v>
      </c>
      <c r="C40" s="1">
        <v>62</v>
      </c>
      <c r="D40" s="1">
        <v>4</v>
      </c>
      <c r="E40" s="1">
        <v>2</v>
      </c>
      <c r="F40" s="1">
        <v>32</v>
      </c>
      <c r="G40" s="1">
        <v>7</v>
      </c>
      <c r="H40" s="4">
        <v>18</v>
      </c>
      <c r="I40">
        <f t="shared" si="6"/>
        <v>2.0791017978454627</v>
      </c>
      <c r="J40">
        <f t="shared" si="7"/>
        <v>-0.64301695551322247</v>
      </c>
      <c r="K40">
        <f t="shared" si="8"/>
        <v>-0.36257404881515115</v>
      </c>
      <c r="L40">
        <f t="shared" si="9"/>
        <v>6.1341965739815707E-2</v>
      </c>
      <c r="M40">
        <f t="shared" si="10"/>
        <v>-7.5905382440827401E-3</v>
      </c>
      <c r="N40">
        <f t="shared" si="11"/>
        <v>-0.87523115699754672</v>
      </c>
      <c r="O40" s="15">
        <f t="shared" si="12"/>
        <v>15.590364660801715</v>
      </c>
      <c r="P40" s="16">
        <f t="shared" si="13"/>
        <v>33.52214463600648</v>
      </c>
      <c r="Q40" s="16">
        <f t="shared" si="14"/>
        <v>8.2453933475712873</v>
      </c>
      <c r="R40" s="16">
        <f t="shared" si="15"/>
        <v>1.103737033270586</v>
      </c>
      <c r="S40" s="17">
        <f t="shared" si="16"/>
        <v>59.74542048177441</v>
      </c>
      <c r="T40" s="14">
        <f t="shared" si="17"/>
        <v>1.103737033270586</v>
      </c>
      <c r="U40" s="14">
        <f t="shared" si="18"/>
        <v>4</v>
      </c>
      <c r="V40" s="18" t="str">
        <f t="shared" si="19"/>
        <v>Memphis</v>
      </c>
    </row>
    <row r="41" spans="1:22" x14ac:dyDescent="0.25">
      <c r="A41" s="1">
        <v>31</v>
      </c>
      <c r="B41" s="1" t="s">
        <v>34</v>
      </c>
      <c r="C41" s="1">
        <v>29</v>
      </c>
      <c r="D41" s="1">
        <v>24</v>
      </c>
      <c r="E41" s="1">
        <v>7</v>
      </c>
      <c r="F41" s="1">
        <v>34</v>
      </c>
      <c r="G41" s="1">
        <v>11</v>
      </c>
      <c r="H41" s="4">
        <v>27</v>
      </c>
      <c r="I41">
        <f t="shared" si="6"/>
        <v>0.2569296530670816</v>
      </c>
      <c r="J41">
        <f t="shared" si="7"/>
        <v>0.57115764256569468</v>
      </c>
      <c r="K41">
        <f t="shared" si="8"/>
        <v>8.6065557041980364E-2</v>
      </c>
      <c r="L41">
        <f t="shared" si="9"/>
        <v>1.0632607394901343</v>
      </c>
      <c r="M41">
        <f t="shared" si="10"/>
        <v>1.480154957596149</v>
      </c>
      <c r="N41">
        <f t="shared" si="11"/>
        <v>1.8239082852116701</v>
      </c>
      <c r="O41" s="15">
        <f t="shared" si="12"/>
        <v>7.1985531622342247</v>
      </c>
      <c r="P41" s="16">
        <f t="shared" si="13"/>
        <v>11.154488634876936</v>
      </c>
      <c r="Q41" s="16">
        <f t="shared" si="14"/>
        <v>13.086849924294075</v>
      </c>
      <c r="R41" s="16">
        <f t="shared" si="15"/>
        <v>10.264965835202041</v>
      </c>
      <c r="S41" s="17">
        <f t="shared" si="16"/>
        <v>44.746415181427672</v>
      </c>
      <c r="T41" s="14">
        <f t="shared" si="17"/>
        <v>7.1985531622342247</v>
      </c>
      <c r="U41" s="14">
        <f t="shared" si="18"/>
        <v>1</v>
      </c>
      <c r="V41" s="18" t="str">
        <f t="shared" si="19"/>
        <v>Los Angeles</v>
      </c>
    </row>
    <row r="42" spans="1:22" x14ac:dyDescent="0.25">
      <c r="A42" s="1">
        <v>32</v>
      </c>
      <c r="B42" s="1" t="s">
        <v>35</v>
      </c>
      <c r="C42" s="1">
        <v>44</v>
      </c>
      <c r="D42" s="1">
        <v>14</v>
      </c>
      <c r="E42" s="1">
        <v>15</v>
      </c>
      <c r="F42" s="1">
        <v>33</v>
      </c>
      <c r="G42" s="1">
        <v>10</v>
      </c>
      <c r="H42" s="4">
        <v>24</v>
      </c>
      <c r="I42">
        <f t="shared" si="6"/>
        <v>1.0851897188754367</v>
      </c>
      <c r="J42">
        <f t="shared" si="7"/>
        <v>-3.59296564737639E-2</v>
      </c>
      <c r="K42">
        <f t="shared" si="8"/>
        <v>0.80388892641339071</v>
      </c>
      <c r="L42">
        <f t="shared" si="9"/>
        <v>0.56230135261497494</v>
      </c>
      <c r="M42">
        <f t="shared" si="10"/>
        <v>1.1082185836360909</v>
      </c>
      <c r="N42">
        <f t="shared" si="11"/>
        <v>0.92419513780859786</v>
      </c>
      <c r="O42" s="15">
        <f t="shared" si="12"/>
        <v>7.3884298087808933</v>
      </c>
      <c r="P42" s="16">
        <f t="shared" si="13"/>
        <v>13.777545612025339</v>
      </c>
      <c r="Q42" s="16">
        <f t="shared" si="14"/>
        <v>10.102471450539355</v>
      </c>
      <c r="R42" s="16">
        <f t="shared" si="15"/>
        <v>4.3981761711497427</v>
      </c>
      <c r="S42" s="17">
        <f t="shared" si="16"/>
        <v>38.658076863383556</v>
      </c>
      <c r="T42" s="14">
        <f t="shared" si="17"/>
        <v>4.3981761711497427</v>
      </c>
      <c r="U42" s="14">
        <f t="shared" si="18"/>
        <v>4</v>
      </c>
      <c r="V42" s="18" t="str">
        <f t="shared" si="19"/>
        <v>Memphis</v>
      </c>
    </row>
    <row r="43" spans="1:22" x14ac:dyDescent="0.25">
      <c r="A43" s="1">
        <v>33</v>
      </c>
      <c r="B43" s="1" t="s">
        <v>36</v>
      </c>
      <c r="C43" s="1">
        <v>16</v>
      </c>
      <c r="D43" s="1">
        <v>5</v>
      </c>
      <c r="E43" s="1">
        <v>2</v>
      </c>
      <c r="F43" s="1">
        <v>32</v>
      </c>
      <c r="G43" s="1">
        <v>6</v>
      </c>
      <c r="H43" s="4">
        <v>17</v>
      </c>
      <c r="I43">
        <f t="shared" si="6"/>
        <v>-0.46089573730015942</v>
      </c>
      <c r="J43">
        <f t="shared" si="7"/>
        <v>-0.58230822560927664</v>
      </c>
      <c r="K43">
        <f t="shared" si="8"/>
        <v>-0.36257404881515115</v>
      </c>
      <c r="L43">
        <f t="shared" si="9"/>
        <v>6.1341965739815707E-2</v>
      </c>
      <c r="M43">
        <f t="shared" si="10"/>
        <v>-0.37952691220414064</v>
      </c>
      <c r="N43">
        <f t="shared" si="11"/>
        <v>-1.1751355394652374</v>
      </c>
      <c r="O43" s="15">
        <f t="shared" si="12"/>
        <v>10.190724000315033</v>
      </c>
      <c r="P43" s="16">
        <f t="shared" si="13"/>
        <v>27.88812726909628</v>
      </c>
      <c r="Q43" s="16">
        <f t="shared" si="14"/>
        <v>0.99805430273295936</v>
      </c>
      <c r="R43" s="16">
        <f t="shared" si="15"/>
        <v>6.7589932616064363</v>
      </c>
      <c r="S43" s="17">
        <f t="shared" si="16"/>
        <v>49.836834705396058</v>
      </c>
      <c r="T43" s="14">
        <f t="shared" si="17"/>
        <v>0.99805430273295936</v>
      </c>
      <c r="U43" s="14">
        <f t="shared" si="18"/>
        <v>3</v>
      </c>
      <c r="V43" s="18" t="str">
        <f t="shared" si="19"/>
        <v>Omaha</v>
      </c>
    </row>
    <row r="44" spans="1:22" x14ac:dyDescent="0.25">
      <c r="A44" s="1">
        <v>34</v>
      </c>
      <c r="B44" s="1" t="s">
        <v>37</v>
      </c>
      <c r="C44" s="1">
        <v>13</v>
      </c>
      <c r="D44" s="1">
        <v>3</v>
      </c>
      <c r="E44" s="1">
        <v>1</v>
      </c>
      <c r="F44" s="1">
        <v>32</v>
      </c>
      <c r="G44" s="1">
        <v>5</v>
      </c>
      <c r="H44" s="4">
        <v>20</v>
      </c>
      <c r="I44">
        <f t="shared" si="6"/>
        <v>-0.62654775046183042</v>
      </c>
      <c r="J44">
        <f t="shared" si="7"/>
        <v>-0.70372568541716829</v>
      </c>
      <c r="K44">
        <f t="shared" si="8"/>
        <v>-0.45230196998657746</v>
      </c>
      <c r="L44">
        <f t="shared" si="9"/>
        <v>6.1341965739815707E-2</v>
      </c>
      <c r="M44">
        <f t="shared" si="10"/>
        <v>-0.75146328616419855</v>
      </c>
      <c r="N44">
        <f t="shared" si="11"/>
        <v>-0.27542239206216523</v>
      </c>
      <c r="O44" s="15">
        <f t="shared" si="12"/>
        <v>11.02172876773532</v>
      </c>
      <c r="P44" s="16">
        <f t="shared" si="13"/>
        <v>21.806970483075474</v>
      </c>
      <c r="Q44" s="16">
        <f t="shared" si="14"/>
        <v>0</v>
      </c>
      <c r="R44" s="16">
        <f t="shared" si="15"/>
        <v>7.6064843949839238</v>
      </c>
      <c r="S44" s="17">
        <f t="shared" si="16"/>
        <v>47.617270736363928</v>
      </c>
      <c r="T44" s="14">
        <f t="shared" si="17"/>
        <v>0</v>
      </c>
      <c r="U44" s="14">
        <f t="shared" si="18"/>
        <v>3</v>
      </c>
      <c r="V44" s="18" t="str">
        <f t="shared" si="19"/>
        <v>Omaha</v>
      </c>
    </row>
    <row r="45" spans="1:22" x14ac:dyDescent="0.25">
      <c r="A45" s="1">
        <v>35</v>
      </c>
      <c r="B45" s="1" t="s">
        <v>38</v>
      </c>
      <c r="C45" s="1">
        <v>40</v>
      </c>
      <c r="D45" s="1">
        <v>6</v>
      </c>
      <c r="E45" s="1">
        <v>3</v>
      </c>
      <c r="F45" s="1">
        <v>33</v>
      </c>
      <c r="G45" s="1">
        <v>9</v>
      </c>
      <c r="H45" s="4">
        <v>23</v>
      </c>
      <c r="I45">
        <f t="shared" si="6"/>
        <v>0.86432036799320866</v>
      </c>
      <c r="J45">
        <f t="shared" si="7"/>
        <v>-0.52159949570533071</v>
      </c>
      <c r="K45">
        <f t="shared" si="8"/>
        <v>-0.27284612764372485</v>
      </c>
      <c r="L45">
        <f t="shared" si="9"/>
        <v>0.56230135261497494</v>
      </c>
      <c r="M45">
        <f t="shared" si="10"/>
        <v>0.73628220967603308</v>
      </c>
      <c r="N45">
        <f t="shared" si="11"/>
        <v>0.62429075534090706</v>
      </c>
      <c r="O45" s="15">
        <f t="shared" si="12"/>
        <v>8.6330511739100295</v>
      </c>
      <c r="P45" s="16">
        <f t="shared" si="13"/>
        <v>17.502590954843882</v>
      </c>
      <c r="Q45" s="16">
        <f t="shared" si="14"/>
        <v>5.5618928102567775</v>
      </c>
      <c r="R45" s="16">
        <f t="shared" si="15"/>
        <v>1.8708019380358776</v>
      </c>
      <c r="S45" s="17">
        <f t="shared" si="16"/>
        <v>48.18812503491516</v>
      </c>
      <c r="T45" s="14">
        <f t="shared" si="17"/>
        <v>1.8708019380358776</v>
      </c>
      <c r="U45" s="14">
        <f t="shared" si="18"/>
        <v>4</v>
      </c>
      <c r="V45" s="18" t="str">
        <f t="shared" si="19"/>
        <v>Memphis</v>
      </c>
    </row>
    <row r="46" spans="1:22" x14ac:dyDescent="0.25">
      <c r="A46" s="1">
        <v>36</v>
      </c>
      <c r="B46" s="1" t="s">
        <v>39</v>
      </c>
      <c r="C46" s="1">
        <v>5</v>
      </c>
      <c r="D46" s="1">
        <v>20</v>
      </c>
      <c r="E46" s="1">
        <v>2</v>
      </c>
      <c r="F46" s="1">
        <v>31</v>
      </c>
      <c r="G46" s="1">
        <v>4</v>
      </c>
      <c r="H46" s="4">
        <v>19</v>
      </c>
      <c r="I46">
        <f t="shared" si="6"/>
        <v>-1.0682864522262865</v>
      </c>
      <c r="J46">
        <f t="shared" si="7"/>
        <v>0.32832272294991122</v>
      </c>
      <c r="K46">
        <f t="shared" si="8"/>
        <v>-0.36257404881515115</v>
      </c>
      <c r="L46">
        <f t="shared" si="9"/>
        <v>-0.43961742113534358</v>
      </c>
      <c r="M46">
        <f t="shared" si="10"/>
        <v>-1.1233996601242564</v>
      </c>
      <c r="N46">
        <f t="shared" si="11"/>
        <v>-0.57532677452985603</v>
      </c>
      <c r="O46" s="15">
        <f t="shared" si="12"/>
        <v>9.3747228513630088</v>
      </c>
      <c r="P46" s="16">
        <f t="shared" si="13"/>
        <v>25.890788244806174</v>
      </c>
      <c r="Q46" s="16">
        <f t="shared" si="14"/>
        <v>1.7475477098835333</v>
      </c>
      <c r="R46" s="16">
        <f t="shared" si="15"/>
        <v>12.760240174033068</v>
      </c>
      <c r="S46" s="17">
        <f t="shared" si="16"/>
        <v>50.630792016737985</v>
      </c>
      <c r="T46" s="14">
        <f t="shared" si="17"/>
        <v>1.7475477098835333</v>
      </c>
      <c r="U46" s="14">
        <f t="shared" si="18"/>
        <v>3</v>
      </c>
      <c r="V46" s="18" t="str">
        <f t="shared" si="19"/>
        <v>Omaha</v>
      </c>
    </row>
    <row r="47" spans="1:22" x14ac:dyDescent="0.25">
      <c r="A47" s="1">
        <v>37</v>
      </c>
      <c r="B47" s="1" t="s">
        <v>40</v>
      </c>
      <c r="C47" s="1">
        <v>26</v>
      </c>
      <c r="D47" s="1">
        <v>1</v>
      </c>
      <c r="E47" s="1">
        <v>2</v>
      </c>
      <c r="F47" s="1">
        <v>35</v>
      </c>
      <c r="G47" s="1">
        <v>7</v>
      </c>
      <c r="H47" s="4">
        <v>21</v>
      </c>
      <c r="I47">
        <f t="shared" si="6"/>
        <v>9.1277639905410601E-2</v>
      </c>
      <c r="J47">
        <f t="shared" si="7"/>
        <v>-0.82514314522506005</v>
      </c>
      <c r="K47">
        <f t="shared" si="8"/>
        <v>-0.36257404881515115</v>
      </c>
      <c r="L47">
        <f t="shared" si="9"/>
        <v>1.5642201263652935</v>
      </c>
      <c r="M47">
        <f t="shared" si="10"/>
        <v>-7.5905382440827401E-3</v>
      </c>
      <c r="N47">
        <f t="shared" si="11"/>
        <v>2.4481990405525539E-2</v>
      </c>
      <c r="O47" s="15">
        <f t="shared" si="12"/>
        <v>12.788792775657152</v>
      </c>
      <c r="P47" s="16">
        <f t="shared" si="13"/>
        <v>16.561685285062051</v>
      </c>
      <c r="Q47" s="16">
        <f t="shared" si="14"/>
        <v>3.4399986598463994</v>
      </c>
      <c r="R47" s="16">
        <f t="shared" si="15"/>
        <v>5.474153806983943</v>
      </c>
      <c r="S47" s="17">
        <f t="shared" si="16"/>
        <v>42.662523258184834</v>
      </c>
      <c r="T47" s="14">
        <f t="shared" si="17"/>
        <v>3.4399986598463994</v>
      </c>
      <c r="U47" s="14">
        <f t="shared" si="18"/>
        <v>3</v>
      </c>
      <c r="V47" s="18" t="str">
        <f t="shared" si="19"/>
        <v>Omaha</v>
      </c>
    </row>
    <row r="48" spans="1:22" x14ac:dyDescent="0.25">
      <c r="A48" s="1">
        <v>38</v>
      </c>
      <c r="B48" s="1" t="s">
        <v>41</v>
      </c>
      <c r="C48" s="1">
        <v>8</v>
      </c>
      <c r="D48" s="1">
        <v>3</v>
      </c>
      <c r="E48" s="1">
        <v>5</v>
      </c>
      <c r="F48" s="1">
        <v>35</v>
      </c>
      <c r="G48" s="1">
        <v>7</v>
      </c>
      <c r="H48" s="4">
        <v>20</v>
      </c>
      <c r="I48">
        <f t="shared" si="6"/>
        <v>-0.90263443906461549</v>
      </c>
      <c r="J48">
        <f t="shared" si="7"/>
        <v>-0.70372568541716829</v>
      </c>
      <c r="K48">
        <f t="shared" si="8"/>
        <v>-9.3390285300872233E-2</v>
      </c>
      <c r="L48">
        <f t="shared" si="9"/>
        <v>1.5642201263652935</v>
      </c>
      <c r="M48">
        <f t="shared" si="10"/>
        <v>-7.5905382440827401E-3</v>
      </c>
      <c r="N48">
        <f t="shared" si="11"/>
        <v>-0.27542239206216523</v>
      </c>
      <c r="O48" s="15">
        <f t="shared" si="12"/>
        <v>11.675251864278584</v>
      </c>
      <c r="P48" s="16">
        <f t="shared" si="13"/>
        <v>16.383181879274066</v>
      </c>
      <c r="Q48" s="16">
        <f t="shared" si="14"/>
        <v>3.0170308878108258</v>
      </c>
      <c r="R48" s="16">
        <f t="shared" si="15"/>
        <v>9.6906894640791954</v>
      </c>
      <c r="S48" s="17">
        <f t="shared" si="16"/>
        <v>38.231001969893583</v>
      </c>
      <c r="T48" s="14">
        <f t="shared" si="17"/>
        <v>3.0170308878108258</v>
      </c>
      <c r="U48" s="14">
        <f t="shared" si="18"/>
        <v>3</v>
      </c>
      <c r="V48" s="18" t="str">
        <f t="shared" si="19"/>
        <v>Omaha</v>
      </c>
    </row>
    <row r="49" spans="1:22" x14ac:dyDescent="0.25">
      <c r="A49" s="1">
        <v>39</v>
      </c>
      <c r="B49" s="1" t="s">
        <v>42</v>
      </c>
      <c r="C49" s="1">
        <v>15</v>
      </c>
      <c r="D49" s="1">
        <v>16</v>
      </c>
      <c r="E49" s="1">
        <v>15</v>
      </c>
      <c r="F49" s="1">
        <v>32</v>
      </c>
      <c r="G49" s="1">
        <v>8</v>
      </c>
      <c r="H49" s="4">
        <v>20</v>
      </c>
      <c r="I49">
        <f t="shared" si="6"/>
        <v>-0.51611307502071646</v>
      </c>
      <c r="J49">
        <f t="shared" si="7"/>
        <v>8.548780333412781E-2</v>
      </c>
      <c r="K49">
        <f t="shared" si="8"/>
        <v>0.80388892641339071</v>
      </c>
      <c r="L49">
        <f t="shared" si="9"/>
        <v>6.1341965739815707E-2</v>
      </c>
      <c r="M49">
        <f t="shared" si="10"/>
        <v>0.36434583571597517</v>
      </c>
      <c r="N49">
        <f t="shared" si="11"/>
        <v>-0.27542239206216523</v>
      </c>
      <c r="O49" s="15">
        <f t="shared" si="12"/>
        <v>3.9131361273741998</v>
      </c>
      <c r="P49" s="16">
        <f t="shared" si="13"/>
        <v>17.093311893197647</v>
      </c>
      <c r="Q49" s="16">
        <f t="shared" si="14"/>
        <v>3.4580993130359361</v>
      </c>
      <c r="R49" s="16">
        <f t="shared" si="15"/>
        <v>7.4239279748601934</v>
      </c>
      <c r="S49" s="17">
        <f t="shared" si="16"/>
        <v>35.249915583795108</v>
      </c>
      <c r="T49" s="14">
        <f t="shared" si="17"/>
        <v>3.4580993130359361</v>
      </c>
      <c r="U49" s="14">
        <f t="shared" si="18"/>
        <v>3</v>
      </c>
      <c r="V49" s="18" t="str">
        <f t="shared" si="19"/>
        <v>Omaha</v>
      </c>
    </row>
    <row r="50" spans="1:22" x14ac:dyDescent="0.25">
      <c r="A50" s="1">
        <v>40</v>
      </c>
      <c r="B50" s="1" t="s">
        <v>43</v>
      </c>
      <c r="C50" s="1">
        <v>48</v>
      </c>
      <c r="D50" s="1">
        <v>1</v>
      </c>
      <c r="E50" s="1">
        <v>1</v>
      </c>
      <c r="F50" s="1">
        <v>33</v>
      </c>
      <c r="G50" s="1">
        <v>8</v>
      </c>
      <c r="H50" s="4">
        <v>23</v>
      </c>
      <c r="I50">
        <f t="shared" si="6"/>
        <v>1.3060590697576646</v>
      </c>
      <c r="J50">
        <f t="shared" si="7"/>
        <v>-0.82514314522506005</v>
      </c>
      <c r="K50">
        <f t="shared" si="8"/>
        <v>-0.45230196998657746</v>
      </c>
      <c r="L50">
        <f t="shared" si="9"/>
        <v>0.56230135261497494</v>
      </c>
      <c r="M50">
        <f t="shared" si="10"/>
        <v>0.36434583571597517</v>
      </c>
      <c r="N50">
        <f t="shared" si="11"/>
        <v>0.62429075534090706</v>
      </c>
      <c r="O50" s="15">
        <f t="shared" si="12"/>
        <v>12.391093513455617</v>
      </c>
      <c r="P50" s="16">
        <f t="shared" si="13"/>
        <v>19.677257059286923</v>
      </c>
      <c r="Q50" s="16">
        <f t="shared" si="14"/>
        <v>6.0551853724843916</v>
      </c>
      <c r="R50" s="16">
        <f t="shared" si="15"/>
        <v>1.3481794860451903</v>
      </c>
      <c r="S50" s="17">
        <f t="shared" si="16"/>
        <v>51.594835791352203</v>
      </c>
      <c r="T50" s="14">
        <f t="shared" si="17"/>
        <v>1.3481794860451903</v>
      </c>
      <c r="U50" s="14">
        <f t="shared" si="18"/>
        <v>4</v>
      </c>
      <c r="V50" s="18" t="str">
        <f t="shared" si="19"/>
        <v>Memphis</v>
      </c>
    </row>
    <row r="51" spans="1:22" x14ac:dyDescent="0.25">
      <c r="A51" s="1">
        <v>41</v>
      </c>
      <c r="B51" s="1" t="s">
        <v>44</v>
      </c>
      <c r="C51" s="1">
        <v>7</v>
      </c>
      <c r="D51" s="1">
        <v>56</v>
      </c>
      <c r="E51" s="1">
        <v>1</v>
      </c>
      <c r="F51" s="1">
        <v>30</v>
      </c>
      <c r="G51" s="1">
        <v>5</v>
      </c>
      <c r="H51" s="4">
        <v>17</v>
      </c>
      <c r="I51">
        <f t="shared" si="6"/>
        <v>-0.95785177678517242</v>
      </c>
      <c r="J51">
        <f t="shared" si="7"/>
        <v>2.513836999491962</v>
      </c>
      <c r="K51">
        <f t="shared" si="8"/>
        <v>-0.45230196998657746</v>
      </c>
      <c r="L51">
        <f t="shared" si="9"/>
        <v>-0.94057680801050281</v>
      </c>
      <c r="M51">
        <f t="shared" si="10"/>
        <v>-0.75146328616419855</v>
      </c>
      <c r="N51">
        <f t="shared" si="11"/>
        <v>-1.1751355394652374</v>
      </c>
      <c r="O51" s="15">
        <f t="shared" si="12"/>
        <v>8.4152011338322055</v>
      </c>
      <c r="P51" s="16">
        <f t="shared" si="13"/>
        <v>39.663820442013119</v>
      </c>
      <c r="Q51" s="16">
        <f t="shared" si="14"/>
        <v>12.275796965980994</v>
      </c>
      <c r="R51" s="16">
        <f t="shared" si="15"/>
        <v>22.20029094692638</v>
      </c>
      <c r="S51" s="17">
        <f t="shared" si="16"/>
        <v>65.850511167890602</v>
      </c>
      <c r="T51" s="14">
        <f t="shared" si="17"/>
        <v>8.4152011338322055</v>
      </c>
      <c r="U51" s="14">
        <f t="shared" si="18"/>
        <v>1</v>
      </c>
      <c r="V51" s="18" t="str">
        <f t="shared" si="19"/>
        <v>Los Angeles</v>
      </c>
    </row>
    <row r="52" spans="1:22" x14ac:dyDescent="0.25">
      <c r="A52" s="1">
        <v>42</v>
      </c>
      <c r="B52" s="1" t="s">
        <v>45</v>
      </c>
      <c r="C52" s="1">
        <v>9</v>
      </c>
      <c r="D52" s="1">
        <v>21</v>
      </c>
      <c r="E52" s="1">
        <v>12</v>
      </c>
      <c r="F52" s="1">
        <v>31</v>
      </c>
      <c r="G52" s="1">
        <v>8</v>
      </c>
      <c r="H52" s="4">
        <v>20</v>
      </c>
      <c r="I52">
        <f t="shared" si="6"/>
        <v>-0.84741710134405845</v>
      </c>
      <c r="J52">
        <f t="shared" si="7"/>
        <v>0.3890314528538571</v>
      </c>
      <c r="K52">
        <f t="shared" si="8"/>
        <v>0.53470516289911185</v>
      </c>
      <c r="L52">
        <f t="shared" si="9"/>
        <v>-0.43961742113534358</v>
      </c>
      <c r="M52">
        <f t="shared" si="10"/>
        <v>0.36434583571597517</v>
      </c>
      <c r="N52">
        <f t="shared" si="11"/>
        <v>-0.27542239206216523</v>
      </c>
      <c r="O52" s="15">
        <f t="shared" si="12"/>
        <v>2.7738844031136058</v>
      </c>
      <c r="P52" s="16">
        <f t="shared" si="13"/>
        <v>20.229969236068428</v>
      </c>
      <c r="Q52" s="16">
        <f t="shared" si="14"/>
        <v>3.7130748175379868</v>
      </c>
      <c r="R52" s="16">
        <f t="shared" si="15"/>
        <v>9.2892874871060567</v>
      </c>
      <c r="S52" s="17">
        <f t="shared" si="16"/>
        <v>40.883195663970476</v>
      </c>
      <c r="T52" s="14">
        <f t="shared" si="17"/>
        <v>2.7738844031136058</v>
      </c>
      <c r="U52" s="14">
        <f t="shared" si="18"/>
        <v>1</v>
      </c>
      <c r="V52" s="18" t="str">
        <f t="shared" si="19"/>
        <v>Los Angeles</v>
      </c>
    </row>
    <row r="53" spans="1:22" x14ac:dyDescent="0.25">
      <c r="A53" s="1">
        <v>43</v>
      </c>
      <c r="B53" s="1" t="s">
        <v>46</v>
      </c>
      <c r="C53" s="1">
        <v>11</v>
      </c>
      <c r="D53" s="1">
        <v>14</v>
      </c>
      <c r="E53" s="1">
        <v>29</v>
      </c>
      <c r="F53" s="1">
        <v>36</v>
      </c>
      <c r="G53" s="1">
        <v>6</v>
      </c>
      <c r="H53" s="4">
        <v>31</v>
      </c>
      <c r="I53">
        <f t="shared" si="6"/>
        <v>-0.73698242590294449</v>
      </c>
      <c r="J53">
        <f t="shared" si="7"/>
        <v>-3.59296564737639E-2</v>
      </c>
      <c r="K53">
        <f t="shared" si="8"/>
        <v>2.0600798228133592</v>
      </c>
      <c r="L53">
        <f t="shared" si="9"/>
        <v>2.0651795132404529</v>
      </c>
      <c r="M53">
        <f t="shared" si="10"/>
        <v>-0.37952691220414064</v>
      </c>
      <c r="N53">
        <f t="shared" si="11"/>
        <v>3.0235258150824333</v>
      </c>
      <c r="O53" s="15">
        <f t="shared" si="12"/>
        <v>24.152007555853665</v>
      </c>
      <c r="P53" s="16">
        <f t="shared" si="13"/>
        <v>0</v>
      </c>
      <c r="Q53" s="16">
        <f t="shared" si="14"/>
        <v>21.806970483075474</v>
      </c>
      <c r="R53" s="16">
        <f t="shared" si="15"/>
        <v>28.981150079542097</v>
      </c>
      <c r="S53" s="17">
        <f t="shared" si="16"/>
        <v>19.602051359204481</v>
      </c>
      <c r="T53" s="14">
        <f t="shared" si="17"/>
        <v>0</v>
      </c>
      <c r="U53" s="14">
        <f t="shared" si="18"/>
        <v>2</v>
      </c>
      <c r="V53" s="18" t="str">
        <f t="shared" si="19"/>
        <v>San Francisco</v>
      </c>
    </row>
    <row r="54" spans="1:22" x14ac:dyDescent="0.25">
      <c r="A54" s="1">
        <v>44</v>
      </c>
      <c r="B54" s="1" t="s">
        <v>47</v>
      </c>
      <c r="C54" s="1">
        <v>5</v>
      </c>
      <c r="D54" s="1">
        <v>27</v>
      </c>
      <c r="E54" s="1">
        <v>20</v>
      </c>
      <c r="F54" s="1">
        <v>30</v>
      </c>
      <c r="G54" s="1">
        <v>8</v>
      </c>
      <c r="H54" s="4">
        <v>26</v>
      </c>
      <c r="I54">
        <f t="shared" si="6"/>
        <v>-1.0682864522262865</v>
      </c>
      <c r="J54">
        <f t="shared" si="7"/>
        <v>0.75328383227753226</v>
      </c>
      <c r="K54">
        <f t="shared" si="8"/>
        <v>1.2525285322705222</v>
      </c>
      <c r="L54">
        <f t="shared" si="9"/>
        <v>-0.94057680801050281</v>
      </c>
      <c r="M54">
        <f t="shared" si="10"/>
        <v>0.36434583571597517</v>
      </c>
      <c r="N54">
        <f t="shared" si="11"/>
        <v>1.5240039027439793</v>
      </c>
      <c r="O54" s="15">
        <f t="shared" si="12"/>
        <v>5.4194894891347047</v>
      </c>
      <c r="P54" s="16">
        <f t="shared" si="13"/>
        <v>13.221243068963927</v>
      </c>
      <c r="Q54" s="16">
        <f t="shared" si="14"/>
        <v>10.711263072819804</v>
      </c>
      <c r="R54" s="16">
        <f t="shared" si="15"/>
        <v>17.400377613006949</v>
      </c>
      <c r="S54" s="17">
        <f t="shared" si="16"/>
        <v>36.675355701808755</v>
      </c>
      <c r="T54" s="14">
        <f t="shared" si="17"/>
        <v>5.4194894891347047</v>
      </c>
      <c r="U54" s="14">
        <f t="shared" si="18"/>
        <v>1</v>
      </c>
      <c r="V54" s="18" t="str">
        <f t="shared" si="19"/>
        <v>Los Angeles</v>
      </c>
    </row>
    <row r="55" spans="1:22" x14ac:dyDescent="0.25">
      <c r="A55" s="1">
        <v>45</v>
      </c>
      <c r="B55" s="1" t="s">
        <v>48</v>
      </c>
      <c r="C55" s="1">
        <v>10</v>
      </c>
      <c r="D55" s="1">
        <v>4</v>
      </c>
      <c r="E55" s="1">
        <v>12</v>
      </c>
      <c r="F55" s="1">
        <v>35</v>
      </c>
      <c r="G55" s="1">
        <v>5</v>
      </c>
      <c r="H55" s="4">
        <v>28</v>
      </c>
      <c r="I55">
        <f t="shared" si="6"/>
        <v>-0.79219976362350142</v>
      </c>
      <c r="J55">
        <f t="shared" si="7"/>
        <v>-0.64301695551322247</v>
      </c>
      <c r="K55">
        <f t="shared" si="8"/>
        <v>0.53470516289911185</v>
      </c>
      <c r="L55">
        <f t="shared" si="9"/>
        <v>1.5642201263652935</v>
      </c>
      <c r="M55">
        <f t="shared" si="10"/>
        <v>-0.75146328616419855</v>
      </c>
      <c r="N55">
        <f t="shared" si="11"/>
        <v>2.1238126676793607</v>
      </c>
      <c r="O55" s="15">
        <f t="shared" si="12"/>
        <v>18.260134517679653</v>
      </c>
      <c r="P55" s="16">
        <f t="shared" si="13"/>
        <v>3.8971525173313122</v>
      </c>
      <c r="Q55" s="16">
        <f t="shared" si="14"/>
        <v>9.0202808572962372</v>
      </c>
      <c r="R55" s="16">
        <f t="shared" si="15"/>
        <v>17.409843956832766</v>
      </c>
      <c r="S55" s="17">
        <f t="shared" si="16"/>
        <v>30.719452837426502</v>
      </c>
      <c r="T55" s="14">
        <f t="shared" si="17"/>
        <v>3.8971525173313122</v>
      </c>
      <c r="U55" s="14">
        <f t="shared" si="18"/>
        <v>2</v>
      </c>
      <c r="V55" s="18" t="str">
        <f t="shared" si="19"/>
        <v>San Francisco</v>
      </c>
    </row>
    <row r="56" spans="1:22" x14ac:dyDescent="0.25">
      <c r="A56" s="1">
        <v>46</v>
      </c>
      <c r="B56" s="1" t="s">
        <v>49</v>
      </c>
      <c r="C56" s="1">
        <v>20</v>
      </c>
      <c r="D56" s="1">
        <v>4</v>
      </c>
      <c r="E56" s="1">
        <v>1</v>
      </c>
      <c r="F56" s="1">
        <v>32</v>
      </c>
      <c r="G56" s="1">
        <v>6</v>
      </c>
      <c r="H56" s="4">
        <v>19</v>
      </c>
      <c r="I56">
        <f t="shared" si="6"/>
        <v>-0.24002638641793142</v>
      </c>
      <c r="J56">
        <f t="shared" si="7"/>
        <v>-0.64301695551322247</v>
      </c>
      <c r="K56">
        <f t="shared" si="8"/>
        <v>-0.45230196998657746</v>
      </c>
      <c r="L56">
        <f t="shared" si="9"/>
        <v>6.1341965739815707E-2</v>
      </c>
      <c r="M56">
        <f t="shared" si="10"/>
        <v>-0.37952691220414064</v>
      </c>
      <c r="N56">
        <f t="shared" si="11"/>
        <v>-0.57532677452985603</v>
      </c>
      <c r="O56" s="15">
        <f t="shared" si="12"/>
        <v>9.6075216163401276</v>
      </c>
      <c r="P56" s="16">
        <f t="shared" si="13"/>
        <v>23.894687445160727</v>
      </c>
      <c r="Q56" s="16">
        <f t="shared" si="14"/>
        <v>0.38136361964678955</v>
      </c>
      <c r="R56" s="16">
        <f t="shared" si="15"/>
        <v>5.1031117056321929</v>
      </c>
      <c r="S56" s="17">
        <f t="shared" si="16"/>
        <v>49.215657602122072</v>
      </c>
      <c r="T56" s="14">
        <f t="shared" si="17"/>
        <v>0.38136361964678955</v>
      </c>
      <c r="U56" s="14">
        <f t="shared" si="18"/>
        <v>3</v>
      </c>
      <c r="V56" s="18" t="str">
        <f t="shared" si="19"/>
        <v>Omaha</v>
      </c>
    </row>
    <row r="57" spans="1:22" x14ac:dyDescent="0.25">
      <c r="A57" s="1">
        <v>47</v>
      </c>
      <c r="B57" s="1" t="s">
        <v>50</v>
      </c>
      <c r="C57" s="1">
        <v>4</v>
      </c>
      <c r="D57" s="1">
        <v>29</v>
      </c>
      <c r="E57" s="1">
        <v>2</v>
      </c>
      <c r="F57" s="1">
        <v>31</v>
      </c>
      <c r="G57" s="1">
        <v>3</v>
      </c>
      <c r="H57" s="4">
        <v>19</v>
      </c>
      <c r="I57">
        <f t="shared" si="6"/>
        <v>-1.1235037899468434</v>
      </c>
      <c r="J57">
        <f t="shared" si="7"/>
        <v>0.87470129208542391</v>
      </c>
      <c r="K57">
        <f t="shared" si="8"/>
        <v>-0.36257404881515115</v>
      </c>
      <c r="L57">
        <f t="shared" si="9"/>
        <v>-0.43961742113534358</v>
      </c>
      <c r="M57">
        <f t="shared" si="10"/>
        <v>-1.4953360340843145</v>
      </c>
      <c r="N57">
        <f t="shared" si="11"/>
        <v>-0.57532677452985603</v>
      </c>
      <c r="O57" s="15">
        <f t="shared" si="12"/>
        <v>10.479434560447807</v>
      </c>
      <c r="P57" s="16">
        <f t="shared" si="13"/>
        <v>27.31867691174125</v>
      </c>
      <c r="Q57" s="16">
        <f t="shared" si="14"/>
        <v>3.6406977393462308</v>
      </c>
      <c r="R57" s="16">
        <f t="shared" si="15"/>
        <v>16.148875497943493</v>
      </c>
      <c r="S57" s="17">
        <f t="shared" si="16"/>
        <v>52.318087345046173</v>
      </c>
      <c r="T57" s="14">
        <f t="shared" si="17"/>
        <v>3.6406977393462308</v>
      </c>
      <c r="U57" s="14">
        <f t="shared" si="18"/>
        <v>3</v>
      </c>
      <c r="V57" s="18" t="str">
        <f t="shared" si="19"/>
        <v>Omaha</v>
      </c>
    </row>
    <row r="58" spans="1:22" x14ac:dyDescent="0.25">
      <c r="A58" s="1">
        <v>48</v>
      </c>
      <c r="B58" s="1" t="s">
        <v>51</v>
      </c>
      <c r="C58" s="1">
        <v>14</v>
      </c>
      <c r="D58" s="1">
        <v>3</v>
      </c>
      <c r="E58" s="1">
        <v>1</v>
      </c>
      <c r="F58" s="1">
        <v>33</v>
      </c>
      <c r="G58" s="1">
        <v>4</v>
      </c>
      <c r="H58" s="4">
        <v>20</v>
      </c>
      <c r="I58">
        <f t="shared" si="6"/>
        <v>-0.57133041274127339</v>
      </c>
      <c r="J58">
        <f t="shared" si="7"/>
        <v>-0.70372568541716829</v>
      </c>
      <c r="K58">
        <f t="shared" si="8"/>
        <v>-0.45230196998657746</v>
      </c>
      <c r="L58">
        <f t="shared" si="9"/>
        <v>0.56230135261497494</v>
      </c>
      <c r="M58">
        <f t="shared" si="10"/>
        <v>-1.1233996601242564</v>
      </c>
      <c r="N58">
        <f t="shared" si="11"/>
        <v>-0.27542239206216523</v>
      </c>
      <c r="O58" s="15">
        <f t="shared" si="12"/>
        <v>13.569937396814609</v>
      </c>
      <c r="P58" s="16">
        <f t="shared" si="13"/>
        <v>20.480503102735526</v>
      </c>
      <c r="Q58" s="16">
        <f t="shared" si="14"/>
        <v>0.39234592795783751</v>
      </c>
      <c r="R58" s="16">
        <f t="shared" si="15"/>
        <v>8.8494114848027436</v>
      </c>
      <c r="S58" s="17">
        <f t="shared" si="16"/>
        <v>45.573188496577117</v>
      </c>
      <c r="T58" s="14">
        <f t="shared" si="17"/>
        <v>0.39234592795783751</v>
      </c>
      <c r="U58" s="14">
        <f t="shared" si="18"/>
        <v>3</v>
      </c>
      <c r="V58" s="18" t="str">
        <f t="shared" si="19"/>
        <v>Omaha</v>
      </c>
    </row>
    <row r="59" spans="1:22" ht="15.75" thickBot="1" x14ac:dyDescent="0.3">
      <c r="A59" s="1">
        <v>49</v>
      </c>
      <c r="B59" s="6" t="s">
        <v>52</v>
      </c>
      <c r="C59" s="6">
        <v>14</v>
      </c>
      <c r="D59" s="6">
        <v>3</v>
      </c>
      <c r="E59" s="6">
        <v>4</v>
      </c>
      <c r="F59" s="6">
        <v>29</v>
      </c>
      <c r="G59" s="6">
        <v>6</v>
      </c>
      <c r="H59" s="7">
        <v>18</v>
      </c>
      <c r="I59">
        <f t="shared" si="6"/>
        <v>-0.57133041274127339</v>
      </c>
      <c r="J59">
        <f t="shared" si="7"/>
        <v>-0.70372568541716829</v>
      </c>
      <c r="K59">
        <f t="shared" si="8"/>
        <v>-0.18311820647229854</v>
      </c>
      <c r="L59">
        <f t="shared" si="9"/>
        <v>-1.441536194885662</v>
      </c>
      <c r="M59">
        <f t="shared" si="10"/>
        <v>-0.37952691220414064</v>
      </c>
      <c r="N59">
        <f t="shared" si="11"/>
        <v>-0.87523115699754672</v>
      </c>
      <c r="O59" s="15">
        <f t="shared" si="12"/>
        <v>10.607099022513323</v>
      </c>
      <c r="P59" s="16">
        <f t="shared" si="13"/>
        <v>33.002690509288847</v>
      </c>
      <c r="Q59" s="16">
        <f t="shared" si="14"/>
        <v>2.8322588393775407</v>
      </c>
      <c r="R59" s="16">
        <f t="shared" si="15"/>
        <v>9.0759377358295499</v>
      </c>
      <c r="S59" s="17">
        <f t="shared" si="16"/>
        <v>56.109133986050267</v>
      </c>
      <c r="T59" s="14">
        <f t="shared" si="17"/>
        <v>2.8322588393775407</v>
      </c>
      <c r="U59" s="14">
        <f t="shared" si="18"/>
        <v>3</v>
      </c>
      <c r="V59" s="18" t="str">
        <f t="shared" si="19"/>
        <v>Omaha</v>
      </c>
    </row>
  </sheetData>
  <mergeCells count="2">
    <mergeCell ref="O9:S9"/>
    <mergeCell ref="I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cluster k=4 (2)</vt:lpstr>
      <vt:lpstr>cluster k=4</vt:lpstr>
      <vt:lpstr>'cluster k=4 (2)'!Lookup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Q</dc:creator>
  <cp:lastModifiedBy>Jesse Yang</cp:lastModifiedBy>
  <dcterms:created xsi:type="dcterms:W3CDTF">2015-09-21T23:06:05Z</dcterms:created>
  <dcterms:modified xsi:type="dcterms:W3CDTF">2022-12-19T09:17:38Z</dcterms:modified>
</cp:coreProperties>
</file>