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xtrudORT\docs\"/>
    </mc:Choice>
  </mc:AlternateContent>
  <xr:revisionPtr revIDLastSave="0" documentId="13_ncr:1_{C2840518-94DC-4E06-9847-1107BC62E184}" xr6:coauthVersionLast="47" xr6:coauthVersionMax="47" xr10:uidLastSave="{00000000-0000-0000-0000-000000000000}"/>
  <bookViews>
    <workbookView xWindow="-120" yWindow="-120" windowWidth="29040" windowHeight="16440" xr2:uid="{E4242A01-2A35-4B13-A72D-C70EF3545C67}"/>
  </bookViews>
  <sheets>
    <sheet name="ComparoGea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I7" i="1" s="1"/>
  <c r="D7" i="1"/>
  <c r="F2" i="1"/>
  <c r="I2" i="1" s="1"/>
  <c r="F3" i="1"/>
  <c r="F4" i="1"/>
  <c r="F5" i="1"/>
  <c r="F6" i="1"/>
  <c r="I6" i="1" s="1"/>
  <c r="G6" i="1"/>
  <c r="H6" i="1" s="1"/>
  <c r="G5" i="1"/>
  <c r="H5" i="1" s="1"/>
  <c r="D5" i="1"/>
  <c r="D4" i="1"/>
  <c r="G3" i="1"/>
  <c r="H3" i="1" s="1"/>
  <c r="J3" i="1" s="1"/>
  <c r="G4" i="1"/>
  <c r="D2" i="1"/>
  <c r="G7" i="1" l="1"/>
  <c r="H7" i="1" s="1"/>
  <c r="K7" i="1" s="1"/>
  <c r="J7" i="1"/>
  <c r="K6" i="1"/>
  <c r="J6" i="1"/>
  <c r="K5" i="1"/>
  <c r="J5" i="1"/>
  <c r="I5" i="1"/>
  <c r="I4" i="1"/>
  <c r="I3" i="1"/>
  <c r="K3" i="1"/>
  <c r="H4" i="1"/>
  <c r="G2" i="1"/>
  <c r="H2" i="1" s="1"/>
  <c r="J2" i="1" l="1"/>
  <c r="K2" i="1"/>
  <c r="K4" i="1"/>
  <c r="J4" i="1"/>
</calcChain>
</file>

<file path=xl/sharedStrings.xml><?xml version="1.0" encoding="utf-8"?>
<sst xmlns="http://schemas.openxmlformats.org/spreadsheetml/2006/main" count="19" uniqueCount="18">
  <si>
    <t>BMG</t>
  </si>
  <si>
    <t>Extruder</t>
  </si>
  <si>
    <t>Orbiter</t>
  </si>
  <si>
    <t>Gear Ratio</t>
  </si>
  <si>
    <t>Motor teeth</t>
  </si>
  <si>
    <t>Gear_rev /mm</t>
  </si>
  <si>
    <r>
      <t xml:space="preserve">step / mm
</t>
    </r>
    <r>
      <rPr>
        <sz val="8"/>
        <color theme="1"/>
        <rFont val="Calibri"/>
        <family val="2"/>
        <scheme val="minor"/>
      </rPr>
      <t>Motor_Rev * 200 * 16microstep</t>
    </r>
  </si>
  <si>
    <r>
      <t xml:space="preserve">Motor_rev/mm
</t>
    </r>
    <r>
      <rPr>
        <sz val="8"/>
        <color theme="1"/>
        <rFont val="Calibri"/>
        <family val="2"/>
        <scheme val="minor"/>
      </rPr>
      <t>Gear_Rev * Gear Ratio</t>
    </r>
  </si>
  <si>
    <r>
      <t xml:space="preserve">mm / Gear_rev
</t>
    </r>
    <r>
      <rPr>
        <sz val="9"/>
        <color theme="1"/>
        <rFont val="Calibri"/>
        <family val="2"/>
        <scheme val="minor"/>
      </rPr>
      <t>Pi * Gear Dia</t>
    </r>
  </si>
  <si>
    <t>Primary Gear teeth</t>
  </si>
  <si>
    <t>-</t>
  </si>
  <si>
    <r>
      <t xml:space="preserve">Gear Dia (mm)
</t>
    </r>
    <r>
      <rPr>
        <sz val="9"/>
        <color theme="1"/>
        <rFont val="Calibri"/>
        <family val="2"/>
        <scheme val="minor"/>
      </rPr>
      <t>Diameter at hobb</t>
    </r>
  </si>
  <si>
    <t>HextrudORT</t>
  </si>
  <si>
    <r>
      <t xml:space="preserve">Max Flow(mm3/s)  Assuming:
- </t>
    </r>
    <r>
      <rPr>
        <sz val="8"/>
        <color theme="1"/>
        <rFont val="Calibri"/>
        <family val="2"/>
        <scheme val="minor"/>
      </rPr>
      <t>8rev/sec motor max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- 1.75 Filament</t>
    </r>
  </si>
  <si>
    <t>mm/motorRev</t>
  </si>
  <si>
    <t>HextrudORT_17</t>
  </si>
  <si>
    <t>Hemera</t>
  </si>
  <si>
    <t>Mellow NF 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</si>
</sst>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4" fontId="0" fillId="2" borderId="1" xfId="0" applyNumberFormat="1" applyFill="1" applyBorder="1" applyAlignment="1">
      <alignment horizontal="center" vertical="top" wrapText="1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Fill="1" applyBorder="1"/>
    <xf numFmtId="4" fontId="3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B8D7-A08F-4CB9-B1DD-94BFEB00D33A}">
  <dimension ref="A1:K7"/>
  <sheetViews>
    <sheetView tabSelected="1" zoomScale="160" zoomScaleNormal="160" workbookViewId="0"/>
  </sheetViews>
  <sheetFormatPr defaultRowHeight="15" x14ac:dyDescent="0.25"/>
  <cols>
    <col min="1" max="1" width="18" bestFit="1" customWidth="1"/>
    <col min="2" max="2" width="9.28515625" customWidth="1"/>
    <col min="3" max="3" width="10.85546875" bestFit="1" customWidth="1"/>
    <col min="4" max="4" width="8.85546875" customWidth="1"/>
    <col min="5" max="5" width="12.5703125" customWidth="1"/>
    <col min="6" max="6" width="13.140625" bestFit="1" customWidth="1"/>
    <col min="7" max="7" width="12.5703125" bestFit="1" customWidth="1"/>
    <col min="8" max="8" width="14.42578125" bestFit="1" customWidth="1"/>
    <col min="9" max="9" width="14.42578125" customWidth="1"/>
    <col min="10" max="10" width="20.140625" style="2" customWidth="1"/>
    <col min="11" max="11" width="17.42578125" style="1" bestFit="1" customWidth="1"/>
  </cols>
  <sheetData>
    <row r="1" spans="1:11" s="8" customFormat="1" ht="56.25" x14ac:dyDescent="0.25">
      <c r="A1" s="3" t="s">
        <v>1</v>
      </c>
      <c r="B1" s="3" t="s">
        <v>9</v>
      </c>
      <c r="C1" s="3" t="s">
        <v>4</v>
      </c>
      <c r="D1" s="3" t="s">
        <v>3</v>
      </c>
      <c r="E1" s="3" t="s">
        <v>11</v>
      </c>
      <c r="F1" s="3" t="s">
        <v>8</v>
      </c>
      <c r="G1" s="3" t="s">
        <v>5</v>
      </c>
      <c r="H1" s="3" t="s">
        <v>7</v>
      </c>
      <c r="I1" s="3" t="s">
        <v>14</v>
      </c>
      <c r="J1" s="4" t="s">
        <v>6</v>
      </c>
      <c r="K1" s="4" t="s">
        <v>13</v>
      </c>
    </row>
    <row r="2" spans="1:11" x14ac:dyDescent="0.25">
      <c r="A2" s="5" t="s">
        <v>0</v>
      </c>
      <c r="B2" s="5">
        <v>50</v>
      </c>
      <c r="C2" s="5">
        <v>17</v>
      </c>
      <c r="D2" s="5">
        <f>B2/C2</f>
        <v>2.9411764705882355</v>
      </c>
      <c r="E2" s="5">
        <v>7.2</v>
      </c>
      <c r="F2" s="11">
        <f t="shared" ref="F2:F5" si="0">E2*PI()</f>
        <v>22.61946710584651</v>
      </c>
      <c r="G2" s="5">
        <f>1/F2</f>
        <v>4.4209706414415371E-2</v>
      </c>
      <c r="H2" s="5">
        <f>G2*D2</f>
        <v>0.13002854827769228</v>
      </c>
      <c r="I2" s="7">
        <f t="shared" ref="I2:I3" si="1">F2/D2</f>
        <v>7.6906188159878131</v>
      </c>
      <c r="J2" s="6">
        <f>H2*200*16</f>
        <v>416.09135448861531</v>
      </c>
      <c r="K2" s="6">
        <f>1/H2*(1.75/2)*(1.75/2)*3.1416*8</f>
        <v>147.98519444288232</v>
      </c>
    </row>
    <row r="3" spans="1:11" x14ac:dyDescent="0.25">
      <c r="A3" s="5" t="s">
        <v>2</v>
      </c>
      <c r="B3" s="5" t="s">
        <v>10</v>
      </c>
      <c r="C3" s="5" t="s">
        <v>10</v>
      </c>
      <c r="D3" s="5">
        <v>7.5</v>
      </c>
      <c r="E3" s="5">
        <v>11</v>
      </c>
      <c r="F3" s="11">
        <f t="shared" si="0"/>
        <v>34.557519189487721</v>
      </c>
      <c r="G3" s="5">
        <f>1/F3</f>
        <v>2.8937262380344612E-2</v>
      </c>
      <c r="H3" s="5">
        <f>G3*D3</f>
        <v>0.21702946785258459</v>
      </c>
      <c r="I3" s="9">
        <f t="shared" si="1"/>
        <v>4.6076692252650293</v>
      </c>
      <c r="J3" s="6">
        <f>H3*200*16</f>
        <v>694.49429712827066</v>
      </c>
      <c r="K3" s="6">
        <f t="shared" ref="K3:K4" si="2">1/H3*(1.75/2)*(1.75/2)*3.1416*8</f>
        <v>88.662153533317266</v>
      </c>
    </row>
    <row r="4" spans="1:11" x14ac:dyDescent="0.25">
      <c r="A4" s="5" t="s">
        <v>12</v>
      </c>
      <c r="B4" s="7">
        <v>50</v>
      </c>
      <c r="C4" s="7">
        <v>10</v>
      </c>
      <c r="D4" s="7">
        <f>B4/C4</f>
        <v>5</v>
      </c>
      <c r="E4" s="7">
        <v>7.2</v>
      </c>
      <c r="F4" s="11">
        <f t="shared" si="0"/>
        <v>22.61946710584651</v>
      </c>
      <c r="G4" s="7">
        <f t="shared" ref="G4" si="3">1/F4</f>
        <v>4.4209706414415371E-2</v>
      </c>
      <c r="H4" s="7">
        <f t="shared" ref="H4" si="4">G4*D4</f>
        <v>0.22104853207207686</v>
      </c>
      <c r="I4" s="9">
        <f>F4/D4</f>
        <v>4.5238934211693023</v>
      </c>
      <c r="J4" s="10">
        <f t="shared" ref="J4" si="5">H4*200*16</f>
        <v>707.35530263064595</v>
      </c>
      <c r="K4" s="10">
        <f t="shared" si="2"/>
        <v>87.050114378166072</v>
      </c>
    </row>
    <row r="5" spans="1:11" x14ac:dyDescent="0.25">
      <c r="A5" s="11" t="s">
        <v>15</v>
      </c>
      <c r="B5" s="5">
        <v>50</v>
      </c>
      <c r="C5" s="5">
        <v>17</v>
      </c>
      <c r="D5" s="5">
        <f>B5/C5</f>
        <v>2.9411764705882355</v>
      </c>
      <c r="E5" s="5">
        <v>7.2</v>
      </c>
      <c r="F5" s="11">
        <f t="shared" si="0"/>
        <v>22.61946710584651</v>
      </c>
      <c r="G5" s="5">
        <f>1/F5</f>
        <v>4.4209706414415371E-2</v>
      </c>
      <c r="H5" s="5">
        <f>G5*D5</f>
        <v>0.13002854827769228</v>
      </c>
      <c r="I5" s="7">
        <f t="shared" ref="I5:I7" si="6">F5/D5</f>
        <v>7.6906188159878131</v>
      </c>
      <c r="J5" s="6">
        <f>H5*200*16</f>
        <v>416.09135448861531</v>
      </c>
      <c r="K5" s="6">
        <f>1/H5*(1.75/2)*(1.75/2)*3.1416*8</f>
        <v>147.98519444288232</v>
      </c>
    </row>
    <row r="6" spans="1:11" x14ac:dyDescent="0.25">
      <c r="A6" s="11" t="s">
        <v>16</v>
      </c>
      <c r="B6" s="5"/>
      <c r="C6" s="5"/>
      <c r="D6" s="5">
        <v>3.32</v>
      </c>
      <c r="E6" s="11">
        <v>8.27</v>
      </c>
      <c r="F6" s="11">
        <f>E6*PI()</f>
        <v>25.980971245187586</v>
      </c>
      <c r="G6" s="11">
        <f>1/F6</f>
        <v>3.8489708123795735E-2</v>
      </c>
      <c r="H6" s="5">
        <f>G6*D6</f>
        <v>0.12778583097100182</v>
      </c>
      <c r="I6" s="7">
        <f t="shared" si="6"/>
        <v>7.8255937485504781</v>
      </c>
      <c r="J6" s="6">
        <f>H6*200*16</f>
        <v>408.91465910720581</v>
      </c>
      <c r="K6" s="6">
        <f>1/H6*(1.75/2)*(1.75/2)*3.1416*8</f>
        <v>150.58242258773288</v>
      </c>
    </row>
    <row r="7" spans="1:11" x14ac:dyDescent="0.25">
      <c r="A7" s="12" t="s">
        <v>17</v>
      </c>
      <c r="B7" s="12">
        <v>39</v>
      </c>
      <c r="C7" s="12">
        <v>2</v>
      </c>
      <c r="D7" s="13">
        <f>B7/C7</f>
        <v>19.5</v>
      </c>
      <c r="E7" s="13">
        <v>18.8</v>
      </c>
      <c r="F7" s="12">
        <f>E7*PI()</f>
        <v>59.061941887488111</v>
      </c>
      <c r="G7" s="12">
        <f>1/F7</f>
        <v>1.6931376924669717E-2</v>
      </c>
      <c r="H7" s="13">
        <f>G7*D7</f>
        <v>0.33016185003105947</v>
      </c>
      <c r="I7" s="13">
        <f t="shared" si="6"/>
        <v>3.028817532691698</v>
      </c>
      <c r="J7" s="10">
        <f>H7*200*16</f>
        <v>1056.5179200993903</v>
      </c>
      <c r="K7" s="10">
        <f>1/H7*(1.75/2)*(1.75/2)*3.1416*8</f>
        <v>58.281415609313456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ComparoGearing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2021-02-18T14:36:11Z</dcterms:created>
  <dcterms:modified xsi:type="dcterms:W3CDTF">2022-09-08T18:10:09Z</dcterms:modified>
</cp:coreProperties>
</file>