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I:\workspace\20210726_forge\新しいフォルダー\MirageFairy2019\MirageFairy2019\"/>
    </mc:Choice>
  </mc:AlternateContent>
  <xr:revisionPtr revIDLastSave="0" documentId="13_ncr:1_{80E8BB05-F013-4FC9-90C5-3FD729E1EBBC}" xr6:coauthVersionLast="47" xr6:coauthVersionMax="47" xr10:uidLastSave="{00000000-0000-0000-0000-000000000000}"/>
  <bookViews>
    <workbookView xWindow="4935" yWindow="1410" windowWidth="15315" windowHeight="1411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18" i="1" l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Z115" i="1" l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87" i="1" l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24" i="1"/>
  <c r="BB124" i="1"/>
  <c r="BA124" i="1"/>
  <c r="T124" i="1"/>
  <c r="S124" i="1"/>
  <c r="BC123" i="1"/>
  <c r="BB123" i="1"/>
  <c r="BA123" i="1"/>
  <c r="T123" i="1"/>
  <c r="S123" i="1"/>
  <c r="BC122" i="1"/>
  <c r="BB122" i="1"/>
  <c r="BA122" i="1"/>
  <c r="T122" i="1"/>
  <c r="S12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24" i="1"/>
  <c r="V124" i="1" s="1"/>
  <c r="AA124" i="1" s="1"/>
  <c r="U123" i="1"/>
  <c r="V123" i="1" s="1"/>
  <c r="AA123" i="1" s="1"/>
  <c r="U122" i="1"/>
  <c r="V122" i="1" s="1"/>
  <c r="Z12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24" i="1"/>
  <c r="Y124" i="1"/>
  <c r="X124" i="1"/>
  <c r="AB124" i="1"/>
  <c r="Z124" i="1"/>
  <c r="W123" i="1"/>
  <c r="Z123" i="1"/>
  <c r="X123" i="1"/>
  <c r="Y123" i="1"/>
  <c r="AB123" i="1"/>
  <c r="X122" i="1"/>
  <c r="AA122" i="1"/>
  <c r="AB122" i="1"/>
  <c r="Y122" i="1"/>
  <c r="W12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BA6" i="1" a="1"/>
  <c r="BA6" i="1" s="1"/>
  <c r="BA74" i="1" a="1"/>
  <c r="BA74" i="1" s="1"/>
  <c r="AZ74" i="1"/>
  <c r="AZ45" i="1"/>
  <c r="BA45" i="1" a="1"/>
  <c r="BA45" i="1" s="1"/>
  <c r="BA120" i="1" a="1"/>
  <c r="BA120" i="1" s="1"/>
  <c r="AZ120" i="1"/>
  <c r="BA104" i="1" a="1"/>
  <c r="BA104" i="1" s="1"/>
  <c r="AZ104" i="1"/>
  <c r="BA71" i="1" a="1"/>
  <c r="BA71" i="1" s="1"/>
  <c r="AZ71" i="1"/>
  <c r="BA54" i="1" a="1"/>
  <c r="BA54" i="1" s="1"/>
  <c r="AZ54" i="1"/>
  <c r="BA106" i="1" a="1"/>
  <c r="BA106" i="1" s="1"/>
  <c r="AZ106" i="1"/>
  <c r="BA89" i="1" a="1"/>
  <c r="BA89" i="1" s="1"/>
  <c r="AZ89" i="1"/>
  <c r="AZ94" i="1"/>
  <c r="BA94" i="1" a="1"/>
  <c r="BA94" i="1" s="1"/>
  <c r="BA30" i="1" a="1"/>
  <c r="BA30" i="1" s="1"/>
  <c r="AZ30" i="1"/>
  <c r="BA117" i="1" a="1"/>
  <c r="BA117" i="1" s="1"/>
  <c r="AZ117" i="1"/>
  <c r="BA47" i="1" a="1"/>
  <c r="BA47" i="1" s="1"/>
  <c r="AZ47" i="1"/>
  <c r="BA91" i="1" a="1"/>
  <c r="BA91" i="1" s="1"/>
  <c r="AZ91" i="1"/>
  <c r="AZ55" i="1"/>
  <c r="BA55" i="1" a="1"/>
  <c r="BA55" i="1" s="1"/>
  <c r="BA68" i="1" a="1"/>
  <c r="BA68" i="1" s="1"/>
  <c r="AZ68" i="1"/>
  <c r="AZ95" i="1"/>
  <c r="BA95" i="1" a="1"/>
  <c r="BA95" i="1" s="1"/>
  <c r="BA5" i="1" a="1"/>
  <c r="BA5" i="1" s="1"/>
  <c r="AZ5" i="1"/>
  <c r="BA57" i="1" a="1"/>
  <c r="BA57" i="1" s="1"/>
  <c r="AZ57" i="1"/>
  <c r="BA60" i="1" a="1"/>
  <c r="BA60" i="1" s="1"/>
  <c r="AZ60" i="1"/>
  <c r="AZ9" i="1"/>
  <c r="BA9" i="1" a="1"/>
  <c r="BA9" i="1" s="1"/>
  <c r="AZ38" i="1"/>
  <c r="BA38" i="1" a="1"/>
  <c r="BA38" i="1" s="1"/>
  <c r="BA78" i="1" a="1"/>
  <c r="BA78" i="1" s="1"/>
  <c r="AZ78" i="1"/>
  <c r="AZ40" i="1"/>
  <c r="BA40" i="1" a="1"/>
  <c r="BA40" i="1" s="1"/>
  <c r="BA77" i="1" a="1"/>
  <c r="BA77" i="1" s="1"/>
  <c r="AZ77" i="1"/>
  <c r="AZ19" i="1"/>
  <c r="BA19" i="1" a="1"/>
  <c r="BA19" i="1" s="1"/>
  <c r="BA20" i="1" a="1"/>
  <c r="BA20" i="1" s="1"/>
  <c r="AZ20" i="1"/>
  <c r="AZ70" i="1"/>
  <c r="BA70" i="1" a="1"/>
  <c r="BA70" i="1" s="1"/>
  <c r="BA36" i="1" a="1"/>
  <c r="BA36" i="1" s="1"/>
  <c r="AZ36" i="1"/>
  <c r="AZ62" i="1"/>
  <c r="BA62" i="1" a="1"/>
  <c r="BA62" i="1" s="1"/>
  <c r="AZ33" i="1"/>
  <c r="BA33" i="1" a="1"/>
  <c r="BA33" i="1" s="1"/>
  <c r="BA17" i="1" a="1"/>
  <c r="BA17" i="1" s="1"/>
  <c r="AZ17" i="1"/>
  <c r="AZ121" i="1"/>
  <c r="BA121" i="1" a="1"/>
  <c r="BA121" i="1" s="1"/>
  <c r="BA65" i="1" a="1"/>
  <c r="BA65" i="1" s="1"/>
  <c r="AZ65" i="1"/>
  <c r="BA83" i="1" a="1"/>
  <c r="BA83" i="1" s="1"/>
  <c r="AZ83" i="1"/>
  <c r="BA58" i="1" a="1"/>
  <c r="BA58" i="1" s="1"/>
  <c r="AZ58" i="1"/>
  <c r="BA63" i="1" a="1"/>
  <c r="BA63" i="1" s="1"/>
  <c r="AZ63" i="1"/>
  <c r="BA66" i="1" a="1"/>
  <c r="BA66" i="1" s="1"/>
  <c r="AZ66" i="1"/>
  <c r="AZ97" i="1"/>
  <c r="BA97" i="1" a="1"/>
  <c r="BA97" i="1" s="1"/>
  <c r="BA76" i="1" a="1"/>
  <c r="BA76" i="1" s="1"/>
  <c r="AZ76" i="1"/>
  <c r="BA69" i="1" a="1"/>
  <c r="BA69" i="1" s="1"/>
  <c r="AZ69" i="1"/>
  <c r="AZ98" i="1"/>
  <c r="BA98" i="1" a="1"/>
  <c r="BA98" i="1" s="1"/>
  <c r="BA22" i="1" a="1"/>
  <c r="BA22" i="1" s="1"/>
  <c r="AZ22" i="1"/>
  <c r="BA67" i="1" a="1"/>
  <c r="BA67" i="1" s="1"/>
  <c r="AZ67" i="1"/>
  <c r="AZ64" i="1"/>
  <c r="BA64" i="1" a="1"/>
  <c r="BA64" i="1" s="1"/>
  <c r="BA85" i="1" a="1"/>
  <c r="BA85" i="1" s="1"/>
  <c r="AZ85" i="1"/>
  <c r="BA39" i="1" a="1"/>
  <c r="BA39" i="1" s="1"/>
  <c r="AZ39" i="1"/>
  <c r="BA99" i="1" a="1"/>
  <c r="BA99" i="1" s="1"/>
  <c r="AZ99" i="1"/>
  <c r="AZ13" i="1"/>
  <c r="BA13" i="1" a="1"/>
  <c r="BA13" i="1" s="1"/>
  <c r="BA56" i="1" a="1"/>
  <c r="BA56" i="1" s="1"/>
  <c r="AZ56" i="1"/>
  <c r="BA42" i="1" a="1"/>
  <c r="BA42" i="1" s="1"/>
  <c r="AZ42" i="1"/>
  <c r="BA103" i="1" a="1"/>
  <c r="BA103" i="1" s="1"/>
  <c r="AZ103" i="1"/>
  <c r="BA92" i="1" a="1"/>
  <c r="BA92" i="1" s="1"/>
  <c r="AZ92" i="1"/>
  <c r="BA108" i="1" a="1"/>
  <c r="BA108" i="1" s="1"/>
  <c r="AZ108" i="1"/>
  <c r="BA75" i="1" a="1"/>
  <c r="BA75" i="1" s="1"/>
  <c r="AZ75" i="1"/>
  <c r="AZ116" i="1"/>
  <c r="BA116" i="1" a="1"/>
  <c r="BA116" i="1" s="1"/>
  <c r="AZ88" i="1"/>
  <c r="BA88" i="1" a="1"/>
  <c r="BA88" i="1" s="1"/>
  <c r="BA31" i="1" a="1"/>
  <c r="BA31" i="1" s="1"/>
  <c r="AZ31" i="1"/>
  <c r="BA87" i="1" a="1"/>
  <c r="BA87" i="1" s="1"/>
  <c r="AZ87" i="1"/>
  <c r="BA28" i="1" a="1"/>
  <c r="BA28" i="1" s="1"/>
  <c r="AZ28" i="1"/>
  <c r="AZ18" i="1"/>
  <c r="BA18" i="1" a="1"/>
  <c r="BA18" i="1" s="1"/>
  <c r="AZ8" i="1"/>
  <c r="BA8" i="1" a="1"/>
  <c r="BA8" i="1" s="1"/>
  <c r="BA96" i="1" a="1"/>
  <c r="BA96" i="1" s="1"/>
  <c r="AZ96" i="1"/>
  <c r="BA53" i="1" a="1"/>
  <c r="BA53" i="1" s="1"/>
  <c r="AZ53" i="1"/>
  <c r="AZ26" i="1"/>
  <c r="BA26" i="1" a="1"/>
  <c r="BA26" i="1" s="1"/>
  <c r="BA112" i="1" a="1"/>
  <c r="BA112" i="1" s="1"/>
  <c r="AZ112" i="1"/>
  <c r="BA44" i="1" a="1"/>
  <c r="BA44" i="1" s="1"/>
  <c r="AZ44" i="1"/>
  <c r="AZ37" i="1"/>
  <c r="BA37" i="1" a="1"/>
  <c r="BA37" i="1" s="1"/>
  <c r="BA4" i="1" a="1"/>
  <c r="BA4" i="1" s="1"/>
  <c r="AZ4" i="1"/>
  <c r="BA119" i="1" a="1"/>
  <c r="BA119" i="1" s="1"/>
  <c r="AZ119" i="1"/>
  <c r="AZ21" i="1"/>
  <c r="BA21" i="1" a="1"/>
  <c r="BA21" i="1" s="1"/>
  <c r="BA73" i="1" a="1"/>
  <c r="BA73" i="1" s="1"/>
  <c r="AZ73" i="1"/>
  <c r="AZ34" i="1"/>
  <c r="BA34" i="1" a="1"/>
  <c r="BA34" i="1" s="1"/>
  <c r="AZ93" i="1"/>
  <c r="BA93" i="1" a="1"/>
  <c r="BA93" i="1" s="1"/>
  <c r="BA41" i="1" a="1"/>
  <c r="BA41" i="1" s="1"/>
  <c r="AZ41" i="1"/>
  <c r="AZ110" i="1"/>
  <c r="BA110" i="1" a="1"/>
  <c r="BA110" i="1" s="1"/>
  <c r="AZ29" i="1"/>
  <c r="BA29" i="1" a="1"/>
  <c r="BA29" i="1" s="1"/>
  <c r="AZ48" i="1"/>
  <c r="BA48" i="1" a="1"/>
  <c r="BA48" i="1" s="1"/>
  <c r="BA23" i="1" a="1"/>
  <c r="BA23" i="1" s="1"/>
  <c r="AZ23" i="1"/>
  <c r="AZ79" i="1"/>
  <c r="BA79" i="1" a="1"/>
  <c r="BA79" i="1" s="1"/>
  <c r="BA14" i="1" a="1"/>
  <c r="BA14" i="1" s="1"/>
  <c r="AZ14" i="1"/>
  <c r="AZ59" i="1"/>
  <c r="BA59" i="1" a="1"/>
  <c r="BA59" i="1" s="1"/>
  <c r="AZ82" i="1"/>
  <c r="BA82" i="1" a="1"/>
  <c r="BA82" i="1" s="1"/>
  <c r="AZ50" i="1"/>
  <c r="BA50" i="1" a="1"/>
  <c r="BA50" i="1" s="1"/>
  <c r="AZ61" i="1"/>
  <c r="BA61" i="1" a="1"/>
  <c r="BA61" i="1" s="1"/>
  <c r="AZ113" i="1"/>
  <c r="BA113" i="1" a="1"/>
  <c r="BA113" i="1" s="1"/>
  <c r="BA24" i="1" a="1"/>
  <c r="BA24" i="1" s="1"/>
  <c r="AZ24" i="1"/>
  <c r="AZ115" i="1"/>
  <c r="BA115" i="1" a="1"/>
  <c r="BA115" i="1" s="1"/>
  <c r="AZ80" i="1"/>
  <c r="BA80" i="1" a="1"/>
  <c r="BA80" i="1" s="1"/>
  <c r="BA105" i="1" a="1"/>
  <c r="BA105" i="1" s="1"/>
  <c r="AZ105" i="1"/>
  <c r="AZ16" i="1"/>
  <c r="BA16" i="1" a="1"/>
  <c r="BA16" i="1" s="1"/>
  <c r="BA109" i="1" a="1"/>
  <c r="BA109" i="1" s="1"/>
  <c r="AZ109" i="1"/>
  <c r="AZ12" i="1"/>
  <c r="BA12" i="1" a="1"/>
  <c r="BA12" i="1" s="1"/>
  <c r="AZ111" i="1"/>
  <c r="BA111" i="1" a="1"/>
  <c r="BA111" i="1" s="1"/>
  <c r="BA84" i="1" a="1"/>
  <c r="BA84" i="1" s="1"/>
  <c r="AZ84" i="1"/>
  <c r="BA101" i="1" a="1"/>
  <c r="BA101" i="1" s="1"/>
  <c r="AZ101" i="1"/>
  <c r="BA43" i="1" a="1"/>
  <c r="BA43" i="1" s="1"/>
  <c r="AZ43" i="1"/>
  <c r="AZ72" i="1"/>
  <c r="BA72" i="1" a="1"/>
  <c r="BA72" i="1" s="1"/>
  <c r="BA51" i="1" a="1"/>
  <c r="BA51" i="1" s="1"/>
  <c r="AZ51" i="1"/>
  <c r="BA35" i="1" a="1"/>
  <c r="BA35" i="1" s="1"/>
  <c r="AZ35" i="1"/>
  <c r="AZ10" i="1"/>
  <c r="BA10" i="1" a="1"/>
  <c r="BA10" i="1" s="1"/>
  <c r="AZ114" i="1"/>
  <c r="BA114" i="1" a="1"/>
  <c r="BA114" i="1" s="1"/>
  <c r="BA90" i="1" a="1"/>
  <c r="BA90" i="1" s="1"/>
  <c r="AZ90" i="1"/>
  <c r="AZ3" i="1"/>
  <c r="BA3" i="1" a="1"/>
  <c r="BA3" i="1" s="1"/>
  <c r="AZ27" i="1"/>
  <c r="BA27" i="1" a="1"/>
  <c r="BA27" i="1" s="1"/>
  <c r="BA107" i="1" a="1"/>
  <c r="BA107" i="1" s="1"/>
  <c r="AZ107" i="1"/>
  <c r="AZ49" i="1"/>
  <c r="BA49" i="1" a="1"/>
  <c r="BA49" i="1" s="1"/>
  <c r="AZ11" i="1"/>
  <c r="BA11" i="1" a="1"/>
  <c r="BA11" i="1" s="1"/>
  <c r="BA81" i="1" a="1"/>
  <c r="BA81" i="1" s="1"/>
  <c r="AZ81" i="1"/>
  <c r="AZ25" i="1"/>
  <c r="BA25" i="1" a="1"/>
  <c r="BA25" i="1" s="1"/>
  <c r="BA15" i="1" a="1"/>
  <c r="BA15" i="1" s="1"/>
  <c r="AZ15" i="1"/>
  <c r="AZ102" i="1"/>
  <c r="BA102" i="1" a="1"/>
  <c r="BA102" i="1" s="1"/>
  <c r="BA46" i="1" a="1"/>
  <c r="BA46" i="1" s="1"/>
  <c r="AZ46" i="1"/>
  <c r="BA118" i="1" a="1"/>
  <c r="BA118" i="1" s="1"/>
  <c r="AZ118" i="1"/>
  <c r="BA100" i="1" a="1"/>
  <c r="BA100" i="1" s="1"/>
  <c r="AZ100" i="1"/>
  <c r="AZ52" i="1"/>
  <c r="BA52" i="1" a="1"/>
  <c r="BA52" i="1" s="1"/>
  <c r="BA7" i="1" a="1"/>
  <c r="BA7" i="1" s="1"/>
  <c r="AZ7" i="1"/>
  <c r="AZ86" i="1"/>
  <c r="BA86" i="1" a="1"/>
  <c r="BA86" i="1" s="1"/>
  <c r="AZ32" i="1"/>
  <c r="BA32" i="1" a="1"/>
  <c r="BA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<sst xmlns="http://schemas.openxmlformats.org/spreadsheetml/2006/main" count="1224" uniqueCount="933">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</sst>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21" totalsRowShown="0" headerRowDxfId="62" dataDxfId="61">
  <autoFilter ref="A1:BD121" xr:uid="{75B54AD4-ACAB-4F59-97B1-A32EA130B0BF}"/>
  <sortState xmlns:xlrd2="http://schemas.microsoft.com/office/spreadsheetml/2017/richdata2" ref="A2:BD121">
    <sortCondition ref="A1:A12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35" xr3:uid="{163385B1-C9C9-410C-ABD5-0FB9C9D39FBB}" name="Code Kotlin" dataDxfId="8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7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6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5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27"/>
  <sheetViews>
    <sheetView tabSelected="1" zoomScaleNormal="100" workbookViewId="0">
      <pane xSplit="6" ySplit="1" topLeftCell="V41" activePane="bottomRight" state="frozen"/>
      <selection pane="topRight" activeCell="G1" sqref="G1"/>
      <selection pane="bottomLeft" activeCell="A2" sqref="A2"/>
      <selection pane="bottomRight" activeCell="BA2" sqref="BA2:BA12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449</v>
      </c>
      <c r="C1" s="17" t="s">
        <v>389</v>
      </c>
      <c r="D1" s="17" t="s">
        <v>217</v>
      </c>
      <c r="E1" s="2" t="s">
        <v>10</v>
      </c>
      <c r="F1" s="17" t="s">
        <v>484</v>
      </c>
      <c r="G1" s="17" t="s">
        <v>12</v>
      </c>
      <c r="H1" s="17" t="s">
        <v>11</v>
      </c>
      <c r="I1" s="2" t="s">
        <v>294</v>
      </c>
      <c r="J1" s="17" t="s">
        <v>31</v>
      </c>
      <c r="K1" s="17" t="s">
        <v>33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7" t="s">
        <v>624</v>
      </c>
      <c r="S1" s="17" t="s">
        <v>32</v>
      </c>
      <c r="T1" s="17" t="s">
        <v>926</v>
      </c>
      <c r="U1" s="17" t="s">
        <v>46</v>
      </c>
      <c r="V1" s="17" t="s">
        <v>34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797</v>
      </c>
      <c r="AD1" s="17" t="s">
        <v>798</v>
      </c>
      <c r="AE1" s="17" t="s">
        <v>799</v>
      </c>
      <c r="AF1" s="17" t="s">
        <v>800</v>
      </c>
      <c r="AG1" s="17" t="s">
        <v>801</v>
      </c>
      <c r="AH1" s="17" t="s">
        <v>802</v>
      </c>
      <c r="AI1" s="17" t="s">
        <v>803</v>
      </c>
      <c r="AJ1" s="17" t="s">
        <v>929</v>
      </c>
      <c r="AK1" s="17" t="s">
        <v>804</v>
      </c>
      <c r="AL1" s="17" t="s">
        <v>805</v>
      </c>
      <c r="AM1" s="17" t="s">
        <v>806</v>
      </c>
      <c r="AN1" s="17" t="s">
        <v>807</v>
      </c>
      <c r="AO1" s="17" t="s">
        <v>808</v>
      </c>
      <c r="AP1" s="17" t="s">
        <v>809</v>
      </c>
      <c r="AQ1" s="17" t="s">
        <v>930</v>
      </c>
      <c r="AR1" s="17" t="s">
        <v>810</v>
      </c>
      <c r="AS1" s="17" t="s">
        <v>811</v>
      </c>
      <c r="AT1" s="17" t="s">
        <v>812</v>
      </c>
      <c r="AU1" s="17" t="s">
        <v>813</v>
      </c>
      <c r="AV1" s="17" t="s">
        <v>814</v>
      </c>
      <c r="AW1" s="17" t="s">
        <v>815</v>
      </c>
      <c r="AX1" s="17" t="s">
        <v>931</v>
      </c>
      <c r="AY1" s="17" t="s">
        <v>932</v>
      </c>
      <c r="AZ1" s="17" t="s">
        <v>625</v>
      </c>
      <c r="BA1" s="2" t="s">
        <v>928</v>
      </c>
      <c r="BB1" s="2" t="s">
        <v>440</v>
      </c>
      <c r="BC1" s="2" t="s">
        <v>441</v>
      </c>
      <c r="BD1" s="2" t="s">
        <v>927</v>
      </c>
    </row>
    <row r="2" spans="1:56" x14ac:dyDescent="0.15">
      <c r="A2" s="4">
        <v>0</v>
      </c>
      <c r="B2" s="4">
        <v>1</v>
      </c>
      <c r="C2" s="4" t="s">
        <v>391</v>
      </c>
      <c r="D2" s="4" t="s">
        <v>404</v>
      </c>
      <c r="E2" s="6" t="s">
        <v>2</v>
      </c>
      <c r="F2" s="6" t="s">
        <v>485</v>
      </c>
      <c r="G2" s="6" t="s">
        <v>14</v>
      </c>
      <c r="H2" s="6" t="s">
        <v>23</v>
      </c>
      <c r="I2" s="11" t="s">
        <v>218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391</v>
      </c>
      <c r="D3" s="4" t="s">
        <v>405</v>
      </c>
      <c r="E3" s="6" t="s">
        <v>4</v>
      </c>
      <c r="F3" s="6" t="s">
        <v>486</v>
      </c>
      <c r="G3" s="6" t="s">
        <v>16</v>
      </c>
      <c r="H3" s="6" t="s">
        <v>22</v>
      </c>
      <c r="I3" s="11" t="s">
        <v>219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391</v>
      </c>
      <c r="D4" s="4" t="s">
        <v>407</v>
      </c>
      <c r="E4" s="6" t="s">
        <v>6</v>
      </c>
      <c r="F4" s="6" t="s">
        <v>487</v>
      </c>
      <c r="G4" s="6" t="s">
        <v>18</v>
      </c>
      <c r="H4" s="6" t="s">
        <v>20</v>
      </c>
      <c r="I4" s="11" t="s">
        <v>221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391</v>
      </c>
      <c r="D5" s="4" t="s">
        <v>408</v>
      </c>
      <c r="E5" s="6" t="s">
        <v>88</v>
      </c>
      <c r="F5" s="6" t="s">
        <v>488</v>
      </c>
      <c r="G5" s="6" t="s">
        <v>156</v>
      </c>
      <c r="H5" s="6" t="s">
        <v>200</v>
      </c>
      <c r="I5" s="11" t="s">
        <v>298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397</v>
      </c>
      <c r="D6" s="4" t="s">
        <v>409</v>
      </c>
      <c r="E6" s="6" t="s">
        <v>60</v>
      </c>
      <c r="F6" s="6" t="s">
        <v>489</v>
      </c>
      <c r="G6" s="6" t="s">
        <v>120</v>
      </c>
      <c r="H6" s="6" t="s">
        <v>185</v>
      </c>
      <c r="I6" s="11" t="s">
        <v>312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397</v>
      </c>
      <c r="D7" s="4" t="s">
        <v>410</v>
      </c>
      <c r="E7" s="6" t="s">
        <v>8</v>
      </c>
      <c r="F7" s="6" t="s">
        <v>490</v>
      </c>
      <c r="G7" s="6" t="s">
        <v>132</v>
      </c>
      <c r="H7" s="6" t="s">
        <v>21</v>
      </c>
      <c r="I7" s="11" t="s">
        <v>220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399</v>
      </c>
      <c r="D8" s="4" t="s">
        <v>411</v>
      </c>
      <c r="E8" s="6" t="s">
        <v>48</v>
      </c>
      <c r="F8" s="6" t="s">
        <v>491</v>
      </c>
      <c r="G8" s="6" t="s">
        <v>112</v>
      </c>
      <c r="H8" s="6" t="s">
        <v>179</v>
      </c>
      <c r="I8" s="11" t="s">
        <v>306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399</v>
      </c>
      <c r="D9" s="4" t="s">
        <v>412</v>
      </c>
      <c r="E9" s="6" t="s">
        <v>52</v>
      </c>
      <c r="F9" s="6" t="s">
        <v>492</v>
      </c>
      <c r="G9" s="6" t="s">
        <v>135</v>
      </c>
      <c r="H9" s="6" t="s">
        <v>181</v>
      </c>
      <c r="I9" s="11" t="s">
        <v>307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399</v>
      </c>
      <c r="D10" s="4" t="s">
        <v>413</v>
      </c>
      <c r="E10" s="6" t="s">
        <v>58</v>
      </c>
      <c r="F10" s="6" t="s">
        <v>493</v>
      </c>
      <c r="G10" s="6" t="s">
        <v>118</v>
      </c>
      <c r="H10" s="6" t="s">
        <v>184</v>
      </c>
      <c r="I10" s="11" t="s">
        <v>297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400</v>
      </c>
      <c r="D11" s="4" t="s">
        <v>414</v>
      </c>
      <c r="E11" s="6" t="s">
        <v>108</v>
      </c>
      <c r="F11" s="6" t="s">
        <v>600</v>
      </c>
      <c r="G11" s="6" t="s">
        <v>176</v>
      </c>
      <c r="H11" s="6" t="s">
        <v>210</v>
      </c>
      <c r="I11" s="11" t="s">
        <v>316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391</v>
      </c>
      <c r="D12" s="4" t="s">
        <v>408</v>
      </c>
      <c r="E12" s="6" t="s">
        <v>90</v>
      </c>
      <c r="F12" s="6" t="s">
        <v>527</v>
      </c>
      <c r="G12" s="6" t="s">
        <v>158</v>
      </c>
      <c r="H12" s="6" t="s">
        <v>201</v>
      </c>
      <c r="I12" s="11" t="s">
        <v>299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397</v>
      </c>
      <c r="D13" s="4" t="s">
        <v>410</v>
      </c>
      <c r="E13" s="6" t="s">
        <v>62</v>
      </c>
      <c r="F13" s="6" t="s">
        <v>495</v>
      </c>
      <c r="G13" s="6" t="s">
        <v>139</v>
      </c>
      <c r="H13" s="6" t="s">
        <v>186</v>
      </c>
      <c r="I13" s="11" t="s">
        <v>302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399</v>
      </c>
      <c r="D14" s="4" t="s">
        <v>411</v>
      </c>
      <c r="E14" s="6" t="s">
        <v>50</v>
      </c>
      <c r="F14" s="6" t="s">
        <v>496</v>
      </c>
      <c r="G14" s="6" t="s">
        <v>114</v>
      </c>
      <c r="H14" s="6" t="s">
        <v>180</v>
      </c>
      <c r="I14" s="11" t="s">
        <v>782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400</v>
      </c>
      <c r="D15" s="4" t="s">
        <v>414</v>
      </c>
      <c r="E15" s="6" t="s">
        <v>76</v>
      </c>
      <c r="F15" s="6" t="s">
        <v>497</v>
      </c>
      <c r="G15" s="6" t="s">
        <v>130</v>
      </c>
      <c r="H15" s="6" t="s">
        <v>193</v>
      </c>
      <c r="I15" s="11" t="s">
        <v>914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400</v>
      </c>
      <c r="D16" s="4" t="s">
        <v>416</v>
      </c>
      <c r="E16" s="6" t="s">
        <v>74</v>
      </c>
      <c r="F16" s="6" t="s">
        <v>498</v>
      </c>
      <c r="G16" s="6" t="s">
        <v>128</v>
      </c>
      <c r="H16" s="6" t="s">
        <v>192</v>
      </c>
      <c r="I16" s="11" t="s">
        <v>301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400</v>
      </c>
      <c r="D17" s="4" t="s">
        <v>416</v>
      </c>
      <c r="E17" s="6" t="s">
        <v>70</v>
      </c>
      <c r="F17" s="6" t="s">
        <v>599</v>
      </c>
      <c r="G17" s="6" t="s">
        <v>125</v>
      </c>
      <c r="H17" s="6" t="s">
        <v>190</v>
      </c>
      <c r="I17" s="11" t="s">
        <v>313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400</v>
      </c>
      <c r="D18" s="4" t="s">
        <v>417</v>
      </c>
      <c r="E18" s="6" t="s">
        <v>72</v>
      </c>
      <c r="F18" s="6" t="s">
        <v>499</v>
      </c>
      <c r="G18" s="6" t="s">
        <v>752</v>
      </c>
      <c r="H18" s="6" t="s">
        <v>191</v>
      </c>
      <c r="I18" s="11" t="s">
        <v>310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401</v>
      </c>
      <c r="D19" s="4" t="s">
        <v>418</v>
      </c>
      <c r="E19" s="6" t="s">
        <v>78</v>
      </c>
      <c r="F19" s="6" t="s">
        <v>500</v>
      </c>
      <c r="G19" s="6" t="s">
        <v>143</v>
      </c>
      <c r="H19" s="6" t="s">
        <v>194</v>
      </c>
      <c r="I19" s="11" t="s">
        <v>315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401</v>
      </c>
      <c r="D20" s="4" t="s">
        <v>419</v>
      </c>
      <c r="E20" s="6" t="s">
        <v>68</v>
      </c>
      <c r="F20" s="6" t="s">
        <v>598</v>
      </c>
      <c r="G20" s="6" t="s">
        <v>753</v>
      </c>
      <c r="H20" s="6" t="s">
        <v>189</v>
      </c>
      <c r="I20" s="11" t="s">
        <v>309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402</v>
      </c>
      <c r="D21" s="4" t="s">
        <v>420</v>
      </c>
      <c r="E21" s="6" t="s">
        <v>147</v>
      </c>
      <c r="F21" s="6" t="s">
        <v>501</v>
      </c>
      <c r="G21" s="6" t="s">
        <v>149</v>
      </c>
      <c r="H21" s="6" t="s">
        <v>196</v>
      </c>
      <c r="I21" s="11" t="s">
        <v>434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391</v>
      </c>
      <c r="D22" s="4" t="s">
        <v>405</v>
      </c>
      <c r="E22" s="6" t="s">
        <v>66</v>
      </c>
      <c r="F22" s="6" t="s">
        <v>502</v>
      </c>
      <c r="G22" s="6" t="s">
        <v>141</v>
      </c>
      <c r="H22" s="6" t="s">
        <v>188</v>
      </c>
      <c r="I22" s="11" t="s">
        <v>300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391</v>
      </c>
      <c r="D23" s="4" t="s">
        <v>408</v>
      </c>
      <c r="E23" s="6" t="s">
        <v>92</v>
      </c>
      <c r="F23" s="6" t="s">
        <v>503</v>
      </c>
      <c r="G23" s="6" t="s">
        <v>160</v>
      </c>
      <c r="H23" s="6" t="s">
        <v>202</v>
      </c>
      <c r="I23" s="11" t="s">
        <v>295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397</v>
      </c>
      <c r="D24" s="4" t="s">
        <v>410</v>
      </c>
      <c r="E24" s="6" t="s">
        <v>64</v>
      </c>
      <c r="F24" s="6" t="s">
        <v>504</v>
      </c>
      <c r="G24" s="6" t="s">
        <v>122</v>
      </c>
      <c r="H24" s="6" t="s">
        <v>187</v>
      </c>
      <c r="I24" s="11" t="s">
        <v>432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399</v>
      </c>
      <c r="D25" s="4" t="s">
        <v>412</v>
      </c>
      <c r="E25" s="6" t="s">
        <v>54</v>
      </c>
      <c r="F25" s="6" t="s">
        <v>505</v>
      </c>
      <c r="G25" s="6" t="s">
        <v>137</v>
      </c>
      <c r="H25" s="6" t="s">
        <v>182</v>
      </c>
      <c r="I25" s="11" t="s">
        <v>431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399</v>
      </c>
      <c r="D26" s="4" t="s">
        <v>413</v>
      </c>
      <c r="E26" s="6" t="s">
        <v>56</v>
      </c>
      <c r="F26" s="6" t="s">
        <v>506</v>
      </c>
      <c r="G26" s="6" t="s">
        <v>116</v>
      </c>
      <c r="H26" s="6" t="s">
        <v>183</v>
      </c>
      <c r="I26" s="11" t="s">
        <v>305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400</v>
      </c>
      <c r="D27" s="4" t="s">
        <v>414</v>
      </c>
      <c r="E27" s="6" t="s">
        <v>212</v>
      </c>
      <c r="F27" s="6" t="s">
        <v>601</v>
      </c>
      <c r="G27" s="6" t="s">
        <v>216</v>
      </c>
      <c r="H27" s="6" t="s">
        <v>213</v>
      </c>
      <c r="I27" s="11" t="s">
        <v>317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25("enderdragon", 5, 61, 1.0,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mirageFairy2019.fairy.enderdragon.name=Enderedragonia</v>
      </c>
      <c r="BC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400</v>
      </c>
      <c r="D28" s="4" t="s">
        <v>416</v>
      </c>
      <c r="E28" s="6" t="s">
        <v>110</v>
      </c>
      <c r="F28" s="6" t="s">
        <v>507</v>
      </c>
      <c r="G28" s="6" t="s">
        <v>178</v>
      </c>
      <c r="H28" s="6" t="s">
        <v>214</v>
      </c>
      <c r="I28" s="11" t="s">
        <v>311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26("witherskeleton", 4, 69, 1.0,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mirageFairy2019.fairy.witherskeleton.name=Withereskeletonia</v>
      </c>
      <c r="BC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400</v>
      </c>
      <c r="D29" s="4" t="s">
        <v>416</v>
      </c>
      <c r="E29" s="6" t="s">
        <v>106</v>
      </c>
      <c r="F29" s="6" t="s">
        <v>508</v>
      </c>
      <c r="G29" s="6" t="s">
        <v>174</v>
      </c>
      <c r="H29" s="6" t="s">
        <v>209</v>
      </c>
      <c r="I29" s="11" t="s">
        <v>314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391</v>
      </c>
      <c r="D30" s="4" t="s">
        <v>407</v>
      </c>
      <c r="E30" s="6" t="s">
        <v>94</v>
      </c>
      <c r="F30" s="6" t="s">
        <v>509</v>
      </c>
      <c r="G30" s="6" t="s">
        <v>162</v>
      </c>
      <c r="H30" s="6" t="s">
        <v>203</v>
      </c>
      <c r="I30" s="11" t="s">
        <v>303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400</v>
      </c>
      <c r="D31" s="4" t="s">
        <v>414</v>
      </c>
      <c r="E31" s="6" t="s">
        <v>427</v>
      </c>
      <c r="F31" s="6" t="s">
        <v>510</v>
      </c>
      <c r="G31" s="6" t="s">
        <v>750</v>
      </c>
      <c r="H31" s="6" t="s">
        <v>429</v>
      </c>
      <c r="I31" s="11" t="s">
        <v>430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402</v>
      </c>
      <c r="D32" s="4" t="s">
        <v>420</v>
      </c>
      <c r="E32" s="6" t="s">
        <v>82</v>
      </c>
      <c r="F32" s="6" t="s">
        <v>597</v>
      </c>
      <c r="G32" s="6" t="s">
        <v>754</v>
      </c>
      <c r="H32" s="6" t="s">
        <v>197</v>
      </c>
      <c r="I32" s="11" t="s">
        <v>436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402</v>
      </c>
      <c r="D33" s="4" t="s">
        <v>420</v>
      </c>
      <c r="E33" s="6" t="s">
        <v>9</v>
      </c>
      <c r="F33" s="6" t="s">
        <v>596</v>
      </c>
      <c r="G33" s="6" t="s">
        <v>755</v>
      </c>
      <c r="H33" s="6" t="s">
        <v>19</v>
      </c>
      <c r="I33" s="11" t="s">
        <v>435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31("magentaglazedterracotta", 3, 60, 1.0,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mirageFairy2019.fairy.magentaglazedterracotta.name=Magenteglazedeterracottia</v>
      </c>
      <c r="BC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402</v>
      </c>
      <c r="D34" s="4" t="s">
        <v>562</v>
      </c>
      <c r="E34" s="6" t="s">
        <v>80</v>
      </c>
      <c r="F34" s="6" t="s">
        <v>511</v>
      </c>
      <c r="G34" s="6" t="s">
        <v>145</v>
      </c>
      <c r="H34" s="6" t="s">
        <v>195</v>
      </c>
      <c r="I34" s="11" t="s">
        <v>780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403</v>
      </c>
      <c r="D35" s="4" t="s">
        <v>422</v>
      </c>
      <c r="E35" s="6" t="s">
        <v>102</v>
      </c>
      <c r="F35" s="6" t="s">
        <v>512</v>
      </c>
      <c r="G35" s="6" t="s">
        <v>170</v>
      </c>
      <c r="H35" s="6" t="s">
        <v>207</v>
      </c>
      <c r="I35" s="11" t="s">
        <v>318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403</v>
      </c>
      <c r="D36" s="4" t="s">
        <v>422</v>
      </c>
      <c r="E36" s="6" t="s">
        <v>100</v>
      </c>
      <c r="F36" s="6" t="s">
        <v>513</v>
      </c>
      <c r="G36" s="6" t="s">
        <v>168</v>
      </c>
      <c r="H36" s="6" t="s">
        <v>206</v>
      </c>
      <c r="I36" s="11" t="s">
        <v>296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403</v>
      </c>
      <c r="D37" s="4" t="s">
        <v>422</v>
      </c>
      <c r="E37" s="6" t="s">
        <v>104</v>
      </c>
      <c r="F37" s="6" t="s">
        <v>494</v>
      </c>
      <c r="G37" s="6" t="s">
        <v>172</v>
      </c>
      <c r="H37" s="6" t="s">
        <v>208</v>
      </c>
      <c r="I37" s="11" t="s">
        <v>433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403</v>
      </c>
      <c r="D38" s="4" t="s">
        <v>423</v>
      </c>
      <c r="E38" s="6" t="s">
        <v>98</v>
      </c>
      <c r="F38" s="6" t="s">
        <v>514</v>
      </c>
      <c r="G38" s="6" t="s">
        <v>166</v>
      </c>
      <c r="H38" s="6" t="s">
        <v>205</v>
      </c>
      <c r="I38" s="11" t="s">
        <v>319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403</v>
      </c>
      <c r="D39" s="4" t="s">
        <v>423</v>
      </c>
      <c r="E39" s="6" t="s">
        <v>96</v>
      </c>
      <c r="F39" s="6" t="s">
        <v>515</v>
      </c>
      <c r="G39" s="6" t="s">
        <v>164</v>
      </c>
      <c r="H39" s="6" t="s">
        <v>204</v>
      </c>
      <c r="I39" s="11" t="s">
        <v>304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403</v>
      </c>
      <c r="D40" s="4" t="s">
        <v>425</v>
      </c>
      <c r="E40" s="6" t="s">
        <v>84</v>
      </c>
      <c r="F40" s="6" t="s">
        <v>516</v>
      </c>
      <c r="G40" s="6" t="s">
        <v>152</v>
      </c>
      <c r="H40" s="6" t="s">
        <v>198</v>
      </c>
      <c r="I40" s="11" t="s">
        <v>308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403</v>
      </c>
      <c r="D41" s="4" t="s">
        <v>425</v>
      </c>
      <c r="E41" s="6" t="s">
        <v>86</v>
      </c>
      <c r="F41" s="6" t="s">
        <v>517</v>
      </c>
      <c r="G41" s="6" t="s">
        <v>154</v>
      </c>
      <c r="H41" s="6" t="s">
        <v>199</v>
      </c>
      <c r="I41" s="11" t="s">
        <v>388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401</v>
      </c>
      <c r="D42" s="4" t="s">
        <v>418</v>
      </c>
      <c r="E42" s="6" t="s">
        <v>454</v>
      </c>
      <c r="F42" s="6" t="s">
        <v>518</v>
      </c>
      <c r="G42" s="6" t="s">
        <v>463</v>
      </c>
      <c r="H42" s="6" t="s">
        <v>472</v>
      </c>
      <c r="I42" s="11" t="s">
        <v>474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401</v>
      </c>
      <c r="D43" s="4" t="s">
        <v>418</v>
      </c>
      <c r="E43" s="6" t="s">
        <v>457</v>
      </c>
      <c r="F43" s="6" t="s">
        <v>519</v>
      </c>
      <c r="G43" s="6" t="s">
        <v>756</v>
      </c>
      <c r="H43" s="6" t="s">
        <v>467</v>
      </c>
      <c r="I43" s="11" t="s">
        <v>475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401</v>
      </c>
      <c r="D44" s="4" t="s">
        <v>418</v>
      </c>
      <c r="E44" s="6" t="s">
        <v>458</v>
      </c>
      <c r="F44" s="6" t="s">
        <v>520</v>
      </c>
      <c r="G44" s="6" t="s">
        <v>757</v>
      </c>
      <c r="H44" s="6" t="s">
        <v>466</v>
      </c>
      <c r="I44" s="11" t="s">
        <v>476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402</v>
      </c>
      <c r="D45" s="4" t="s">
        <v>420</v>
      </c>
      <c r="E45" s="6" t="s">
        <v>450</v>
      </c>
      <c r="F45" s="6" t="s">
        <v>521</v>
      </c>
      <c r="G45" s="6" t="s">
        <v>460</v>
      </c>
      <c r="H45" s="6" t="s">
        <v>469</v>
      </c>
      <c r="I45" s="11" t="s">
        <v>481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402</v>
      </c>
      <c r="D46" s="4" t="s">
        <v>420</v>
      </c>
      <c r="E46" s="6" t="s">
        <v>451</v>
      </c>
      <c r="F46" s="6" t="s">
        <v>522</v>
      </c>
      <c r="G46" s="6" t="s">
        <v>461</v>
      </c>
      <c r="H46" s="6" t="s">
        <v>470</v>
      </c>
      <c r="I46" s="11" t="s">
        <v>477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402</v>
      </c>
      <c r="D47" s="4" t="s">
        <v>420</v>
      </c>
      <c r="E47" s="6" t="s">
        <v>452</v>
      </c>
      <c r="F47" s="6" t="s">
        <v>523</v>
      </c>
      <c r="G47" s="6" t="s">
        <v>758</v>
      </c>
      <c r="H47" s="6" t="s">
        <v>606</v>
      </c>
      <c r="I47" s="11" t="s">
        <v>478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mirageFairy2019.fairy.craftingtable.name=Craftingetablia</v>
      </c>
      <c r="BC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402</v>
      </c>
      <c r="D48" s="4" t="s">
        <v>420</v>
      </c>
      <c r="E48" s="6" t="s">
        <v>453</v>
      </c>
      <c r="F48" s="6" t="s">
        <v>524</v>
      </c>
      <c r="G48" s="6" t="s">
        <v>462</v>
      </c>
      <c r="H48" s="6" t="s">
        <v>471</v>
      </c>
      <c r="I48" s="11" t="s">
        <v>479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402</v>
      </c>
      <c r="D49" s="4" t="s">
        <v>420</v>
      </c>
      <c r="E49" s="6" t="s">
        <v>455</v>
      </c>
      <c r="F49" s="6" t="s">
        <v>525</v>
      </c>
      <c r="G49" s="6" t="s">
        <v>464</v>
      </c>
      <c r="H49" s="6" t="s">
        <v>473</v>
      </c>
      <c r="I49" s="11" t="s">
        <v>480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402</v>
      </c>
      <c r="D50" s="4" t="s">
        <v>563</v>
      </c>
      <c r="E50" s="6" t="s">
        <v>456</v>
      </c>
      <c r="F50" s="6" t="s">
        <v>594</v>
      </c>
      <c r="G50" s="6" t="s">
        <v>858</v>
      </c>
      <c r="H50" s="6" t="s">
        <v>468</v>
      </c>
      <c r="I50" s="11" t="s">
        <v>482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403</v>
      </c>
      <c r="D51" s="4" t="s">
        <v>425</v>
      </c>
      <c r="E51" s="6" t="s">
        <v>459</v>
      </c>
      <c r="F51" s="6" t="s">
        <v>526</v>
      </c>
      <c r="G51" s="6" t="s">
        <v>759</v>
      </c>
      <c r="H51" s="6" t="s">
        <v>465</v>
      </c>
      <c r="I51" s="11" t="s">
        <v>483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400</v>
      </c>
      <c r="D52" s="4" t="s">
        <v>414</v>
      </c>
      <c r="E52" s="6" t="s">
        <v>531</v>
      </c>
      <c r="F52" s="6" t="s">
        <v>537</v>
      </c>
      <c r="G52" s="6" t="s">
        <v>546</v>
      </c>
      <c r="H52" s="6" t="s">
        <v>553</v>
      </c>
      <c r="I52" s="11" t="s">
        <v>565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400</v>
      </c>
      <c r="D53" s="4" t="s">
        <v>414</v>
      </c>
      <c r="E53" s="6" t="s">
        <v>532</v>
      </c>
      <c r="F53" s="6" t="s">
        <v>538</v>
      </c>
      <c r="G53" s="6" t="s">
        <v>760</v>
      </c>
      <c r="H53" s="6" t="s">
        <v>554</v>
      </c>
      <c r="I53" s="11" t="s">
        <v>566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400</v>
      </c>
      <c r="D54" s="4" t="s">
        <v>414</v>
      </c>
      <c r="E54" s="6" t="s">
        <v>528</v>
      </c>
      <c r="F54" s="6" t="s">
        <v>539</v>
      </c>
      <c r="G54" s="6" t="s">
        <v>547</v>
      </c>
      <c r="H54" s="6" t="s">
        <v>555</v>
      </c>
      <c r="I54" s="11" t="s">
        <v>567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400</v>
      </c>
      <c r="D55" s="4" t="s">
        <v>414</v>
      </c>
      <c r="E55" s="6" t="s">
        <v>529</v>
      </c>
      <c r="F55" s="6" t="s">
        <v>540</v>
      </c>
      <c r="G55" s="6" t="s">
        <v>548</v>
      </c>
      <c r="H55" s="6" t="s">
        <v>556</v>
      </c>
      <c r="I55" s="11" t="s">
        <v>568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400</v>
      </c>
      <c r="D56" s="4" t="s">
        <v>414</v>
      </c>
      <c r="E56" s="6" t="s">
        <v>530</v>
      </c>
      <c r="F56" s="6" t="s">
        <v>541</v>
      </c>
      <c r="G56" s="6" t="s">
        <v>761</v>
      </c>
      <c r="H56" s="6" t="s">
        <v>557</v>
      </c>
      <c r="I56" s="11" t="s">
        <v>569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401</v>
      </c>
      <c r="D57" s="4" t="s">
        <v>418</v>
      </c>
      <c r="E57" s="6" t="s">
        <v>533</v>
      </c>
      <c r="F57" s="6" t="s">
        <v>542</v>
      </c>
      <c r="G57" s="6" t="s">
        <v>762</v>
      </c>
      <c r="H57" s="6" t="s">
        <v>558</v>
      </c>
      <c r="I57" s="11" t="s">
        <v>570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402</v>
      </c>
      <c r="D58" s="4" t="s">
        <v>420</v>
      </c>
      <c r="E58" s="6" t="s">
        <v>534</v>
      </c>
      <c r="F58" s="6" t="s">
        <v>543</v>
      </c>
      <c r="G58" s="6" t="s">
        <v>549</v>
      </c>
      <c r="H58" s="6" t="s">
        <v>559</v>
      </c>
      <c r="I58" s="11" t="s">
        <v>572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399</v>
      </c>
      <c r="D59" s="4" t="s">
        <v>413</v>
      </c>
      <c r="E59" s="6" t="s">
        <v>237</v>
      </c>
      <c r="F59" s="6" t="s">
        <v>544</v>
      </c>
      <c r="G59" s="6" t="s">
        <v>550</v>
      </c>
      <c r="H59" s="6" t="s">
        <v>560</v>
      </c>
      <c r="I59" s="11" t="s">
        <v>564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401</v>
      </c>
      <c r="D60" s="4" t="s">
        <v>418</v>
      </c>
      <c r="E60" s="6" t="s">
        <v>535</v>
      </c>
      <c r="F60" s="6" t="s">
        <v>545</v>
      </c>
      <c r="G60" s="6" t="s">
        <v>551</v>
      </c>
      <c r="H60" s="6" t="s">
        <v>561</v>
      </c>
      <c r="I60" s="11" t="s">
        <v>571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402</v>
      </c>
      <c r="D61" s="4" t="s">
        <v>420</v>
      </c>
      <c r="E61" s="6" t="s">
        <v>536</v>
      </c>
      <c r="F61" s="6" t="s">
        <v>595</v>
      </c>
      <c r="G61" s="6" t="s">
        <v>749</v>
      </c>
      <c r="H61" s="6" t="s">
        <v>552</v>
      </c>
      <c r="I61" s="11" t="s">
        <v>573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399</v>
      </c>
      <c r="D62" s="4" t="s">
        <v>413</v>
      </c>
      <c r="E62" s="6" t="s">
        <v>575</v>
      </c>
      <c r="F62" s="6" t="s">
        <v>593</v>
      </c>
      <c r="G62" s="6" t="s">
        <v>614</v>
      </c>
      <c r="H62" s="6" t="s">
        <v>604</v>
      </c>
      <c r="I62" s="11" t="s">
        <v>630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399</v>
      </c>
      <c r="D63" s="4" t="s">
        <v>413</v>
      </c>
      <c r="E63" s="6" t="s">
        <v>581</v>
      </c>
      <c r="F63" s="6" t="s">
        <v>592</v>
      </c>
      <c r="G63" s="6" t="s">
        <v>763</v>
      </c>
      <c r="H63" s="6" t="s">
        <v>611</v>
      </c>
      <c r="I63" s="11" t="s">
        <v>631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400</v>
      </c>
      <c r="D64" s="4" t="s">
        <v>414</v>
      </c>
      <c r="E64" s="6" t="s">
        <v>574</v>
      </c>
      <c r="F64" s="6" t="s">
        <v>586</v>
      </c>
      <c r="G64" s="6" t="s">
        <v>613</v>
      </c>
      <c r="H64" s="6" t="s">
        <v>603</v>
      </c>
      <c r="I64" s="11" t="s">
        <v>635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400</v>
      </c>
      <c r="D65" s="4" t="s">
        <v>414</v>
      </c>
      <c r="E65" s="6" t="s">
        <v>582</v>
      </c>
      <c r="F65" s="6" t="s">
        <v>585</v>
      </c>
      <c r="G65" s="6" t="s">
        <v>620</v>
      </c>
      <c r="H65" s="6" t="s">
        <v>612</v>
      </c>
      <c r="I65" s="11" t="s">
        <v>634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400</v>
      </c>
      <c r="D66" s="4" t="s">
        <v>416</v>
      </c>
      <c r="E66" s="6" t="s">
        <v>578</v>
      </c>
      <c r="F66" s="6" t="s">
        <v>589</v>
      </c>
      <c r="G66" s="6" t="s">
        <v>617</v>
      </c>
      <c r="H66" s="6" t="s">
        <v>608</v>
      </c>
      <c r="I66" s="11" t="s">
        <v>632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64("netherstar", 5, 41, 1.0,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mirageFairy2019.fairy.netherstar.name=Netherestaria</v>
      </c>
      <c r="BC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402</v>
      </c>
      <c r="D67" s="4" t="s">
        <v>420</v>
      </c>
      <c r="E67" s="6" t="s">
        <v>576</v>
      </c>
      <c r="F67" s="6" t="s">
        <v>587</v>
      </c>
      <c r="G67" s="6" t="s">
        <v>615</v>
      </c>
      <c r="H67" s="6" t="s">
        <v>605</v>
      </c>
      <c r="I67" s="11" t="s">
        <v>633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65("brewingstand", 3, 26, 1.0,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mirageFairy2019.fairy.brewingstand.name=Brewingestandia</v>
      </c>
      <c r="BC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402</v>
      </c>
      <c r="D68" s="4" t="s">
        <v>420</v>
      </c>
      <c r="E68" s="6" t="s">
        <v>577</v>
      </c>
      <c r="F68" s="6" t="s">
        <v>588</v>
      </c>
      <c r="G68" s="6" t="s">
        <v>616</v>
      </c>
      <c r="H68" s="6" t="s">
        <v>607</v>
      </c>
      <c r="I68" s="11" t="s">
        <v>626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402</v>
      </c>
      <c r="D69" s="4" t="s">
        <v>420</v>
      </c>
      <c r="E69" s="6" t="s">
        <v>579</v>
      </c>
      <c r="F69" s="6" t="s">
        <v>590</v>
      </c>
      <c r="G69" s="6" t="s">
        <v>618</v>
      </c>
      <c r="H69" s="6" t="s">
        <v>609</v>
      </c>
      <c r="I69" s="11" t="s">
        <v>627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402</v>
      </c>
      <c r="D70" s="4" t="s">
        <v>420</v>
      </c>
      <c r="E70" s="6" t="s">
        <v>580</v>
      </c>
      <c r="F70" s="6" t="s">
        <v>591</v>
      </c>
      <c r="G70" s="6" t="s">
        <v>619</v>
      </c>
      <c r="H70" s="6" t="s">
        <v>610</v>
      </c>
      <c r="I70" s="11" t="s">
        <v>628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622</v>
      </c>
      <c r="D71" s="4" t="s">
        <v>623</v>
      </c>
      <c r="E71" s="6" t="s">
        <v>583</v>
      </c>
      <c r="F71" s="6" t="s">
        <v>584</v>
      </c>
      <c r="G71" s="6" t="s">
        <v>621</v>
      </c>
      <c r="H71" s="6" t="s">
        <v>602</v>
      </c>
      <c r="I71" s="11" t="s">
        <v>629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0.1,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399</v>
      </c>
      <c r="D72" s="4" t="s">
        <v>412</v>
      </c>
      <c r="E72" s="6" t="s">
        <v>645</v>
      </c>
      <c r="F72" s="6" t="s">
        <v>636</v>
      </c>
      <c r="G72" s="6" t="s">
        <v>663</v>
      </c>
      <c r="H72" s="6" t="s">
        <v>654</v>
      </c>
      <c r="I72" s="11" t="s">
        <v>678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399</v>
      </c>
      <c r="D73" s="4" t="s">
        <v>412</v>
      </c>
      <c r="E73" s="6" t="s">
        <v>646</v>
      </c>
      <c r="F73" s="6" t="s">
        <v>637</v>
      </c>
      <c r="G73" s="6" t="s">
        <v>664</v>
      </c>
      <c r="H73" s="6" t="s">
        <v>655</v>
      </c>
      <c r="I73" s="11" t="s">
        <v>677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399</v>
      </c>
      <c r="D74" s="4" t="s">
        <v>412</v>
      </c>
      <c r="E74" s="6" t="s">
        <v>647</v>
      </c>
      <c r="F74" s="6" t="s">
        <v>638</v>
      </c>
      <c r="G74" s="6" t="s">
        <v>665</v>
      </c>
      <c r="H74" s="6" t="s">
        <v>656</v>
      </c>
      <c r="I74" s="11" t="s">
        <v>675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399</v>
      </c>
      <c r="D75" s="4" t="s">
        <v>412</v>
      </c>
      <c r="E75" s="6" t="s">
        <v>648</v>
      </c>
      <c r="F75" s="6" t="s">
        <v>639</v>
      </c>
      <c r="G75" s="6" t="s">
        <v>764</v>
      </c>
      <c r="H75" s="6" t="s">
        <v>657</v>
      </c>
      <c r="I75" s="11" t="s">
        <v>680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399</v>
      </c>
      <c r="D76" s="4" t="s">
        <v>412</v>
      </c>
      <c r="E76" s="6" t="s">
        <v>650</v>
      </c>
      <c r="F76" s="6" t="s">
        <v>640</v>
      </c>
      <c r="G76" s="6" t="s">
        <v>666</v>
      </c>
      <c r="H76" s="6" t="s">
        <v>658</v>
      </c>
      <c r="I76" s="11" t="s">
        <v>676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399</v>
      </c>
      <c r="D77" s="4" t="s">
        <v>412</v>
      </c>
      <c r="E77" s="6" t="s">
        <v>649</v>
      </c>
      <c r="F77" s="6" t="s">
        <v>641</v>
      </c>
      <c r="G77" s="6" t="s">
        <v>667</v>
      </c>
      <c r="H77" s="6" t="s">
        <v>659</v>
      </c>
      <c r="I77" s="11" t="s">
        <v>674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399</v>
      </c>
      <c r="D78" s="4" t="s">
        <v>412</v>
      </c>
      <c r="E78" s="6" t="s">
        <v>651</v>
      </c>
      <c r="F78" s="6" t="s">
        <v>642</v>
      </c>
      <c r="G78" s="6" t="s">
        <v>668</v>
      </c>
      <c r="H78" s="6" t="s">
        <v>660</v>
      </c>
      <c r="I78" s="11" t="s">
        <v>673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399</v>
      </c>
      <c r="D79" s="4" t="s">
        <v>412</v>
      </c>
      <c r="E79" s="6" t="s">
        <v>652</v>
      </c>
      <c r="F79" s="6" t="s">
        <v>643</v>
      </c>
      <c r="G79" s="6" t="s">
        <v>669</v>
      </c>
      <c r="H79" s="6" t="s">
        <v>661</v>
      </c>
      <c r="I79" s="11" t="s">
        <v>679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403</v>
      </c>
      <c r="D80" s="4" t="s">
        <v>422</v>
      </c>
      <c r="E80" s="6" t="s">
        <v>671</v>
      </c>
      <c r="F80" s="6" t="s">
        <v>644</v>
      </c>
      <c r="G80" s="6" t="s">
        <v>751</v>
      </c>
      <c r="H80" s="6" t="s">
        <v>670</v>
      </c>
      <c r="I80" s="11" t="s">
        <v>682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400</v>
      </c>
      <c r="D81" s="4" t="s">
        <v>414</v>
      </c>
      <c r="E81" s="6" t="s">
        <v>653</v>
      </c>
      <c r="F81" s="6" t="s">
        <v>672</v>
      </c>
      <c r="G81" s="6" t="s">
        <v>765</v>
      </c>
      <c r="H81" s="6" t="s">
        <v>662</v>
      </c>
      <c r="I81" s="11" t="s">
        <v>681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79("santaclaus", 5, 12, 1.2,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mirageFairy2019.fairy.santaclaus.name=Santaclausia</v>
      </c>
      <c r="BC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399</v>
      </c>
      <c r="D82" s="4" t="s">
        <v>412</v>
      </c>
      <c r="E82" s="6" t="s">
        <v>684</v>
      </c>
      <c r="F82" s="6" t="s">
        <v>693</v>
      </c>
      <c r="G82" s="6" t="s">
        <v>766</v>
      </c>
      <c r="H82" s="6" t="s">
        <v>709</v>
      </c>
      <c r="I82" s="11" t="s">
        <v>716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399</v>
      </c>
      <c r="D83" s="4" t="s">
        <v>412</v>
      </c>
      <c r="E83" s="6" t="s">
        <v>691</v>
      </c>
      <c r="F83" s="6" t="s">
        <v>694</v>
      </c>
      <c r="G83" s="6" t="s">
        <v>767</v>
      </c>
      <c r="H83" s="6" t="s">
        <v>726</v>
      </c>
      <c r="I83" s="11" t="s">
        <v>717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81("packedice", 4, 75, 1.0,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mirageFairy2019.fairy.packedice.name=Packedeicia</v>
      </c>
      <c r="BC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400</v>
      </c>
      <c r="D84" s="4" t="s">
        <v>417</v>
      </c>
      <c r="E84" s="6" t="s">
        <v>689</v>
      </c>
      <c r="F84" s="6" t="s">
        <v>695</v>
      </c>
      <c r="G84" s="6" t="s">
        <v>703</v>
      </c>
      <c r="H84" s="6" t="s">
        <v>710</v>
      </c>
      <c r="I84" s="11" t="s">
        <v>718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402</v>
      </c>
      <c r="D85" s="4" t="s">
        <v>420</v>
      </c>
      <c r="E85" s="6" t="s">
        <v>687</v>
      </c>
      <c r="F85" s="6" t="s">
        <v>696</v>
      </c>
      <c r="G85" s="6" t="s">
        <v>704</v>
      </c>
      <c r="H85" s="6" t="s">
        <v>711</v>
      </c>
      <c r="I85" s="11" t="s">
        <v>719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402</v>
      </c>
      <c r="D86" s="4" t="s">
        <v>563</v>
      </c>
      <c r="E86" s="6" t="s">
        <v>690</v>
      </c>
      <c r="F86" s="6" t="s">
        <v>702</v>
      </c>
      <c r="G86" s="6" t="s">
        <v>768</v>
      </c>
      <c r="H86" s="6" t="s">
        <v>727</v>
      </c>
      <c r="I86" s="11" t="s">
        <v>720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84("activatorrail", 3, 77, 1.0,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mirageFairy2019.fairy.activatorrail.name=Activatorerailia</v>
      </c>
      <c r="BC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402</v>
      </c>
      <c r="D87" s="4" t="s">
        <v>420</v>
      </c>
      <c r="E87" s="6" t="s">
        <v>692</v>
      </c>
      <c r="F87" s="6" t="s">
        <v>697</v>
      </c>
      <c r="G87" s="6" t="s">
        <v>859</v>
      </c>
      <c r="H87" s="6" t="s">
        <v>728</v>
      </c>
      <c r="I87" s="11" t="s">
        <v>721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85("ironbars", 2, 64, 1.0,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mirageFairy2019.fairy.ironbars.name=Ironebarsia</v>
      </c>
      <c r="BC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403</v>
      </c>
      <c r="D88" s="4" t="s">
        <v>425</v>
      </c>
      <c r="E88" s="6" t="s">
        <v>683</v>
      </c>
      <c r="F88" s="6" t="s">
        <v>698</v>
      </c>
      <c r="G88" s="6" t="s">
        <v>705</v>
      </c>
      <c r="H88" s="6" t="s">
        <v>712</v>
      </c>
      <c r="I88" s="11" t="s">
        <v>722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403</v>
      </c>
      <c r="D89" s="4" t="s">
        <v>425</v>
      </c>
      <c r="E89" s="6" t="s">
        <v>685</v>
      </c>
      <c r="F89" s="6" t="s">
        <v>699</v>
      </c>
      <c r="G89" s="6" t="s">
        <v>706</v>
      </c>
      <c r="H89" s="6" t="s">
        <v>713</v>
      </c>
      <c r="I89" s="11" t="s">
        <v>723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403</v>
      </c>
      <c r="D90" s="4" t="s">
        <v>425</v>
      </c>
      <c r="E90" s="6" t="s">
        <v>686</v>
      </c>
      <c r="F90" s="6" t="s">
        <v>700</v>
      </c>
      <c r="G90" s="6" t="s">
        <v>707</v>
      </c>
      <c r="H90" s="6" t="s">
        <v>714</v>
      </c>
      <c r="I90" s="11" t="s">
        <v>724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622</v>
      </c>
      <c r="D91" s="4" t="s">
        <v>623</v>
      </c>
      <c r="E91" s="6" t="s">
        <v>688</v>
      </c>
      <c r="F91" s="6" t="s">
        <v>701</v>
      </c>
      <c r="G91" s="6" t="s">
        <v>708</v>
      </c>
      <c r="H91" s="6" t="s">
        <v>715</v>
      </c>
      <c r="I91" s="11" t="s">
        <v>725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399</v>
      </c>
      <c r="D92" s="4" t="s">
        <v>413</v>
      </c>
      <c r="E92" s="6" t="s">
        <v>730</v>
      </c>
      <c r="F92" s="6" t="s">
        <v>738</v>
      </c>
      <c r="G92" s="6" t="s">
        <v>744</v>
      </c>
      <c r="H92" s="6" t="s">
        <v>769</v>
      </c>
      <c r="I92" s="11" t="s">
        <v>786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399</v>
      </c>
      <c r="D93" s="4" t="s">
        <v>412</v>
      </c>
      <c r="E93" s="6" t="s">
        <v>732</v>
      </c>
      <c r="F93" s="6" t="s">
        <v>740</v>
      </c>
      <c r="G93" s="6" t="s">
        <v>746</v>
      </c>
      <c r="H93" s="6" t="s">
        <v>771</v>
      </c>
      <c r="I93" s="11" t="s">
        <v>785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399</v>
      </c>
      <c r="D94" s="4" t="s">
        <v>412</v>
      </c>
      <c r="E94" s="6" t="s">
        <v>731</v>
      </c>
      <c r="F94" s="6" t="s">
        <v>739</v>
      </c>
      <c r="G94" s="6" t="s">
        <v>745</v>
      </c>
      <c r="H94" s="6" t="s">
        <v>770</v>
      </c>
      <c r="I94" s="11" t="s">
        <v>784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400</v>
      </c>
      <c r="D95" s="4" t="s">
        <v>414</v>
      </c>
      <c r="E95" s="6" t="s">
        <v>729</v>
      </c>
      <c r="F95" s="6" t="s">
        <v>741</v>
      </c>
      <c r="G95" s="6" t="s">
        <v>792</v>
      </c>
      <c r="H95" s="6" t="s">
        <v>772</v>
      </c>
      <c r="I95" s="11" t="s">
        <v>777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400</v>
      </c>
      <c r="D96" s="4" t="s">
        <v>414</v>
      </c>
      <c r="E96" s="6" t="s">
        <v>737</v>
      </c>
      <c r="F96" s="6" t="s">
        <v>742</v>
      </c>
      <c r="G96" s="6" t="s">
        <v>747</v>
      </c>
      <c r="H96" s="6" t="s">
        <v>773</v>
      </c>
      <c r="I96" s="11" t="s">
        <v>778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402</v>
      </c>
      <c r="D97" s="4" t="s">
        <v>562</v>
      </c>
      <c r="E97" s="6" t="s">
        <v>734</v>
      </c>
      <c r="F97" s="6" t="s">
        <v>743</v>
      </c>
      <c r="G97" s="6" t="s">
        <v>748</v>
      </c>
      <c r="H97" s="6" t="s">
        <v>776</v>
      </c>
      <c r="I97" s="11" t="s">
        <v>779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402</v>
      </c>
      <c r="D98" s="4" t="s">
        <v>562</v>
      </c>
      <c r="E98" s="6" t="s">
        <v>733</v>
      </c>
      <c r="F98" s="6" t="s">
        <v>796</v>
      </c>
      <c r="G98" s="6" t="s">
        <v>789</v>
      </c>
      <c r="H98" s="6" t="s">
        <v>774</v>
      </c>
      <c r="I98" s="11" t="s">
        <v>794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402</v>
      </c>
      <c r="D99" s="4" t="s">
        <v>562</v>
      </c>
      <c r="E99" s="6" t="s">
        <v>735</v>
      </c>
      <c r="F99" s="6" t="s">
        <v>795</v>
      </c>
      <c r="G99" s="6" t="s">
        <v>790</v>
      </c>
      <c r="H99" s="6" t="s">
        <v>775</v>
      </c>
      <c r="I99" s="11" t="s">
        <v>781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402</v>
      </c>
      <c r="D100" s="4" t="s">
        <v>562</v>
      </c>
      <c r="E100" s="6" t="s">
        <v>787</v>
      </c>
      <c r="F100" s="6" t="s">
        <v>788</v>
      </c>
      <c r="G100" s="6" t="s">
        <v>791</v>
      </c>
      <c r="H100" s="6" t="s">
        <v>842</v>
      </c>
      <c r="I100" s="11" t="s">
        <v>921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98("darkchocolate", 4, 26, 1.5,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mirageFairy2019.fairy.darkchocolate.name=Darkechocolatia</v>
      </c>
      <c r="BC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402</v>
      </c>
      <c r="D101" s="4" t="s">
        <v>562</v>
      </c>
      <c r="E101" s="6" t="s">
        <v>736</v>
      </c>
      <c r="F101" s="6" t="s">
        <v>793</v>
      </c>
      <c r="G101" s="6" t="s">
        <v>855</v>
      </c>
      <c r="H101" s="6" t="s">
        <v>841</v>
      </c>
      <c r="I101" s="11" t="s">
        <v>783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99("enchantedgoldenapple", 5, 90, 1.0,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mirageFairy2019.fairy.enchantedgoldenapple.name=Enchantedegoldeneapplia</v>
      </c>
      <c r="BC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403</v>
      </c>
      <c r="D102" s="4" t="s">
        <v>830</v>
      </c>
      <c r="E102" s="6" t="s">
        <v>827</v>
      </c>
      <c r="F102" s="6" t="s">
        <v>826</v>
      </c>
      <c r="G102" s="6" t="s">
        <v>829</v>
      </c>
      <c r="H102" s="6" t="s">
        <v>828</v>
      </c>
      <c r="I102" s="11" t="s">
        <v>863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402</v>
      </c>
      <c r="D103" s="4" t="s">
        <v>562</v>
      </c>
      <c r="E103" s="6" t="s">
        <v>835</v>
      </c>
      <c r="F103" s="6" t="s">
        <v>816</v>
      </c>
      <c r="G103" s="6" t="s">
        <v>857</v>
      </c>
      <c r="H103" s="6" t="s">
        <v>847</v>
      </c>
      <c r="I103" s="11" t="s">
        <v>865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101("rottenflesh", 2, 41, 1.0,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mirageFairy2019.fairy.rottenflesh.name=Rottenefleshia</v>
      </c>
      <c r="BC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401</v>
      </c>
      <c r="D104" s="4" t="s">
        <v>418</v>
      </c>
      <c r="E104" s="6" t="s">
        <v>831</v>
      </c>
      <c r="F104" s="6" t="s">
        <v>825</v>
      </c>
      <c r="G104" s="6" t="s">
        <v>849</v>
      </c>
      <c r="H104" s="6" t="s">
        <v>848</v>
      </c>
      <c r="I104" s="11" t="s">
        <v>870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102("poisonouspotato", 4, 40, 1.0,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mirageFairy2019.fairy.poisonouspotato.name=Poisonousepotatia</v>
      </c>
      <c r="BC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401</v>
      </c>
      <c r="D105" s="4" t="s">
        <v>418</v>
      </c>
      <c r="E105" s="6" t="s">
        <v>832</v>
      </c>
      <c r="F105" s="6" t="s">
        <v>817</v>
      </c>
      <c r="G105" s="6" t="s">
        <v>850</v>
      </c>
      <c r="H105" s="6" t="s">
        <v>839</v>
      </c>
      <c r="I105" s="11" t="s">
        <v>871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402</v>
      </c>
      <c r="D106" s="4" t="s">
        <v>562</v>
      </c>
      <c r="E106" s="6" t="s">
        <v>838</v>
      </c>
      <c r="F106" s="6" t="s">
        <v>821</v>
      </c>
      <c r="G106" s="6" t="s">
        <v>851</v>
      </c>
      <c r="H106" s="6" t="s">
        <v>843</v>
      </c>
      <c r="I106" s="11" t="s">
        <v>869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104("bakedpotato", 3, 36, 1.0,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mirageFairy2019.fairy.bakedpotato.name=Bakedepotatia</v>
      </c>
      <c r="BC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402</v>
      </c>
      <c r="D107" s="4" t="s">
        <v>562</v>
      </c>
      <c r="E107" s="6" t="s">
        <v>837</v>
      </c>
      <c r="F107" s="6" t="s">
        <v>862</v>
      </c>
      <c r="G107" s="6" t="s">
        <v>852</v>
      </c>
      <c r="H107" s="6" t="s">
        <v>844</v>
      </c>
      <c r="I107" s="11" t="s">
        <v>866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105("cookedchicken", 2, 31, 1.0,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mirageFairy2019.fairy.cookedchicken.name=Cookedechickenia</v>
      </c>
      <c r="BC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402</v>
      </c>
      <c r="D108" s="4" t="s">
        <v>562</v>
      </c>
      <c r="E108" s="6" t="s">
        <v>836</v>
      </c>
      <c r="F108" s="6" t="s">
        <v>820</v>
      </c>
      <c r="G108" s="6" t="s">
        <v>853</v>
      </c>
      <c r="H108" s="6" t="s">
        <v>845</v>
      </c>
      <c r="I108" s="11" t="s">
        <v>868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106("cookedsalmon", 3, 25, 1.0,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mirageFairy2019.fairy.cookedsalmon.name=Cookedesalmonia</v>
      </c>
      <c r="BC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402</v>
      </c>
      <c r="D109" s="4" t="s">
        <v>562</v>
      </c>
      <c r="E109" s="6" t="s">
        <v>834</v>
      </c>
      <c r="F109" s="6" t="s">
        <v>818</v>
      </c>
      <c r="G109" s="6" t="s">
        <v>854</v>
      </c>
      <c r="H109" s="6" t="s">
        <v>840</v>
      </c>
      <c r="I109" s="11" t="s">
        <v>867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402</v>
      </c>
      <c r="D110" s="4" t="s">
        <v>562</v>
      </c>
      <c r="E110" s="6" t="s">
        <v>833</v>
      </c>
      <c r="F110" s="6" t="s">
        <v>819</v>
      </c>
      <c r="G110" s="6" t="s">
        <v>856</v>
      </c>
      <c r="H110" s="6" t="s">
        <v>846</v>
      </c>
      <c r="I110" s="11" t="s">
        <v>864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108("goldenapple", 3, 72, 1.0,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mirageFairy2019.fairy.goldenapple.name=Goldeneapplia</v>
      </c>
      <c r="BC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400</v>
      </c>
      <c r="D111" s="4" t="s">
        <v>860</v>
      </c>
      <c r="E111" s="6" t="s">
        <v>822</v>
      </c>
      <c r="F111" s="6" t="s">
        <v>861</v>
      </c>
      <c r="G111" s="6" t="s">
        <v>823</v>
      </c>
      <c r="H111" s="6" t="s">
        <v>824</v>
      </c>
      <c r="I111" s="11" t="s">
        <v>872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400</v>
      </c>
      <c r="D112" s="4" t="s">
        <v>414</v>
      </c>
      <c r="E112" s="6" t="s">
        <v>874</v>
      </c>
      <c r="F112" s="6" t="s">
        <v>891</v>
      </c>
      <c r="G112" s="6" t="s">
        <v>913</v>
      </c>
      <c r="H112" s="6" t="s">
        <v>894</v>
      </c>
      <c r="I112" s="11" t="s">
        <v>915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110("spidereye", 3, 34, 1.0,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mirageFairy2019.fairy.spidereye.name=Spidereeyia</v>
      </c>
      <c r="BC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400</v>
      </c>
      <c r="D113" s="4" t="s">
        <v>414</v>
      </c>
      <c r="E113" s="6" t="s">
        <v>878</v>
      </c>
      <c r="F113" s="6" t="s">
        <v>890</v>
      </c>
      <c r="G113" s="6" t="s">
        <v>912</v>
      </c>
      <c r="H113" s="6" t="s">
        <v>895</v>
      </c>
      <c r="I113" s="11" t="s">
        <v>916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400</v>
      </c>
      <c r="D114" s="4" t="s">
        <v>417</v>
      </c>
      <c r="E114" s="6" t="s">
        <v>881</v>
      </c>
      <c r="F114" s="6" t="s">
        <v>888</v>
      </c>
      <c r="G114" s="6" t="s">
        <v>911</v>
      </c>
      <c r="H114" s="6" t="s">
        <v>896</v>
      </c>
      <c r="I114" s="11" t="s">
        <v>917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400</v>
      </c>
      <c r="D115" s="4" t="s">
        <v>417</v>
      </c>
      <c r="E115" s="6" t="s">
        <v>879</v>
      </c>
      <c r="F115" s="6" t="s">
        <v>893</v>
      </c>
      <c r="G115" s="6" t="s">
        <v>910</v>
      </c>
      <c r="H115" s="6" t="s">
        <v>897</v>
      </c>
      <c r="I115" s="11" t="s">
        <v>918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113("magmacube", 4, 68, 1.0,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mirageFairy2019.fairy.magmacube.name=Magmecubia</v>
      </c>
      <c r="BC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400</v>
      </c>
      <c r="D116" s="4" t="s">
        <v>417</v>
      </c>
      <c r="E116" s="6" t="s">
        <v>880</v>
      </c>
      <c r="F116" s="6" t="s">
        <v>892</v>
      </c>
      <c r="G116" s="6" t="s">
        <v>909</v>
      </c>
      <c r="H116" s="6" t="s">
        <v>898</v>
      </c>
      <c r="I116" s="11" t="s">
        <v>919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401</v>
      </c>
      <c r="D117" s="4" t="s">
        <v>418</v>
      </c>
      <c r="E117" s="6" t="s">
        <v>875</v>
      </c>
      <c r="F117" s="6" t="s">
        <v>887</v>
      </c>
      <c r="G117" s="6" t="s">
        <v>908</v>
      </c>
      <c r="H117" s="6" t="s">
        <v>899</v>
      </c>
      <c r="I117" s="11" t="s">
        <v>920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402</v>
      </c>
      <c r="D118" s="4" t="s">
        <v>562</v>
      </c>
      <c r="E118" s="6" t="s">
        <v>873</v>
      </c>
      <c r="F118" s="6" t="s">
        <v>889</v>
      </c>
      <c r="G118" s="6" t="s">
        <v>907</v>
      </c>
      <c r="H118" s="6" t="s">
        <v>900</v>
      </c>
      <c r="I118" s="11" t="s">
        <v>925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116("pumpkinpie", 3, 46, 1.0,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mirageFairy2019.fairy.pumpkinpie.name=Pumpkinepia</v>
      </c>
      <c r="BC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402</v>
      </c>
      <c r="D119" s="4" t="s">
        <v>562</v>
      </c>
      <c r="E119" s="6" t="s">
        <v>882</v>
      </c>
      <c r="F119" s="6" t="s">
        <v>886</v>
      </c>
      <c r="G119" s="6" t="s">
        <v>906</v>
      </c>
      <c r="H119" s="6" t="s">
        <v>901</v>
      </c>
      <c r="I119" s="11" t="s">
        <v>922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117("beetrootsoup", 3, 28, 1.0,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mirageFairy2019.fairy.beetrootsoup.name=Beetrootesoupia</v>
      </c>
      <c r="BC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403</v>
      </c>
      <c r="D120" s="4" t="s">
        <v>884</v>
      </c>
      <c r="E120" s="6" t="s">
        <v>876</v>
      </c>
      <c r="F120" s="6" t="s">
        <v>885</v>
      </c>
      <c r="G120" s="6" t="s">
        <v>904</v>
      </c>
      <c r="H120" s="6" t="s">
        <v>902</v>
      </c>
      <c r="I120" s="11" t="s">
        <v>923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399</v>
      </c>
      <c r="D121" s="4" t="s">
        <v>412</v>
      </c>
      <c r="E121" s="6" t="s">
        <v>877</v>
      </c>
      <c r="F121" s="6" t="s">
        <v>883</v>
      </c>
      <c r="G121" s="6" t="s">
        <v>905</v>
      </c>
      <c r="H121" s="6" t="s">
        <v>903</v>
      </c>
      <c r="I121" s="11" t="s">
        <v>924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119("imperialtopaz", 5, 82, 1.2,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mirageFairy2019.fairy.imperialtopaz.name=Imperialetopazia</v>
      </c>
      <c r="BC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/>
      <c r="B122" s="4">
        <v>2</v>
      </c>
      <c r="C122" s="4" t="s">
        <v>391</v>
      </c>
      <c r="D122" s="4" t="s">
        <v>404</v>
      </c>
      <c r="E122" s="6" t="s">
        <v>2</v>
      </c>
      <c r="F122" s="6"/>
      <c r="G122" s="6" t="s">
        <v>444</v>
      </c>
      <c r="H122" s="6" t="s">
        <v>443</v>
      </c>
      <c r="I122" s="11" t="s">
        <v>218</v>
      </c>
      <c r="J122" s="3">
        <v>6</v>
      </c>
      <c r="K122" s="8">
        <v>15</v>
      </c>
      <c r="L122" s="7">
        <v>1</v>
      </c>
      <c r="M122" s="7"/>
      <c r="N122" s="7">
        <v>10</v>
      </c>
      <c r="O122" s="7"/>
      <c r="P122" s="7"/>
      <c r="Q122" s="7"/>
      <c r="R122" s="5">
        <v>1</v>
      </c>
      <c r="S122" s="5" t="e">
        <f>2^((テーブル1[[#This Row],[レア]]-1)/4)</f>
        <v>#VALUE!</v>
      </c>
      <c r="T122" s="5" t="e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2" s="5" t="e">
        <f>テーブル1[[#This Row],[分散度倍率]]*テーブル1[[#This Row],[レア度倍率]]</f>
        <v>#VALUE!</v>
      </c>
      <c r="V122" s="10" t="e">
        <f>テーブル1[[#This Row],[コスト]]*テーブル1[[#This Row],[効率]]</f>
        <v>#VALUE!</v>
      </c>
      <c r="W122" s="9" t="e">
        <f>テーブル1[[#This Row],[基礎Shine]]*テーブル1[[#This Row],[合計値]]/SUM(テーブル1[[#This Row],[基礎Shine]:[基礎Dark]])</f>
        <v>#VALUE!</v>
      </c>
      <c r="X122" s="9" t="e">
        <f>テーブル1[[#This Row],[基礎Fire]]*テーブル1[[#This Row],[合計値]]/SUM(テーブル1[[#This Row],[基礎Shine]:[基礎Dark]])</f>
        <v>#VALUE!</v>
      </c>
      <c r="Y122" s="9" t="e">
        <f>テーブル1[[#This Row],[基礎Wind]]*テーブル1[[#This Row],[合計値]]/SUM(テーブル1[[#This Row],[基礎Shine]:[基礎Dark]])</f>
        <v>#VALUE!</v>
      </c>
      <c r="Z122" s="9" t="e">
        <f>テーブル1[[#This Row],[基礎Gaia]]*テーブル1[[#This Row],[合計値]]/SUM(テーブル1[[#This Row],[基礎Shine]:[基礎Dark]])</f>
        <v>#VALUE!</v>
      </c>
      <c r="AA122" s="9" t="e">
        <f>テーブル1[[#This Row],[基礎Aqua]]*テーブル1[[#This Row],[合計値]]/SUM(テーブル1[[#This Row],[基礎Shine]:[基礎Dark]])</f>
        <v>#VALUE!</v>
      </c>
      <c r="AB122" s="9" t="e">
        <f>テーブル1[[#This Row],[基礎Dark]]*テーブル1[[#This Row],[合計値]]/SUM(テーブル1[[#This Row],[基礎Shine]:[基礎Dark]])</f>
        <v>#VALUE!</v>
      </c>
      <c r="AC122" s="14">
        <v>1</v>
      </c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3"/>
      <c r="BA12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22" s="13" t="e">
        <f>"item.mirageFairy."&amp;テーブル1[[#This Row],[Type]]&amp;".name="&amp;テーブル1[[#This Row],[英名]]</f>
        <v>#VALUE!</v>
      </c>
      <c r="BC122" s="13" t="e">
        <f>"item.mirageFairy."&amp;テーブル1[[#This Row],[Type]]&amp;".name="&amp;テーブル1[[#This Row],[和名]]</f>
        <v>#VALUE!</v>
      </c>
      <c r="BD122" s="13"/>
    </row>
    <row r="123" spans="1:56" x14ac:dyDescent="0.15">
      <c r="A123" s="4"/>
      <c r="B123" s="4">
        <v>2</v>
      </c>
      <c r="C123" s="4" t="s">
        <v>391</v>
      </c>
      <c r="D123" s="4" t="s">
        <v>405</v>
      </c>
      <c r="E123" s="6" t="s">
        <v>4</v>
      </c>
      <c r="F123" s="6"/>
      <c r="G123" s="6" t="s">
        <v>445</v>
      </c>
      <c r="H123" s="6" t="s">
        <v>446</v>
      </c>
      <c r="I123" s="11" t="s">
        <v>219</v>
      </c>
      <c r="J123" s="3">
        <v>5</v>
      </c>
      <c r="K123" s="8">
        <v>50</v>
      </c>
      <c r="L123" s="7">
        <v>1</v>
      </c>
      <c r="M123" s="7"/>
      <c r="N123" s="7"/>
      <c r="O123" s="7">
        <v>3</v>
      </c>
      <c r="P123" s="7">
        <v>10</v>
      </c>
      <c r="Q123" s="7"/>
      <c r="R123" s="5">
        <v>1</v>
      </c>
      <c r="S123" s="5" t="e">
        <f>2^((テーブル1[[#This Row],[レア]]-1)/4)</f>
        <v>#VALUE!</v>
      </c>
      <c r="T123" s="5" t="e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3" s="5" t="e">
        <f>テーブル1[[#This Row],[分散度倍率]]*テーブル1[[#This Row],[レア度倍率]]</f>
        <v>#VALUE!</v>
      </c>
      <c r="V123" s="10" t="e">
        <f>テーブル1[[#This Row],[コスト]]*テーブル1[[#This Row],[効率]]</f>
        <v>#VALUE!</v>
      </c>
      <c r="W123" s="9" t="e">
        <f>テーブル1[[#This Row],[基礎Shine]]*テーブル1[[#This Row],[合計値]]/SUM(テーブル1[[#This Row],[基礎Shine]:[基礎Dark]])</f>
        <v>#VALUE!</v>
      </c>
      <c r="X123" s="9" t="e">
        <f>テーブル1[[#This Row],[基礎Fire]]*テーブル1[[#This Row],[合計値]]/SUM(テーブル1[[#This Row],[基礎Shine]:[基礎Dark]])</f>
        <v>#VALUE!</v>
      </c>
      <c r="Y123" s="9" t="e">
        <f>テーブル1[[#This Row],[基礎Wind]]*テーブル1[[#This Row],[合計値]]/SUM(テーブル1[[#This Row],[基礎Shine]:[基礎Dark]])</f>
        <v>#VALUE!</v>
      </c>
      <c r="Z123" s="9" t="e">
        <f>テーブル1[[#This Row],[基礎Gaia]]*テーブル1[[#This Row],[合計値]]/SUM(テーブル1[[#This Row],[基礎Shine]:[基礎Dark]])</f>
        <v>#VALUE!</v>
      </c>
      <c r="AA123" s="9" t="e">
        <f>テーブル1[[#This Row],[基礎Aqua]]*テーブル1[[#This Row],[合計値]]/SUM(テーブル1[[#This Row],[基礎Shine]:[基礎Dark]])</f>
        <v>#VALUE!</v>
      </c>
      <c r="AB123" s="9" t="e">
        <f>テーブル1[[#This Row],[基礎Dark]]*テーブル1[[#This Row],[合計値]]/SUM(テーブル1[[#This Row],[基礎Shine]:[基礎Dark]])</f>
        <v>#VALUE!</v>
      </c>
      <c r="AC123" s="14">
        <v>5</v>
      </c>
      <c r="AD123" s="14"/>
      <c r="AE123" s="14"/>
      <c r="AF123" s="14"/>
      <c r="AG123" s="14"/>
      <c r="AH123" s="14">
        <v>18</v>
      </c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3"/>
      <c r="BA12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23" s="13" t="e">
        <f>"item.mirageFairy."&amp;テーブル1[[#This Row],[Type]]&amp;".name="&amp;テーブル1[[#This Row],[英名]]</f>
        <v>#VALUE!</v>
      </c>
      <c r="BC123" s="13" t="e">
        <f>"item.mirageFairy."&amp;テーブル1[[#This Row],[Type]]&amp;".name="&amp;テーブル1[[#This Row],[和名]]</f>
        <v>#VALUE!</v>
      </c>
      <c r="BD123" s="13"/>
    </row>
    <row r="124" spans="1:56" x14ac:dyDescent="0.15">
      <c r="A124" s="4"/>
      <c r="B124" s="4">
        <v>2</v>
      </c>
      <c r="C124" s="4" t="s">
        <v>391</v>
      </c>
      <c r="D124" s="4" t="s">
        <v>408</v>
      </c>
      <c r="E124" s="6" t="s">
        <v>88</v>
      </c>
      <c r="F124" s="6"/>
      <c r="G124" s="6" t="s">
        <v>448</v>
      </c>
      <c r="H124" s="6" t="s">
        <v>447</v>
      </c>
      <c r="I124" s="11" t="s">
        <v>298</v>
      </c>
      <c r="J124" s="3">
        <v>10</v>
      </c>
      <c r="K124" s="8">
        <v>99</v>
      </c>
      <c r="L124" s="7">
        <v>10</v>
      </c>
      <c r="M124" s="7">
        <v>15</v>
      </c>
      <c r="N124" s="7">
        <v>14</v>
      </c>
      <c r="O124" s="7">
        <v>8</v>
      </c>
      <c r="P124" s="7">
        <v>8</v>
      </c>
      <c r="Q124" s="7"/>
      <c r="R124" s="5">
        <v>1</v>
      </c>
      <c r="S124" s="5" t="e">
        <f>2^((テーブル1[[#This Row],[レア]]-1)/4)</f>
        <v>#VALUE!</v>
      </c>
      <c r="T124" s="5" t="e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4" s="5" t="e">
        <f>テーブル1[[#This Row],[分散度倍率]]*テーブル1[[#This Row],[レア度倍率]]</f>
        <v>#VALUE!</v>
      </c>
      <c r="V124" s="10" t="e">
        <f>テーブル1[[#This Row],[コスト]]*テーブル1[[#This Row],[効率]]</f>
        <v>#VALUE!</v>
      </c>
      <c r="W124" s="9" t="e">
        <f>テーブル1[[#This Row],[基礎Shine]]*テーブル1[[#This Row],[合計値]]/SUM(テーブル1[[#This Row],[基礎Shine]:[基礎Dark]])</f>
        <v>#VALUE!</v>
      </c>
      <c r="X124" s="9" t="e">
        <f>テーブル1[[#This Row],[基礎Fire]]*テーブル1[[#This Row],[合計値]]/SUM(テーブル1[[#This Row],[基礎Shine]:[基礎Dark]])</f>
        <v>#VALUE!</v>
      </c>
      <c r="Y124" s="9" t="e">
        <f>テーブル1[[#This Row],[基礎Wind]]*テーブル1[[#This Row],[合計値]]/SUM(テーブル1[[#This Row],[基礎Shine]:[基礎Dark]])</f>
        <v>#VALUE!</v>
      </c>
      <c r="Z124" s="9" t="e">
        <f>テーブル1[[#This Row],[基礎Gaia]]*テーブル1[[#This Row],[合計値]]/SUM(テーブル1[[#This Row],[基礎Shine]:[基礎Dark]])</f>
        <v>#VALUE!</v>
      </c>
      <c r="AA124" s="9" t="e">
        <f>テーブル1[[#This Row],[基礎Aqua]]*テーブル1[[#This Row],[合計値]]/SUM(テーブル1[[#This Row],[基礎Shine]:[基礎Dark]])</f>
        <v>#VALUE!</v>
      </c>
      <c r="AB124" s="9" t="e">
        <f>テーブル1[[#This Row],[基礎Dark]]*テーブル1[[#This Row],[合計値]]/SUM(テーブル1[[#This Row],[基礎Shine]:[基礎Dark]])</f>
        <v>#VALUE!</v>
      </c>
      <c r="AC124" s="14">
        <v>11</v>
      </c>
      <c r="AD124" s="14">
        <v>3</v>
      </c>
      <c r="AE124" s="14"/>
      <c r="AF124" s="14">
        <v>31</v>
      </c>
      <c r="AG124" s="14">
        <v>13</v>
      </c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3"/>
      <c r="BA12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24" s="13" t="e">
        <f>"item.mirageFairy."&amp;テーブル1[[#This Row],[Type]]&amp;".name="&amp;テーブル1[[#This Row],[英名]]</f>
        <v>#VALUE!</v>
      </c>
      <c r="BC124" s="13" t="e">
        <f>"item.mirageFairy."&amp;テーブル1[[#This Row],[Type]]&amp;".name="&amp;テーブル1[[#This Row],[和名]]</f>
        <v>#VALUE!</v>
      </c>
      <c r="BD124" s="13"/>
    </row>
    <row r="126" spans="1:56" x14ac:dyDescent="0.15">
      <c r="AZ126" s="16"/>
    </row>
    <row r="127" spans="1:56" x14ac:dyDescent="0.15">
      <c r="BA127" s="15"/>
      <c r="BB127" s="15"/>
      <c r="BC12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291</v>
      </c>
      <c r="B1" s="12" t="s">
        <v>290</v>
      </c>
    </row>
    <row r="2" spans="1:2" x14ac:dyDescent="0.15">
      <c r="A2" s="12" t="s">
        <v>261</v>
      </c>
      <c r="B2" s="12" t="s">
        <v>320</v>
      </c>
    </row>
    <row r="3" spans="1:2" x14ac:dyDescent="0.15">
      <c r="A3" s="12" t="s">
        <v>272</v>
      </c>
      <c r="B3" s="12" t="s">
        <v>321</v>
      </c>
    </row>
    <row r="4" spans="1:2" x14ac:dyDescent="0.15">
      <c r="A4" s="12" t="s">
        <v>264</v>
      </c>
      <c r="B4" s="12" t="s">
        <v>322</v>
      </c>
    </row>
    <row r="5" spans="1:2" x14ac:dyDescent="0.15">
      <c r="A5" s="12" t="s">
        <v>281</v>
      </c>
      <c r="B5" s="12" t="s">
        <v>323</v>
      </c>
    </row>
    <row r="6" spans="1:2" x14ac:dyDescent="0.15">
      <c r="A6" s="12" t="s">
        <v>279</v>
      </c>
      <c r="B6" s="12" t="s">
        <v>324</v>
      </c>
    </row>
    <row r="7" spans="1:2" x14ac:dyDescent="0.15">
      <c r="A7" s="12" t="s">
        <v>230</v>
      </c>
      <c r="B7" s="12" t="s">
        <v>325</v>
      </c>
    </row>
    <row r="8" spans="1:2" x14ac:dyDescent="0.15">
      <c r="A8" s="12" t="s">
        <v>241</v>
      </c>
      <c r="B8" s="12" t="s">
        <v>326</v>
      </c>
    </row>
    <row r="9" spans="1:2" x14ac:dyDescent="0.15">
      <c r="A9" s="12" t="s">
        <v>250</v>
      </c>
      <c r="B9" s="12" t="s">
        <v>327</v>
      </c>
    </row>
    <row r="10" spans="1:2" x14ac:dyDescent="0.15">
      <c r="A10" s="12" t="s">
        <v>286</v>
      </c>
      <c r="B10" s="12" t="s">
        <v>328</v>
      </c>
    </row>
    <row r="11" spans="1:2" x14ac:dyDescent="0.15">
      <c r="A11" s="12" t="s">
        <v>271</v>
      </c>
      <c r="B11" s="12" t="s">
        <v>329</v>
      </c>
    </row>
    <row r="12" spans="1:2" x14ac:dyDescent="0.15">
      <c r="A12" s="12" t="s">
        <v>266</v>
      </c>
      <c r="B12" s="12" t="s">
        <v>330</v>
      </c>
    </row>
    <row r="13" spans="1:2" x14ac:dyDescent="0.15">
      <c r="A13" s="12" t="s">
        <v>259</v>
      </c>
      <c r="B13" s="12" t="s">
        <v>331</v>
      </c>
    </row>
    <row r="14" spans="1:2" x14ac:dyDescent="0.15">
      <c r="A14" s="12" t="s">
        <v>288</v>
      </c>
      <c r="B14" s="12" t="s">
        <v>332</v>
      </c>
    </row>
    <row r="15" spans="1:2" x14ac:dyDescent="0.15">
      <c r="A15" s="12" t="s">
        <v>278</v>
      </c>
      <c r="B15" s="12" t="s">
        <v>333</v>
      </c>
    </row>
    <row r="16" spans="1:2" x14ac:dyDescent="0.15">
      <c r="A16" s="12" t="s">
        <v>273</v>
      </c>
      <c r="B16" s="12" t="s">
        <v>334</v>
      </c>
    </row>
    <row r="17" spans="1:2" x14ac:dyDescent="0.15">
      <c r="A17" s="12" t="s">
        <v>239</v>
      </c>
      <c r="B17" s="12" t="s">
        <v>335</v>
      </c>
    </row>
    <row r="18" spans="1:2" x14ac:dyDescent="0.15">
      <c r="A18" s="12" t="s">
        <v>228</v>
      </c>
      <c r="B18" s="12" t="s">
        <v>336</v>
      </c>
    </row>
    <row r="19" spans="1:2" x14ac:dyDescent="0.15">
      <c r="A19" s="12" t="s">
        <v>269</v>
      </c>
      <c r="B19" s="12" t="s">
        <v>337</v>
      </c>
    </row>
    <row r="20" spans="1:2" x14ac:dyDescent="0.15">
      <c r="A20" s="12" t="s">
        <v>243</v>
      </c>
      <c r="B20" s="12" t="s">
        <v>338</v>
      </c>
    </row>
    <row r="21" spans="1:2" x14ac:dyDescent="0.15">
      <c r="A21" s="12" t="s">
        <v>225</v>
      </c>
      <c r="B21" s="12" t="s">
        <v>339</v>
      </c>
    </row>
    <row r="22" spans="1:2" x14ac:dyDescent="0.15">
      <c r="A22" s="12" t="s">
        <v>284</v>
      </c>
      <c r="B22" s="12" t="s">
        <v>340</v>
      </c>
    </row>
    <row r="23" spans="1:2" x14ac:dyDescent="0.15">
      <c r="A23" s="12" t="s">
        <v>275</v>
      </c>
      <c r="B23" s="12" t="s">
        <v>341</v>
      </c>
    </row>
    <row r="24" spans="1:2" x14ac:dyDescent="0.15">
      <c r="A24" s="12" t="s">
        <v>227</v>
      </c>
      <c r="B24" s="12" t="s">
        <v>342</v>
      </c>
    </row>
    <row r="25" spans="1:2" x14ac:dyDescent="0.15">
      <c r="A25" s="12" t="s">
        <v>253</v>
      </c>
      <c r="B25" s="12" t="s">
        <v>343</v>
      </c>
    </row>
    <row r="26" spans="1:2" x14ac:dyDescent="0.15">
      <c r="A26" s="12" t="s">
        <v>283</v>
      </c>
      <c r="B26" s="12" t="s">
        <v>344</v>
      </c>
    </row>
    <row r="27" spans="1:2" x14ac:dyDescent="0.15">
      <c r="A27" s="12" t="s">
        <v>231</v>
      </c>
      <c r="B27" s="12" t="s">
        <v>345</v>
      </c>
    </row>
    <row r="28" spans="1:2" x14ac:dyDescent="0.15">
      <c r="A28" s="12" t="s">
        <v>247</v>
      </c>
      <c r="B28" s="12" t="s">
        <v>346</v>
      </c>
    </row>
    <row r="29" spans="1:2" x14ac:dyDescent="0.15">
      <c r="A29" s="12" t="s">
        <v>252</v>
      </c>
      <c r="B29" s="12" t="s">
        <v>347</v>
      </c>
    </row>
    <row r="30" spans="1:2" x14ac:dyDescent="0.15">
      <c r="A30" s="12" t="s">
        <v>267</v>
      </c>
      <c r="B30" s="12" t="s">
        <v>348</v>
      </c>
    </row>
    <row r="31" spans="1:2" x14ac:dyDescent="0.15">
      <c r="A31" s="12" t="s">
        <v>242</v>
      </c>
      <c r="B31" s="12" t="s">
        <v>349</v>
      </c>
    </row>
    <row r="32" spans="1:2" x14ac:dyDescent="0.15">
      <c r="A32" s="12" t="s">
        <v>276</v>
      </c>
      <c r="B32" s="12" t="s">
        <v>350</v>
      </c>
    </row>
    <row r="33" spans="1:2" x14ac:dyDescent="0.15">
      <c r="A33" s="12" t="s">
        <v>238</v>
      </c>
      <c r="B33" s="12" t="s">
        <v>351</v>
      </c>
    </row>
    <row r="34" spans="1:2" x14ac:dyDescent="0.15">
      <c r="A34" s="12" t="s">
        <v>289</v>
      </c>
      <c r="B34" s="12" t="s">
        <v>352</v>
      </c>
    </row>
    <row r="35" spans="1:2" x14ac:dyDescent="0.15">
      <c r="A35" s="12" t="s">
        <v>245</v>
      </c>
      <c r="B35" s="12" t="s">
        <v>353</v>
      </c>
    </row>
    <row r="36" spans="1:2" x14ac:dyDescent="0.15">
      <c r="A36" s="12" t="s">
        <v>232</v>
      </c>
      <c r="B36" s="12" t="s">
        <v>354</v>
      </c>
    </row>
    <row r="37" spans="1:2" x14ac:dyDescent="0.15">
      <c r="A37" s="12" t="s">
        <v>265</v>
      </c>
      <c r="B37" s="12" t="s">
        <v>355</v>
      </c>
    </row>
    <row r="38" spans="1:2" x14ac:dyDescent="0.15">
      <c r="A38" s="12" t="s">
        <v>240</v>
      </c>
      <c r="B38" s="12" t="s">
        <v>356</v>
      </c>
    </row>
    <row r="39" spans="1:2" x14ac:dyDescent="0.15">
      <c r="A39" s="12" t="s">
        <v>233</v>
      </c>
      <c r="B39" s="12" t="s">
        <v>357</v>
      </c>
    </row>
    <row r="40" spans="1:2" x14ac:dyDescent="0.15">
      <c r="A40" s="12" t="s">
        <v>248</v>
      </c>
      <c r="B40" s="12" t="s">
        <v>358</v>
      </c>
    </row>
    <row r="41" spans="1:2" x14ac:dyDescent="0.15">
      <c r="A41" s="12" t="s">
        <v>260</v>
      </c>
      <c r="B41" s="12" t="s">
        <v>359</v>
      </c>
    </row>
    <row r="42" spans="1:2" x14ac:dyDescent="0.15">
      <c r="A42" s="12" t="s">
        <v>251</v>
      </c>
      <c r="B42" s="12" t="s">
        <v>360</v>
      </c>
    </row>
    <row r="43" spans="1:2" x14ac:dyDescent="0.15">
      <c r="A43" s="12" t="s">
        <v>246</v>
      </c>
      <c r="B43" s="12" t="s">
        <v>361</v>
      </c>
    </row>
    <row r="44" spans="1:2" x14ac:dyDescent="0.15">
      <c r="A44" s="12" t="s">
        <v>229</v>
      </c>
      <c r="B44" s="12" t="s">
        <v>362</v>
      </c>
    </row>
    <row r="45" spans="1:2" x14ac:dyDescent="0.15">
      <c r="A45" s="12" t="s">
        <v>226</v>
      </c>
      <c r="B45" s="12" t="s">
        <v>363</v>
      </c>
    </row>
    <row r="46" spans="1:2" x14ac:dyDescent="0.15">
      <c r="A46" s="12" t="s">
        <v>282</v>
      </c>
      <c r="B46" s="12" t="s">
        <v>364</v>
      </c>
    </row>
    <row r="47" spans="1:2" x14ac:dyDescent="0.15">
      <c r="A47" s="12" t="s">
        <v>236</v>
      </c>
      <c r="B47" s="12" t="s">
        <v>365</v>
      </c>
    </row>
    <row r="48" spans="1:2" x14ac:dyDescent="0.15">
      <c r="A48" s="12" t="s">
        <v>254</v>
      </c>
      <c r="B48" s="12" t="s">
        <v>366</v>
      </c>
    </row>
    <row r="49" spans="1:2" x14ac:dyDescent="0.15">
      <c r="A49" s="12" t="s">
        <v>222</v>
      </c>
      <c r="B49" s="12" t="s">
        <v>367</v>
      </c>
    </row>
    <row r="50" spans="1:2" x14ac:dyDescent="0.15">
      <c r="A50" s="12" t="s">
        <v>237</v>
      </c>
      <c r="B50" s="12" t="s">
        <v>368</v>
      </c>
    </row>
    <row r="51" spans="1:2" x14ac:dyDescent="0.15">
      <c r="A51" s="12" t="s">
        <v>224</v>
      </c>
      <c r="B51" s="12" t="s">
        <v>369</v>
      </c>
    </row>
    <row r="52" spans="1:2" x14ac:dyDescent="0.15">
      <c r="A52" s="12" t="s">
        <v>235</v>
      </c>
      <c r="B52" s="12" t="s">
        <v>370</v>
      </c>
    </row>
    <row r="53" spans="1:2" x14ac:dyDescent="0.15">
      <c r="A53" s="12" t="s">
        <v>262</v>
      </c>
      <c r="B53" s="12" t="s">
        <v>371</v>
      </c>
    </row>
    <row r="54" spans="1:2" x14ac:dyDescent="0.15">
      <c r="A54" s="12" t="s">
        <v>258</v>
      </c>
      <c r="B54" s="12" t="s">
        <v>372</v>
      </c>
    </row>
    <row r="55" spans="1:2" x14ac:dyDescent="0.15">
      <c r="A55" s="12" t="s">
        <v>255</v>
      </c>
      <c r="B55" s="12" t="s">
        <v>373</v>
      </c>
    </row>
    <row r="56" spans="1:2" x14ac:dyDescent="0.15">
      <c r="A56" s="12" t="s">
        <v>257</v>
      </c>
      <c r="B56" s="12" t="s">
        <v>374</v>
      </c>
    </row>
    <row r="57" spans="1:2" x14ac:dyDescent="0.15">
      <c r="A57" s="12" t="s">
        <v>268</v>
      </c>
      <c r="B57" s="12" t="s">
        <v>375</v>
      </c>
    </row>
    <row r="58" spans="1:2" x14ac:dyDescent="0.15">
      <c r="A58" s="12" t="s">
        <v>263</v>
      </c>
      <c r="B58" s="12" t="s">
        <v>376</v>
      </c>
    </row>
    <row r="59" spans="1:2" x14ac:dyDescent="0.15">
      <c r="A59" s="12" t="s">
        <v>234</v>
      </c>
      <c r="B59" s="12" t="s">
        <v>377</v>
      </c>
    </row>
    <row r="60" spans="1:2" x14ac:dyDescent="0.15">
      <c r="A60" s="12" t="s">
        <v>223</v>
      </c>
      <c r="B60" s="12" t="s">
        <v>378</v>
      </c>
    </row>
    <row r="61" spans="1:2" x14ac:dyDescent="0.15">
      <c r="A61" s="12" t="s">
        <v>280</v>
      </c>
      <c r="B61" s="12" t="s">
        <v>379</v>
      </c>
    </row>
    <row r="62" spans="1:2" x14ac:dyDescent="0.15">
      <c r="A62" s="12" t="s">
        <v>277</v>
      </c>
      <c r="B62" s="12" t="s">
        <v>380</v>
      </c>
    </row>
    <row r="63" spans="1:2" x14ac:dyDescent="0.15">
      <c r="A63" s="12" t="s">
        <v>249</v>
      </c>
      <c r="B63" s="12" t="s">
        <v>381</v>
      </c>
    </row>
    <row r="64" spans="1:2" x14ac:dyDescent="0.15">
      <c r="A64" s="12" t="s">
        <v>287</v>
      </c>
      <c r="B64" s="12" t="s">
        <v>382</v>
      </c>
    </row>
    <row r="65" spans="1:2" x14ac:dyDescent="0.15">
      <c r="A65" s="12" t="s">
        <v>270</v>
      </c>
      <c r="B65" s="12" t="s">
        <v>383</v>
      </c>
    </row>
    <row r="66" spans="1:2" x14ac:dyDescent="0.15">
      <c r="A66" s="12" t="s">
        <v>256</v>
      </c>
      <c r="B66" s="12" t="s">
        <v>384</v>
      </c>
    </row>
    <row r="67" spans="1:2" x14ac:dyDescent="0.15">
      <c r="A67" s="12" t="s">
        <v>285</v>
      </c>
      <c r="B67" s="12" t="s">
        <v>385</v>
      </c>
    </row>
    <row r="68" spans="1:2" x14ac:dyDescent="0.15">
      <c r="A68" s="12" t="s">
        <v>244</v>
      </c>
      <c r="B68" s="12" t="s">
        <v>386</v>
      </c>
    </row>
    <row r="69" spans="1:2" x14ac:dyDescent="0.15">
      <c r="A69" s="12" t="s">
        <v>274</v>
      </c>
      <c r="B69" s="12" t="s">
        <v>387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292</v>
      </c>
      <c r="H1" t="s">
        <v>293</v>
      </c>
      <c r="I1" t="s">
        <v>442</v>
      </c>
    </row>
    <row r="2" spans="1:9" x14ac:dyDescent="0.15">
      <c r="A2" t="s">
        <v>390</v>
      </c>
      <c r="B2" t="s">
        <v>404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390</v>
      </c>
      <c r="B3" t="s">
        <v>405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390</v>
      </c>
      <c r="B4" t="s">
        <v>405</v>
      </c>
      <c r="C4" t="s">
        <v>65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390</v>
      </c>
      <c r="B5" t="s">
        <v>406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390</v>
      </c>
      <c r="B6" t="s">
        <v>406</v>
      </c>
      <c r="C6" t="s">
        <v>93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390</v>
      </c>
      <c r="B7" t="s">
        <v>408</v>
      </c>
      <c r="C7" t="s">
        <v>87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390</v>
      </c>
      <c r="B8" t="s">
        <v>408</v>
      </c>
      <c r="C8" t="s">
        <v>89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390</v>
      </c>
      <c r="B9" t="s">
        <v>408</v>
      </c>
      <c r="C9" t="s">
        <v>91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394</v>
      </c>
      <c r="B10" t="s">
        <v>409</v>
      </c>
      <c r="C10" t="s">
        <v>59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394</v>
      </c>
      <c r="B11" t="s">
        <v>410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394</v>
      </c>
      <c r="B12" t="s">
        <v>410</v>
      </c>
      <c r="C12" t="s">
        <v>61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394</v>
      </c>
      <c r="B13" t="s">
        <v>410</v>
      </c>
      <c r="C13" t="s">
        <v>63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398</v>
      </c>
      <c r="B14" t="s">
        <v>411</v>
      </c>
      <c r="C14" t="s">
        <v>47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398</v>
      </c>
      <c r="B15" t="s">
        <v>411</v>
      </c>
      <c r="C15" t="s">
        <v>49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398</v>
      </c>
      <c r="B16" t="s">
        <v>412</v>
      </c>
      <c r="C16" t="s">
        <v>51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398</v>
      </c>
      <c r="B17" t="s">
        <v>412</v>
      </c>
      <c r="C17" t="s">
        <v>53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398</v>
      </c>
      <c r="B18" t="s">
        <v>413</v>
      </c>
      <c r="C18" t="s">
        <v>57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398</v>
      </c>
      <c r="B19" t="s">
        <v>413</v>
      </c>
      <c r="C19" t="s">
        <v>55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393</v>
      </c>
      <c r="B20" t="s">
        <v>414</v>
      </c>
      <c r="C20" t="s">
        <v>107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393</v>
      </c>
      <c r="B21" t="s">
        <v>414</v>
      </c>
      <c r="C21" t="s">
        <v>75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393</v>
      </c>
      <c r="B22" t="s">
        <v>414</v>
      </c>
      <c r="C22" t="s">
        <v>211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393</v>
      </c>
      <c r="B23" t="s">
        <v>414</v>
      </c>
      <c r="C23" t="s">
        <v>426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393</v>
      </c>
      <c r="B24" t="s">
        <v>415</v>
      </c>
      <c r="C24" t="s">
        <v>73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393</v>
      </c>
      <c r="B25" t="s">
        <v>415</v>
      </c>
      <c r="C25" t="s">
        <v>69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393</v>
      </c>
      <c r="B26" t="s">
        <v>415</v>
      </c>
      <c r="C26" t="s">
        <v>109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393</v>
      </c>
      <c r="B27" t="s">
        <v>415</v>
      </c>
      <c r="C27" t="s">
        <v>105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393</v>
      </c>
      <c r="B28" t="s">
        <v>417</v>
      </c>
      <c r="C28" t="s">
        <v>71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396</v>
      </c>
      <c r="B29" t="s">
        <v>418</v>
      </c>
      <c r="C29" t="s">
        <v>77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396</v>
      </c>
      <c r="B30" t="s">
        <v>419</v>
      </c>
      <c r="C30" t="s">
        <v>67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395</v>
      </c>
      <c r="B31" t="s">
        <v>420</v>
      </c>
      <c r="C31" t="s">
        <v>146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395</v>
      </c>
      <c r="B32" t="s">
        <v>420</v>
      </c>
      <c r="C32" t="s">
        <v>81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395</v>
      </c>
      <c r="B33" t="s">
        <v>420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395</v>
      </c>
      <c r="B34" t="s">
        <v>421</v>
      </c>
      <c r="C34" t="s">
        <v>79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392</v>
      </c>
      <c r="B35" t="s">
        <v>422</v>
      </c>
      <c r="C35" t="s">
        <v>101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392</v>
      </c>
      <c r="B36" t="s">
        <v>422</v>
      </c>
      <c r="C36" t="s">
        <v>99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392</v>
      </c>
      <c r="B37" t="s">
        <v>422</v>
      </c>
      <c r="C37" t="s">
        <v>103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392</v>
      </c>
      <c r="B38" t="s">
        <v>423</v>
      </c>
      <c r="C38" t="s">
        <v>97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392</v>
      </c>
      <c r="B39" t="s">
        <v>423</v>
      </c>
      <c r="C39" t="s">
        <v>95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392</v>
      </c>
      <c r="B40" t="s">
        <v>424</v>
      </c>
      <c r="C40" t="s">
        <v>83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392</v>
      </c>
      <c r="B41" t="s">
        <v>424</v>
      </c>
      <c r="C41" t="s">
        <v>85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437</v>
      </c>
      <c r="E42" t="s">
        <v>438</v>
      </c>
      <c r="F42" t="s">
        <v>439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119</v>
      </c>
      <c r="E45">
        <v>1</v>
      </c>
      <c r="F45">
        <v>0.5</v>
      </c>
    </row>
    <row r="46" spans="1:9" x14ac:dyDescent="0.15">
      <c r="D46" t="s">
        <v>131</v>
      </c>
      <c r="E46">
        <v>1</v>
      </c>
      <c r="F46">
        <v>0.5</v>
      </c>
    </row>
    <row r="47" spans="1:9" x14ac:dyDescent="0.15">
      <c r="D47" t="s">
        <v>138</v>
      </c>
      <c r="E47">
        <v>1</v>
      </c>
      <c r="F47">
        <v>0.5</v>
      </c>
    </row>
    <row r="48" spans="1:9" x14ac:dyDescent="0.15">
      <c r="D48" t="s">
        <v>140</v>
      </c>
      <c r="E48">
        <v>2</v>
      </c>
      <c r="F48">
        <v>0.15</v>
      </c>
    </row>
    <row r="49" spans="4:6" x14ac:dyDescent="0.15">
      <c r="D49" t="s">
        <v>121</v>
      </c>
      <c r="E49">
        <v>2</v>
      </c>
      <c r="F49">
        <v>0.15</v>
      </c>
    </row>
    <row r="50" spans="4:6" x14ac:dyDescent="0.15">
      <c r="D50" t="s">
        <v>428</v>
      </c>
      <c r="E50">
        <v>1</v>
      </c>
      <c r="F50">
        <v>0.1</v>
      </c>
    </row>
    <row r="51" spans="4:6" x14ac:dyDescent="0.15">
      <c r="D51" t="s">
        <v>127</v>
      </c>
      <c r="E51">
        <v>1</v>
      </c>
      <c r="F51">
        <v>0.1</v>
      </c>
    </row>
    <row r="52" spans="4:6" x14ac:dyDescent="0.15">
      <c r="D52" t="s">
        <v>124</v>
      </c>
      <c r="E52">
        <v>1</v>
      </c>
      <c r="F52">
        <v>0.1</v>
      </c>
    </row>
    <row r="53" spans="4:6" x14ac:dyDescent="0.15">
      <c r="D53" t="s">
        <v>148</v>
      </c>
      <c r="E53">
        <v>1</v>
      </c>
      <c r="F53">
        <v>0.1</v>
      </c>
    </row>
    <row r="54" spans="4:6" x14ac:dyDescent="0.15">
      <c r="D54" t="s">
        <v>111</v>
      </c>
      <c r="E54">
        <v>2</v>
      </c>
      <c r="F54">
        <v>0.06</v>
      </c>
    </row>
    <row r="55" spans="4:6" x14ac:dyDescent="0.15">
      <c r="D55" t="s">
        <v>151</v>
      </c>
      <c r="E55">
        <v>1</v>
      </c>
      <c r="F55">
        <v>0.05</v>
      </c>
    </row>
    <row r="56" spans="4:6" x14ac:dyDescent="0.15">
      <c r="D56" t="s">
        <v>129</v>
      </c>
      <c r="E56">
        <v>2</v>
      </c>
      <c r="F56">
        <v>0.03</v>
      </c>
    </row>
    <row r="57" spans="4:6" x14ac:dyDescent="0.15">
      <c r="D57" t="s">
        <v>126</v>
      </c>
      <c r="E57">
        <v>2</v>
      </c>
      <c r="F57">
        <v>0.03</v>
      </c>
    </row>
    <row r="58" spans="4:6" x14ac:dyDescent="0.15">
      <c r="D58" t="s">
        <v>142</v>
      </c>
      <c r="E58">
        <v>2</v>
      </c>
      <c r="F58">
        <v>0.03</v>
      </c>
    </row>
    <row r="59" spans="4:6" x14ac:dyDescent="0.15">
      <c r="D59" t="s">
        <v>150</v>
      </c>
      <c r="E59">
        <v>2</v>
      </c>
      <c r="F59">
        <v>0.03</v>
      </c>
    </row>
    <row r="60" spans="4:6" x14ac:dyDescent="0.15">
      <c r="D60" t="s">
        <v>144</v>
      </c>
      <c r="E60">
        <v>2</v>
      </c>
      <c r="F60">
        <v>0.03</v>
      </c>
    </row>
    <row r="61" spans="4:6" x14ac:dyDescent="0.15">
      <c r="D61" t="s">
        <v>169</v>
      </c>
      <c r="E61">
        <v>1</v>
      </c>
      <c r="F61">
        <v>0.02</v>
      </c>
    </row>
    <row r="62" spans="4:6" x14ac:dyDescent="0.15">
      <c r="D62" t="s">
        <v>167</v>
      </c>
      <c r="E62">
        <v>1</v>
      </c>
      <c r="F62">
        <v>0.02</v>
      </c>
    </row>
    <row r="63" spans="4:6" x14ac:dyDescent="0.15">
      <c r="D63" t="s">
        <v>165</v>
      </c>
      <c r="E63">
        <v>1</v>
      </c>
      <c r="F63">
        <v>0.02</v>
      </c>
    </row>
    <row r="64" spans="4:6" x14ac:dyDescent="0.15">
      <c r="D64" t="s">
        <v>113</v>
      </c>
      <c r="E64">
        <v>3</v>
      </c>
      <c r="F64">
        <v>1.7999999999999999E-2</v>
      </c>
    </row>
    <row r="65" spans="4:6" x14ac:dyDescent="0.15">
      <c r="D65" t="s">
        <v>117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153</v>
      </c>
      <c r="E67">
        <v>2</v>
      </c>
      <c r="F67">
        <v>1.4999999999999999E-2</v>
      </c>
    </row>
    <row r="68" spans="4:6" x14ac:dyDescent="0.15">
      <c r="D68" t="s">
        <v>123</v>
      </c>
      <c r="E68">
        <v>3</v>
      </c>
      <c r="F68">
        <v>8.9999999999999993E-3</v>
      </c>
    </row>
    <row r="69" spans="4:6" x14ac:dyDescent="0.15">
      <c r="D69" t="s">
        <v>133</v>
      </c>
      <c r="E69">
        <v>3</v>
      </c>
      <c r="F69">
        <v>8.9999999999999993E-3</v>
      </c>
    </row>
    <row r="70" spans="4:6" x14ac:dyDescent="0.15">
      <c r="D70" t="s">
        <v>171</v>
      </c>
      <c r="E70">
        <v>2</v>
      </c>
      <c r="F70">
        <v>6.0000000000000001E-3</v>
      </c>
    </row>
    <row r="71" spans="4:6" x14ac:dyDescent="0.15">
      <c r="D71" t="s">
        <v>163</v>
      </c>
      <c r="E71">
        <v>2</v>
      </c>
      <c r="F71">
        <v>6.0000000000000001E-3</v>
      </c>
    </row>
    <row r="72" spans="4:6" x14ac:dyDescent="0.15">
      <c r="D72" t="s">
        <v>134</v>
      </c>
      <c r="E72">
        <v>4</v>
      </c>
      <c r="F72">
        <v>5.4000000000000003E-3</v>
      </c>
    </row>
    <row r="73" spans="4:6" x14ac:dyDescent="0.15">
      <c r="D73" t="s">
        <v>136</v>
      </c>
      <c r="E73">
        <v>4</v>
      </c>
      <c r="F73">
        <v>5.4000000000000003E-3</v>
      </c>
    </row>
    <row r="74" spans="4:6" x14ac:dyDescent="0.15">
      <c r="D74" t="s">
        <v>115</v>
      </c>
      <c r="E74">
        <v>4</v>
      </c>
      <c r="F74">
        <v>5.4000000000000003E-3</v>
      </c>
    </row>
    <row r="75" spans="4:6" x14ac:dyDescent="0.15">
      <c r="D75" t="s">
        <v>161</v>
      </c>
      <c r="E75">
        <v>3</v>
      </c>
      <c r="F75">
        <v>4.4999999999999997E-3</v>
      </c>
    </row>
    <row r="76" spans="4:6" x14ac:dyDescent="0.15">
      <c r="D76" t="s">
        <v>175</v>
      </c>
      <c r="E76">
        <v>4</v>
      </c>
      <c r="F76">
        <v>2.7000000000000001E-3</v>
      </c>
    </row>
    <row r="77" spans="4:6" x14ac:dyDescent="0.15">
      <c r="D77" t="s">
        <v>177</v>
      </c>
      <c r="E77">
        <v>4</v>
      </c>
      <c r="F77">
        <v>2.7000000000000001E-3</v>
      </c>
    </row>
    <row r="78" spans="4:6" x14ac:dyDescent="0.15">
      <c r="D78" t="s">
        <v>215</v>
      </c>
      <c r="E78">
        <v>5</v>
      </c>
      <c r="F78">
        <v>8.0999999999999996E-4</v>
      </c>
    </row>
    <row r="79" spans="4:6" x14ac:dyDescent="0.15">
      <c r="D79" t="s">
        <v>173</v>
      </c>
      <c r="E79">
        <v>5</v>
      </c>
      <c r="F79">
        <v>8.0999999999999996E-4</v>
      </c>
    </row>
    <row r="80" spans="4:6" x14ac:dyDescent="0.15">
      <c r="D80" t="s">
        <v>159</v>
      </c>
      <c r="E80">
        <v>4</v>
      </c>
      <c r="F80">
        <v>2.7E-4</v>
      </c>
    </row>
    <row r="81" spans="4:6" x14ac:dyDescent="0.15">
      <c r="D81" t="s">
        <v>155</v>
      </c>
      <c r="E81">
        <v>5</v>
      </c>
      <c r="F81">
        <v>8.1000000000000004E-5</v>
      </c>
    </row>
    <row r="82" spans="4:6" x14ac:dyDescent="0.15">
      <c r="D82" t="s">
        <v>157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2021-11-25T06:28:56Z</dcterms:modified>
</cp:coreProperties>
</file>