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9A4A4A5F-6E44-4CD4-87B1-3306CD4844C6}" xr6:coauthVersionLast="45" xr6:coauthVersionMax="45" xr10:uidLastSave="{00000000-0000-0000-0000-000000000000}"/>
  <bookViews>
    <workbookView xWindow="7410" yWindow="1695" windowWidth="21315" windowHeight="1395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2" i="1" l="1" a="1"/>
  <c r="AW2" i="1" s="1"/>
  <c r="AW3" i="1" a="1"/>
  <c r="AW3" i="1" s="1"/>
  <c r="AW4" i="1" a="1"/>
  <c r="AW4" i="1" s="1"/>
  <c r="AW5" i="1" a="1"/>
  <c r="AW5" i="1" s="1"/>
  <c r="AW6" i="1" a="1"/>
  <c r="AW6" i="1" s="1"/>
  <c r="AW7" i="1" a="1"/>
  <c r="AW7" i="1" s="1"/>
  <c r="AW8" i="1" a="1"/>
  <c r="AW8" i="1" s="1"/>
  <c r="AW9" i="1" a="1"/>
  <c r="AW9" i="1" s="1"/>
  <c r="AW10" i="1" a="1"/>
  <c r="AW10" i="1" s="1"/>
  <c r="AW11" i="1" a="1"/>
  <c r="AW11" i="1" s="1"/>
  <c r="AW12" i="1" a="1"/>
  <c r="AW12" i="1" s="1"/>
  <c r="AW13" i="1" a="1"/>
  <c r="AW13" i="1" s="1"/>
  <c r="AW14" i="1" a="1"/>
  <c r="AW14" i="1" s="1"/>
  <c r="AW15" i="1" a="1"/>
  <c r="AW15" i="1" s="1"/>
  <c r="AW16" i="1" a="1"/>
  <c r="AW16" i="1" s="1"/>
  <c r="AW17" i="1" a="1"/>
  <c r="AW17" i="1" s="1"/>
  <c r="AW18" i="1" a="1"/>
  <c r="AW18" i="1" s="1"/>
  <c r="AW19" i="1" a="1"/>
  <c r="AW19" i="1" s="1"/>
  <c r="AW20" i="1" a="1"/>
  <c r="AW20" i="1" s="1"/>
  <c r="AW21" i="1" a="1"/>
  <c r="AW21" i="1" s="1"/>
  <c r="AW22" i="1" a="1"/>
  <c r="AW22" i="1" s="1"/>
  <c r="AW23" i="1" a="1"/>
  <c r="AW23" i="1" s="1"/>
  <c r="AW24" i="1" a="1"/>
  <c r="AW24" i="1" s="1"/>
  <c r="AW25" i="1" a="1"/>
  <c r="AW25" i="1" s="1"/>
  <c r="AW26" i="1" a="1"/>
  <c r="AW26" i="1" s="1"/>
  <c r="AW27" i="1" a="1"/>
  <c r="AW27" i="1" s="1"/>
  <c r="AW28" i="1" a="1"/>
  <c r="AW28" i="1" s="1"/>
  <c r="AW29" i="1" a="1"/>
  <c r="AW29" i="1" s="1"/>
  <c r="AW30" i="1" a="1"/>
  <c r="AW30" i="1" s="1"/>
  <c r="AW31" i="1" a="1"/>
  <c r="AW31" i="1" s="1"/>
  <c r="AW32" i="1" a="1"/>
  <c r="AW32" i="1" s="1"/>
  <c r="AW33" i="1" a="1"/>
  <c r="AW33" i="1"/>
  <c r="AW34" i="1" a="1"/>
  <c r="AW34" i="1" s="1"/>
  <c r="AW35" i="1" a="1"/>
  <c r="AW35" i="1" s="1"/>
  <c r="AW36" i="1" a="1"/>
  <c r="AW36" i="1" s="1"/>
  <c r="AW37" i="1" a="1"/>
  <c r="AW37" i="1" s="1"/>
  <c r="AW38" i="1" a="1"/>
  <c r="AW38" i="1" s="1"/>
  <c r="AW39" i="1" a="1"/>
  <c r="AW39" i="1" s="1"/>
  <c r="AW40" i="1" a="1"/>
  <c r="AW40" i="1" s="1"/>
  <c r="AW41" i="1" a="1"/>
  <c r="AW41" i="1" s="1"/>
  <c r="AW42" i="1" a="1"/>
  <c r="AW42" i="1" s="1"/>
  <c r="AW43" i="1" a="1"/>
  <c r="AW43" i="1" s="1"/>
  <c r="AW44" i="1" a="1"/>
  <c r="AW44" i="1" s="1"/>
  <c r="AW45" i="1" a="1"/>
  <c r="AW45" i="1" s="1"/>
  <c r="AW46" i="1" a="1"/>
  <c r="AW46" i="1" s="1"/>
  <c r="AW47" i="1" a="1"/>
  <c r="AW47" i="1" s="1"/>
  <c r="AW48" i="1" a="1"/>
  <c r="AW48" i="1" s="1"/>
  <c r="AW49" i="1" a="1"/>
  <c r="AW49" i="1" s="1"/>
  <c r="AW50" i="1" a="1"/>
  <c r="AW50" i="1" s="1"/>
  <c r="AW51" i="1" a="1"/>
  <c r="AW51" i="1" s="1"/>
  <c r="AW52" i="1" a="1"/>
  <c r="AW52" i="1" s="1"/>
  <c r="AW53" i="1" a="1"/>
  <c r="AW53" i="1" s="1"/>
  <c r="AW54" i="1" a="1"/>
  <c r="AW54" i="1" s="1"/>
  <c r="AW55" i="1" a="1"/>
  <c r="AW55" i="1" s="1"/>
  <c r="AW56" i="1" a="1"/>
  <c r="AW56" i="1" s="1"/>
  <c r="AW57" i="1" a="1"/>
  <c r="AW57" i="1" s="1"/>
  <c r="AW58" i="1" a="1"/>
  <c r="AW58" i="1" s="1"/>
  <c r="AW59" i="1" a="1"/>
  <c r="AW59" i="1" s="1"/>
  <c r="AW60" i="1" a="1"/>
  <c r="AW60" i="1" s="1"/>
  <c r="AW61" i="1" a="1"/>
  <c r="AW61" i="1" s="1"/>
  <c r="AW62" i="1" a="1"/>
  <c r="AW62" i="1" s="1"/>
  <c r="AW63" i="1" a="1"/>
  <c r="AW63" i="1" s="1"/>
  <c r="AW64" i="1" a="1"/>
  <c r="AW64" i="1" s="1"/>
  <c r="AW65" i="1" a="1"/>
  <c r="AW65" i="1" s="1"/>
  <c r="AW66" i="1" a="1"/>
  <c r="AW66" i="1" s="1"/>
  <c r="AW67" i="1" a="1"/>
  <c r="AW67" i="1" s="1"/>
  <c r="AW68" i="1" a="1"/>
  <c r="AW68" i="1" s="1"/>
  <c r="AW69" i="1" a="1"/>
  <c r="AW69" i="1" s="1"/>
  <c r="AW70" i="1" a="1"/>
  <c r="AW70" i="1" s="1"/>
  <c r="AW71" i="1" a="1"/>
  <c r="AW71" i="1" s="1"/>
  <c r="AW72" i="1" a="1"/>
  <c r="AW72" i="1" s="1"/>
  <c r="AW73" i="1" a="1"/>
  <c r="AW73" i="1" s="1"/>
  <c r="AW74" i="1" a="1"/>
  <c r="AW74" i="1" s="1"/>
  <c r="AW75" i="1" a="1"/>
  <c r="AW75" i="1" s="1"/>
  <c r="AW76" i="1" a="1"/>
  <c r="AW76" i="1" s="1"/>
  <c r="AW77" i="1" a="1"/>
  <c r="AW77" i="1" s="1"/>
  <c r="AW78" i="1" a="1"/>
  <c r="AW78" i="1" s="1"/>
  <c r="AW79" i="1" a="1"/>
  <c r="AW79" i="1" s="1"/>
  <c r="AW80" i="1" a="1"/>
  <c r="AW80" i="1" s="1"/>
  <c r="AW81" i="1" a="1"/>
  <c r="AW81" i="1" s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S72" i="1" l="1"/>
  <c r="S73" i="1"/>
  <c r="S74" i="1"/>
  <c r="S75" i="1"/>
  <c r="S76" i="1"/>
  <c r="S77" i="1"/>
  <c r="S78" i="1"/>
  <c r="S79" i="1"/>
  <c r="S80" i="1"/>
  <c r="S81" i="1"/>
  <c r="T72" i="1"/>
  <c r="T73" i="1"/>
  <c r="T74" i="1"/>
  <c r="U74" i="1" s="1"/>
  <c r="V74" i="1" s="1"/>
  <c r="T75" i="1"/>
  <c r="T76" i="1"/>
  <c r="T77" i="1"/>
  <c r="T78" i="1"/>
  <c r="U78" i="1" s="1"/>
  <c r="V78" i="1" s="1"/>
  <c r="T79" i="1"/>
  <c r="T80" i="1"/>
  <c r="T81" i="1"/>
  <c r="AU72" i="1"/>
  <c r="AU73" i="1"/>
  <c r="AU74" i="1"/>
  <c r="AU75" i="1"/>
  <c r="AU76" i="1"/>
  <c r="AU77" i="1"/>
  <c r="AU78" i="1"/>
  <c r="AU79" i="1"/>
  <c r="AU80" i="1"/>
  <c r="AU81" i="1"/>
  <c r="AV72" i="1"/>
  <c r="AV73" i="1"/>
  <c r="AV74" i="1"/>
  <c r="AV75" i="1"/>
  <c r="AV76" i="1"/>
  <c r="AV77" i="1"/>
  <c r="AV78" i="1"/>
  <c r="AV79" i="1"/>
  <c r="AV80" i="1"/>
  <c r="AV81" i="1"/>
  <c r="AX72" i="1"/>
  <c r="AX73" i="1"/>
  <c r="AX74" i="1"/>
  <c r="AX75" i="1"/>
  <c r="AX76" i="1"/>
  <c r="AX77" i="1"/>
  <c r="AX78" i="1"/>
  <c r="AX79" i="1"/>
  <c r="AX80" i="1"/>
  <c r="AX81" i="1"/>
  <c r="U80" i="1" l="1"/>
  <c r="V80" i="1" s="1"/>
  <c r="X80" i="1" s="1"/>
  <c r="U76" i="1"/>
  <c r="V76" i="1" s="1"/>
  <c r="W76" i="1" s="1"/>
  <c r="BA76" i="1" s="1"/>
  <c r="U72" i="1"/>
  <c r="V72" i="1" s="1"/>
  <c r="W72" i="1" s="1"/>
  <c r="BA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A79" i="1" s="1"/>
  <c r="U75" i="1"/>
  <c r="V75" i="1" s="1"/>
  <c r="AB75" i="1" s="1"/>
  <c r="Z76" i="1"/>
  <c r="Y76" i="1"/>
  <c r="X74" i="1"/>
  <c r="Z74" i="1"/>
  <c r="AB74" i="1"/>
  <c r="W74" i="1"/>
  <c r="BA74" i="1" s="1"/>
  <c r="Y74" i="1"/>
  <c r="AA74" i="1"/>
  <c r="X78" i="1"/>
  <c r="Z78" i="1"/>
  <c r="AB78" i="1"/>
  <c r="W78" i="1"/>
  <c r="BA78" i="1" s="1"/>
  <c r="Y78" i="1"/>
  <c r="AA78" i="1"/>
  <c r="AU2" i="1"/>
  <c r="AU3" i="1"/>
  <c r="AU22" i="1"/>
  <c r="AU4" i="1"/>
  <c r="AU30" i="1"/>
  <c r="AU5" i="1"/>
  <c r="AU12" i="1"/>
  <c r="AU23" i="1"/>
  <c r="AU6" i="1"/>
  <c r="AU7" i="1"/>
  <c r="AU13" i="1"/>
  <c r="AU24" i="1"/>
  <c r="AU8" i="1"/>
  <c r="AU14" i="1"/>
  <c r="AU9" i="1"/>
  <c r="AU25" i="1"/>
  <c r="AU10" i="1"/>
  <c r="AU26" i="1"/>
  <c r="AU59" i="1"/>
  <c r="AU62" i="1"/>
  <c r="AU63" i="1"/>
  <c r="AU11" i="1"/>
  <c r="AU15" i="1"/>
  <c r="AU27" i="1"/>
  <c r="AU31" i="1"/>
  <c r="AU52" i="1"/>
  <c r="AU53" i="1"/>
  <c r="AU54" i="1"/>
  <c r="AU55" i="1"/>
  <c r="AU56" i="1"/>
  <c r="AU64" i="1"/>
  <c r="AU65" i="1"/>
  <c r="AU16" i="1"/>
  <c r="AU17" i="1"/>
  <c r="AU28" i="1"/>
  <c r="AU29" i="1"/>
  <c r="AU66" i="1"/>
  <c r="AU18" i="1"/>
  <c r="AU19" i="1"/>
  <c r="AU42" i="1"/>
  <c r="AU43" i="1"/>
  <c r="AU44" i="1"/>
  <c r="AU57" i="1"/>
  <c r="AU60" i="1"/>
  <c r="AU20" i="1"/>
  <c r="AU21" i="1"/>
  <c r="AU32" i="1"/>
  <c r="AU33" i="1"/>
  <c r="AU45" i="1"/>
  <c r="AU46" i="1"/>
  <c r="AU47" i="1"/>
  <c r="AU48" i="1"/>
  <c r="AU49" i="1"/>
  <c r="AU58" i="1"/>
  <c r="AU61" i="1"/>
  <c r="AU67" i="1"/>
  <c r="AU68" i="1"/>
  <c r="AU69" i="1"/>
  <c r="AU70" i="1"/>
  <c r="AU71" i="1"/>
  <c r="AU50" i="1"/>
  <c r="AU34" i="1"/>
  <c r="AU35" i="1"/>
  <c r="AU36" i="1"/>
  <c r="AU37" i="1"/>
  <c r="AU38" i="1"/>
  <c r="AU39" i="1"/>
  <c r="AU40" i="1"/>
  <c r="AU41" i="1"/>
  <c r="AU51" i="1"/>
  <c r="S71" i="1"/>
  <c r="T71" i="1"/>
  <c r="AV71" i="1"/>
  <c r="AX71" i="1"/>
  <c r="S65" i="1"/>
  <c r="T65" i="1"/>
  <c r="AV65" i="1"/>
  <c r="AX65" i="1"/>
  <c r="S63" i="1"/>
  <c r="T63" i="1"/>
  <c r="AV63" i="1"/>
  <c r="AX63" i="1"/>
  <c r="S70" i="1"/>
  <c r="T70" i="1"/>
  <c r="AV70" i="1"/>
  <c r="AX70" i="1"/>
  <c r="S69" i="1"/>
  <c r="T69" i="1"/>
  <c r="AV69" i="1"/>
  <c r="AX69" i="1"/>
  <c r="S66" i="1"/>
  <c r="T66" i="1"/>
  <c r="AV66" i="1"/>
  <c r="AX66" i="1"/>
  <c r="S68" i="1"/>
  <c r="T68" i="1"/>
  <c r="AV68" i="1"/>
  <c r="AX68" i="1"/>
  <c r="S67" i="1"/>
  <c r="T67" i="1"/>
  <c r="AV67" i="1"/>
  <c r="AX67" i="1"/>
  <c r="S62" i="1"/>
  <c r="T62" i="1"/>
  <c r="AV62" i="1"/>
  <c r="AX62" i="1"/>
  <c r="S64" i="1"/>
  <c r="T64" i="1"/>
  <c r="AV64" i="1"/>
  <c r="AX64" i="1"/>
  <c r="AB76" i="1" l="1"/>
  <c r="X76" i="1"/>
  <c r="Y72" i="1"/>
  <c r="Z80" i="1"/>
  <c r="AA80" i="1"/>
  <c r="Y80" i="1"/>
  <c r="AB80" i="1"/>
  <c r="AA72" i="1"/>
  <c r="W80" i="1"/>
  <c r="BA80" i="1" s="1"/>
  <c r="Z72" i="1"/>
  <c r="AB72" i="1"/>
  <c r="X72" i="1"/>
  <c r="AA76" i="1"/>
  <c r="AB77" i="1"/>
  <c r="Z75" i="1"/>
  <c r="Y77" i="1"/>
  <c r="W77" i="1"/>
  <c r="BA77" i="1" s="1"/>
  <c r="Z77" i="1"/>
  <c r="X77" i="1"/>
  <c r="Y73" i="1"/>
  <c r="Y81" i="1"/>
  <c r="W81" i="1"/>
  <c r="BA81" i="1" s="1"/>
  <c r="AB81" i="1"/>
  <c r="Z81" i="1"/>
  <c r="X81" i="1"/>
  <c r="AB73" i="1"/>
  <c r="W73" i="1"/>
  <c r="BA73" i="1" s="1"/>
  <c r="Z73" i="1"/>
  <c r="X73" i="1"/>
  <c r="AA79" i="1"/>
  <c r="Y79" i="1"/>
  <c r="AB79" i="1"/>
  <c r="Z79" i="1"/>
  <c r="W75" i="1"/>
  <c r="BA75" i="1" s="1"/>
  <c r="X79" i="1"/>
  <c r="AA75" i="1"/>
  <c r="AZ76" i="1"/>
  <c r="Y75" i="1"/>
  <c r="X75" i="1"/>
  <c r="AZ74" i="1"/>
  <c r="AZ78" i="1"/>
  <c r="U68" i="1"/>
  <c r="V68" i="1" s="1"/>
  <c r="AB68" i="1" s="1"/>
  <c r="U62" i="1"/>
  <c r="V62" i="1" s="1"/>
  <c r="X62" i="1" s="1"/>
  <c r="U69" i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A66" i="1" s="1"/>
  <c r="U70" i="1"/>
  <c r="V70" i="1" s="1"/>
  <c r="Z70" i="1" s="1"/>
  <c r="U65" i="1"/>
  <c r="V65" i="1" s="1"/>
  <c r="W65" i="1" s="1"/>
  <c r="BA65" i="1" s="1"/>
  <c r="U63" i="1"/>
  <c r="V63" i="1" s="1"/>
  <c r="V69" i="1"/>
  <c r="W69" i="1" s="1"/>
  <c r="BA69" i="1" s="1"/>
  <c r="AZ72" i="1" l="1"/>
  <c r="AZ80" i="1"/>
  <c r="AZ75" i="1"/>
  <c r="AZ77" i="1"/>
  <c r="AZ73" i="1"/>
  <c r="AZ81" i="1"/>
  <c r="AZ79" i="1"/>
  <c r="W71" i="1"/>
  <c r="BA71" i="1" s="1"/>
  <c r="AA71" i="1"/>
  <c r="Z71" i="1"/>
  <c r="Y71" i="1"/>
  <c r="AB71" i="1"/>
  <c r="Y70" i="1"/>
  <c r="W70" i="1"/>
  <c r="BA70" i="1" s="1"/>
  <c r="AA70" i="1"/>
  <c r="AB63" i="1"/>
  <c r="AA63" i="1"/>
  <c r="Z63" i="1"/>
  <c r="X63" i="1"/>
  <c r="W63" i="1"/>
  <c r="BA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A62" i="1" s="1"/>
  <c r="X67" i="1"/>
  <c r="AB62" i="1"/>
  <c r="Z67" i="1"/>
  <c r="AB66" i="1"/>
  <c r="Y67" i="1"/>
  <c r="X69" i="1"/>
  <c r="Y69" i="1"/>
  <c r="AA69" i="1"/>
  <c r="Z69" i="1"/>
  <c r="W67" i="1"/>
  <c r="BA67" i="1" s="1"/>
  <c r="Z66" i="1"/>
  <c r="AA66" i="1"/>
  <c r="X66" i="1"/>
  <c r="Y64" i="1"/>
  <c r="AA67" i="1"/>
  <c r="Y66" i="1"/>
  <c r="Z68" i="1"/>
  <c r="X68" i="1"/>
  <c r="AA68" i="1"/>
  <c r="Y68" i="1"/>
  <c r="W68" i="1"/>
  <c r="BA68" i="1" s="1"/>
  <c r="W64" i="1"/>
  <c r="BA64" i="1" s="1"/>
  <c r="X64" i="1"/>
  <c r="AB64" i="1"/>
  <c r="Z64" i="1"/>
  <c r="AZ71" i="1" l="1"/>
  <c r="AZ70" i="1"/>
  <c r="AZ63" i="1"/>
  <c r="AZ65" i="1"/>
  <c r="AZ67" i="1"/>
  <c r="AZ69" i="1"/>
  <c r="AZ62" i="1"/>
  <c r="AZ68" i="1"/>
  <c r="AZ66" i="1"/>
  <c r="AZ64" i="1"/>
  <c r="AX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A57" i="1" s="1"/>
  <c r="U53" i="1"/>
  <c r="V53" i="1" s="1"/>
  <c r="Y53" i="1" s="1"/>
  <c r="U58" i="1"/>
  <c r="V58" i="1" s="1"/>
  <c r="Z58" i="1" s="1"/>
  <c r="U54" i="1"/>
  <c r="V54" i="1" s="1"/>
  <c r="W54" i="1" s="1"/>
  <c r="BA54" i="1" s="1"/>
  <c r="U60" i="1"/>
  <c r="V60" i="1" s="1"/>
  <c r="Y60" i="1" s="1"/>
  <c r="U56" i="1"/>
  <c r="V56" i="1" s="1"/>
  <c r="W56" i="1" s="1"/>
  <c r="BA56" i="1" s="1"/>
  <c r="U52" i="1"/>
  <c r="V52" i="1" s="1"/>
  <c r="W52" i="1" s="1"/>
  <c r="BA52" i="1" s="1"/>
  <c r="U59" i="1"/>
  <c r="V59" i="1" s="1"/>
  <c r="W59" i="1" s="1"/>
  <c r="BA59" i="1" s="1"/>
  <c r="U55" i="1"/>
  <c r="V55" i="1" s="1"/>
  <c r="Z55" i="1" s="1"/>
  <c r="X61" i="1" l="1"/>
  <c r="W61" i="1"/>
  <c r="BA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A58" i="1" s="1"/>
  <c r="Y54" i="1"/>
  <c r="X54" i="1"/>
  <c r="AB58" i="1"/>
  <c r="Y58" i="1"/>
  <c r="AA58" i="1"/>
  <c r="AA60" i="1"/>
  <c r="Y55" i="1"/>
  <c r="X59" i="1"/>
  <c r="Y59" i="1"/>
  <c r="W55" i="1"/>
  <c r="BA55" i="1" s="1"/>
  <c r="X55" i="1"/>
  <c r="Z60" i="1"/>
  <c r="AB56" i="1"/>
  <c r="W60" i="1"/>
  <c r="BA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A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U48" i="1"/>
  <c r="AZ61" i="1"/>
  <c r="U51" i="1"/>
  <c r="V51" i="1" s="1"/>
  <c r="X51" i="1" s="1"/>
  <c r="U49" i="1"/>
  <c r="V49" i="1" s="1"/>
  <c r="W49" i="1" s="1"/>
  <c r="BA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AZ52" i="1"/>
  <c r="AZ58" i="1"/>
  <c r="AZ54" i="1"/>
  <c r="AZ59" i="1"/>
  <c r="AZ55" i="1"/>
  <c r="AZ57" i="1"/>
  <c r="AZ60" i="1"/>
  <c r="AZ53" i="1"/>
  <c r="AZ56" i="1"/>
  <c r="V50" i="1"/>
  <c r="W50" i="1" s="1"/>
  <c r="BA50" i="1" s="1"/>
  <c r="V48" i="1"/>
  <c r="X48" i="1" s="1"/>
  <c r="V43" i="1"/>
  <c r="Z43" i="1" s="1"/>
  <c r="V47" i="1"/>
  <c r="AB47" i="1" s="1"/>
  <c r="AY84" i="1"/>
  <c r="AX84" i="1"/>
  <c r="AW84" i="1"/>
  <c r="AV84" i="1"/>
  <c r="T84" i="1"/>
  <c r="S84" i="1"/>
  <c r="AY83" i="1"/>
  <c r="AX83" i="1"/>
  <c r="AW83" i="1"/>
  <c r="AV83" i="1"/>
  <c r="T83" i="1"/>
  <c r="S83" i="1"/>
  <c r="AY82" i="1"/>
  <c r="AX82" i="1"/>
  <c r="AW82" i="1"/>
  <c r="AV82" i="1"/>
  <c r="T82" i="1"/>
  <c r="S82" i="1"/>
  <c r="AA46" i="1" l="1"/>
  <c r="Y48" i="1"/>
  <c r="AB46" i="1"/>
  <c r="Z46" i="1"/>
  <c r="Y51" i="1"/>
  <c r="W51" i="1"/>
  <c r="BA51" i="1" s="1"/>
  <c r="AB51" i="1"/>
  <c r="Z51" i="1"/>
  <c r="AA51" i="1"/>
  <c r="Z48" i="1"/>
  <c r="Y42" i="1"/>
  <c r="W46" i="1"/>
  <c r="BA46" i="1" s="1"/>
  <c r="AB42" i="1"/>
  <c r="Z50" i="1"/>
  <c r="X50" i="1"/>
  <c r="AB50" i="1"/>
  <c r="AA50" i="1"/>
  <c r="Z42" i="1"/>
  <c r="AA42" i="1"/>
  <c r="W42" i="1"/>
  <c r="BA42" i="1" s="1"/>
  <c r="Y46" i="1"/>
  <c r="AB48" i="1"/>
  <c r="AA48" i="1"/>
  <c r="Y50" i="1"/>
  <c r="W48" i="1"/>
  <c r="BA48" i="1" s="1"/>
  <c r="AA43" i="1"/>
  <c r="X43" i="1"/>
  <c r="Y47" i="1"/>
  <c r="AA47" i="1"/>
  <c r="X45" i="1"/>
  <c r="Y45" i="1"/>
  <c r="W45" i="1"/>
  <c r="BA45" i="1" s="1"/>
  <c r="Y49" i="1"/>
  <c r="Z47" i="1"/>
  <c r="X47" i="1"/>
  <c r="AA45" i="1"/>
  <c r="Z45" i="1"/>
  <c r="W47" i="1"/>
  <c r="BA47" i="1" s="1"/>
  <c r="Y43" i="1"/>
  <c r="W43" i="1"/>
  <c r="BA43" i="1" s="1"/>
  <c r="AA49" i="1"/>
  <c r="AB49" i="1"/>
  <c r="AB43" i="1"/>
  <c r="Z49" i="1"/>
  <c r="X49" i="1"/>
  <c r="Z44" i="1"/>
  <c r="W44" i="1"/>
  <c r="BA44" i="1" s="1"/>
  <c r="Y44" i="1"/>
  <c r="AB44" i="1"/>
  <c r="X44" i="1"/>
  <c r="U84" i="1"/>
  <c r="V84" i="1" s="1"/>
  <c r="AA84" i="1" s="1"/>
  <c r="U83" i="1"/>
  <c r="V83" i="1" s="1"/>
  <c r="AA83" i="1" s="1"/>
  <c r="U82" i="1"/>
  <c r="V82" i="1" s="1"/>
  <c r="Z82" i="1" s="1"/>
  <c r="I2" i="4"/>
  <c r="I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F41" i="4"/>
  <c r="H41" i="4" s="1"/>
  <c r="I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F5" i="4"/>
  <c r="H5" i="4" s="1"/>
  <c r="F3" i="4"/>
  <c r="H3" i="4" s="1"/>
  <c r="F2" i="4"/>
  <c r="H2" i="4" s="1"/>
  <c r="F4" i="4"/>
  <c r="H4" i="4" s="1"/>
  <c r="I4" i="4" s="1"/>
  <c r="AZ46" i="1" l="1"/>
  <c r="AZ51" i="1"/>
  <c r="AZ42" i="1"/>
  <c r="AZ50" i="1"/>
  <c r="AZ49" i="1"/>
  <c r="AZ48" i="1"/>
  <c r="AZ43" i="1"/>
  <c r="AZ44" i="1"/>
  <c r="AZ45" i="1"/>
  <c r="AZ47" i="1"/>
  <c r="W84" i="1"/>
  <c r="Y84" i="1"/>
  <c r="X84" i="1"/>
  <c r="AB84" i="1"/>
  <c r="Z84" i="1"/>
  <c r="W83" i="1"/>
  <c r="Z83" i="1"/>
  <c r="X83" i="1"/>
  <c r="Y83" i="1"/>
  <c r="AB83" i="1"/>
  <c r="X82" i="1"/>
  <c r="AA82" i="1"/>
  <c r="AB82" i="1"/>
  <c r="Y82" i="1"/>
  <c r="W82" i="1"/>
  <c r="S35" i="1"/>
  <c r="S37" i="1"/>
  <c r="S29" i="1"/>
  <c r="S11" i="1"/>
  <c r="S28" i="1"/>
  <c r="S27" i="1"/>
  <c r="S31" i="1"/>
  <c r="T35" i="1"/>
  <c r="U35" i="1" s="1"/>
  <c r="T37" i="1"/>
  <c r="T29" i="1"/>
  <c r="T11" i="1"/>
  <c r="T28" i="1"/>
  <c r="U28" i="1" s="1"/>
  <c r="T27" i="1"/>
  <c r="T31" i="1"/>
  <c r="S5" i="1"/>
  <c r="S12" i="1"/>
  <c r="S23" i="1"/>
  <c r="S30" i="1"/>
  <c r="S39" i="1"/>
  <c r="S38" i="1"/>
  <c r="S36" i="1"/>
  <c r="T5" i="1"/>
  <c r="T12" i="1"/>
  <c r="T23" i="1"/>
  <c r="U23" i="1" s="1"/>
  <c r="T30" i="1"/>
  <c r="T39" i="1"/>
  <c r="T38" i="1"/>
  <c r="T36" i="1"/>
  <c r="U36" i="1" s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U25" i="1" s="1"/>
  <c r="T26" i="1"/>
  <c r="T10" i="1"/>
  <c r="T6" i="1"/>
  <c r="T13" i="1"/>
  <c r="U13" i="1" s="1"/>
  <c r="T24" i="1"/>
  <c r="T22" i="1"/>
  <c r="T20" i="1"/>
  <c r="T17" i="1"/>
  <c r="U17" i="1" s="1"/>
  <c r="T18" i="1"/>
  <c r="T16" i="1"/>
  <c r="T15" i="1"/>
  <c r="T19" i="1"/>
  <c r="U19" i="1" s="1"/>
  <c r="T34" i="1"/>
  <c r="T21" i="1"/>
  <c r="T32" i="1"/>
  <c r="T40" i="1"/>
  <c r="U40" i="1" s="1"/>
  <c r="T41" i="1"/>
  <c r="U41" i="1" l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A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V13" i="1"/>
  <c r="W13" i="1" s="1"/>
  <c r="BA13" i="1" s="1"/>
  <c r="V36" i="1"/>
  <c r="Z36" i="1" s="1"/>
  <c r="V17" i="1"/>
  <c r="Z17" i="1" s="1"/>
  <c r="V28" i="1"/>
  <c r="X28" i="1" s="1"/>
  <c r="V19" i="1"/>
  <c r="X19" i="1" s="1"/>
  <c r="V40" i="1"/>
  <c r="Z40" i="1" s="1"/>
  <c r="V25" i="1"/>
  <c r="AA25" i="1" s="1"/>
  <c r="V23" i="1"/>
  <c r="W23" i="1" s="1"/>
  <c r="BA23" i="1" s="1"/>
  <c r="V35" i="1"/>
  <c r="Z35" i="1" s="1"/>
  <c r="W20" i="1" l="1"/>
  <c r="BA20" i="1" s="1"/>
  <c r="AA26" i="1"/>
  <c r="Y2" i="1"/>
  <c r="W2" i="1"/>
  <c r="BA2" i="1" s="1"/>
  <c r="Z2" i="1"/>
  <c r="Z34" i="1"/>
  <c r="Y34" i="1"/>
  <c r="Z26" i="1"/>
  <c r="X26" i="1"/>
  <c r="AB26" i="1"/>
  <c r="AA34" i="1"/>
  <c r="X36" i="1"/>
  <c r="Y36" i="1"/>
  <c r="W28" i="1"/>
  <c r="BA28" i="1" s="1"/>
  <c r="AA2" i="1"/>
  <c r="AA36" i="1"/>
  <c r="AB36" i="1"/>
  <c r="AB28" i="1"/>
  <c r="Z28" i="1"/>
  <c r="Z16" i="1"/>
  <c r="AA16" i="1"/>
  <c r="X34" i="1"/>
  <c r="Y16" i="1"/>
  <c r="Y28" i="1"/>
  <c r="W34" i="1"/>
  <c r="BA34" i="1" s="1"/>
  <c r="X16" i="1"/>
  <c r="W26" i="1"/>
  <c r="BA26" i="1" s="1"/>
  <c r="X3" i="1"/>
  <c r="Z33" i="1"/>
  <c r="Y33" i="1"/>
  <c r="AA3" i="1"/>
  <c r="W33" i="1"/>
  <c r="BA33" i="1" s="1"/>
  <c r="X18" i="1"/>
  <c r="W18" i="1"/>
  <c r="BA18" i="1" s="1"/>
  <c r="Z3" i="1"/>
  <c r="Y3" i="1"/>
  <c r="AB18" i="1"/>
  <c r="AA18" i="1"/>
  <c r="Y19" i="1"/>
  <c r="AA21" i="1"/>
  <c r="Y21" i="1"/>
  <c r="Z37" i="1"/>
  <c r="Z25" i="1"/>
  <c r="Z24" i="1"/>
  <c r="W24" i="1"/>
  <c r="BA24" i="1" s="1"/>
  <c r="X24" i="1"/>
  <c r="AB24" i="1"/>
  <c r="AA24" i="1"/>
  <c r="Z7" i="1"/>
  <c r="X7" i="1"/>
  <c r="Z21" i="1"/>
  <c r="Z18" i="1"/>
  <c r="X33" i="1"/>
  <c r="AB21" i="1"/>
  <c r="W37" i="1"/>
  <c r="BA37" i="1" s="1"/>
  <c r="Y25" i="1"/>
  <c r="W25" i="1"/>
  <c r="BA25" i="1" s="1"/>
  <c r="X25" i="1"/>
  <c r="AB32" i="1"/>
  <c r="Y37" i="1"/>
  <c r="Z23" i="1"/>
  <c r="W3" i="1"/>
  <c r="BA3" i="1" s="1"/>
  <c r="Z19" i="1"/>
  <c r="AA32" i="1"/>
  <c r="AB7" i="1"/>
  <c r="AB31" i="1"/>
  <c r="X37" i="1"/>
  <c r="X41" i="1"/>
  <c r="Y20" i="1"/>
  <c r="Z20" i="1"/>
  <c r="AB20" i="1"/>
  <c r="W19" i="1"/>
  <c r="BA19" i="1" s="1"/>
  <c r="AA19" i="1"/>
  <c r="Y7" i="1"/>
  <c r="W32" i="1"/>
  <c r="BA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A22" i="1" s="1"/>
  <c r="AB6" i="1"/>
  <c r="Z6" i="1"/>
  <c r="W6" i="1"/>
  <c r="BA6" i="1" s="1"/>
  <c r="AA6" i="1"/>
  <c r="X13" i="1"/>
  <c r="Y13" i="1"/>
  <c r="AB9" i="1"/>
  <c r="AA4" i="1"/>
  <c r="Y17" i="1"/>
  <c r="X40" i="1"/>
  <c r="W9" i="1"/>
  <c r="BA9" i="1" s="1"/>
  <c r="X22" i="1"/>
  <c r="AB10" i="1"/>
  <c r="AA35" i="1"/>
  <c r="W41" i="1"/>
  <c r="BA41" i="1" s="1"/>
  <c r="Y40" i="1"/>
  <c r="X17" i="1"/>
  <c r="W17" i="1"/>
  <c r="BA17" i="1" s="1"/>
  <c r="Y41" i="1"/>
  <c r="AA40" i="1"/>
  <c r="AB4" i="1"/>
  <c r="AB41" i="1"/>
  <c r="Y4" i="1"/>
  <c r="X9" i="1"/>
  <c r="AA22" i="1"/>
  <c r="Z22" i="1"/>
  <c r="X35" i="1"/>
  <c r="W40" i="1"/>
  <c r="BA40" i="1" s="1"/>
  <c r="W4" i="1"/>
  <c r="BA4" i="1" s="1"/>
  <c r="Z9" i="1"/>
  <c r="W5" i="1"/>
  <c r="BA5" i="1" s="1"/>
  <c r="Z15" i="1"/>
  <c r="Y35" i="1"/>
  <c r="AB40" i="1"/>
  <c r="AB22" i="1"/>
  <c r="AA31" i="1"/>
  <c r="Y39" i="1"/>
  <c r="AA9" i="1"/>
  <c r="AB17" i="1"/>
  <c r="X4" i="1"/>
  <c r="AB13" i="1"/>
  <c r="W12" i="1"/>
  <c r="BA12" i="1" s="1"/>
  <c r="AB27" i="1"/>
  <c r="Y29" i="1"/>
  <c r="AB38" i="1"/>
  <c r="W14" i="1"/>
  <c r="BA14" i="1" s="1"/>
  <c r="Z10" i="1"/>
  <c r="X14" i="1"/>
  <c r="Z29" i="1"/>
  <c r="W38" i="1"/>
  <c r="BA38" i="1" s="1"/>
  <c r="X38" i="1"/>
  <c r="Z8" i="1"/>
  <c r="AA8" i="1"/>
  <c r="AA10" i="1"/>
  <c r="AB29" i="1"/>
  <c r="W29" i="1"/>
  <c r="BA29" i="1" s="1"/>
  <c r="AA12" i="1"/>
  <c r="X5" i="1"/>
  <c r="Z5" i="1"/>
  <c r="AA5" i="1"/>
  <c r="Y23" i="1"/>
  <c r="X6" i="1"/>
  <c r="Y32" i="1"/>
  <c r="AA20" i="1"/>
  <c r="AB19" i="1"/>
  <c r="W7" i="1"/>
  <c r="BA7" i="1" s="1"/>
  <c r="AB2" i="1"/>
  <c r="W11" i="1"/>
  <c r="BA11" i="1" s="1"/>
  <c r="AA30" i="1"/>
  <c r="W10" i="1"/>
  <c r="BA10" i="1" s="1"/>
  <c r="W15" i="1"/>
  <c r="BA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A16" i="1" s="1"/>
  <c r="AB33" i="1"/>
  <c r="AA28" i="1"/>
  <c r="AA37" i="1"/>
  <c r="W36" i="1"/>
  <c r="BA36" i="1" s="1"/>
  <c r="W21" i="1"/>
  <c r="BA21" i="1" s="1"/>
  <c r="X32" i="1"/>
  <c r="AB12" i="1"/>
  <c r="AA23" i="1"/>
  <c r="W31" i="1"/>
  <c r="BA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A27" i="1" s="1"/>
  <c r="AA27" i="1"/>
  <c r="W35" i="1"/>
  <c r="BA35" i="1" s="1"/>
  <c r="W39" i="1"/>
  <c r="BA39" i="1" s="1"/>
  <c r="Z27" i="1"/>
  <c r="X30" i="1"/>
  <c r="AB30" i="1"/>
  <c r="Y30" i="1"/>
  <c r="W30" i="1"/>
  <c r="BA30" i="1" s="1"/>
  <c r="AZ40" i="1" l="1"/>
  <c r="AZ23" i="1"/>
  <c r="AZ26" i="1"/>
  <c r="AZ2" i="1"/>
  <c r="AZ11" i="1"/>
  <c r="AZ20" i="1"/>
  <c r="AZ8" i="1"/>
  <c r="AZ13" i="1"/>
  <c r="AZ29" i="1"/>
  <c r="AZ22" i="1"/>
  <c r="AZ32" i="1"/>
  <c r="AZ37" i="1"/>
  <c r="AZ30" i="1"/>
  <c r="AZ31" i="1"/>
  <c r="AZ21" i="1"/>
  <c r="AZ15" i="1"/>
  <c r="AZ5" i="1"/>
  <c r="AZ41" i="1"/>
  <c r="AZ9" i="1"/>
  <c r="AZ6" i="1"/>
  <c r="AZ3" i="1"/>
  <c r="AZ18" i="1"/>
  <c r="AZ28" i="1"/>
  <c r="AZ39" i="1"/>
  <c r="AZ36" i="1"/>
  <c r="AZ16" i="1"/>
  <c r="AZ10" i="1"/>
  <c r="AZ7" i="1"/>
  <c r="AZ38" i="1"/>
  <c r="AZ14" i="1"/>
  <c r="AZ12" i="1"/>
  <c r="AZ17" i="1"/>
  <c r="AZ25" i="1"/>
  <c r="AZ24" i="1"/>
  <c r="AZ34" i="1"/>
  <c r="AZ27" i="1"/>
  <c r="AZ35" i="1"/>
  <c r="AZ4" i="1"/>
  <c r="AZ19" i="1"/>
  <c r="AZ33" i="1"/>
</calcChain>
</file>

<file path=xl/sharedStrings.xml><?xml version="1.0" encoding="utf-8"?>
<sst xmlns="http://schemas.openxmlformats.org/spreadsheetml/2006/main" count="941" uniqueCount="727">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</sst>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0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A81" totalsRowShown="0" headerRowDxfId="59" dataDxfId="58">
  <autoFilter ref="A1:BA81" xr:uid="{75B54AD4-ACAB-4F59-97B1-A32EA130B0BF}"/>
  <sortState xmlns:xlrd2="http://schemas.microsoft.com/office/spreadsheetml/2017/richdata2" ref="A2:BA81">
    <sortCondition ref="A1:A81"/>
  </sortState>
  <tableColumns count="53">
    <tableColumn id="1" xr3:uid="{6147C270-8C7A-4819-9E28-350D0331C4D0}" name="No" dataDxfId="57"/>
    <tableColumn id="26" xr3:uid="{7E104AB5-5E29-4B6A-BFBB-37072B207152}" name="階級" dataDxfId="56"/>
    <tableColumn id="34" xr3:uid="{BEFDB93C-CC3C-473D-9156-A784BE96DC6E}" name="分類" dataDxfId="55"/>
    <tableColumn id="23" xr3:uid="{5638B175-C2AF-4D6D-86F0-67835CFC7917}" name="タイプ" dataDxfId="54"/>
    <tableColumn id="2" xr3:uid="{D470D4EF-3C6C-4E71-B7BA-8C149342046D}" name="Type" dataDxfId="53"/>
    <tableColumn id="30" xr3:uid="{33B63A19-8CBA-411B-A1BD-A133496C6BAF}" name="短縮和名" dataDxfId="52"/>
    <tableColumn id="3" xr3:uid="{E535B2E0-7C7F-41D2-9743-A0F1B6F764D8}" name="和名" dataDxfId="51"/>
    <tableColumn id="4" xr3:uid="{3F619E31-811F-4382-B4D5-C3C1F037EFDB}" name="英名" dataDxfId="50"/>
    <tableColumn id="39" xr3:uid="{3E7A2936-ACD6-4A23-BE81-BBC7A14460E4}" name="Color" dataDxfId="49"/>
    <tableColumn id="12" xr3:uid="{D5C273B8-52B3-4C00-894E-8AE8DCF70728}" name="レア" dataDxfId="48"/>
    <tableColumn id="14" xr3:uid="{021ADF5F-C1D6-4992-85B6-7C4ACFCBE005}" name="コスト" dataDxfId="47"/>
    <tableColumn id="5" xr3:uid="{AE6F6DC2-97AF-475D-917F-B914349AE42C}" name="基礎Shine" dataDxfId="46"/>
    <tableColumn id="6" xr3:uid="{592C3106-789F-46C6-84E7-D4D3A1566511}" name="基礎Fire" dataDxfId="45"/>
    <tableColumn id="7" xr3:uid="{B7A1B9A3-3658-4251-9488-C7EB28DDA828}" name="基礎Wind" dataDxfId="44"/>
    <tableColumn id="8" xr3:uid="{53D9BDAB-CC6B-4E70-8605-30718A287EC4}" name="基礎Gaia" dataDxfId="43"/>
    <tableColumn id="9" xr3:uid="{EB888AF3-8815-48CE-A95E-C5931929A1AC}" name="基礎Aqua" dataDxfId="42"/>
    <tableColumn id="10" xr3:uid="{68F80D1D-DFED-4D2F-92EF-7D17590D4A36}" name="基礎Dark" dataDxfId="41"/>
    <tableColumn id="45" xr3:uid="{0A19614E-0FAE-4CB9-94EF-E0B3FBBD091F}" name="特殊倍率" dataDxfId="40"/>
    <tableColumn id="13" xr3:uid="{D846AE64-655F-4052-B5F1-3F4B9699D0FA}" name="レア度倍率" dataDxfId="39">
      <calculatedColumnFormula>2^((テーブル1[[#This Row],[レア]]-1)/4)</calculatedColumnFormula>
    </tableColumn>
    <tableColumn id="11" xr3:uid="{833C82E7-E230-4A58-9D49-6C1CDD4BBDAD}" name="分散度倍率　" dataDxfId="38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7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6">
      <calculatedColumnFormula>テーブル1[[#This Row],[コスト]]*テーブル1[[#This Row],[効率]]</calculatedColumnFormula>
    </tableColumn>
    <tableColumn id="16" xr3:uid="{FCD4377E-4837-4BD9-8716-12CB589EDF74}" name="Shine" dataDxfId="35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4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3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2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1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0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29"/>
    <tableColumn id="44" xr3:uid="{D91E944B-F524-4F9B-9D06-B8EE217F8C86}" name="CRAFT" dataDxfId="28"/>
    <tableColumn id="48" xr3:uid="{FDAEB361-38D6-4EFA-B314-79F5DF42167E}" name="FELL" dataDxfId="27"/>
    <tableColumn id="46" xr3:uid="{ECCD46C1-F4EB-408C-AEB7-098E1A6BA65B}" name="LIGHT" dataDxfId="26"/>
    <tableColumn id="47" xr3:uid="{E006FC6A-6503-4BBD-94D8-3FBB62985153}" name="FLAME" dataDxfId="25"/>
    <tableColumn id="49" xr3:uid="{2BF29954-473B-4B0C-9781-028B561200CB}" name="WATER" dataDxfId="24"/>
    <tableColumn id="24" xr3:uid="{E078FC75-CC53-492A-A97D-107EA20B4296}" name="CRYSTAL" dataDxfId="23"/>
    <tableColumn id="25" xr3:uid="{3CFDC570-BDAB-4914-ABC3-2C36BC441EFF}" name="ART" dataDxfId="22"/>
    <tableColumn id="27" xr3:uid="{57B5D258-645E-405C-8646-A5BA9977E94A}" name="STORE" dataDxfId="21"/>
    <tableColumn id="28" xr3:uid="{FC7CB677-4A50-4B6E-A9B9-30E79C62F98D}" name="WARP" dataDxfId="20"/>
    <tableColumn id="29" xr3:uid="{0A208B09-58DF-41DC-8C05-5263F315034B}" name="SHOOT" dataDxfId="19"/>
    <tableColumn id="31" xr3:uid="{B7C69519-DEF6-4AE2-A3F5-853F5A3D600F}" name="BREAK" dataDxfId="18"/>
    <tableColumn id="32" xr3:uid="{EF23F12F-E8B4-4880-9CA7-0217FC0413E6}" name="CHEMICAL" dataDxfId="17"/>
    <tableColumn id="33" xr3:uid="{D40F96E4-B2C9-4D5D-AB4C-D11CBE93B14C}" name="SLASH" dataDxfId="16"/>
    <tableColumn id="42" xr3:uid="{DF3E8FB8-984D-4C55-A75B-2EEC0C39F73E}" name="FOOD" dataDxfId="15"/>
    <tableColumn id="50" xr3:uid="{EB8957B0-BD4F-49BA-B5B3-34135A2A5AB9}" name="KNOWLEDGE" dataDxfId="14"/>
    <tableColumn id="51" xr3:uid="{74B52C90-EB55-4AE9-A15D-8796B683F98B}" name="ENERGY" dataDxfId="13"/>
    <tableColumn id="52" xr3:uid="{1062E5CB-E53F-44AF-BD18-760F21295B80}" name="SUBMISSION" dataDxfId="1"/>
    <tableColumn id="53" xr3:uid="{0700EC90-BD06-48B4-A682-B65581165E4E}" name="超能力合計" dataDxfId="12">
      <calculatedColumnFormula>SUM(テーブル1[[#This Row],[ATTACK]:[ENERGY]])</calculatedColumnFormula>
    </tableColumn>
    <tableColumn id="36" xr3:uid="{6E6ACD45-A41E-49C5-B88F-DADA04458437}" name="Code宣言" dataDxfId="11">
      <calculatedColumnFormula>"public static VariantFairy[] "&amp;テーブル1[[#This Row],[Type]]&amp;";"</calculatedColumnFormula>
    </tableColumn>
    <tableColumn id="35" xr3:uid="{163385B1-C9C9-410C-ABD5-0FB9C9D39FBB}" name="Code登録" dataDxfId="0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calculatedColumnFormula>
    </tableColumn>
    <tableColumn id="37" xr3:uid="{4F31450C-EC23-4854-A316-C804DD0EAC46}" name="Code英名" dataDxfId="10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2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9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3">
      <calculatedColumnFormula>テーブル1[[#This Row],[Shine]]*テーブル1[[#This Row],[CRYSTAL]]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8" dataDxfId="7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6"/>
    <tableColumn id="15" xr3:uid="{60E9BA99-755B-467A-9053-1708ABE43FE6}" name="列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4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A84"/>
  <sheetViews>
    <sheetView tabSelected="1" zoomScaleNormal="100" workbookViewId="0">
      <pane xSplit="5" ySplit="1" topLeftCell="R2" activePane="bottomRight" state="frozen"/>
      <selection pane="topRight" activeCell="D1" sqref="D1"/>
      <selection pane="bottomLeft" activeCell="A2" sqref="A2"/>
      <selection pane="bottomRight" activeCell="AW2" sqref="AW2:AW8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47" width="2.625" style="1" customWidth="1"/>
    <col min="48" max="48" width="12.75" style="1" customWidth="1"/>
    <col min="49" max="49" width="44.75" style="1" customWidth="1"/>
    <col min="50" max="51" width="12.75" style="1" customWidth="1"/>
    <col min="52" max="53" width="25.875" style="1" customWidth="1"/>
    <col min="54" max="16384" width="9" style="1"/>
  </cols>
  <sheetData>
    <row r="1" spans="1:53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664</v>
      </c>
      <c r="AV1" s="2" t="s">
        <v>452</v>
      </c>
      <c r="AW1" s="2" t="s">
        <v>453</v>
      </c>
      <c r="AX1" s="2" t="s">
        <v>450</v>
      </c>
      <c r="AY1" s="2" t="s">
        <v>451</v>
      </c>
      <c r="AZ1" s="2" t="s">
        <v>449</v>
      </c>
      <c r="BA1" s="2" t="s">
        <v>675</v>
      </c>
    </row>
    <row r="2" spans="1:53" x14ac:dyDescent="0.15">
      <c r="A2" s="4">
        <v>0</v>
      </c>
      <c r="B2" s="4">
        <v>1</v>
      </c>
      <c r="C2" s="4" t="s">
        <v>399</v>
      </c>
      <c r="D2" s="4" t="s">
        <v>412</v>
      </c>
      <c r="E2" s="6" t="s">
        <v>2</v>
      </c>
      <c r="F2" s="6" t="s">
        <v>513</v>
      </c>
      <c r="G2" s="6" t="s">
        <v>14</v>
      </c>
      <c r="H2" s="6" t="s">
        <v>23</v>
      </c>
      <c r="I2" s="11" t="s">
        <v>223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3">
        <f>SUM(テーブル1[[#This Row],[ATTACK]:[ENERGY]])</f>
        <v>5</v>
      </c>
      <c r="AV2" s="13" t="str">
        <f>"public static VariantFairy[] "&amp;テーブル1[[#This Row],[Type]]&amp;";"</f>
        <v>public static VariantFairy[] air;</v>
      </c>
      <c r="AW2" s="13" t="str">
        <f t="array" ref="AW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r(0, air = v(t(0, "air", 1, 15, 1, m(0, 0, 2, 0, 1, 10), a(0, 0, 0, 0, 0, 0, 0, 1, 0, 0, 3, 0, 0, 0, 0, 0, 1, 0), c(0xFFBE80, 0xDEFFFF, 0xDEFFFF, 0xB0FFFF))));</v>
      </c>
      <c r="AX2" s="13" t="str">
        <f>"mirageFairy2019.fairy."&amp;テーブル1[[#This Row],[Type]]&amp;".name="&amp;テーブル1[[#This Row],[英名]]</f>
        <v>mirageFairy2019.fairy.air.name=Airia</v>
      </c>
      <c r="AY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AZ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A2" s="13">
        <f>テーブル1[[#This Row],[Shine]]*テーブル1[[#This Row],[CRYSTAL]]</f>
        <v>0</v>
      </c>
    </row>
    <row r="3" spans="1:53" x14ac:dyDescent="0.15">
      <c r="A3" s="4">
        <v>1</v>
      </c>
      <c r="B3" s="4">
        <v>1</v>
      </c>
      <c r="C3" s="4" t="s">
        <v>399</v>
      </c>
      <c r="D3" s="4" t="s">
        <v>413</v>
      </c>
      <c r="E3" s="6" t="s">
        <v>4</v>
      </c>
      <c r="F3" s="6" t="s">
        <v>514</v>
      </c>
      <c r="G3" s="6" t="s">
        <v>16</v>
      </c>
      <c r="H3" s="6" t="s">
        <v>22</v>
      </c>
      <c r="I3" s="11" t="s">
        <v>224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3">
        <f>SUM(テーブル1[[#This Row],[ATTACK]:[ENERGY]])</f>
        <v>26</v>
      </c>
      <c r="AV3" s="13" t="str">
        <f>"public static VariantFairy[] "&amp;テーブル1[[#This Row],[Type]]&amp;";"</f>
        <v>public static VariantFairy[] water;</v>
      </c>
      <c r="AW3" s="13" t="str">
        <f t="array" ref="AW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r(1, water = v(t(1, "water", 1, 50, 1, m(0, 0, 1, 4, 8, 10), a(1, 0, 0, 0, 0, 10, 0, 5, 0, 0, 0, 1, 7, 0, 1, 0, 1, 0), c(0x5469F2, 0x5985FF, 0x172AD3, 0x2D40F4))));</v>
      </c>
      <c r="AX3" s="13" t="str">
        <f>"mirageFairy2019.fairy."&amp;テーブル1[[#This Row],[Type]]&amp;".name="&amp;テーブル1[[#This Row],[英名]]</f>
        <v>mirageFairy2019.fairy.water.name=Wateria</v>
      </c>
      <c r="AY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AZ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A3" s="13">
        <f>テーブル1[[#This Row],[Shine]]*テーブル1[[#This Row],[CRYSTAL]]</f>
        <v>0</v>
      </c>
    </row>
    <row r="4" spans="1:53" x14ac:dyDescent="0.15">
      <c r="A4" s="4">
        <v>2</v>
      </c>
      <c r="B4" s="4">
        <v>1</v>
      </c>
      <c r="C4" s="4" t="s">
        <v>399</v>
      </c>
      <c r="D4" s="4" t="s">
        <v>415</v>
      </c>
      <c r="E4" s="6" t="s">
        <v>6</v>
      </c>
      <c r="F4" s="6" t="s">
        <v>515</v>
      </c>
      <c r="G4" s="6" t="s">
        <v>18</v>
      </c>
      <c r="H4" s="6" t="s">
        <v>20</v>
      </c>
      <c r="I4" s="11" t="s">
        <v>226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3">
        <f>SUM(テーブル1[[#This Row],[ATTACK]:[ENERGY]])</f>
        <v>63</v>
      </c>
      <c r="AV4" s="13" t="str">
        <f>"public static VariantFairy[] "&amp;テーブル1[[#This Row],[Type]]&amp;";"</f>
        <v>public static VariantFairy[] fire;</v>
      </c>
      <c r="AW4" s="13" t="str">
        <f t="array" ref="AW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r(2, fire = v(t(2, "fire", 2, 20, 1, m(1, 17, 1, 0, 0, 10), a(7, 2, 1, 10, 15, 0, 0, 6, 0, 0, 0, 4, 8, 0, 0, 0, 10, 2), c(0xFF6C01, 0xF9DFA4, 0xFF7324, 0xFF4000))));</v>
      </c>
      <c r="AX4" s="13" t="str">
        <f>"mirageFairy2019.fairy."&amp;テーブル1[[#This Row],[Type]]&amp;".name="&amp;テーブル1[[#This Row],[英名]]</f>
        <v>mirageFairy2019.fairy.fire.name=Firia</v>
      </c>
      <c r="AY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AZ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A4" s="13">
        <f>テーブル1[[#This Row],[Shine]]*テーブル1[[#This Row],[CRYSTAL]]</f>
        <v>0</v>
      </c>
    </row>
    <row r="5" spans="1:53" x14ac:dyDescent="0.15">
      <c r="A5" s="4">
        <v>3</v>
      </c>
      <c r="B5" s="4">
        <v>1</v>
      </c>
      <c r="C5" s="4" t="s">
        <v>399</v>
      </c>
      <c r="D5" s="4" t="s">
        <v>416</v>
      </c>
      <c r="E5" s="6" t="s">
        <v>89</v>
      </c>
      <c r="F5" s="6" t="s">
        <v>516</v>
      </c>
      <c r="G5" s="6" t="s">
        <v>161</v>
      </c>
      <c r="H5" s="6" t="s">
        <v>205</v>
      </c>
      <c r="I5" s="11" t="s">
        <v>303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3">
        <f>SUM(テーブル1[[#This Row],[ATTACK]:[ENERGY]])</f>
        <v>43</v>
      </c>
      <c r="AV5" s="13" t="str">
        <f>"public static VariantFairy[] "&amp;テーブル1[[#This Row],[Type]]&amp;";"</f>
        <v>public static VariantFairy[] sun;</v>
      </c>
      <c r="AW5" s="13" t="str">
        <f t="array" ref="AW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r(3, sun = v(t(3, "sun", 5, 99, 1, m(10, 40, 40, 20, 20, 60), a(2, 0, 0, 21, 6, 0, 0, 6, 0, 0, 0, 2, 0, 0, 0, 1, 5, 1), c(0xff2f00, 0xff972b, 0xff7500, 0xffe7b2))));</v>
      </c>
      <c r="AX5" s="13" t="str">
        <f>"mirageFairy2019.fairy."&amp;テーブル1[[#This Row],[Type]]&amp;".name="&amp;テーブル1[[#This Row],[英名]]</f>
        <v>mirageFairy2019.fairy.sun.name=Sunia</v>
      </c>
      <c r="AY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AZ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A5" s="13">
        <f>テーブル1[[#This Row],[Shine]]*テーブル1[[#This Row],[CRYSTAL]]</f>
        <v>0</v>
      </c>
    </row>
    <row r="6" spans="1:53" x14ac:dyDescent="0.15">
      <c r="A6" s="4">
        <v>4</v>
      </c>
      <c r="B6" s="4">
        <v>1</v>
      </c>
      <c r="C6" s="4" t="s">
        <v>405</v>
      </c>
      <c r="D6" s="4" t="s">
        <v>417</v>
      </c>
      <c r="E6" s="6" t="s">
        <v>61</v>
      </c>
      <c r="F6" s="6" t="s">
        <v>517</v>
      </c>
      <c r="G6" s="6" t="s">
        <v>121</v>
      </c>
      <c r="H6" s="6" t="s">
        <v>190</v>
      </c>
      <c r="I6" s="11" t="s">
        <v>320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3">
        <f>SUM(テーブル1[[#This Row],[ATTACK]:[ENERGY]])</f>
        <v>13</v>
      </c>
      <c r="AV6" s="13" t="str">
        <f>"public static VariantFairy[] "&amp;テーブル1[[#This Row],[Type]]&amp;";"</f>
        <v>public static VariantFairy[] stone;</v>
      </c>
      <c r="AW6" s="13" t="str">
        <f t="array" ref="AW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r(4, stone = v(t(4, "stone", 1, 83, 1, m(0, 0, 0, 8, 0, 10), a(2, 0, 2, 0, 0, 0, 3, 2, 0, 0, 0, 4, 0, 0, 0, 0, 0, 5), c(0x333333, 0x8F8F8F, 0x686868, 0x747474))));</v>
      </c>
      <c r="AX6" s="13" t="str">
        <f>"mirageFairy2019.fairy."&amp;テーブル1[[#This Row],[Type]]&amp;".name="&amp;テーブル1[[#This Row],[英名]]</f>
        <v>mirageFairy2019.fairy.stone.name=Stonia</v>
      </c>
      <c r="AY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AZ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A6" s="13">
        <f>テーブル1[[#This Row],[Shine]]*テーブル1[[#This Row],[CRYSTAL]]</f>
        <v>0</v>
      </c>
    </row>
    <row r="7" spans="1:53" x14ac:dyDescent="0.15">
      <c r="A7" s="4">
        <v>5</v>
      </c>
      <c r="B7" s="4">
        <v>1</v>
      </c>
      <c r="C7" s="4" t="s">
        <v>405</v>
      </c>
      <c r="D7" s="4" t="s">
        <v>418</v>
      </c>
      <c r="E7" s="6" t="s">
        <v>8</v>
      </c>
      <c r="F7" s="6" t="s">
        <v>518</v>
      </c>
      <c r="G7" s="6" t="s">
        <v>135</v>
      </c>
      <c r="H7" s="6" t="s">
        <v>21</v>
      </c>
      <c r="I7" s="11" t="s">
        <v>225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3">
        <f>SUM(テーブル1[[#This Row],[ATTACK]:[ENERGY]])</f>
        <v>6</v>
      </c>
      <c r="AV7" s="13" t="str">
        <f>"public static VariantFairy[] "&amp;テーブル1[[#This Row],[Type]]&amp;";"</f>
        <v>public static VariantFairy[] dirt;</v>
      </c>
      <c r="AW7" s="13" t="str">
        <f t="array" ref="AW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r(5, dirt = v(t(5, "dirt", 1, 70, 1, m(0, 0, 0, 0, 5, 10), a(1, 0, 0, 0, 0, 1, 1, 1, 0, 0, 0, 0, 0, 0, 1, 0, 1, 0), c(0xB87440, 0xB9855C, 0x593D29, 0x914A18))));</v>
      </c>
      <c r="AX7" s="13" t="str">
        <f>"mirageFairy2019.fairy."&amp;テーブル1[[#This Row],[Type]]&amp;".name="&amp;テーブル1[[#This Row],[英名]]</f>
        <v>mirageFairy2019.fairy.dirt.name=Dirtia</v>
      </c>
      <c r="AY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AZ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A7" s="13">
        <f>テーブル1[[#This Row],[Shine]]*テーブル1[[#This Row],[CRYSTAL]]</f>
        <v>0</v>
      </c>
    </row>
    <row r="8" spans="1:53" x14ac:dyDescent="0.15">
      <c r="A8" s="4">
        <v>6</v>
      </c>
      <c r="B8" s="4">
        <v>1</v>
      </c>
      <c r="C8" s="4" t="s">
        <v>407</v>
      </c>
      <c r="D8" s="4" t="s">
        <v>419</v>
      </c>
      <c r="E8" s="6" t="s">
        <v>49</v>
      </c>
      <c r="F8" s="6" t="s">
        <v>519</v>
      </c>
      <c r="G8" s="6" t="s">
        <v>113</v>
      </c>
      <c r="H8" s="6" t="s">
        <v>184</v>
      </c>
      <c r="I8" s="11" t="s">
        <v>312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3">
        <f>SUM(テーブル1[[#This Row],[ATTACK]:[ENERGY]])</f>
        <v>19</v>
      </c>
      <c r="AV8" s="13" t="str">
        <f>"public static VariantFairy[] "&amp;テーブル1[[#This Row],[Type]]&amp;";"</f>
        <v>public static VariantFairy[] iron;</v>
      </c>
      <c r="AW8" s="13" t="str">
        <f t="array" ref="AW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r(6, iron = v(t(6, "iron", 2, 86, 1, m(0, 1, 0, 10, 1, 4), a(2, 0, 2, 1, 0, 0, 4, 2, 0, 0, 0, 3, 0, 5, 0, 0, 0, 10), c(0xA0A0A0, 0xD8D8D8, 0x727272, 0xD8AF93))));</v>
      </c>
      <c r="AX8" s="13" t="str">
        <f>"mirageFairy2019.fairy."&amp;テーブル1[[#This Row],[Type]]&amp;".name="&amp;テーブル1[[#This Row],[英名]]</f>
        <v>mirageFairy2019.fairy.iron.name=Ironia</v>
      </c>
      <c r="AY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AZ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A8" s="13">
        <f>テーブル1[[#This Row],[Shine]]*テーブル1[[#This Row],[CRYSTAL]]</f>
        <v>0</v>
      </c>
    </row>
    <row r="9" spans="1:53" x14ac:dyDescent="0.15">
      <c r="A9" s="4">
        <v>7</v>
      </c>
      <c r="B9" s="4">
        <v>1</v>
      </c>
      <c r="C9" s="4" t="s">
        <v>407</v>
      </c>
      <c r="D9" s="4" t="s">
        <v>420</v>
      </c>
      <c r="E9" s="6" t="s">
        <v>53</v>
      </c>
      <c r="F9" s="6" t="s">
        <v>520</v>
      </c>
      <c r="G9" s="6" t="s">
        <v>139</v>
      </c>
      <c r="H9" s="6" t="s">
        <v>186</v>
      </c>
      <c r="I9" s="11" t="s">
        <v>314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3">
        <f>SUM(テーブル1[[#This Row],[ATTACK]:[ENERGY]])</f>
        <v>57</v>
      </c>
      <c r="AV9" s="13" t="str">
        <f>"public static VariantFairy[] "&amp;テーブル1[[#This Row],[Type]]&amp;";"</f>
        <v>public static VariantFairy[] diamond;</v>
      </c>
      <c r="AW9" s="13" t="str">
        <f t="array" ref="AW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r(7, diamond = v(t(7, "diamond", 4, 76, 1, m(10, 13, 19, 49, 23, 0), a(4, 0, 2, 5, 0, 0, 17, 8, 0, 0, 0, 10, 0, 7, 0, 4, 0, 2), c(0x97FFE3, 0xD1FAF3, 0x70FFD9, 0x30DBBD))));</v>
      </c>
      <c r="AX9" s="13" t="str">
        <f>"mirageFairy2019.fairy."&amp;テーブル1[[#This Row],[Type]]&amp;".name="&amp;テーブル1[[#This Row],[英名]]</f>
        <v>mirageFairy2019.fairy.diamond.name=Diamondia</v>
      </c>
      <c r="AY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AZ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A9" s="13">
        <f>テーブル1[[#This Row],[Shine]]*テーブル1[[#This Row],[CRYSTAL]]</f>
        <v>158.58607781501303</v>
      </c>
    </row>
    <row r="10" spans="1:53" x14ac:dyDescent="0.15">
      <c r="A10" s="4">
        <v>8</v>
      </c>
      <c r="B10" s="4">
        <v>1</v>
      </c>
      <c r="C10" s="4" t="s">
        <v>407</v>
      </c>
      <c r="D10" s="4" t="s">
        <v>421</v>
      </c>
      <c r="E10" s="6" t="s">
        <v>59</v>
      </c>
      <c r="F10" s="6" t="s">
        <v>521</v>
      </c>
      <c r="G10" s="6" t="s">
        <v>119</v>
      </c>
      <c r="H10" s="6" t="s">
        <v>189</v>
      </c>
      <c r="I10" s="11" t="s">
        <v>302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3">
        <f>SUM(テーブル1[[#This Row],[ATTACK]:[ENERGY]])</f>
        <v>32</v>
      </c>
      <c r="AV10" s="13" t="str">
        <f>"public static VariantFairy[] "&amp;テーブル1[[#This Row],[Type]]&amp;";"</f>
        <v>public static VariantFairy[] redstone;</v>
      </c>
      <c r="AW10" s="13" t="str">
        <f t="array" ref="AW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r(8, redstone = v(t(8, "redstone", 3, 54, 1, m(1, 35, 11, 10, 0, 6), a(0, 0, 0, 7, 0, 0, 6, 4, 0, 1, 0, 0, 4, 0, 0, 4, 6, 3), c(0xFF5959, 0xFF0000, 0xCD0000, 0xBA0000))));</v>
      </c>
      <c r="AX10" s="13" t="str">
        <f>"mirageFairy2019.fairy."&amp;テーブル1[[#This Row],[Type]]&amp;".name="&amp;テーブル1[[#This Row],[英名]]</f>
        <v>mirageFairy2019.fairy.redstone.name=Redstonia</v>
      </c>
      <c r="AY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AZ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A10" s="13">
        <f>テーブル1[[#This Row],[Shine]]*テーブル1[[#This Row],[CRYSTAL]]</f>
        <v>6.5096053404185827</v>
      </c>
    </row>
    <row r="11" spans="1:53" x14ac:dyDescent="0.15">
      <c r="A11" s="4">
        <v>9</v>
      </c>
      <c r="B11" s="4">
        <v>1</v>
      </c>
      <c r="C11" s="4" t="s">
        <v>408</v>
      </c>
      <c r="D11" s="4" t="s">
        <v>422</v>
      </c>
      <c r="E11" s="6" t="s">
        <v>109</v>
      </c>
      <c r="F11" s="6" t="s">
        <v>636</v>
      </c>
      <c r="G11" s="6" t="s">
        <v>181</v>
      </c>
      <c r="H11" s="6" t="s">
        <v>215</v>
      </c>
      <c r="I11" s="11" t="s">
        <v>324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3">
        <f>SUM(テーブル1[[#This Row],[ATTACK]:[ENERGY]])</f>
        <v>63</v>
      </c>
      <c r="AV11" s="13" t="str">
        <f>"public static VariantFairy[] "&amp;テーブル1[[#This Row],[Type]]&amp;";"</f>
        <v>public static VariantFairy[] enderman;</v>
      </c>
      <c r="AW11" s="13" t="str">
        <f t="array" ref="AW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r(9, enderman = v(t(9, "enderman", 4, 48, 1, m(1, 12, 12, 16, 10, 1), a(11, 3, 5, 2, 0, 1, 2, 6, 1, 12, 0, 4, 2, 0, 2, 8, 4, 8), c(0x000000, 0x161616, 0x161616, 0xEF84FA))));</v>
      </c>
      <c r="AX11" s="13" t="str">
        <f>"mirageFairy2019.fairy."&amp;テーブル1[[#This Row],[Type]]&amp;".name="&amp;テーブル1[[#This Row],[英名]]</f>
        <v>mirageFairy2019.fairy.enderman.name=Endermania</v>
      </c>
      <c r="AY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AZ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A11" s="13">
        <f>テーブル1[[#This Row],[Shine]]*テーブル1[[#This Row],[CRYSTAL]]</f>
        <v>2.272881993867538</v>
      </c>
    </row>
    <row r="12" spans="1:53" x14ac:dyDescent="0.15">
      <c r="A12" s="4">
        <v>10</v>
      </c>
      <c r="B12" s="4">
        <v>1</v>
      </c>
      <c r="C12" s="4" t="s">
        <v>399</v>
      </c>
      <c r="D12" s="4" t="s">
        <v>416</v>
      </c>
      <c r="E12" s="6" t="s">
        <v>91</v>
      </c>
      <c r="F12" s="6" t="s">
        <v>555</v>
      </c>
      <c r="G12" s="6" t="s">
        <v>163</v>
      </c>
      <c r="H12" s="6" t="s">
        <v>206</v>
      </c>
      <c r="I12" s="11" t="s">
        <v>304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3">
        <f>SUM(テーブル1[[#This Row],[ATTACK]:[ENERGY]])</f>
        <v>17</v>
      </c>
      <c r="AV12" s="13" t="str">
        <f>"public static VariantFairy[] "&amp;テーブル1[[#This Row],[Type]]&amp;";"</f>
        <v>public static VariantFairy[] moon;</v>
      </c>
      <c r="AW12" s="13" t="str">
        <f t="array" ref="AW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r(10, moon = v(t(10, "moon", 5, 95, 1, m(10, 25, 25, 20, 20, 90), a(0, 0, 0, 6, 0, 0, 2, 6, 0, 0, 0, 0, 0, 0, 0, 1, 2, 0), c(0xD9E4FF, 0x747D93, 0x0C121F, 0x2D4272))));</v>
      </c>
      <c r="AX12" s="13" t="str">
        <f>"mirageFairy2019.fairy."&amp;テーブル1[[#This Row],[Type]]&amp;".name="&amp;テーブル1[[#This Row],[英名]]</f>
        <v>mirageFairy2019.fairy.moon.name=Moonia</v>
      </c>
      <c r="AY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AZ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A12" s="13">
        <f>テーブル1[[#This Row],[Shine]]*テーブル1[[#This Row],[CRYSTAL]]</f>
        <v>17.144879657061455</v>
      </c>
    </row>
    <row r="13" spans="1:53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3">
        <f>SUM(テーブル1[[#This Row],[ATTACK]:[ENERGY]])</f>
        <v>12</v>
      </c>
      <c r="AV13" s="13" t="str">
        <f>"public static VariantFairy[] "&amp;テーブル1[[#This Row],[Type]]&amp;";"</f>
        <v>public static VariantFairy[] sand;</v>
      </c>
      <c r="AW13" s="13" t="str">
        <f t="array" ref="AW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r(11, sand = v(t(11, "sand", 1, 64, 1, m(0.1, 0, 0, 4, 1, 10), a(1, 0, 0, 0, 0, 0, 7, 3, 0, 0, 0, 0, 0, 1, 0, 0, 0, 1), c(0xB87440, 0xEEE4B6, 0xC2BC84, 0xD8D09B))));</v>
      </c>
      <c r="AX13" s="13" t="str">
        <f>"mirageFairy2019.fairy."&amp;テーブル1[[#This Row],[Type]]&amp;".name="&amp;テーブル1[[#This Row],[英名]]</f>
        <v>mirageFairy2019.fairy.sand.name=Sandia</v>
      </c>
      <c r="AY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AZ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A13" s="13">
        <f>テーブル1[[#This Row],[Shine]]*テーブル1[[#This Row],[CRYSTAL]]</f>
        <v>2.764368955818135</v>
      </c>
    </row>
    <row r="14" spans="1:53" x14ac:dyDescent="0.15">
      <c r="A14" s="4">
        <v>12</v>
      </c>
      <c r="B14" s="4">
        <v>1</v>
      </c>
      <c r="C14" s="4" t="s">
        <v>407</v>
      </c>
      <c r="D14" s="4" t="s">
        <v>419</v>
      </c>
      <c r="E14" s="6" t="s">
        <v>51</v>
      </c>
      <c r="F14" s="6" t="s">
        <v>524</v>
      </c>
      <c r="G14" s="6" t="s">
        <v>115</v>
      </c>
      <c r="H14" s="6" t="s">
        <v>185</v>
      </c>
      <c r="I14" s="11" t="s">
        <v>313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3">
        <f>SUM(テーブル1[[#This Row],[ATTACK]:[ENERGY]])</f>
        <v>21</v>
      </c>
      <c r="AV14" s="13" t="str">
        <f>"public static VariantFairy[] "&amp;テーブル1[[#This Row],[Type]]&amp;";"</f>
        <v>public static VariantFairy[] gold;</v>
      </c>
      <c r="AW14" s="13" t="str">
        <f t="array" ref="AW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r(12, gold = v(t(12, "gold", 3, 93, 1, m(1, 0, 12, 10, 3, 15), a(1, 0, 1, 1, 0, 0, 3, 12, 0, 0, 0, 1, 0, 2, 0, 0, 0, 3), c(0xA0A0A0, 0xFFFF0B, 0xDC7613, 0xDEDE00))));</v>
      </c>
      <c r="AX14" s="13" t="str">
        <f>"mirageFairy2019.fairy."&amp;テーブル1[[#This Row],[Type]]&amp;".name="&amp;テーブル1[[#This Row],[英名]]</f>
        <v>mirageFairy2019.fairy.gold.name=Goldia</v>
      </c>
      <c r="AY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AZ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A14" s="13">
        <f>テーブル1[[#This Row],[Shine]]*テーブル1[[#This Row],[CRYSTAL]]</f>
        <v>7.5679504377339599</v>
      </c>
    </row>
    <row r="15" spans="1:53" x14ac:dyDescent="0.15">
      <c r="A15" s="4">
        <v>13</v>
      </c>
      <c r="B15" s="4">
        <v>1</v>
      </c>
      <c r="C15" s="4" t="s">
        <v>408</v>
      </c>
      <c r="D15" s="4" t="s">
        <v>422</v>
      </c>
      <c r="E15" s="6" t="s">
        <v>77</v>
      </c>
      <c r="F15" s="6" t="s">
        <v>525</v>
      </c>
      <c r="G15" s="6" t="s">
        <v>133</v>
      </c>
      <c r="H15" s="6" t="s">
        <v>198</v>
      </c>
      <c r="I15" s="11" t="s">
        <v>319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3">
        <f>SUM(テーブル1[[#This Row],[ATTACK]:[ENERGY]])</f>
        <v>30</v>
      </c>
      <c r="AV15" s="13" t="str">
        <f>"public static VariantFairy[] "&amp;テーブル1[[#This Row],[Type]]&amp;";"</f>
        <v>public static VariantFairy[] spider;</v>
      </c>
      <c r="AW15" s="13" t="str">
        <f t="array" ref="AW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r(13, spider = v(t(13, "spider", 2, 43, 1, m(0, 0, 0, 0, 10, 4), a(10, 0, 0, 2, 0, 2, 0, 2, 0, 0, 0, 2, 2, 1, 3, 4, 2, 3), c(0x494422, 0x61554A, 0x52483F, 0xA80E0E))));</v>
      </c>
      <c r="AX15" s="13" t="str">
        <f>"mirageFairy2019.fairy."&amp;テーブル1[[#This Row],[Type]]&amp;".name="&amp;テーブル1[[#This Row],[英名]]</f>
        <v>mirageFairy2019.fairy.spider.name=Spideria</v>
      </c>
      <c r="AY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AZ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A15" s="13">
        <f>テーブル1[[#This Row],[Shine]]*テーブル1[[#This Row],[CRYSTAL]]</f>
        <v>0</v>
      </c>
    </row>
    <row r="16" spans="1:53" x14ac:dyDescent="0.15">
      <c r="A16" s="4">
        <v>14</v>
      </c>
      <c r="B16" s="4">
        <v>1</v>
      </c>
      <c r="C16" s="4" t="s">
        <v>408</v>
      </c>
      <c r="D16" s="4" t="s">
        <v>424</v>
      </c>
      <c r="E16" s="6" t="s">
        <v>75</v>
      </c>
      <c r="F16" s="6" t="s">
        <v>526</v>
      </c>
      <c r="G16" s="6" t="s">
        <v>131</v>
      </c>
      <c r="H16" s="6" t="s">
        <v>197</v>
      </c>
      <c r="I16" s="11" t="s">
        <v>307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3">
        <f>SUM(テーブル1[[#This Row],[ATTACK]:[ENERGY]])</f>
        <v>45</v>
      </c>
      <c r="AV16" s="13" t="str">
        <f>"public static VariantFairy[] "&amp;テーブル1[[#This Row],[Type]]&amp;";"</f>
        <v>public static VariantFairy[] skeleton;</v>
      </c>
      <c r="AW16" s="13" t="str">
        <f t="array" ref="AW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r(14, skeleton = v(t(14, "skeleton", 1, 49, 1, m(0, 8, 10, 5, 0, 8), a(12, 1, 3, 0, 0, 0, 0, 2, 0, 1, 12, 5, 2, 0, 0, 4, 3, 11), c(0xCACACA, 0xCFCFCF, 0xCFCFCF, 0x494949))));</v>
      </c>
      <c r="AX16" s="13" t="str">
        <f>"mirageFairy2019.fairy."&amp;テーブル1[[#This Row],[Type]]&amp;".name="&amp;テーブル1[[#This Row],[英名]]</f>
        <v>mirageFairy2019.fairy.skeleton.name=Skeletonia</v>
      </c>
      <c r="AY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AZ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A16" s="13">
        <f>テーブル1[[#This Row],[Shine]]*テーブル1[[#This Row],[CRYSTAL]]</f>
        <v>0</v>
      </c>
    </row>
    <row r="17" spans="1:53" x14ac:dyDescent="0.15">
      <c r="A17" s="4">
        <v>15</v>
      </c>
      <c r="B17" s="4">
        <v>1</v>
      </c>
      <c r="C17" s="4" t="s">
        <v>408</v>
      </c>
      <c r="D17" s="4" t="s">
        <v>424</v>
      </c>
      <c r="E17" s="6" t="s">
        <v>71</v>
      </c>
      <c r="F17" s="6" t="s">
        <v>635</v>
      </c>
      <c r="G17" s="6" t="s">
        <v>127</v>
      </c>
      <c r="H17" s="6" t="s">
        <v>195</v>
      </c>
      <c r="I17" s="11" t="s">
        <v>321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3">
        <f>SUM(テーブル1[[#This Row],[ATTACK]:[ENERGY]])</f>
        <v>38</v>
      </c>
      <c r="AV17" s="13" t="str">
        <f>"public static VariantFairy[] "&amp;テーブル1[[#This Row],[Type]]&amp;";"</f>
        <v>public static VariantFairy[] zombie;</v>
      </c>
      <c r="AW17" s="13" t="str">
        <f t="array" ref="AW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r(15, zombie = v(t(15, "zombie", 1, 55, 1, m(0, 9, 10, 0, 2, 9), a(13, 0, 1, 0, 0, 4, 0, 1, 2, 0, 0, 2, 3, 2, 4, 3, 3, 9), c(0x2B4219, 0x00AAAA, 0x322976, 0x2B4219))));</v>
      </c>
      <c r="AX17" s="13" t="str">
        <f>"mirageFairy2019.fairy."&amp;テーブル1[[#This Row],[Type]]&amp;".name="&amp;テーブル1[[#This Row],[英名]]</f>
        <v>mirageFairy2019.fairy.zombie.name=Zombia</v>
      </c>
      <c r="AY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AZ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A17" s="13">
        <f>テーブル1[[#This Row],[Shine]]*テーブル1[[#This Row],[CRYSTAL]]</f>
        <v>0</v>
      </c>
    </row>
    <row r="18" spans="1:53" x14ac:dyDescent="0.15">
      <c r="A18" s="4">
        <v>16</v>
      </c>
      <c r="B18" s="4">
        <v>1</v>
      </c>
      <c r="C18" s="4" t="s">
        <v>408</v>
      </c>
      <c r="D18" s="4" t="s">
        <v>425</v>
      </c>
      <c r="E18" s="6" t="s">
        <v>73</v>
      </c>
      <c r="F18" s="6" t="s">
        <v>527</v>
      </c>
      <c r="G18" s="6" t="s">
        <v>129</v>
      </c>
      <c r="H18" s="6" t="s">
        <v>196</v>
      </c>
      <c r="I18" s="11" t="s">
        <v>317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3">
        <f>SUM(テーブル1[[#This Row],[ATTACK]:[ENERGY]])</f>
        <v>60</v>
      </c>
      <c r="AV18" s="13" t="str">
        <f>"public static VariantFairy[] "&amp;テーブル1[[#This Row],[Type]]&amp;";"</f>
        <v>public static VariantFairy[] creeper;</v>
      </c>
      <c r="AW18" s="13" t="str">
        <f t="array" ref="AW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r(16, creeper = v(t(16, "creeper", 2, 35, 1, m(0, 0, 10, 0, 12, 4), a(10, 0, 3, 0, 3, 2, 0, 4, 0, 0, 3, 17, 6, 0, 2, 3, 7, 2), c(0x5BAA53, 0xD6FFCF, 0x5EE74C, 0x000000))));</v>
      </c>
      <c r="AX18" s="13" t="str">
        <f>"mirageFairy2019.fairy."&amp;テーブル1[[#This Row],[Type]]&amp;".name="&amp;テーブル1[[#This Row],[英名]]</f>
        <v>mirageFairy2019.fairy.creeper.name=Creeperia</v>
      </c>
      <c r="AY18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AZ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A18" s="13">
        <f>テーブル1[[#This Row],[Shine]]*テーブル1[[#This Row],[CRYSTAL]]</f>
        <v>0</v>
      </c>
    </row>
    <row r="19" spans="1:53" x14ac:dyDescent="0.15">
      <c r="A19" s="4">
        <v>17</v>
      </c>
      <c r="B19" s="4">
        <v>1</v>
      </c>
      <c r="C19" s="4" t="s">
        <v>409</v>
      </c>
      <c r="D19" s="4" t="s">
        <v>426</v>
      </c>
      <c r="E19" s="6" t="s">
        <v>79</v>
      </c>
      <c r="F19" s="6" t="s">
        <v>528</v>
      </c>
      <c r="G19" s="6" t="s">
        <v>147</v>
      </c>
      <c r="H19" s="6" t="s">
        <v>199</v>
      </c>
      <c r="I19" s="11" t="s">
        <v>323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3">
        <f>SUM(テーブル1[[#This Row],[ATTACK]:[ENERGY]])</f>
        <v>12</v>
      </c>
      <c r="AV19" s="13" t="str">
        <f>"public static VariantFairy[] "&amp;テーブル1[[#This Row],[Type]]&amp;";"</f>
        <v>public static VariantFairy[] wheat;</v>
      </c>
      <c r="AW19" s="13" t="str">
        <f t="array" ref="AW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r(17, wheat = v(t(17, "wheat", 2, 31, 1, m(0, 0, 0, 0, 10, 5), a(0, 0, 1, 0, 0, 1, 0, 1, 0, 0, 0, 0, 1, 0, 6, 0, 2, 0), c(0x168700, 0xD5DA45, 0x716125, 0x9E8714))));</v>
      </c>
      <c r="AX19" s="13" t="str">
        <f>"mirageFairy2019.fairy."&amp;テーブル1[[#This Row],[Type]]&amp;".name="&amp;テーブル1[[#This Row],[英名]]</f>
        <v>mirageFairy2019.fairy.wheat.name=Wheatia</v>
      </c>
      <c r="AY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AZ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A19" s="13">
        <f>テーブル1[[#This Row],[Shine]]*テーブル1[[#This Row],[CRYSTAL]]</f>
        <v>0</v>
      </c>
    </row>
    <row r="20" spans="1:53" x14ac:dyDescent="0.15">
      <c r="A20" s="4">
        <v>18</v>
      </c>
      <c r="B20" s="4">
        <v>1</v>
      </c>
      <c r="C20" s="4" t="s">
        <v>409</v>
      </c>
      <c r="D20" s="4" t="s">
        <v>427</v>
      </c>
      <c r="E20" s="6" t="s">
        <v>69</v>
      </c>
      <c r="F20" s="6" t="s">
        <v>634</v>
      </c>
      <c r="G20" s="6" t="s">
        <v>125</v>
      </c>
      <c r="H20" s="6" t="s">
        <v>194</v>
      </c>
      <c r="I20" s="11" t="s">
        <v>316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3">
        <f>SUM(テーブル1[[#This Row],[ATTACK]:[ENERGY]])</f>
        <v>18</v>
      </c>
      <c r="AV20" s="13" t="str">
        <f>"public static VariantFairy[] "&amp;テーブル1[[#This Row],[Type]]&amp;";"</f>
        <v>public static VariantFairy[] lilac;</v>
      </c>
      <c r="AW20" s="13" t="str">
        <f t="array" ref="AW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r(18, lilac = v(t(18, "lilac", 3, 28, 1, m(0, 0, 1, 1, 10, 0), a(0, 0, 1, 0, 0, 2, 0, 11, 0, 0, 0, 0, 1, 0, 2, 0, 1, 0), c(0x63D700, 0xF0C9FF, 0xDC8CE6, 0xA22CFF))));</v>
      </c>
      <c r="AX20" s="13" t="str">
        <f>"mirageFairy2019.fairy."&amp;テーブル1[[#This Row],[Type]]&amp;".name="&amp;テーブル1[[#This Row],[英名]]</f>
        <v>mirageFairy2019.fairy.lilac.name=Lilacia</v>
      </c>
      <c r="AY20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AZ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A20" s="13">
        <f>テーブル1[[#This Row],[Shine]]*テーブル1[[#This Row],[CRYSTAL]]</f>
        <v>0</v>
      </c>
    </row>
    <row r="21" spans="1:53" x14ac:dyDescent="0.15">
      <c r="A21" s="4">
        <v>19</v>
      </c>
      <c r="B21" s="4">
        <v>1</v>
      </c>
      <c r="C21" s="4" t="s">
        <v>410</v>
      </c>
      <c r="D21" s="4" t="s">
        <v>428</v>
      </c>
      <c r="E21" s="6" t="s">
        <v>151</v>
      </c>
      <c r="F21" s="6" t="s">
        <v>529</v>
      </c>
      <c r="G21" s="6" t="s">
        <v>153</v>
      </c>
      <c r="H21" s="6" t="s">
        <v>201</v>
      </c>
      <c r="I21" s="11" t="s">
        <v>443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3">
        <f>SUM(テーブル1[[#This Row],[ATTACK]:[ENERGY]])</f>
        <v>32</v>
      </c>
      <c r="AV21" s="13" t="str">
        <f>"public static VariantFairy[] "&amp;テーブル1[[#This Row],[Type]]&amp;";"</f>
        <v>public static VariantFairy[] torch;</v>
      </c>
      <c r="AW21" s="13" t="str">
        <f t="array" ref="AW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r(19, torch = v(t(19, "torch", 1, 19, 1, m(0.1, 1, 1, 10, 4, 0), a(1, 1, 2, 12, 8, 0, 0, 2, 0, 0, 1, 0, 0, 0, 0, 1, 4, 2), c(0xFFFFFF, 0xFFC52C, 0xFF5800, 0xFFE6A5))));</v>
      </c>
      <c r="AX21" s="13" t="str">
        <f>"mirageFairy2019.fairy."&amp;テーブル1[[#This Row],[Type]]&amp;".name="&amp;テーブル1[[#This Row],[英名]]</f>
        <v>mirageFairy2019.fairy.torch.name=Torchia</v>
      </c>
      <c r="AY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AZ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A21" s="13">
        <f>テーブル1[[#This Row],[Shine]]*テーブル1[[#This Row],[CRYSTAL]]</f>
        <v>0</v>
      </c>
    </row>
    <row r="22" spans="1:53" x14ac:dyDescent="0.15">
      <c r="A22" s="4">
        <v>20</v>
      </c>
      <c r="B22" s="4">
        <v>1</v>
      </c>
      <c r="C22" s="4" t="s">
        <v>399</v>
      </c>
      <c r="D22" s="4" t="s">
        <v>413</v>
      </c>
      <c r="E22" s="6" t="s">
        <v>67</v>
      </c>
      <c r="F22" s="6" t="s">
        <v>530</v>
      </c>
      <c r="G22" s="6" t="s">
        <v>145</v>
      </c>
      <c r="H22" s="6" t="s">
        <v>193</v>
      </c>
      <c r="I22" s="11" t="s">
        <v>305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3">
        <f>SUM(テーブル1[[#This Row],[ATTACK]:[ENERGY]])</f>
        <v>55</v>
      </c>
      <c r="AV22" s="13" t="str">
        <f>"public static VariantFairy[] "&amp;テーブル1[[#This Row],[Type]]&amp;";"</f>
        <v>public static VariantFairy[] lava;</v>
      </c>
      <c r="AW22" s="13" t="str">
        <f t="array" ref="AW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r(20, lava = v(t(20, "lava", 2, 58, 1, m(0, 18, 0, 4, 0, 10), a(8, 1, 1, 13, 18, 0, 0, 1, 0, 0, 0, 3, 3, 0, 0, 0, 7, 2), c(0xCD4208, 0xEDB54A, 0xCC4108, 0x4C1500))));</v>
      </c>
      <c r="AX22" s="13" t="str">
        <f>"mirageFairy2019.fairy."&amp;テーブル1[[#This Row],[Type]]&amp;".name="&amp;テーブル1[[#This Row],[英名]]</f>
        <v>mirageFairy2019.fairy.lava.name=Lavia</v>
      </c>
      <c r="AY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AZ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A22" s="13">
        <f>テーブル1[[#This Row],[Shine]]*テーブル1[[#This Row],[CRYSTAL]]</f>
        <v>0</v>
      </c>
    </row>
    <row r="23" spans="1:53" x14ac:dyDescent="0.15">
      <c r="A23" s="4">
        <v>21</v>
      </c>
      <c r="B23" s="4">
        <v>1</v>
      </c>
      <c r="C23" s="4" t="s">
        <v>399</v>
      </c>
      <c r="D23" s="4" t="s">
        <v>416</v>
      </c>
      <c r="E23" s="6" t="s">
        <v>93</v>
      </c>
      <c r="F23" s="6" t="s">
        <v>531</v>
      </c>
      <c r="G23" s="6" t="s">
        <v>165</v>
      </c>
      <c r="H23" s="6" t="s">
        <v>207</v>
      </c>
      <c r="I23" s="11" t="s">
        <v>300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3">
        <f>SUM(テーブル1[[#This Row],[ATTACK]:[ENERGY]])</f>
        <v>16</v>
      </c>
      <c r="AV23" s="13" t="str">
        <f>"public static VariantFairy[] "&amp;テーブル1[[#This Row],[Type]]&amp;";"</f>
        <v>public static VariantFairy[] star;</v>
      </c>
      <c r="AW23" s="13" t="str">
        <f t="array" ref="AW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r(21, star = v(t(21, "star", 4, 98, 1, m(10, 30, 50, 10, 30, 90), a(0, 0, 0, 4, 2, 0, 1, 7, 0, 0, 0, 0, 0, 0, 0, 1, 1, 0), c(0xffffff, 0x2C2C2E, 0x0E0E10, 0x191919))));</v>
      </c>
      <c r="AX23" s="13" t="str">
        <f>"mirageFairy2019.fairy."&amp;テーブル1[[#This Row],[Type]]&amp;".name="&amp;テーブル1[[#This Row],[英名]]</f>
        <v>mirageFairy2019.fairy.star.name=Staria</v>
      </c>
      <c r="AY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AZ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A23" s="13">
        <f>テーブル1[[#This Row],[Shine]]*テーブル1[[#This Row],[CRYSTAL]]</f>
        <v>6.132134481717995</v>
      </c>
    </row>
    <row r="24" spans="1:53" x14ac:dyDescent="0.15">
      <c r="A24" s="4">
        <v>22</v>
      </c>
      <c r="B24" s="4">
        <v>1</v>
      </c>
      <c r="C24" s="4" t="s">
        <v>405</v>
      </c>
      <c r="D24" s="4" t="s">
        <v>418</v>
      </c>
      <c r="E24" s="6" t="s">
        <v>65</v>
      </c>
      <c r="F24" s="6" t="s">
        <v>532</v>
      </c>
      <c r="G24" s="6" t="s">
        <v>123</v>
      </c>
      <c r="H24" s="6" t="s">
        <v>192</v>
      </c>
      <c r="I24" s="11" t="s">
        <v>441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3">
        <f>SUM(テーブル1[[#This Row],[ATTACK]:[ENERGY]])</f>
        <v>13</v>
      </c>
      <c r="AV24" s="13" t="str">
        <f>"public static VariantFairy[] "&amp;テーブル1[[#This Row],[Type]]&amp;";"</f>
        <v>public static VariantFairy[] gravel;</v>
      </c>
      <c r="AW24" s="13" t="str">
        <f t="array" ref="AW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r(22, gravel = v(t(22, "gravel", 2, 77, 1, m(0, 0, 0, 12, 0, 10), a(1, 0, 0, 0, 0, 0, 3, 1, 0, 0, 0, 5, 0, 3, 0, 0, 0, 2), c(0x333333, 0xC0B5B6, 0x968B8E, 0x63565C))));</v>
      </c>
      <c r="AX24" s="13" t="str">
        <f>"mirageFairy2019.fairy."&amp;テーブル1[[#This Row],[Type]]&amp;".name="&amp;テーブル1[[#This Row],[英名]]</f>
        <v>mirageFairy2019.fairy.gravel.name=Gravelia</v>
      </c>
      <c r="AY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AZ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A24" s="13">
        <f>テーブル1[[#This Row],[Shine]]*テーブル1[[#This Row],[CRYSTAL]]</f>
        <v>0</v>
      </c>
    </row>
    <row r="25" spans="1:53" x14ac:dyDescent="0.15">
      <c r="A25" s="4">
        <v>23</v>
      </c>
      <c r="B25" s="4">
        <v>1</v>
      </c>
      <c r="C25" s="4" t="s">
        <v>407</v>
      </c>
      <c r="D25" s="4" t="s">
        <v>420</v>
      </c>
      <c r="E25" s="6" t="s">
        <v>55</v>
      </c>
      <c r="F25" s="6" t="s">
        <v>533</v>
      </c>
      <c r="G25" s="6" t="s">
        <v>141</v>
      </c>
      <c r="H25" s="6" t="s">
        <v>187</v>
      </c>
      <c r="I25" s="11" t="s">
        <v>440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3">
        <f>SUM(テーブル1[[#This Row],[ATTACK]:[ENERGY]])</f>
        <v>43</v>
      </c>
      <c r="AV25" s="13" t="str">
        <f>"public static VariantFairy[] "&amp;テーブル1[[#This Row],[Type]]&amp;";"</f>
        <v>public static VariantFairy[] emerald;</v>
      </c>
      <c r="AW25" s="13" t="str">
        <f t="array" ref="AW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r(23, emerald = v(t(23, "emerald", 4, 73, 1, m(10, 0, 6, 0, 42, 71), a(0, 0, 0, 2, 0, 0, 15, 9, 0, 0, 0, 8, 0, 4, 0, 5, 0, 1), c(0x9FF9B5, 0x81F99E, 0x17DD62, 0x008A25))));</v>
      </c>
      <c r="AX25" s="13" t="str">
        <f>"mirageFairy2019.fairy."&amp;テーブル1[[#This Row],[Type]]&amp;".name="&amp;テーブル1[[#This Row],[英名]]</f>
        <v>mirageFairy2019.fairy.emerald.name=Emeraldia</v>
      </c>
      <c r="AY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AZ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A25" s="13">
        <f>テーブル1[[#This Row],[Shine]]*テーブル1[[#This Row],[CRYSTAL]]</f>
        <v>127.47192377843518</v>
      </c>
    </row>
    <row r="26" spans="1:53" x14ac:dyDescent="0.15">
      <c r="A26" s="4">
        <v>24</v>
      </c>
      <c r="B26" s="4">
        <v>1</v>
      </c>
      <c r="C26" s="4" t="s">
        <v>407</v>
      </c>
      <c r="D26" s="4" t="s">
        <v>421</v>
      </c>
      <c r="E26" s="6" t="s">
        <v>57</v>
      </c>
      <c r="F26" s="6" t="s">
        <v>534</v>
      </c>
      <c r="G26" s="6" t="s">
        <v>117</v>
      </c>
      <c r="H26" s="6" t="s">
        <v>188</v>
      </c>
      <c r="I26" s="11" t="s">
        <v>311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3">
        <f>SUM(テーブル1[[#This Row],[ATTACK]:[ENERGY]])</f>
        <v>25</v>
      </c>
      <c r="AV26" s="13" t="str">
        <f>"public static VariantFairy[] "&amp;テーブル1[[#This Row],[Type]]&amp;";"</f>
        <v>public static VariantFairy[] lapislazuli;</v>
      </c>
      <c r="AW26" s="13" t="str">
        <f t="array" ref="AW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r(24, lapislazuli = v(t(24, "lapislazuli", 4, 62, 1, m(1, 0, 8, 10, 18, 0), a(0, 0, 0, 0, 0, 0, 9, 10, 0, 0, 0, 3, 0, 1, 0, 2, 0, 0), c(0xA2B7E8, 0x4064EC, 0x224BD5, 0x0A33C2))));</v>
      </c>
      <c r="AX26" s="13" t="str">
        <f>"mirageFairy2019.fairy."&amp;テーブル1[[#This Row],[Type]]&amp;".name="&amp;テーブル1[[#This Row],[英名]]</f>
        <v>mirageFairy2019.fairy.lapislazuli.name=Lapislazulia</v>
      </c>
      <c r="AY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AZ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A26" s="13">
        <f>テーブル1[[#This Row],[Shine]]*テーブル1[[#This Row],[CRYSTAL]]</f>
        <v>21.910596181360987</v>
      </c>
    </row>
    <row r="27" spans="1:53" x14ac:dyDescent="0.15">
      <c r="A27" s="4">
        <v>25</v>
      </c>
      <c r="B27" s="4">
        <v>1</v>
      </c>
      <c r="C27" s="4" t="s">
        <v>408</v>
      </c>
      <c r="D27" s="4" t="s">
        <v>422</v>
      </c>
      <c r="E27" s="6" t="s">
        <v>217</v>
      </c>
      <c r="F27" s="6" t="s">
        <v>637</v>
      </c>
      <c r="G27" s="6" t="s">
        <v>221</v>
      </c>
      <c r="H27" s="6" t="s">
        <v>218</v>
      </c>
      <c r="I27" s="11" t="s">
        <v>325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3">
        <f>SUM(テーブル1[[#This Row],[ATTACK]:[ENERGY]])</f>
        <v>61</v>
      </c>
      <c r="AV27" s="13" t="str">
        <f>"public static VariantFairy[] "&amp;テーブル1[[#This Row],[Type]]&amp;";"</f>
        <v>public static VariantFairy[] enderdragon;</v>
      </c>
      <c r="AW27" s="13" t="str">
        <f t="array" ref="AW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r(25, enderdragon = v(t(25, "enderdragon", 5, 61, 1, m(3, 0, 51, 0, 10, 0), a(20, 0, 0, 2, 0, 2, 0, 5, 0, 2, 7, 9, 1, 0, 2, 5, 6, 4), c(0x000000, 0x181818, 0x181818, 0xA500E2))));</v>
      </c>
      <c r="AX27" s="13" t="str">
        <f>"mirageFairy2019.fairy."&amp;テーブル1[[#This Row],[Type]]&amp;".name="&amp;テーブル1[[#This Row],[英名]]</f>
        <v>mirageFairy2019.fairy.enderdragon.name=Enderedragonia</v>
      </c>
      <c r="AY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AZ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A27" s="13">
        <f>テーブル1[[#This Row],[Shine]]*テーブル1[[#This Row],[CRYSTAL]]</f>
        <v>0</v>
      </c>
    </row>
    <row r="28" spans="1:53" x14ac:dyDescent="0.15">
      <c r="A28" s="4">
        <v>26</v>
      </c>
      <c r="B28" s="4">
        <v>1</v>
      </c>
      <c r="C28" s="4" t="s">
        <v>408</v>
      </c>
      <c r="D28" s="4" t="s">
        <v>424</v>
      </c>
      <c r="E28" s="6" t="s">
        <v>111</v>
      </c>
      <c r="F28" s="6" t="s">
        <v>535</v>
      </c>
      <c r="G28" s="6" t="s">
        <v>183</v>
      </c>
      <c r="H28" s="6" t="s">
        <v>219</v>
      </c>
      <c r="I28" s="11" t="s">
        <v>318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3">
        <f>SUM(テーブル1[[#This Row],[ATTACK]:[ENERGY]])</f>
        <v>47</v>
      </c>
      <c r="AV28" s="13" t="str">
        <f>"public static VariantFairy[] "&amp;テーブル1[[#This Row],[Type]]&amp;";"</f>
        <v>public static VariantFairy[] witherskeleton;</v>
      </c>
      <c r="AW28" s="13" t="str">
        <f t="array" ref="AW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r(26, witherskeleton = v(t(26, "witherskeleton", 4, 69, 1, m(0, 11, 10, 4, 1, 1), a(17, 1, 3, 0, 0, 0, 0, 3, 0, 0, 0, 7, 2, 4, 1, 5, 4, 13), c(0x505252, 0x1C1C1C, 0x1C1C1C, 0x060606))));</v>
      </c>
      <c r="AX28" s="13" t="str">
        <f>"mirageFairy2019.fairy."&amp;テーブル1[[#This Row],[Type]]&amp;".name="&amp;テーブル1[[#This Row],[英名]]</f>
        <v>mirageFairy2019.fairy.witherskeleton.name=Withereskeletonia</v>
      </c>
      <c r="AY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AZ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A28" s="13">
        <f>テーブル1[[#This Row],[Shine]]*テーブル1[[#This Row],[CRYSTAL]]</f>
        <v>0</v>
      </c>
    </row>
    <row r="29" spans="1:53" x14ac:dyDescent="0.15">
      <c r="A29" s="4">
        <v>27</v>
      </c>
      <c r="B29" s="4">
        <v>1</v>
      </c>
      <c r="C29" s="4" t="s">
        <v>408</v>
      </c>
      <c r="D29" s="4" t="s">
        <v>424</v>
      </c>
      <c r="E29" s="6" t="s">
        <v>107</v>
      </c>
      <c r="F29" s="6" t="s">
        <v>536</v>
      </c>
      <c r="G29" s="6" t="s">
        <v>179</v>
      </c>
      <c r="H29" s="6" t="s">
        <v>214</v>
      </c>
      <c r="I29" s="11" t="s">
        <v>322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3">
        <f>SUM(テーブル1[[#This Row],[ATTACK]:[ENERGY]])</f>
        <v>77</v>
      </c>
      <c r="AV29" s="13" t="str">
        <f>"public static VariantFairy[] "&amp;テーブル1[[#This Row],[Type]]&amp;";"</f>
        <v>public static VariantFairy[] wither;</v>
      </c>
      <c r="AW29" s="13" t="str">
        <f t="array" ref="AW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r(27, wither = v(t(27, "wither", 5, 52, 1, m(0, 8, 10, 3, 1, 0), a(25, 0, 3, 2, 1, 1, 0, 2, 0, 0, 14, 15, 2, 0, 1, 4, 7, 9), c(0x181818, 0x3C3C3C, 0x141414, 0x557272))));</v>
      </c>
      <c r="AX29" s="13" t="str">
        <f>"mirageFairy2019.fairy."&amp;テーブル1[[#This Row],[Type]]&amp;".name="&amp;テーブル1[[#This Row],[英名]]</f>
        <v>mirageFairy2019.fairy.wither.name=Witheria</v>
      </c>
      <c r="AY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AZ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A29" s="13">
        <f>テーブル1[[#This Row],[Shine]]*テーブル1[[#This Row],[CRYSTAL]]</f>
        <v>0</v>
      </c>
    </row>
    <row r="30" spans="1:53" x14ac:dyDescent="0.15">
      <c r="A30" s="4">
        <v>28</v>
      </c>
      <c r="B30" s="4">
        <v>1</v>
      </c>
      <c r="C30" s="4" t="s">
        <v>399</v>
      </c>
      <c r="D30" s="4" t="s">
        <v>415</v>
      </c>
      <c r="E30" s="6" t="s">
        <v>95</v>
      </c>
      <c r="F30" s="6" t="s">
        <v>537</v>
      </c>
      <c r="G30" s="6" t="s">
        <v>167</v>
      </c>
      <c r="H30" s="6" t="s">
        <v>208</v>
      </c>
      <c r="I30" s="11" t="s">
        <v>309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3">
        <f>SUM(テーブル1[[#This Row],[ATTACK]:[ENERGY]])</f>
        <v>78</v>
      </c>
      <c r="AV30" s="13" t="str">
        <f>"public static VariantFairy[] "&amp;テーブル1[[#This Row],[Type]]&amp;";"</f>
        <v>public static VariantFairy[] thunder;</v>
      </c>
      <c r="AW30" s="13" t="str">
        <f t="array" ref="AW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r(28, thunder = v(t(28, "thunder", 3, 18, 1, m(2, 9, 3, 2, 0, 10), a(9, 0, 1, 8, 11, 0, 0, 6, 0, 4, 5, 11, 11, 0, 0, 0, 12, 1), c(0xB4FFFF, 0x4D5670, 0x4D5670, 0xFFEB00))));</v>
      </c>
      <c r="AX30" s="13" t="str">
        <f>"mirageFairy2019.fairy."&amp;テーブル1[[#This Row],[Type]]&amp;".name="&amp;テーブル1[[#This Row],[英名]]</f>
        <v>mirageFairy2019.fairy.thunder.name=Thunderia</v>
      </c>
      <c r="AY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AZ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A30" s="13">
        <f>テーブル1[[#This Row],[Shine]]*テーブル1[[#This Row],[CRYSTAL]]</f>
        <v>0</v>
      </c>
    </row>
    <row r="31" spans="1:53" x14ac:dyDescent="0.15">
      <c r="A31" s="4">
        <v>29</v>
      </c>
      <c r="B31" s="4">
        <v>1</v>
      </c>
      <c r="C31" s="4" t="s">
        <v>408</v>
      </c>
      <c r="D31" s="4" t="s">
        <v>422</v>
      </c>
      <c r="E31" s="6" t="s">
        <v>435</v>
      </c>
      <c r="F31" s="6" t="s">
        <v>538</v>
      </c>
      <c r="G31" s="6" t="s">
        <v>437</v>
      </c>
      <c r="H31" s="6" t="s">
        <v>438</v>
      </c>
      <c r="I31" s="11" t="s">
        <v>439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3">
        <f>SUM(テーブル1[[#This Row],[ATTACK]:[ENERGY]])</f>
        <v>27</v>
      </c>
      <c r="AV31" s="13" t="str">
        <f>"public static VariantFairy[] "&amp;テーブル1[[#This Row],[Type]]&amp;";"</f>
        <v>public static VariantFairy[] chicken;</v>
      </c>
      <c r="AW31" s="13" t="str">
        <f t="array" ref="AW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r(29, chicken = v(t(29, "chicken", 1, 39, 1, m(0, 0, 1, 0, 10, 7), a(1, 0, 0, 0, 0, 3, 0, 1, 0, 0, 2, 0, 1, 0, 14, 3, 2, 2), c(0xFFDFA3, 0xFFFFFF, 0xFFFFFF, 0xD93117))));</v>
      </c>
      <c r="AX31" s="13" t="str">
        <f>"mirageFairy2019.fairy."&amp;テーブル1[[#This Row],[Type]]&amp;".name="&amp;テーブル1[[#This Row],[英名]]</f>
        <v>mirageFairy2019.fairy.chicken.name=Chickenia</v>
      </c>
      <c r="AY31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AZ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A31" s="13">
        <f>テーブル1[[#This Row],[Shine]]*テーブル1[[#This Row],[CRYSTAL]]</f>
        <v>0</v>
      </c>
    </row>
    <row r="32" spans="1:53" x14ac:dyDescent="0.15">
      <c r="A32" s="4">
        <v>30</v>
      </c>
      <c r="B32" s="4">
        <v>1</v>
      </c>
      <c r="C32" s="4" t="s">
        <v>410</v>
      </c>
      <c r="D32" s="4" t="s">
        <v>428</v>
      </c>
      <c r="E32" s="6" t="s">
        <v>83</v>
      </c>
      <c r="F32" s="6" t="s">
        <v>633</v>
      </c>
      <c r="G32" s="6" t="s">
        <v>155</v>
      </c>
      <c r="H32" s="6" t="s">
        <v>202</v>
      </c>
      <c r="I32" s="11" t="s">
        <v>445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3">
        <f>SUM(テーブル1[[#This Row],[ATTACK]:[ENERGY]])</f>
        <v>47</v>
      </c>
      <c r="AV32" s="13" t="str">
        <f>"public static VariantFairy[] "&amp;テーブル1[[#This Row],[Type]]&amp;";"</f>
        <v>public static VariantFairy[] furnace;</v>
      </c>
      <c r="AW32" s="13" t="str">
        <f t="array" ref="AW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r(30, furnace = v(t(30, "furnace", 2, 72, 1, m(0, 2, 0, 10, 2, 0), a(1, 10, 0, 6, 10, 0, 0, 1, 8, 0, 0, 1, 4, 0, 0, 3, 3, 0), c(0xFFFFFF, 0xFF7F19, 0x8E8E8E, 0x383838))));</v>
      </c>
      <c r="AX32" s="13" t="str">
        <f>"mirageFairy2019.fairy."&amp;テーブル1[[#This Row],[Type]]&amp;".name="&amp;テーブル1[[#This Row],[英名]]</f>
        <v>mirageFairy2019.fairy.furnace.name=Furnacia</v>
      </c>
      <c r="AY32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AZ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A32" s="13">
        <f>テーブル1[[#This Row],[Shine]]*テーブル1[[#This Row],[CRYSTAL]]</f>
        <v>0</v>
      </c>
    </row>
    <row r="33" spans="1:53" x14ac:dyDescent="0.15">
      <c r="A33" s="4">
        <v>31</v>
      </c>
      <c r="B33" s="4">
        <v>1</v>
      </c>
      <c r="C33" s="4" t="s">
        <v>410</v>
      </c>
      <c r="D33" s="4" t="s">
        <v>428</v>
      </c>
      <c r="E33" s="6" t="s">
        <v>9</v>
      </c>
      <c r="F33" s="6" t="s">
        <v>632</v>
      </c>
      <c r="G33" s="6" t="s">
        <v>137</v>
      </c>
      <c r="H33" s="6" t="s">
        <v>19</v>
      </c>
      <c r="I33" s="11" t="s">
        <v>444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3">
        <f>SUM(テーブル1[[#This Row],[ATTACK]:[ENERGY]])</f>
        <v>13</v>
      </c>
      <c r="AV33" s="13" t="str">
        <f>"public static VariantFairy[] "&amp;テーブル1[[#This Row],[Type]]&amp;";"</f>
        <v>public static VariantFairy[] magentaglazedterracotta;</v>
      </c>
      <c r="AW33" s="13" t="str">
        <f t="array" ref="AW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r(31, magentaglazedterracotta = v(t(31, "magentaglazedterracotta", 3, 60, 1, m(0, 1, 0, 10, 11, 0), a(0, 2, 0, 0, 0, 0, 0, 10, 0, 0, 0, 0, 0, 0, 0, 1, 0, 0), c(0xFFFFFF, 0xF4B5CB, 0xCB58C2, 0x9D2D95))));</v>
      </c>
      <c r="AX33" s="13" t="str">
        <f>"mirageFairy2019.fairy."&amp;テーブル1[[#This Row],[Type]]&amp;".name="&amp;テーブル1[[#This Row],[英名]]</f>
        <v>mirageFairy2019.fairy.magentaglazedterracotta.name=Magenteglazedeterracottia</v>
      </c>
      <c r="AY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AZ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A33" s="13">
        <f>テーブル1[[#This Row],[Shine]]*テーブル1[[#This Row],[CRYSTAL]]</f>
        <v>0</v>
      </c>
    </row>
    <row r="34" spans="1:53" x14ac:dyDescent="0.15">
      <c r="A34" s="4">
        <v>32</v>
      </c>
      <c r="B34" s="4">
        <v>1</v>
      </c>
      <c r="C34" s="4" t="s">
        <v>410</v>
      </c>
      <c r="D34" s="4" t="s">
        <v>594</v>
      </c>
      <c r="E34" s="6" t="s">
        <v>81</v>
      </c>
      <c r="F34" s="6" t="s">
        <v>539</v>
      </c>
      <c r="G34" s="6" t="s">
        <v>149</v>
      </c>
      <c r="H34" s="6" t="s">
        <v>200</v>
      </c>
      <c r="I34" s="11" t="s">
        <v>306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3">
        <f>SUM(テーブル1[[#This Row],[ATTACK]:[ENERGY]])</f>
        <v>23</v>
      </c>
      <c r="AV34" s="13" t="str">
        <f>"public static VariantFairy[] "&amp;テーブル1[[#This Row],[Type]]&amp;";"</f>
        <v>public static VariantFairy[] bread;</v>
      </c>
      <c r="AW34" s="13" t="str">
        <f t="array" ref="AW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r(32, bread = v(t(32, "bread", 2, 35, 1, m(0, 0, 0, 5, 10, 0), a(0, 1, 0, 0, 0, 0, 0, 3, 0, 0, 0, 0, 0, 0, 14, 0, 5, 0), c(0xCC850C, 0x9E7325, 0x654B17, 0x3F2E0E))));</v>
      </c>
      <c r="AX34" s="13" t="str">
        <f>"mirageFairy2019.fairy."&amp;テーブル1[[#This Row],[Type]]&amp;".name="&amp;テーブル1[[#This Row],[英名]]</f>
        <v>mirageFairy2019.fairy.bread.name=Breadia</v>
      </c>
      <c r="AY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AZ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A34" s="13">
        <f>テーブル1[[#This Row],[Shine]]*テーブル1[[#This Row],[CRYSTAL]]</f>
        <v>0</v>
      </c>
    </row>
    <row r="35" spans="1:53" x14ac:dyDescent="0.15">
      <c r="A35" s="4">
        <v>33</v>
      </c>
      <c r="B35" s="4">
        <v>1</v>
      </c>
      <c r="C35" s="4" t="s">
        <v>411</v>
      </c>
      <c r="D35" s="4" t="s">
        <v>430</v>
      </c>
      <c r="E35" s="6" t="s">
        <v>103</v>
      </c>
      <c r="F35" s="6" t="s">
        <v>540</v>
      </c>
      <c r="G35" s="6" t="s">
        <v>175</v>
      </c>
      <c r="H35" s="6" t="s">
        <v>212</v>
      </c>
      <c r="I35" s="11" t="s">
        <v>326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3">
        <f>SUM(テーブル1[[#This Row],[ATTACK]:[ENERGY]])</f>
        <v>16</v>
      </c>
      <c r="AV35" s="13" t="str">
        <f>"public static VariantFairy[] "&amp;テーブル1[[#This Row],[Type]]&amp;";"</f>
        <v>public static VariantFairy[] daytime;</v>
      </c>
      <c r="AW35" s="13" t="str">
        <f t="array" ref="AW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r(33, daytime = v(t(33, "daytime", 1, 88, 1, m(1, 0, 10, 3, 7, 24), a(0, 0, 0, 11, 1, 0, 0, 1, 0, 0, 0, 0, 0, 0, 0, 0, 3, 0), c(0xFFE260, 0xAACAEF, 0x84B5EF, 0xFFE7B2))));</v>
      </c>
      <c r="AX35" s="13" t="str">
        <f>"mirageFairy2019.fairy."&amp;テーブル1[[#This Row],[Type]]&amp;".name="&amp;テーブル1[[#This Row],[英名]]</f>
        <v>mirageFairy2019.fairy.daytime.name=Daytimia</v>
      </c>
      <c r="AY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AZ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A35" s="13">
        <f>テーブル1[[#This Row],[Shine]]*テーブル1[[#This Row],[CRYSTAL]]</f>
        <v>0</v>
      </c>
    </row>
    <row r="36" spans="1:53" x14ac:dyDescent="0.15">
      <c r="A36" s="4">
        <v>34</v>
      </c>
      <c r="B36" s="4">
        <v>1</v>
      </c>
      <c r="C36" s="4" t="s">
        <v>411</v>
      </c>
      <c r="D36" s="4" t="s">
        <v>430</v>
      </c>
      <c r="E36" s="6" t="s">
        <v>101</v>
      </c>
      <c r="F36" s="6" t="s">
        <v>541</v>
      </c>
      <c r="G36" s="6" t="s">
        <v>173</v>
      </c>
      <c r="H36" s="6" t="s">
        <v>211</v>
      </c>
      <c r="I36" s="11" t="s">
        <v>301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3">
        <f>SUM(テーブル1[[#This Row],[ATTACK]:[ENERGY]])</f>
        <v>6</v>
      </c>
      <c r="AV36" s="13" t="str">
        <f>"public static VariantFairy[] "&amp;テーブル1[[#This Row],[Type]]&amp;";"</f>
        <v>public static VariantFairy[] night;</v>
      </c>
      <c r="AW36" s="13" t="str">
        <f t="array" ref="AW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r(34, night = v(t(34, "night", 1, 83, 1, m(0, 7, 10, 0, 7, 24), a(0, 0, 0, 0, 0, 0, 0, 4, 0, 0, 0, 0, 0, 0, 0, 1, 1, 3), c(0xFFE260, 0x2C2C2E, 0x0E0E10, 0x2D4272))));</v>
      </c>
      <c r="AX36" s="13" t="str">
        <f>"mirageFairy2019.fairy."&amp;テーブル1[[#This Row],[Type]]&amp;".name="&amp;テーブル1[[#This Row],[英名]]</f>
        <v>mirageFairy2019.fairy.night.name=Nightia</v>
      </c>
      <c r="AY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AZ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A36" s="13">
        <f>テーブル1[[#This Row],[Shine]]*テーブル1[[#This Row],[CRYSTAL]]</f>
        <v>0</v>
      </c>
    </row>
    <row r="37" spans="1:53" x14ac:dyDescent="0.15">
      <c r="A37" s="4">
        <v>35</v>
      </c>
      <c r="B37" s="4">
        <v>1</v>
      </c>
      <c r="C37" s="4" t="s">
        <v>411</v>
      </c>
      <c r="D37" s="4" t="s">
        <v>430</v>
      </c>
      <c r="E37" s="6" t="s">
        <v>105</v>
      </c>
      <c r="F37" s="6" t="s">
        <v>522</v>
      </c>
      <c r="G37" s="6" t="s">
        <v>177</v>
      </c>
      <c r="H37" s="6" t="s">
        <v>213</v>
      </c>
      <c r="I37" s="11" t="s">
        <v>442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3">
        <f>SUM(テーブル1[[#This Row],[ATTACK]:[ENERGY]])</f>
        <v>15</v>
      </c>
      <c r="AV37" s="13" t="str">
        <f>"public static VariantFairy[] "&amp;テーブル1[[#This Row],[Type]]&amp;";"</f>
        <v>public static VariantFairy[] morning;</v>
      </c>
      <c r="AW37" s="13" t="str">
        <f t="array" ref="AW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r(35, morning = v(t(35, "morning", 2, 85, 1, m(1, 5, 10, 1, 7, 18), a(0, 0, 0, 9, 1, 0, 0, 3, 0, 0, 0, 0, 0, 0, 0, 0, 2, 0), c(0xFFE260, 0x91C4D9, 0x4570A6, 0xFF7017))));</v>
      </c>
      <c r="AX37" s="13" t="str">
        <f>"mirageFairy2019.fairy."&amp;テーブル1[[#This Row],[Type]]&amp;".name="&amp;テーブル1[[#This Row],[英名]]</f>
        <v>mirageFairy2019.fairy.morning.name=Morningia</v>
      </c>
      <c r="AY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AZ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A37" s="13">
        <f>テーブル1[[#This Row],[Shine]]*テーブル1[[#This Row],[CRYSTAL]]</f>
        <v>0</v>
      </c>
    </row>
    <row r="38" spans="1:53" x14ac:dyDescent="0.15">
      <c r="A38" s="4">
        <v>36</v>
      </c>
      <c r="B38" s="4">
        <v>1</v>
      </c>
      <c r="C38" s="4" t="s">
        <v>411</v>
      </c>
      <c r="D38" s="4" t="s">
        <v>431</v>
      </c>
      <c r="E38" s="6" t="s">
        <v>99</v>
      </c>
      <c r="F38" s="6" t="s">
        <v>542</v>
      </c>
      <c r="G38" s="6" t="s">
        <v>171</v>
      </c>
      <c r="H38" s="6" t="s">
        <v>210</v>
      </c>
      <c r="I38" s="11" t="s">
        <v>327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3">
        <f>SUM(テーブル1[[#This Row],[ATTACK]:[ENERGY]])</f>
        <v>22</v>
      </c>
      <c r="AV38" s="13" t="str">
        <f>"public static VariantFairy[] "&amp;テーブル1[[#This Row],[Type]]&amp;";"</f>
        <v>public static VariantFairy[] fine;</v>
      </c>
      <c r="AW38" s="13" t="str">
        <f t="array" ref="AW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r(36, fine = v(t(36, "fine", 1, 22, 1, m(1, 0, 10, 4, 12, 28), a(0, 0, 0, 17, 1, 0, 0, 1, 0, 0, 0, 0, 0, 0, 0, 0, 3, 0), c(0xB4FFFF, 0xAACAEF, 0x84B5EF, 0xffe7b2))));</v>
      </c>
      <c r="AX38" s="13" t="str">
        <f>"mirageFairy2019.fairy."&amp;テーブル1[[#This Row],[Type]]&amp;".name="&amp;テーブル1[[#This Row],[英名]]</f>
        <v>mirageFairy2019.fairy.fine.name=Finia</v>
      </c>
      <c r="AY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AZ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A38" s="13">
        <f>テーブル1[[#This Row],[Shine]]*テーブル1[[#This Row],[CRYSTAL]]</f>
        <v>0</v>
      </c>
    </row>
    <row r="39" spans="1:53" x14ac:dyDescent="0.15">
      <c r="A39" s="4">
        <v>37</v>
      </c>
      <c r="B39" s="4">
        <v>1</v>
      </c>
      <c r="C39" s="4" t="s">
        <v>411</v>
      </c>
      <c r="D39" s="4" t="s">
        <v>431</v>
      </c>
      <c r="E39" s="6" t="s">
        <v>97</v>
      </c>
      <c r="F39" s="6" t="s">
        <v>543</v>
      </c>
      <c r="G39" s="6" t="s">
        <v>169</v>
      </c>
      <c r="H39" s="6" t="s">
        <v>209</v>
      </c>
      <c r="I39" s="11" t="s">
        <v>310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3">
        <f>SUM(テーブル1[[#This Row],[ATTACK]:[ENERGY]])</f>
        <v>19</v>
      </c>
      <c r="AV39" s="13" t="str">
        <f>"public static VariantFairy[] "&amp;テーブル1[[#This Row],[Type]]&amp;";"</f>
        <v>public static VariantFairy[] rain;</v>
      </c>
      <c r="AW39" s="13" t="str">
        <f t="array" ref="AW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r(37, rain = v(t(37, "rain", 2, 25, 1, m(0, 2, 10, 0, 19, 17), a(1, 0, 0, 0, 0, 13, 0, 4, 0, 0, 0, 0, 0, 0, 0, 0, 1, 4), c(0xB4FFFF, 0x4D5670, 0x4D5670, 0x2D40F4))));</v>
      </c>
      <c r="AX39" s="13" t="str">
        <f>"mirageFairy2019.fairy."&amp;テーブル1[[#This Row],[Type]]&amp;".name="&amp;テーブル1[[#This Row],[英名]]</f>
        <v>mirageFairy2019.fairy.rain.name=Rainia</v>
      </c>
      <c r="AY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AZ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A39" s="13">
        <f>テーブル1[[#This Row],[Shine]]*テーブル1[[#This Row],[CRYSTAL]]</f>
        <v>0</v>
      </c>
    </row>
    <row r="40" spans="1:53" x14ac:dyDescent="0.15">
      <c r="A40" s="4">
        <v>38</v>
      </c>
      <c r="B40" s="4">
        <v>1</v>
      </c>
      <c r="C40" s="4" t="s">
        <v>411</v>
      </c>
      <c r="D40" s="4" t="s">
        <v>433</v>
      </c>
      <c r="E40" s="6" t="s">
        <v>85</v>
      </c>
      <c r="F40" s="6" t="s">
        <v>544</v>
      </c>
      <c r="G40" s="6" t="s">
        <v>157</v>
      </c>
      <c r="H40" s="6" t="s">
        <v>203</v>
      </c>
      <c r="I40" s="11" t="s">
        <v>315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3">
        <f>SUM(テーブル1[[#This Row],[ATTACK]:[ENERGY]])</f>
        <v>7</v>
      </c>
      <c r="AV40" s="13" t="str">
        <f>"public static VariantFairy[] "&amp;テーブル1[[#This Row],[Type]]&amp;";"</f>
        <v>public static VariantFairy[] plains;</v>
      </c>
      <c r="AW40" s="13" t="str">
        <f t="array" ref="AW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r(38, plains = v(t(38, "plains", 1, 79, 1, m(0, 0, 0, 3, 18, 10), a(0, 0, 1, 0, 0, 2, 0, 1, 0, 0, 0, 0, 0, 0, 0, 1, 2, 0), c(0x80FF00, 0xD4FF82, 0x86C91C, 0xBB5400))));</v>
      </c>
      <c r="AX40" s="13" t="str">
        <f>"mirageFairy2019.fairy."&amp;テーブル1[[#This Row],[Type]]&amp;".name="&amp;テーブル1[[#This Row],[英名]]</f>
        <v>mirageFairy2019.fairy.plains.name=Plainsia</v>
      </c>
      <c r="AY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AZ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A40" s="13">
        <f>テーブル1[[#This Row],[Shine]]*テーブル1[[#This Row],[CRYSTAL]]</f>
        <v>0</v>
      </c>
    </row>
    <row r="41" spans="1:53" x14ac:dyDescent="0.15">
      <c r="A41" s="4">
        <v>39</v>
      </c>
      <c r="B41" s="4">
        <v>1</v>
      </c>
      <c r="C41" s="4" t="s">
        <v>411</v>
      </c>
      <c r="D41" s="4" t="s">
        <v>433</v>
      </c>
      <c r="E41" s="6" t="s">
        <v>87</v>
      </c>
      <c r="F41" s="6" t="s">
        <v>545</v>
      </c>
      <c r="G41" s="6" t="s">
        <v>159</v>
      </c>
      <c r="H41" s="6" t="s">
        <v>204</v>
      </c>
      <c r="I41" s="11" t="s">
        <v>396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3">
        <f>SUM(テーブル1[[#This Row],[ATTACK]:[ENERGY]])</f>
        <v>21</v>
      </c>
      <c r="AV41" s="13" t="str">
        <f>"public static VariantFairy[] "&amp;テーブル1[[#This Row],[Type]]&amp;";"</f>
        <v>public static VariantFairy[] forest;</v>
      </c>
      <c r="AW41" s="13" t="str">
        <f t="array" ref="AW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r(39, forest = v(t(39, "forest", 2, 83, 1, m(0, 0, 2, 12, 32, 10), a(1, 0, 9, 0, 0, 3, 0, 3, 0, 0, 0, 0, 0, 0, 0, 2, 3, 0), c(0x80FF00, 0x7B9C62, 0x89591D, 0x2E6E14))));</v>
      </c>
      <c r="AX41" s="13" t="str">
        <f>"mirageFairy2019.fairy."&amp;テーブル1[[#This Row],[Type]]&amp;".name="&amp;テーブル1[[#This Row],[英名]]</f>
        <v>mirageFairy2019.fairy.forest.name=Forestia</v>
      </c>
      <c r="AY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AZ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A41" s="13">
        <f>テーブル1[[#This Row],[Shine]]*テーブル1[[#This Row],[CRYSTAL]]</f>
        <v>0</v>
      </c>
    </row>
    <row r="42" spans="1:53" x14ac:dyDescent="0.15">
      <c r="A42" s="4">
        <v>40</v>
      </c>
      <c r="B42" s="4">
        <v>1</v>
      </c>
      <c r="C42" s="4" t="s">
        <v>409</v>
      </c>
      <c r="D42" s="4" t="s">
        <v>426</v>
      </c>
      <c r="E42" s="6" t="s">
        <v>476</v>
      </c>
      <c r="F42" s="6" t="s">
        <v>546</v>
      </c>
      <c r="G42" s="6" t="s">
        <v>486</v>
      </c>
      <c r="H42" s="6" t="s">
        <v>499</v>
      </c>
      <c r="I42" s="11" t="s">
        <v>501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3">
        <f>SUM(テーブル1[[#This Row],[ATTACK]:[ENERGY]])</f>
        <v>28</v>
      </c>
      <c r="AV42" s="13" t="str">
        <f>"public static VariantFairy[] "&amp;テーブル1[[#This Row],[Type]]&amp;";"</f>
        <v>public static VariantFairy[] apple;</v>
      </c>
      <c r="AW42" s="13" t="str">
        <f t="array" ref="AW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r(40, apple = v(t(40, "apple", 2, 43, 1, m(0.1, 0, 3, 0, 10, 2), a(0, 0, 4, 0, 0, 2, 0, 6, 0, 0, 0, 0, 2, 0, 12, 0, 2, 0), c(0xFF755D, 0xFF564E, 0xFF0000, 0x01A900))));</v>
      </c>
      <c r="AX42" s="13" t="str">
        <f>"mirageFairy2019.fairy."&amp;テーブル1[[#This Row],[Type]]&amp;".name="&amp;テーブル1[[#This Row],[英名]]</f>
        <v>mirageFairy2019.fairy.apple.name=Applia</v>
      </c>
      <c r="AY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AZ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A42" s="13">
        <f>テーブル1[[#This Row],[Shine]]*テーブル1[[#This Row],[CRYSTAL]]</f>
        <v>0</v>
      </c>
    </row>
    <row r="43" spans="1:53" x14ac:dyDescent="0.15">
      <c r="A43" s="4">
        <v>41</v>
      </c>
      <c r="B43" s="4">
        <v>1</v>
      </c>
      <c r="C43" s="4" t="s">
        <v>409</v>
      </c>
      <c r="D43" s="4" t="s">
        <v>426</v>
      </c>
      <c r="E43" s="6" t="s">
        <v>479</v>
      </c>
      <c r="F43" s="6" t="s">
        <v>547</v>
      </c>
      <c r="G43" s="6" t="s">
        <v>489</v>
      </c>
      <c r="H43" s="6" t="s">
        <v>494</v>
      </c>
      <c r="I43" s="11" t="s">
        <v>502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3">
        <f>SUM(テーブル1[[#This Row],[ATTACK]:[ENERGY]])</f>
        <v>19</v>
      </c>
      <c r="AV43" s="13" t="str">
        <f>"public static VariantFairy[] "&amp;テーブル1[[#This Row],[Type]]&amp;";"</f>
        <v>public static VariantFairy[] carrot;</v>
      </c>
      <c r="AW43" s="13" t="str">
        <f t="array" ref="AW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r(41, carrot = v(t(41, "carrot", 3, 38, 1, m(0, 0, 1, 0, 10, 0), a(0, 0, 1, 0, 0, 2, 0, 3, 0, 0, 0, 0, 1, 0, 10, 0, 2, 0), c(0xFF8F00, 0xFFAD66, 0xFF9600, 0x01A900))));</v>
      </c>
      <c r="AX43" s="13" t="str">
        <f>"mirageFairy2019.fairy."&amp;テーブル1[[#This Row],[Type]]&amp;".name="&amp;テーブル1[[#This Row],[英名]]</f>
        <v>mirageFairy2019.fairy.carrot.name=Carrotia</v>
      </c>
      <c r="AY43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AZ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A43" s="13">
        <f>テーブル1[[#This Row],[Shine]]*テーブル1[[#This Row],[CRYSTAL]]</f>
        <v>0</v>
      </c>
    </row>
    <row r="44" spans="1:53" x14ac:dyDescent="0.15">
      <c r="A44" s="4">
        <v>42</v>
      </c>
      <c r="B44" s="4">
        <v>1</v>
      </c>
      <c r="C44" s="4" t="s">
        <v>409</v>
      </c>
      <c r="D44" s="4" t="s">
        <v>426</v>
      </c>
      <c r="E44" s="6" t="s">
        <v>480</v>
      </c>
      <c r="F44" s="6" t="s">
        <v>548</v>
      </c>
      <c r="G44" s="6" t="s">
        <v>490</v>
      </c>
      <c r="H44" s="6" t="s">
        <v>493</v>
      </c>
      <c r="I44" s="11" t="s">
        <v>503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3">
        <f>SUM(テーブル1[[#This Row],[ATTACK]:[ENERGY]])</f>
        <v>34</v>
      </c>
      <c r="AV44" s="13" t="str">
        <f>"public static VariantFairy[] "&amp;テーブル1[[#This Row],[Type]]&amp;";"</f>
        <v>public static VariantFairy[] cactus;</v>
      </c>
      <c r="AW44" s="13" t="str">
        <f t="array" ref="AW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r(42, cactus = v(t(42, "cactus", 2, 41, 1, m(0, 7, 0, 0, 10, 2), a(9, 0, 1, 0, 0, 4, 0, 2, 0, 0, 1, 2, 3, 7, 4, 0, 1, 4), c(0x008200, 0xB0FFAC, 0x00E100, 0x010000))));</v>
      </c>
      <c r="AX44" s="13" t="str">
        <f>"mirageFairy2019.fairy."&amp;テーブル1[[#This Row],[Type]]&amp;".name="&amp;テーブル1[[#This Row],[英名]]</f>
        <v>mirageFairy2019.fairy.cactus.name=Cactusia</v>
      </c>
      <c r="AY44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AZ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A44" s="13">
        <f>テーブル1[[#This Row],[Shine]]*テーブル1[[#This Row],[CRYSTAL]]</f>
        <v>0</v>
      </c>
    </row>
    <row r="45" spans="1:53" x14ac:dyDescent="0.15">
      <c r="A45" s="4">
        <v>43</v>
      </c>
      <c r="B45" s="4">
        <v>1</v>
      </c>
      <c r="C45" s="4" t="s">
        <v>410</v>
      </c>
      <c r="D45" s="4" t="s">
        <v>428</v>
      </c>
      <c r="E45" s="6" t="s">
        <v>470</v>
      </c>
      <c r="F45" s="6" t="s">
        <v>549</v>
      </c>
      <c r="G45" s="6" t="s">
        <v>482</v>
      </c>
      <c r="H45" s="6" t="s">
        <v>496</v>
      </c>
      <c r="I45" s="11" t="s">
        <v>508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3">
        <f>SUM(テーブル1[[#This Row],[ATTACK]:[ENERGY]])</f>
        <v>45</v>
      </c>
      <c r="AV45" s="13" t="str">
        <f>"public static VariantFairy[] "&amp;テーブル1[[#This Row],[Type]]&amp;";"</f>
        <v>public static VariantFairy[] axe;</v>
      </c>
      <c r="AW45" s="13" t="str">
        <f t="array" ref="AW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r(43, axe = v(t(43, "axe", 2, 83, 1, m(0, 7, 0, 10, 2, 5), a(12, 2, 12, 0, 0, 0, 0, 1, 0, 0, 0, 6, 0, 10, 0, 2, 0, 2), c(0xFFFFFF, 0xCD9A6A, 0x529B3A, 0xC9D0C6))));</v>
      </c>
      <c r="AX45" s="13" t="str">
        <f>"mirageFairy2019.fairy."&amp;テーブル1[[#This Row],[Type]]&amp;".name="&amp;テーブル1[[#This Row],[英名]]</f>
        <v>mirageFairy2019.fairy.axe.name=Axia</v>
      </c>
      <c r="AY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AZ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A45" s="13">
        <f>テーブル1[[#This Row],[Shine]]*テーブル1[[#This Row],[CRYSTAL]]</f>
        <v>0</v>
      </c>
    </row>
    <row r="46" spans="1:53" x14ac:dyDescent="0.15">
      <c r="A46" s="4">
        <v>44</v>
      </c>
      <c r="B46" s="4">
        <v>1</v>
      </c>
      <c r="C46" s="4" t="s">
        <v>410</v>
      </c>
      <c r="D46" s="4" t="s">
        <v>428</v>
      </c>
      <c r="E46" s="6" t="s">
        <v>473</v>
      </c>
      <c r="F46" s="6" t="s">
        <v>550</v>
      </c>
      <c r="G46" s="6" t="s">
        <v>483</v>
      </c>
      <c r="H46" s="6" t="s">
        <v>497</v>
      </c>
      <c r="I46" s="11" t="s">
        <v>504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3">
        <f>SUM(テーブル1[[#This Row],[ATTACK]:[ENERGY]])</f>
        <v>22</v>
      </c>
      <c r="AV46" s="13" t="str">
        <f>"public static VariantFairy[] "&amp;テーブル1[[#This Row],[Type]]&amp;";"</f>
        <v>public static VariantFairy[] chest;</v>
      </c>
      <c r="AW46" s="13" t="str">
        <f t="array" ref="AW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r(44, chest = v(t(44, "chest", 1, 31, 1, m(0, 0, 0, 10, 0, 7), a(0, 1, 3, 0, 0, 0, 0, 1, 15, 0, 0, 0, 0, 0, 0, 2, 0, 2), c(0xFFFFFF, 0xFFA431, 0xFFA900, 0xFFC2A5))));</v>
      </c>
      <c r="AX46" s="13" t="str">
        <f>"mirageFairy2019.fairy."&amp;テーブル1[[#This Row],[Type]]&amp;".name="&amp;テーブル1[[#This Row],[英名]]</f>
        <v>mirageFairy2019.fairy.chest.name=Chestia</v>
      </c>
      <c r="AY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AZ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A46" s="13">
        <f>テーブル1[[#This Row],[Shine]]*テーブル1[[#This Row],[CRYSTAL]]</f>
        <v>0</v>
      </c>
    </row>
    <row r="47" spans="1:53" x14ac:dyDescent="0.15">
      <c r="A47" s="4">
        <v>45</v>
      </c>
      <c r="B47" s="4">
        <v>1</v>
      </c>
      <c r="C47" s="4" t="s">
        <v>410</v>
      </c>
      <c r="D47" s="4" t="s">
        <v>428</v>
      </c>
      <c r="E47" s="6" t="s">
        <v>474</v>
      </c>
      <c r="F47" s="6" t="s">
        <v>551</v>
      </c>
      <c r="G47" s="6" t="s">
        <v>484</v>
      </c>
      <c r="H47" s="6" t="s">
        <v>642</v>
      </c>
      <c r="I47" s="11" t="s">
        <v>505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3">
        <f>SUM(テーブル1[[#This Row],[ATTACK]:[ENERGY]])</f>
        <v>23</v>
      </c>
      <c r="AV47" s="13" t="str">
        <f>"public static VariantFairy[] "&amp;テーブル1[[#This Row],[Type]]&amp;";"</f>
        <v>public static VariantFairy[] craftingtable;</v>
      </c>
      <c r="AW47" s="13" t="str">
        <f t="array" ref="AW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r(45, craftingtable = v(t(45, "craftingtable", 2, 40, 1, m(0, 6, 0, 10, 0, 0), a(0, 12, 2, 0, 0, 0, 0, 1, 0, 0, 0, 2, 0, 0, 0, 6, 0, 0), c(0xFFFFFF, 0xFFBB9A, 0xFFC980, 0x000000))));</v>
      </c>
      <c r="AX47" s="13" t="str">
        <f>"mirageFairy2019.fairy."&amp;テーブル1[[#This Row],[Type]]&amp;".name="&amp;テーブル1[[#This Row],[英名]]</f>
        <v>mirageFairy2019.fairy.craftingtable.name=Craftingetablia</v>
      </c>
      <c r="AY4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AZ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A47" s="13">
        <f>テーブル1[[#This Row],[Shine]]*テーブル1[[#This Row],[CRYSTAL]]</f>
        <v>0</v>
      </c>
    </row>
    <row r="48" spans="1:53" x14ac:dyDescent="0.15">
      <c r="A48" s="4">
        <v>46</v>
      </c>
      <c r="B48" s="4">
        <v>1</v>
      </c>
      <c r="C48" s="4" t="s">
        <v>410</v>
      </c>
      <c r="D48" s="4" t="s">
        <v>428</v>
      </c>
      <c r="E48" s="6" t="s">
        <v>475</v>
      </c>
      <c r="F48" s="6" t="s">
        <v>552</v>
      </c>
      <c r="G48" s="6" t="s">
        <v>485</v>
      </c>
      <c r="H48" s="6" t="s">
        <v>498</v>
      </c>
      <c r="I48" s="11" t="s">
        <v>506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3">
        <f>SUM(テーブル1[[#This Row],[ATTACK]:[ENERGY]])</f>
        <v>41</v>
      </c>
      <c r="AV48" s="13" t="str">
        <f>"public static VariantFairy[] "&amp;テーブル1[[#This Row],[Type]]&amp;";"</f>
        <v>public static VariantFairy[] potion;</v>
      </c>
      <c r="AW48" s="13" t="str">
        <f t="array" ref="AW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r(46, potion = v(t(46, "potion", 3, 29, 1, m(1, 2, 18, 10, 3, 0), a(3, 2, 0, 1, 1, 6, 0, 4, 2, 0, 2, 0, 10, 0, 1, 8, 1, 0), c(0xFFFFFF, 0x52CAFF, 0x00AEFF, 0xFFFFFF))));</v>
      </c>
      <c r="AX48" s="13" t="str">
        <f>"mirageFairy2019.fairy."&amp;テーブル1[[#This Row],[Type]]&amp;".name="&amp;テーブル1[[#This Row],[英名]]</f>
        <v>mirageFairy2019.fairy.potion.name=Potionia</v>
      </c>
      <c r="AY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AZ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A48" s="13">
        <f>テーブル1[[#This Row],[Shine]]*テーブル1[[#This Row],[CRYSTAL]]</f>
        <v>0</v>
      </c>
    </row>
    <row r="49" spans="1:53" x14ac:dyDescent="0.15">
      <c r="A49" s="4">
        <v>47</v>
      </c>
      <c r="B49" s="4">
        <v>1</v>
      </c>
      <c r="C49" s="4" t="s">
        <v>410</v>
      </c>
      <c r="D49" s="4" t="s">
        <v>428</v>
      </c>
      <c r="E49" s="6" t="s">
        <v>477</v>
      </c>
      <c r="F49" s="6" t="s">
        <v>553</v>
      </c>
      <c r="G49" s="6" t="s">
        <v>487</v>
      </c>
      <c r="H49" s="6" t="s">
        <v>500</v>
      </c>
      <c r="I49" s="11" t="s">
        <v>507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3">
        <f>SUM(テーブル1[[#This Row],[ATTACK]:[ENERGY]])</f>
        <v>36</v>
      </c>
      <c r="AV49" s="13" t="str">
        <f>"public static VariantFairy[] "&amp;テーブル1[[#This Row],[Type]]&amp;";"</f>
        <v>public static VariantFairy[] sword;</v>
      </c>
      <c r="AW49" s="13" t="str">
        <f t="array" ref="AW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r(47, sword = v(t(47, "sword", 2, 62, 1, m(0.1, 8, 1, 10, 0, 3), a(13, 1, 1, 0, 0, 0, 0, 3, 0, 0, 0, 4, 0, 12, 0, 2, 0, 4), c(0xFFFFFF, 0xFFC48E, 0xFF0300, 0xFFFFFF))));</v>
      </c>
      <c r="AX49" s="13" t="str">
        <f>"mirageFairy2019.fairy."&amp;テーブル1[[#This Row],[Type]]&amp;".name="&amp;テーブル1[[#This Row],[英名]]</f>
        <v>mirageFairy2019.fairy.sword.name=Swordia</v>
      </c>
      <c r="AY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AZ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A49" s="13">
        <f>テーブル1[[#This Row],[Shine]]*テーブル1[[#This Row],[CRYSTAL]]</f>
        <v>0</v>
      </c>
    </row>
    <row r="50" spans="1:53" x14ac:dyDescent="0.15">
      <c r="A50" s="4">
        <v>48</v>
      </c>
      <c r="B50" s="4">
        <v>1</v>
      </c>
      <c r="C50" s="4" t="s">
        <v>410</v>
      </c>
      <c r="D50" s="4" t="s">
        <v>595</v>
      </c>
      <c r="E50" s="6" t="s">
        <v>478</v>
      </c>
      <c r="F50" s="6" t="s">
        <v>630</v>
      </c>
      <c r="G50" s="6" t="s">
        <v>488</v>
      </c>
      <c r="H50" s="6" t="s">
        <v>495</v>
      </c>
      <c r="I50" s="11" t="s">
        <v>509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3">
        <f>SUM(テーブル1[[#This Row],[ATTACK]:[ENERGY]])</f>
        <v>30</v>
      </c>
      <c r="AV50" s="13" t="str">
        <f>"public static VariantFairy[] "&amp;テーブル1[[#This Row],[Type]]&amp;";"</f>
        <v>public static VariantFairy[] dispenser;</v>
      </c>
      <c r="AW50" s="13" t="str">
        <f t="array" ref="AW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r(48, dispenser = v(t(48, "dispenser", 2, 86, 1, m(0, 10, 0, 3, 0, 0), a(0, 1, 0, 0, 0, 0, 0, 1, 10, 3, 10, 0, 0, 0, 0, 2, 3, 0), c(0xFFFFFF, 0xD7D7D7, 0x727272, 0x95623C))));</v>
      </c>
      <c r="AX50" s="13" t="str">
        <f>"mirageFairy2019.fairy."&amp;テーブル1[[#This Row],[Type]]&amp;".name="&amp;テーブル1[[#This Row],[英名]]</f>
        <v>mirageFairy2019.fairy.dispenser.name=Dispenseria</v>
      </c>
      <c r="AY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AZ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A50" s="13">
        <f>テーブル1[[#This Row],[Shine]]*テーブル1[[#This Row],[CRYSTAL]]</f>
        <v>0</v>
      </c>
    </row>
    <row r="51" spans="1:53" x14ac:dyDescent="0.15">
      <c r="A51" s="4">
        <v>49</v>
      </c>
      <c r="B51" s="4">
        <v>1</v>
      </c>
      <c r="C51" s="4" t="s">
        <v>411</v>
      </c>
      <c r="D51" s="4" t="s">
        <v>433</v>
      </c>
      <c r="E51" s="6" t="s">
        <v>481</v>
      </c>
      <c r="F51" s="6" t="s">
        <v>554</v>
      </c>
      <c r="G51" s="6" t="s">
        <v>491</v>
      </c>
      <c r="H51" s="6" t="s">
        <v>492</v>
      </c>
      <c r="I51" s="11" t="s">
        <v>510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3">
        <f>SUM(テーブル1[[#This Row],[ATTACK]:[ENERGY]])</f>
        <v>30</v>
      </c>
      <c r="AV51" s="13" t="str">
        <f>"public static VariantFairy[] "&amp;テーブル1[[#This Row],[Type]]&amp;";"</f>
        <v>public static VariantFairy[] ocean;</v>
      </c>
      <c r="AW51" s="13" t="str">
        <f t="array" ref="AW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r(49, ocean = v(t(49, "ocean", 1, 73, 1, m(0, 0, 0, 0, 22, 10), a(0, 0, 0, 0, 0, 22, 0, 3, 0, 0, 0, 0, 3, 0, 0, 0, 2, 0), c(0x80FF00, 0x86B5FF, 0x1D7EFF, 0x004DA5))));</v>
      </c>
      <c r="AX51" s="13" t="str">
        <f>"mirageFairy2019.fairy."&amp;テーブル1[[#This Row],[Type]]&amp;".name="&amp;テーブル1[[#This Row],[英名]]</f>
        <v>mirageFairy2019.fairy.ocean.name=Oceania</v>
      </c>
      <c r="AY51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AZ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A51" s="13">
        <f>テーブル1[[#This Row],[Shine]]*テーブル1[[#This Row],[CRYSTAL]]</f>
        <v>0</v>
      </c>
    </row>
    <row r="52" spans="1:53" x14ac:dyDescent="0.15">
      <c r="A52" s="4">
        <v>50</v>
      </c>
      <c r="B52" s="4">
        <v>1</v>
      </c>
      <c r="C52" s="4" t="s">
        <v>408</v>
      </c>
      <c r="D52" s="4" t="s">
        <v>422</v>
      </c>
      <c r="E52" s="6" t="s">
        <v>559</v>
      </c>
      <c r="F52" s="6" t="s">
        <v>565</v>
      </c>
      <c r="G52" s="6" t="s">
        <v>574</v>
      </c>
      <c r="H52" s="6" t="s">
        <v>585</v>
      </c>
      <c r="I52" s="11" t="s">
        <v>597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3">
        <f>SUM(テーブル1[[#This Row],[ATTACK]:[ENERGY]])</f>
        <v>18</v>
      </c>
      <c r="AV52" s="13" t="str">
        <f>"public static VariantFairy[] "&amp;テーブル1[[#This Row],[Type]]&amp;";"</f>
        <v>public static VariantFairy[] fish;</v>
      </c>
      <c r="AW52" s="13" t="str">
        <f t="array" ref="AW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r(50, fish = v(t(50, "fish", 2, 29, 1, m(0, 0, 0, 0, 10, 3), a(0, 0, 0, 0, 0, 4, 0, 1, 0, 0, 0, 0, 1, 0, 10, 1, 1, 1), c(0x6B9F93, 0x5A867C, 0x43655D, 0xADBEDB))));</v>
      </c>
      <c r="AX52" s="13" t="str">
        <f>"mirageFairy2019.fairy."&amp;テーブル1[[#This Row],[Type]]&amp;".name="&amp;テーブル1[[#This Row],[英名]]</f>
        <v>mirageFairy2019.fairy.fish.name=Fishia</v>
      </c>
      <c r="AY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AZ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A52" s="13">
        <f>テーブル1[[#This Row],[Shine]]*テーブル1[[#This Row],[CRYSTAL]]</f>
        <v>0</v>
      </c>
    </row>
    <row r="53" spans="1:53" x14ac:dyDescent="0.15">
      <c r="A53" s="4">
        <v>51</v>
      </c>
      <c r="B53" s="4">
        <v>1</v>
      </c>
      <c r="C53" s="4" t="s">
        <v>408</v>
      </c>
      <c r="D53" s="4" t="s">
        <v>422</v>
      </c>
      <c r="E53" s="6" t="s">
        <v>560</v>
      </c>
      <c r="F53" s="6" t="s">
        <v>566</v>
      </c>
      <c r="G53" s="6" t="s">
        <v>575</v>
      </c>
      <c r="H53" s="6" t="s">
        <v>586</v>
      </c>
      <c r="I53" s="11" t="s">
        <v>598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3">
        <f>SUM(テーブル1[[#This Row],[ATTACK]:[ENERGY]])</f>
        <v>19</v>
      </c>
      <c r="AV53" s="13" t="str">
        <f>"public static VariantFairy[] "&amp;テーブル1[[#This Row],[Type]]&amp;";"</f>
        <v>public static VariantFairy[] cod;</v>
      </c>
      <c r="AW53" s="13" t="str">
        <f t="array" ref="AW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r(51, cod = v(t(51, "cod", 2, 27, 1, m(0, 0, 0, 0, 10, 3), a(0, 0, 0, 0, 0, 4, 0, 1, 0, 0, 0, 0, 1, 0, 11, 1, 1, 1), c(0xC6A271, 0xD6C5AD, 0x986D4E, 0xBEA989))));</v>
      </c>
      <c r="AX53" s="13" t="str">
        <f>"mirageFairy2019.fairy."&amp;テーブル1[[#This Row],[Type]]&amp;".name="&amp;テーブル1[[#This Row],[英名]]</f>
        <v>mirageFairy2019.fairy.cod.name=Codia</v>
      </c>
      <c r="AY53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AZ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A53" s="13">
        <f>テーブル1[[#This Row],[Shine]]*テーブル1[[#This Row],[CRYSTAL]]</f>
        <v>0</v>
      </c>
    </row>
    <row r="54" spans="1:53" x14ac:dyDescent="0.15">
      <c r="A54" s="4">
        <v>52</v>
      </c>
      <c r="B54" s="4">
        <v>1</v>
      </c>
      <c r="C54" s="4" t="s">
        <v>408</v>
      </c>
      <c r="D54" s="4" t="s">
        <v>422</v>
      </c>
      <c r="E54" s="6" t="s">
        <v>556</v>
      </c>
      <c r="F54" s="6" t="s">
        <v>567</v>
      </c>
      <c r="G54" s="6" t="s">
        <v>576</v>
      </c>
      <c r="H54" s="6" t="s">
        <v>587</v>
      </c>
      <c r="I54" s="11" t="s">
        <v>599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3">
        <f>SUM(テーブル1[[#This Row],[ATTACK]:[ENERGY]])</f>
        <v>21</v>
      </c>
      <c r="AV54" s="13" t="str">
        <f>"public static VariantFairy[] "&amp;テーブル1[[#This Row],[Type]]&amp;";"</f>
        <v>public static VariantFairy[] salmon;</v>
      </c>
      <c r="AW54" s="13" t="str">
        <f t="array" ref="AW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r(52, salmon = v(t(52, "salmon", 3, 31, 1, m(0, 0, 0, 4, 10, 2), a(0, 0, 0, 0, 0, 4, 0, 2, 0, 0, 0, 0, 1, 0, 12, 1, 1, 1), c(0xAB3533, 0xFF6763, 0x6B8073, 0xBD928B))));</v>
      </c>
      <c r="AX54" s="13" t="str">
        <f>"mirageFairy2019.fairy."&amp;テーブル1[[#This Row],[Type]]&amp;".name="&amp;テーブル1[[#This Row],[英名]]</f>
        <v>mirageFairy2019.fairy.salmon.name=Salmonia</v>
      </c>
      <c r="AY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AZ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A54" s="13">
        <f>テーブル1[[#This Row],[Shine]]*テーブル1[[#This Row],[CRYSTAL]]</f>
        <v>0</v>
      </c>
    </row>
    <row r="55" spans="1:53" x14ac:dyDescent="0.15">
      <c r="A55" s="4">
        <v>53</v>
      </c>
      <c r="B55" s="4">
        <v>1</v>
      </c>
      <c r="C55" s="4" t="s">
        <v>408</v>
      </c>
      <c r="D55" s="4" t="s">
        <v>422</v>
      </c>
      <c r="E55" s="6" t="s">
        <v>557</v>
      </c>
      <c r="F55" s="6" t="s">
        <v>568</v>
      </c>
      <c r="G55" s="6" t="s">
        <v>577</v>
      </c>
      <c r="H55" s="6" t="s">
        <v>588</v>
      </c>
      <c r="I55" s="11" t="s">
        <v>600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3">
        <f>SUM(テーブル1[[#This Row],[ATTACK]:[ENERGY]])</f>
        <v>39</v>
      </c>
      <c r="AV55" s="13" t="str">
        <f>"public static VariantFairy[] "&amp;テーブル1[[#This Row],[Type]]&amp;";"</f>
        <v>public static VariantFairy[] pufferfish;</v>
      </c>
      <c r="AW55" s="13" t="str">
        <f t="array" ref="AW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r(53, pufferfish = v(t(53, "pufferfish", 4, 36, 1, m(0, 12, 0, 0, 10, 0), a(11, 0, 0, 0, 0, 8, 0, 3, 1, 0, 0, 0, 7, 3, 4, 1, 1, 1), c(0xEBDE39, 0xEBC500, 0xBF9B00, 0x429BBA))));</v>
      </c>
      <c r="AX55" s="13" t="str">
        <f>"mirageFairy2019.fairy."&amp;テーブル1[[#This Row],[Type]]&amp;".name="&amp;テーブル1[[#This Row],[英名]]</f>
        <v>mirageFairy2019.fairy.pufferfish.name=Pufferfishia</v>
      </c>
      <c r="AY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AZ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A55" s="13">
        <f>テーブル1[[#This Row],[Shine]]*テーブル1[[#This Row],[CRYSTAL]]</f>
        <v>0</v>
      </c>
    </row>
    <row r="56" spans="1:53" x14ac:dyDescent="0.15">
      <c r="A56" s="4">
        <v>54</v>
      </c>
      <c r="B56" s="4">
        <v>1</v>
      </c>
      <c r="C56" s="4" t="s">
        <v>408</v>
      </c>
      <c r="D56" s="4" t="s">
        <v>422</v>
      </c>
      <c r="E56" s="6" t="s">
        <v>558</v>
      </c>
      <c r="F56" s="6" t="s">
        <v>569</v>
      </c>
      <c r="G56" s="6" t="s">
        <v>578</v>
      </c>
      <c r="H56" s="6" t="s">
        <v>589</v>
      </c>
      <c r="I56" s="11" t="s">
        <v>601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3">
        <f>SUM(テーブル1[[#This Row],[ATTACK]:[ENERGY]])</f>
        <v>25</v>
      </c>
      <c r="AV56" s="13" t="str">
        <f>"public static VariantFairy[] "&amp;テーブル1[[#This Row],[Type]]&amp;";"</f>
        <v>public static VariantFairy[] clownfish;</v>
      </c>
      <c r="AW56" s="13" t="str">
        <f t="array" ref="AW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r(54, clownfish = v(t(54, "clownfish", 4, 26, 1, m(1, 0, 12, 0, 10, 0), a(0, 0, 0, 0, 0, 5, 0, 9, 0, 0, 0, 0, 1, 0, 7, 2, 1, 1), c(0xE46A22, 0xF46F20, 0xA94B1D, 0xFFDBC5))));</v>
      </c>
      <c r="AX56" s="13" t="str">
        <f>"mirageFairy2019.fairy."&amp;テーブル1[[#This Row],[Type]]&amp;".name="&amp;テーブル1[[#This Row],[英名]]</f>
        <v>mirageFairy2019.fairy.clownfish.name=Clownfishia</v>
      </c>
      <c r="AY56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AZ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A56" s="13">
        <f>テーブル1[[#This Row],[Shine]]*テーブル1[[#This Row],[CRYSTAL]]</f>
        <v>0</v>
      </c>
    </row>
    <row r="57" spans="1:53" x14ac:dyDescent="0.15">
      <c r="A57" s="4">
        <v>55</v>
      </c>
      <c r="B57" s="4">
        <v>1</v>
      </c>
      <c r="C57" s="4" t="s">
        <v>409</v>
      </c>
      <c r="D57" s="4" t="s">
        <v>426</v>
      </c>
      <c r="E57" s="6" t="s">
        <v>561</v>
      </c>
      <c r="F57" s="6" t="s">
        <v>570</v>
      </c>
      <c r="G57" s="6" t="s">
        <v>579</v>
      </c>
      <c r="H57" s="6" t="s">
        <v>590</v>
      </c>
      <c r="I57" s="11" t="s">
        <v>602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3">
        <f>SUM(テーブル1[[#This Row],[ATTACK]:[ENERGY]])</f>
        <v>14</v>
      </c>
      <c r="AV57" s="13" t="str">
        <f>"public static VariantFairy[] "&amp;テーブル1[[#This Row],[Type]]&amp;";"</f>
        <v>public static VariantFairy[] spruce;</v>
      </c>
      <c r="AW57" s="13" t="str">
        <f t="array" ref="AW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r(55, spruce = v(t(55, "spruce", 2, 95, 1, m(0, 0, 0, 8, 10, 6), a(0, 0, 8, 0, 0, 1, 0, 2, 0, 0, 0, 0, 1, 0, 1, 0, 1, 0), c(0x795C36, 0x583E1F, 0x23160A, 0x4C784C))));</v>
      </c>
      <c r="AX57" s="13" t="str">
        <f>"mirageFairy2019.fairy."&amp;テーブル1[[#This Row],[Type]]&amp;".name="&amp;テーブル1[[#This Row],[英名]]</f>
        <v>mirageFairy2019.fairy.spruce.name=Sprucia</v>
      </c>
      <c r="AY57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AZ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A57" s="13">
        <f>テーブル1[[#This Row],[Shine]]*テーブル1[[#This Row],[CRYSTAL]]</f>
        <v>0</v>
      </c>
    </row>
    <row r="58" spans="1:53" x14ac:dyDescent="0.15">
      <c r="A58" s="4">
        <v>56</v>
      </c>
      <c r="B58" s="4">
        <v>1</v>
      </c>
      <c r="C58" s="4" t="s">
        <v>410</v>
      </c>
      <c r="D58" s="4" t="s">
        <v>428</v>
      </c>
      <c r="E58" s="6" t="s">
        <v>562</v>
      </c>
      <c r="F58" s="6" t="s">
        <v>571</v>
      </c>
      <c r="G58" s="6" t="s">
        <v>580</v>
      </c>
      <c r="H58" s="6" t="s">
        <v>591</v>
      </c>
      <c r="I58" s="11" t="s">
        <v>604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3">
        <f>SUM(テーブル1[[#This Row],[ATTACK]:[ENERGY]])</f>
        <v>24</v>
      </c>
      <c r="AV58" s="13" t="str">
        <f>"public static VariantFairy[] "&amp;テーブル1[[#This Row],[Type]]&amp;";"</f>
        <v>public static VariantFairy[] anvil;</v>
      </c>
      <c r="AW58" s="13" t="str">
        <f t="array" ref="AW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r(56, anvil = v(t(56, "anvil", 3, 82, 1, m(0, 2, 0, 10, 0, 2), a(2, 8, 0, 0, 0, 0, 0, 1, 0, 0, 0, 9, 0, 0, 0, 4, 0, 0), c(0xFFFFFF, 0xA9A9A9, 0x909090, 0xA86F18))));</v>
      </c>
      <c r="AX58" s="13" t="str">
        <f>"mirageFairy2019.fairy."&amp;テーブル1[[#This Row],[Type]]&amp;".name="&amp;テーブル1[[#This Row],[英名]]</f>
        <v>mirageFairy2019.fairy.anvil.name=Anvilia</v>
      </c>
      <c r="AY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AZ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A58" s="13">
        <f>テーブル1[[#This Row],[Shine]]*テーブル1[[#This Row],[CRYSTAL]]</f>
        <v>0</v>
      </c>
    </row>
    <row r="59" spans="1:53" x14ac:dyDescent="0.15">
      <c r="A59" s="4">
        <v>57</v>
      </c>
      <c r="B59" s="4">
        <v>1</v>
      </c>
      <c r="C59" s="4" t="s">
        <v>407</v>
      </c>
      <c r="D59" s="4" t="s">
        <v>421</v>
      </c>
      <c r="E59" s="6" t="s">
        <v>242</v>
      </c>
      <c r="F59" s="6" t="s">
        <v>572</v>
      </c>
      <c r="G59" s="6" t="s">
        <v>581</v>
      </c>
      <c r="H59" s="6" t="s">
        <v>592</v>
      </c>
      <c r="I59" s="11" t="s">
        <v>596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3">
        <f>SUM(テーブル1[[#This Row],[ATTACK]:[ENERGY]])</f>
        <v>34</v>
      </c>
      <c r="AV59" s="13" t="str">
        <f>"public static VariantFairy[] "&amp;テーブル1[[#This Row],[Type]]&amp;";"</f>
        <v>public static VariantFairy[] obsidian;</v>
      </c>
      <c r="AW59" s="13" t="str">
        <f t="array" ref="AW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r(57, obsidian = v(t(57, "obsidian", 3, 78, 1, m(1, 2, 3, 10, 0, 0), a(3, 0, 0, 0, 0, 0, 10, 7, 0, 0, 0, 10, 0, 4, 0, 0, 0, 7), c(0x775599, 0x6029B3, 0x2E095E, 0x0F0033))));</v>
      </c>
      <c r="AX59" s="13" t="str">
        <f>"mirageFairy2019.fairy."&amp;テーブル1[[#This Row],[Type]]&amp;".name="&amp;テーブル1[[#This Row],[英名]]</f>
        <v>mirageFairy2019.fairy.obsidian.name=Obsidiania</v>
      </c>
      <c r="AY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AZ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A59" s="13">
        <f>テーブル1[[#This Row],[Shine]]*テーブル1[[#This Row],[CRYSTAL]]</f>
        <v>63.440415452794255</v>
      </c>
    </row>
    <row r="60" spans="1:53" x14ac:dyDescent="0.15">
      <c r="A60" s="4">
        <v>58</v>
      </c>
      <c r="B60" s="4">
        <v>1</v>
      </c>
      <c r="C60" s="4" t="s">
        <v>409</v>
      </c>
      <c r="D60" s="4" t="s">
        <v>426</v>
      </c>
      <c r="E60" s="6" t="s">
        <v>563</v>
      </c>
      <c r="F60" s="6" t="s">
        <v>573</v>
      </c>
      <c r="G60" s="6" t="s">
        <v>582</v>
      </c>
      <c r="H60" s="6" t="s">
        <v>593</v>
      </c>
      <c r="I60" s="11" t="s">
        <v>603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3">
        <f>SUM(テーブル1[[#This Row],[ATTACK]:[ENERGY]])</f>
        <v>11</v>
      </c>
      <c r="AV60" s="13" t="str">
        <f>"public static VariantFairy[] "&amp;テーブル1[[#This Row],[Type]]&amp;";"</f>
        <v>public static VariantFairy[] seed;</v>
      </c>
      <c r="AW60" s="13" t="str">
        <f t="array" ref="AW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r(58, seed = v(t(58, "seed", 1, 17, 1, m(0, 0, 0, 0, 10, 3), a(0, 0, 1, 0, 0, 1, 0, 1, 0, 0, 0, 0, 1, 0, 5, 0, 2, 0), c(0x03B50A, 0x03FF14, 0x037B0A, 0xAAAE36))));</v>
      </c>
      <c r="AX60" s="13" t="str">
        <f>"mirageFairy2019.fairy."&amp;テーブル1[[#This Row],[Type]]&amp;".name="&amp;テーブル1[[#This Row],[英名]]</f>
        <v>mirageFairy2019.fairy.seed.name=Seedia</v>
      </c>
      <c r="AY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AZ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A60" s="13">
        <f>テーブル1[[#This Row],[Shine]]*テーブル1[[#This Row],[CRYSTAL]]</f>
        <v>0</v>
      </c>
    </row>
    <row r="61" spans="1:53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3">
        <f>SUM(テーブル1[[#This Row],[ATTACK]:[ENERGY]])</f>
        <v>33</v>
      </c>
      <c r="AV61" s="13" t="str">
        <f>"public static VariantFairy[] "&amp;テーブル1[[#This Row],[Type]]&amp;";"</f>
        <v>public static VariantFairy[] enchant;</v>
      </c>
      <c r="AW61" s="13" t="str">
        <f t="array" ref="AW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r(59, enchant = v(t(59, "enchant", 3, 13, 1, m(2, 0, 10, 0, 2, 0), a(0, 6, 0, 5, 0, 0, 0, 7, 0, 0, 1, 0, 0, 0, 0, 12, 2, 0), c(0xD0C2FF, 0xF055FF, 0xC381E3, 0xBE00FF))));</v>
      </c>
      <c r="AX61" s="13" t="str">
        <f>"mirageFairy2019.fairy."&amp;テーブル1[[#This Row],[Type]]&amp;".name="&amp;テーブル1[[#This Row],[英名]]</f>
        <v>mirageFairy2019.fairy.enchant.name=Enchantia</v>
      </c>
      <c r="AY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AZ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A61" s="13">
        <f>テーブル1[[#This Row],[Shine]]*テーブル1[[#This Row],[CRYSTAL]]</f>
        <v>0</v>
      </c>
    </row>
    <row r="62" spans="1:53" x14ac:dyDescent="0.15">
      <c r="A62" s="4">
        <v>60</v>
      </c>
      <c r="B62" s="4">
        <v>1</v>
      </c>
      <c r="C62" s="4" t="s">
        <v>407</v>
      </c>
      <c r="D62" s="4" t="s">
        <v>421</v>
      </c>
      <c r="E62" s="6" t="s">
        <v>611</v>
      </c>
      <c r="F62" s="6" t="s">
        <v>629</v>
      </c>
      <c r="G62" s="6" t="s">
        <v>650</v>
      </c>
      <c r="H62" s="6" t="s">
        <v>640</v>
      </c>
      <c r="I62" s="11" t="s">
        <v>669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3">
        <f>SUM(テーブル1[[#This Row],[ATTACK]:[ENERGY]])</f>
        <v>36</v>
      </c>
      <c r="AV62" s="13" t="str">
        <f>"public static VariantFairy[] "&amp;テーブル1[[#This Row],[Type]]&amp;";"</f>
        <v>public static VariantFairy[] glowstone;</v>
      </c>
      <c r="AW62" s="13" t="str">
        <f t="array" ref="AW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r(60, glowstone = v(t(60, "glowstone", 3, 39, 1, m(2, 0, 7, 10, 0, 0), a(0, 0, 0, 14, 0, 0, 7, 9, 0, 0, 0, 0, 2, 0, 0, 0, 4, 1), c(0xFFFFB8, 0xFFD15E, 0xFFD244, 0xFFFF00))));</v>
      </c>
      <c r="AX62" s="13" t="str">
        <f>"mirageFairy2019.fairy."&amp;テーブル1[[#This Row],[Type]]&amp;".name="&amp;テーブル1[[#This Row],[英名]]</f>
        <v>mirageFairy2019.fairy.glowstone.name=Glowstonia</v>
      </c>
      <c r="AY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AZ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A62" s="13">
        <f>テーブル1[[#This Row],[Shine]]*テーブル1[[#This Row],[CRYSTAL]]</f>
        <v>35.873077878962114</v>
      </c>
    </row>
    <row r="63" spans="1:53" x14ac:dyDescent="0.15">
      <c r="A63" s="4">
        <v>61</v>
      </c>
      <c r="B63" s="4">
        <v>1</v>
      </c>
      <c r="C63" s="4" t="s">
        <v>407</v>
      </c>
      <c r="D63" s="4" t="s">
        <v>421</v>
      </c>
      <c r="E63" s="6" t="s">
        <v>617</v>
      </c>
      <c r="F63" s="6" t="s">
        <v>628</v>
      </c>
      <c r="G63" s="6" t="s">
        <v>656</v>
      </c>
      <c r="H63" s="6" t="s">
        <v>647</v>
      </c>
      <c r="I63" s="11" t="s">
        <v>670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3">
        <f>SUM(テーブル1[[#This Row],[ATTACK]:[ENERGY]])</f>
        <v>26</v>
      </c>
      <c r="AV63" s="13" t="str">
        <f>"public static VariantFairy[] "&amp;テーブル1[[#This Row],[Type]]&amp;";"</f>
        <v>public static VariantFairy[] coal;</v>
      </c>
      <c r="AW63" s="13" t="str">
        <f t="array" ref="AW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r(61, coal = v(t(61, "coal", 1, 61, 1, m(0, 9, 0, 10, 0, 7), a(0, 0, 0, 0, 3, 0, 6, 2, 0, 0, 0, 0, 3, 0, 0, 2, 10, 0), c(0x4C2510, 0x52504C, 0x39352E, 0x150B00))));</v>
      </c>
      <c r="AX63" s="13" t="str">
        <f>"mirageFairy2019.fairy."&amp;テーブル1[[#This Row],[Type]]&amp;".name="&amp;テーブル1[[#This Row],[英名]]</f>
        <v>mirageFairy2019.fairy.coal.name=Coalia</v>
      </c>
      <c r="AY63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AZ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A63" s="13">
        <f>テーブル1[[#This Row],[Shine]]*テーブル1[[#This Row],[CRYSTAL]]</f>
        <v>0</v>
      </c>
    </row>
    <row r="64" spans="1:53" x14ac:dyDescent="0.15">
      <c r="A64" s="4">
        <v>62</v>
      </c>
      <c r="B64" s="4">
        <v>1</v>
      </c>
      <c r="C64" s="4" t="s">
        <v>408</v>
      </c>
      <c r="D64" s="4" t="s">
        <v>422</v>
      </c>
      <c r="E64" s="6" t="s">
        <v>610</v>
      </c>
      <c r="F64" s="6" t="s">
        <v>622</v>
      </c>
      <c r="G64" s="6" t="s">
        <v>649</v>
      </c>
      <c r="H64" s="6" t="s">
        <v>639</v>
      </c>
      <c r="I64" s="11" t="s">
        <v>674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3">
        <f>SUM(テーブル1[[#This Row],[ATTACK]:[ENERGY]])</f>
        <v>55</v>
      </c>
      <c r="AV64" s="13" t="str">
        <f>"public static VariantFairy[] "&amp;テーブル1[[#This Row],[Type]]&amp;";"</f>
        <v>public static VariantFairy[] villager;</v>
      </c>
      <c r="AW64" s="13" t="str">
        <f t="array" ref="AW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r(62, villager = v(t(62, "villager", 3, 50, 1, m(1, 5, 5, 10, 10, 15), a(4, 8, 5, 0, 0, 2, 0, 6, 4, 0, 2, 5, 3, 4, 2, 7, 3, 4), c(0xB58D63, 0x608C57, 0x608C57, 0x009800))));</v>
      </c>
      <c r="AX64" s="13" t="str">
        <f>"mirageFairy2019.fairy."&amp;テーブル1[[#This Row],[Type]]&amp;".name="&amp;テーブル1[[#This Row],[英名]]</f>
        <v>mirageFairy2019.fairy.villager.name=Villageria</v>
      </c>
      <c r="AY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AZ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A64" s="13">
        <f>テーブル1[[#This Row],[Shine]]*テーブル1[[#This Row],[CRYSTAL]]</f>
        <v>0</v>
      </c>
    </row>
    <row r="65" spans="1:53" x14ac:dyDescent="0.15">
      <c r="A65" s="4">
        <v>63</v>
      </c>
      <c r="B65" s="4">
        <v>1</v>
      </c>
      <c r="C65" s="4" t="s">
        <v>408</v>
      </c>
      <c r="D65" s="4" t="s">
        <v>422</v>
      </c>
      <c r="E65" s="6" t="s">
        <v>618</v>
      </c>
      <c r="F65" s="6" t="s">
        <v>621</v>
      </c>
      <c r="G65" s="6" t="s">
        <v>657</v>
      </c>
      <c r="H65" s="6" t="s">
        <v>648</v>
      </c>
      <c r="I65" s="11" t="s">
        <v>673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3">
        <f>SUM(テーブル1[[#This Row],[ATTACK]:[ENERGY]])</f>
        <v>54</v>
      </c>
      <c r="AV65" s="13" t="str">
        <f>"public static VariantFairy[] "&amp;テーブル1[[#This Row],[Type]]&amp;";"</f>
        <v>public static VariantFairy[] librarian;</v>
      </c>
      <c r="AW65" s="13" t="str">
        <f t="array" ref="AW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r(63, librarian = v(t(63, "librarian", 4, 42, 1, m(3, 15, 15, 1, 10, 1), a(2, 4, 3, 0, 0, 2, 0, 8, 4, 0, 1, 2, 6, 2, 2, 15, 3, 5), c(0xB58D63, 0xEBEBEB, 0xEBEBEB, 0x009800))));</v>
      </c>
      <c r="AX65" s="13" t="str">
        <f>"mirageFairy2019.fairy."&amp;テーブル1[[#This Row],[Type]]&amp;".name="&amp;テーブル1[[#This Row],[英名]]</f>
        <v>mirageFairy2019.fairy.librarian.name=Librariania</v>
      </c>
      <c r="AY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AZ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A65" s="13">
        <f>テーブル1[[#This Row],[Shine]]*テーブル1[[#This Row],[CRYSTAL]]</f>
        <v>0</v>
      </c>
    </row>
    <row r="66" spans="1:53" x14ac:dyDescent="0.15">
      <c r="A66" s="4">
        <v>64</v>
      </c>
      <c r="B66" s="4">
        <v>1</v>
      </c>
      <c r="C66" s="4" t="s">
        <v>408</v>
      </c>
      <c r="D66" s="4" t="s">
        <v>424</v>
      </c>
      <c r="E66" s="6" t="s">
        <v>614</v>
      </c>
      <c r="F66" s="6" t="s">
        <v>625</v>
      </c>
      <c r="G66" s="6" t="s">
        <v>653</v>
      </c>
      <c r="H66" s="6" t="s">
        <v>644</v>
      </c>
      <c r="I66" s="11" t="s">
        <v>671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3">
        <f>SUM(テーブル1[[#This Row],[ATTACK]:[ENERGY]])</f>
        <v>48</v>
      </c>
      <c r="AV66" s="13" t="str">
        <f>"public static VariantFairy[] "&amp;テーブル1[[#This Row],[Type]]&amp;";"</f>
        <v>public static VariantFairy[] netherstar;</v>
      </c>
      <c r="AW66" s="13" t="str">
        <f t="array" ref="AW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r(64, netherstar = v(t(64, "netherstar", 5, 41, 1, m(2, 8, 10, 0, 0, 0), a(0, 0, 0, 5, 0, 0, 15, 9, 0, 0, 0, 0, 0, 0, 0, 10, 9, 8), c(0xD8D8FF, 0xF2E3FF, 0xD9E7FF, 0xFFFF68))));</v>
      </c>
      <c r="AX66" s="13" t="str">
        <f>"mirageFairy2019.fairy."&amp;テーブル1[[#This Row],[Type]]&amp;".name="&amp;テーブル1[[#This Row],[英名]]</f>
        <v>mirageFairy2019.fairy.netherstar.name=Netherestaria</v>
      </c>
      <c r="AY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AZ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A66" s="13">
        <f>テーブル1[[#This Row],[Shine]]*テーブル1[[#This Row],[CRYSTAL]]</f>
        <v>107.07771928542326</v>
      </c>
    </row>
    <row r="67" spans="1:53" x14ac:dyDescent="0.15">
      <c r="A67" s="4">
        <v>65</v>
      </c>
      <c r="B67" s="4">
        <v>1</v>
      </c>
      <c r="C67" s="4" t="s">
        <v>410</v>
      </c>
      <c r="D67" s="4" t="s">
        <v>428</v>
      </c>
      <c r="E67" s="6" t="s">
        <v>612</v>
      </c>
      <c r="F67" s="6" t="s">
        <v>623</v>
      </c>
      <c r="G67" s="6" t="s">
        <v>651</v>
      </c>
      <c r="H67" s="6" t="s">
        <v>641</v>
      </c>
      <c r="I67" s="11" t="s">
        <v>672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3">
        <f>SUM(テーブル1[[#This Row],[ATTACK]:[ENERGY]])</f>
        <v>68</v>
      </c>
      <c r="AV67" s="13" t="str">
        <f>"public static VariantFairy[] "&amp;テーブル1[[#This Row],[Type]]&amp;";"</f>
        <v>public static VariantFairy[] brewingstand;</v>
      </c>
      <c r="AW67" s="13" t="str">
        <f t="array" ref="AW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r(65, brewingstand = v(t(65, "brewingstand", 3, 26, 1, m(1, 10, 5, 7, 2, 0), a(0, 10, 0, 4, 9, 4, 0, 2, 4, 0, 0, 4, 15, 0, 1, 11, 4, 0), c(0xFFFFFF, 0xAE5B5B, 0x7E7E7E, 0xFFDF55))));</v>
      </c>
      <c r="AX67" s="13" t="str">
        <f>"mirageFairy2019.fairy."&amp;テーブル1[[#This Row],[Type]]&amp;".name="&amp;テーブル1[[#This Row],[英名]]</f>
        <v>mirageFairy2019.fairy.brewingstand.name=Brewingestandia</v>
      </c>
      <c r="AY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AZ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A67" s="13">
        <f>テーブル1[[#This Row],[Shine]]*テーブル1[[#This Row],[CRYSTAL]]</f>
        <v>0</v>
      </c>
    </row>
    <row r="68" spans="1:53" x14ac:dyDescent="0.15">
      <c r="A68" s="4">
        <v>66</v>
      </c>
      <c r="B68" s="4">
        <v>1</v>
      </c>
      <c r="C68" s="4" t="s">
        <v>410</v>
      </c>
      <c r="D68" s="4" t="s">
        <v>428</v>
      </c>
      <c r="E68" s="6" t="s">
        <v>613</v>
      </c>
      <c r="F68" s="6" t="s">
        <v>624</v>
      </c>
      <c r="G68" s="6" t="s">
        <v>652</v>
      </c>
      <c r="H68" s="6" t="s">
        <v>643</v>
      </c>
      <c r="I68" s="11" t="s">
        <v>665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3">
        <f>SUM(テーブル1[[#This Row],[ATTACK]:[ENERGY]])</f>
        <v>24</v>
      </c>
      <c r="AV68" s="13" t="str">
        <f>"public static VariantFairy[] "&amp;テーブル1[[#This Row],[Type]]&amp;";"</f>
        <v>public static VariantFairy[] hoe;</v>
      </c>
      <c r="AW68" s="13" t="str">
        <f t="array" ref="AW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r(66, hoe = v(t(66, "hoe", 2, 74, 1, m(0, 0, 0, 10, 8, 6), a(5, 3, 1, 0, 0, 0, 0, 1, 0, 0, 0, 4, 0, 8, 0, 2, 0, 0), c(0xFFFFFF, 0xFFC48E, 0x47FF00, 0xFFFFFF))));</v>
      </c>
      <c r="AX68" s="13" t="str">
        <f>"mirageFairy2019.fairy."&amp;テーブル1[[#This Row],[Type]]&amp;".name="&amp;テーブル1[[#This Row],[英名]]</f>
        <v>mirageFairy2019.fairy.hoe.name=Hia</v>
      </c>
      <c r="AY68" s="13" t="str">
        <f>"mirageFairy2019.fairy."&amp;テーブル1[[#This Row],[Type]]&amp;".name="&amp;テーブル1[[#This Row],[短縮和名]]&amp;テーブル1[[#This Row],[和名]]</f>
        <v>mirageFairy2019.fairy.hoe.name=鍬精ヒャ</v>
      </c>
      <c r="AZ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A68" s="13">
        <f>テーブル1[[#This Row],[Shine]]*テーブル1[[#This Row],[CRYSTAL]]</f>
        <v>0</v>
      </c>
    </row>
    <row r="69" spans="1:53" x14ac:dyDescent="0.15">
      <c r="A69" s="4">
        <v>67</v>
      </c>
      <c r="B69" s="4">
        <v>1</v>
      </c>
      <c r="C69" s="4" t="s">
        <v>410</v>
      </c>
      <c r="D69" s="4" t="s">
        <v>428</v>
      </c>
      <c r="E69" s="6" t="s">
        <v>615</v>
      </c>
      <c r="F69" s="6" t="s">
        <v>626</v>
      </c>
      <c r="G69" s="6" t="s">
        <v>654</v>
      </c>
      <c r="H69" s="6" t="s">
        <v>645</v>
      </c>
      <c r="I69" s="11" t="s">
        <v>666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3">
        <f>SUM(テーブル1[[#This Row],[ATTACK]:[ENERGY]])</f>
        <v>7</v>
      </c>
      <c r="AV69" s="13" t="str">
        <f>"public static VariantFairy[] "&amp;テーブル1[[#This Row],[Type]]&amp;";"</f>
        <v>public static VariantFairy[] shield;</v>
      </c>
      <c r="AW69" s="13" t="str">
        <f t="array" ref="AW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r(67, shield = v(t(67, "shield", 2, 81, 1, m(0.1, 0, 0, 10, 4, 2), a(1, 1, 0, 0, 0, 0, 0, 3, 0, 0, 0, 0, 0, 0, 0, 2, 0, 2), c(0xFFFFFF, 0xFFC48E, 0x5A5A8E, 0xFFFFFF))));</v>
      </c>
      <c r="AX69" s="13" t="str">
        <f>"mirageFairy2019.fairy."&amp;テーブル1[[#This Row],[Type]]&amp;".name="&amp;テーブル1[[#This Row],[英名]]</f>
        <v>mirageFairy2019.fairy.shield.name=Shieldia</v>
      </c>
      <c r="AY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AZ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A69" s="13">
        <f>テーブル1[[#This Row],[Shine]]*テーブル1[[#This Row],[CRYSTAL]]</f>
        <v>0</v>
      </c>
    </row>
    <row r="70" spans="1:53" x14ac:dyDescent="0.15">
      <c r="A70" s="4">
        <v>68</v>
      </c>
      <c r="B70" s="4">
        <v>1</v>
      </c>
      <c r="C70" s="4" t="s">
        <v>410</v>
      </c>
      <c r="D70" s="4" t="s">
        <v>428</v>
      </c>
      <c r="E70" s="6" t="s">
        <v>616</v>
      </c>
      <c r="F70" s="6" t="s">
        <v>627</v>
      </c>
      <c r="G70" s="6" t="s">
        <v>655</v>
      </c>
      <c r="H70" s="6" t="s">
        <v>646</v>
      </c>
      <c r="I70" s="11" t="s">
        <v>667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3">
        <f>SUM(テーブル1[[#This Row],[ATTACK]:[ENERGY]])</f>
        <v>16</v>
      </c>
      <c r="AV70" s="13" t="str">
        <f>"public static VariantFairy[] "&amp;テーブル1[[#This Row],[Type]]&amp;";"</f>
        <v>public static VariantFairy[] hopper;</v>
      </c>
      <c r="AW70" s="13" t="str">
        <f t="array" ref="AW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r(68, hopper = v(t(68, "hopper", 3, 63, 1, m(0, 3, 0, 10, 0, 2), a(0, 1, 0, 0, 0, 0, 0, 1, 9, 1, 0, 0, 0, 0, 0, 3, 1, 0), c(0xFFFFFF, 0x797979, 0x646464, 0x5A5A5A))));</v>
      </c>
      <c r="AX70" s="13" t="str">
        <f>"mirageFairy2019.fairy."&amp;テーブル1[[#This Row],[Type]]&amp;".name="&amp;テーブル1[[#This Row],[英名]]</f>
        <v>mirageFairy2019.fairy.hopper.name=Hopperia</v>
      </c>
      <c r="AY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AZ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A70" s="13">
        <f>テーブル1[[#This Row],[Shine]]*テーブル1[[#This Row],[CRYSTAL]]</f>
        <v>0</v>
      </c>
    </row>
    <row r="71" spans="1:53" x14ac:dyDescent="0.15">
      <c r="A71" s="4">
        <v>69</v>
      </c>
      <c r="B71" s="4">
        <v>1</v>
      </c>
      <c r="C71" s="4" t="s">
        <v>659</v>
      </c>
      <c r="D71" s="4" t="s">
        <v>660</v>
      </c>
      <c r="E71" s="6" t="s">
        <v>619</v>
      </c>
      <c r="F71" s="6" t="s">
        <v>620</v>
      </c>
      <c r="G71" s="6" t="s">
        <v>658</v>
      </c>
      <c r="H71" s="6" t="s">
        <v>638</v>
      </c>
      <c r="I71" s="11" t="s">
        <v>668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3">
        <f>SUM(テーブル1[[#This Row],[ATTACK]:[ENERGY]])</f>
        <v>1</v>
      </c>
      <c r="AV71" s="13" t="str">
        <f>"public static VariantFairy[] "&amp;テーブル1[[#This Row],[Type]]&amp;";"</f>
        <v>public static VariantFairy[] mina;</v>
      </c>
      <c r="AW71" s="13" t="str">
        <f t="array" ref="AW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r(69, mina = v(t(69, "mina", 1, 50, 0.1, m(0, 0, 0, 0, 0, 10), a(0, 0, 0, 0, 0, 0, 0, 1, 0, 0, 0, 0, 0, 0, 0, 0, 0, 0), c(0xFFFF84, 0xFFFF00, 0xFFFF00, 0xFFC800))));</v>
      </c>
      <c r="AX71" s="13" t="str">
        <f>"mirageFairy2019.fairy."&amp;テーブル1[[#This Row],[Type]]&amp;".name="&amp;テーブル1[[#This Row],[英名]]</f>
        <v>mirageFairy2019.fairy.mina.name=Minia</v>
      </c>
      <c r="AY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AZ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A71" s="13">
        <f>テーブル1[[#This Row],[Shine]]*テーブル1[[#This Row],[CRYSTAL]]</f>
        <v>0</v>
      </c>
    </row>
    <row r="72" spans="1:53" x14ac:dyDescent="0.15">
      <c r="A72" s="4">
        <v>70</v>
      </c>
      <c r="B72" s="4">
        <v>1</v>
      </c>
      <c r="C72" s="4" t="s">
        <v>407</v>
      </c>
      <c r="D72" s="4" t="s">
        <v>420</v>
      </c>
      <c r="E72" s="6" t="s">
        <v>685</v>
      </c>
      <c r="F72" s="6" t="s">
        <v>676</v>
      </c>
      <c r="G72" s="6" t="s">
        <v>703</v>
      </c>
      <c r="H72" s="6" t="s">
        <v>694</v>
      </c>
      <c r="I72" s="11" t="s">
        <v>721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3">
        <f>SUM(テーブル1[[#This Row],[ATTACK]:[ENERGY]])</f>
        <v>24</v>
      </c>
      <c r="AV72" s="13" t="str">
        <f>"public static VariantFairy[] "&amp;テーブル1[[#This Row],[Type]]&amp;";"</f>
        <v>public static VariantFairy[] magnetite;</v>
      </c>
      <c r="AW72" s="13" t="str">
        <f t="array" ref="AW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r(70, magnetite = v(t(70, "magnetite", 2, 62, 1, m(10, 18, 0, 18, 0, 95), a(0, 2, 4, 0, 0, 0, 8, 1, 0, 0, 2, 3, 3, 0, 0, 1, 0, 3), c(0x72736D, 0x2A2A26, 0x1F201C, 0x1F201C))));</v>
      </c>
      <c r="AX72" s="13" t="str">
        <f>"mirageFairy2019.fairy."&amp;テーブル1[[#This Row],[Type]]&amp;".name="&amp;テーブル1[[#This Row],[英名]]</f>
        <v>mirageFairy2019.fairy.magnetite.name=Magnetitia</v>
      </c>
      <c r="AY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AZ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A72" s="13">
        <f>テーブル1[[#This Row],[Shine]]*テーブル1[[#This Row],[CRYSTAL]]</f>
        <v>39.117193126922402</v>
      </c>
    </row>
    <row r="73" spans="1:53" x14ac:dyDescent="0.15">
      <c r="A73" s="4">
        <v>71</v>
      </c>
      <c r="B73" s="4">
        <v>1</v>
      </c>
      <c r="C73" s="4" t="s">
        <v>407</v>
      </c>
      <c r="D73" s="4" t="s">
        <v>420</v>
      </c>
      <c r="E73" s="6" t="s">
        <v>686</v>
      </c>
      <c r="F73" s="6" t="s">
        <v>677</v>
      </c>
      <c r="G73" s="6" t="s">
        <v>704</v>
      </c>
      <c r="H73" s="6" t="s">
        <v>695</v>
      </c>
      <c r="I73" s="11" t="s">
        <v>720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3">
        <f>SUM(テーブル1[[#This Row],[ATTACK]:[ENERGY]])</f>
        <v>51</v>
      </c>
      <c r="AV73" s="13" t="str">
        <f>"public static VariantFairy[] "&amp;テーブル1[[#This Row],[Type]]&amp;";"</f>
        <v>public static VariantFairy[] sulfur;</v>
      </c>
      <c r="AW73" s="13" t="str">
        <f t="array" ref="AW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r(71, sulfur = v(t(71, "sulfur", 3, 44, 1, m(10, 14, 0, 67, 0, 83), a(4, 3, 0, 3, 8, 0, 6, 2, 0, 0, 0, 5, 11, 0, 0, 3, 6, 0), c(0xFFF4AA, 0xFFE82C, 0xD6C00E, 0xEAD20F))));</v>
      </c>
      <c r="AX73" s="13" t="str">
        <f>"mirageFairy2019.fairy."&amp;テーブル1[[#This Row],[Type]]&amp;".name="&amp;テーブル1[[#This Row],[英名]]</f>
        <v>mirageFairy2019.fairy.sulfur.name=Sulfuria</v>
      </c>
      <c r="AY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AZ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A73" s="13">
        <f>テーブル1[[#This Row],[Shine]]*テーブル1[[#This Row],[CRYSTAL]]</f>
        <v>18.431500374605342</v>
      </c>
    </row>
    <row r="74" spans="1:53" x14ac:dyDescent="0.15">
      <c r="A74" s="4">
        <v>72</v>
      </c>
      <c r="B74" s="4">
        <v>1</v>
      </c>
      <c r="C74" s="4" t="s">
        <v>407</v>
      </c>
      <c r="D74" s="4" t="s">
        <v>420</v>
      </c>
      <c r="E74" s="6" t="s">
        <v>687</v>
      </c>
      <c r="F74" s="6" t="s">
        <v>678</v>
      </c>
      <c r="G74" s="6" t="s">
        <v>705</v>
      </c>
      <c r="H74" s="6" t="s">
        <v>696</v>
      </c>
      <c r="I74" s="11" t="s">
        <v>718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3">
        <f>SUM(テーブル1[[#This Row],[ATTACK]:[ENERGY]])</f>
        <v>51</v>
      </c>
      <c r="AV74" s="13" t="str">
        <f>"public static VariantFairy[] "&amp;テーブル1[[#This Row],[Type]]&amp;";"</f>
        <v>public static VariantFairy[] apatite;</v>
      </c>
      <c r="AW74" s="13" t="str">
        <f t="array" ref="AW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r(72, apatite = v(t(72, "apatite", 3, 60, 1, m(10, 0, 0, 11, 41, 63), a(0, 2, 6, 2, 3, 7, 12, 4, 0, 0, 0, 5, 4, 0, 4, 2, 0, 0), c(0xCAE6FF, 0x76C1FF, 0x2993EA, 0x80C2FF))));</v>
      </c>
      <c r="AX74" s="13" t="str">
        <f>"mirageFairy2019.fairy."&amp;テーブル1[[#This Row],[Type]]&amp;".name="&amp;テーブル1[[#This Row],[英名]]</f>
        <v>mirageFairy2019.fairy.apatite.name=Apatitia</v>
      </c>
      <c r="AY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AZ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A74" s="13">
        <f>テーブル1[[#This Row],[Shine]]*テーブル1[[#This Row],[CRYSTAL]]</f>
        <v>71.070133773118641</v>
      </c>
    </row>
    <row r="75" spans="1:53" x14ac:dyDescent="0.15">
      <c r="A75" s="4">
        <v>73</v>
      </c>
      <c r="B75" s="4">
        <v>1</v>
      </c>
      <c r="C75" s="4" t="s">
        <v>407</v>
      </c>
      <c r="D75" s="4" t="s">
        <v>420</v>
      </c>
      <c r="E75" s="6" t="s">
        <v>688</v>
      </c>
      <c r="F75" s="6" t="s">
        <v>679</v>
      </c>
      <c r="G75" s="6" t="s">
        <v>706</v>
      </c>
      <c r="H75" s="6" t="s">
        <v>697</v>
      </c>
      <c r="I75" s="11" t="s">
        <v>723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3">
        <f>SUM(テーブル1[[#This Row],[ATTACK]:[ENERGY]])</f>
        <v>37</v>
      </c>
      <c r="AV75" s="13" t="str">
        <f>"public static VariantFairy[] "&amp;テーブル1[[#This Row],[Type]]&amp;";"</f>
        <v>public static VariantFairy[] cinnabar;</v>
      </c>
      <c r="AW75" s="13" t="str">
        <f t="array" ref="AW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r(73, cinnabar = v(t(73, "cinnabar", 3, 61, 1, m(10, 61, 26, 0, 0, 70), a(8, 0, 0, 0, 0, 0, 10, 5, 0, 0, 0, 3, 6, 0, 0, 5, 0, 2), c(0xFEC0C0, 0xD41818, 0xBC1C1C, 0xDD2E2E))));</v>
      </c>
      <c r="AX75" s="13" t="str">
        <f>"mirageFairy2019.fairy."&amp;テーブル1[[#This Row],[Type]]&amp;".name="&amp;テーブル1[[#This Row],[英名]]</f>
        <v>mirageFairy2019.fairy.cinnabar.name=Cinnabaria</v>
      </c>
      <c r="AY75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AZ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A75" s="13">
        <f>テーブル1[[#This Row],[Shine]]*テーブル1[[#This Row],[CRYSTAL]]</f>
        <v>42.62849975761646</v>
      </c>
    </row>
    <row r="76" spans="1:53" x14ac:dyDescent="0.15">
      <c r="A76" s="4">
        <v>74</v>
      </c>
      <c r="B76" s="4">
        <v>1</v>
      </c>
      <c r="C76" s="4" t="s">
        <v>407</v>
      </c>
      <c r="D76" s="4" t="s">
        <v>420</v>
      </c>
      <c r="E76" s="6" t="s">
        <v>690</v>
      </c>
      <c r="F76" s="6" t="s">
        <v>680</v>
      </c>
      <c r="G76" s="6" t="s">
        <v>707</v>
      </c>
      <c r="H76" s="6" t="s">
        <v>698</v>
      </c>
      <c r="I76" s="11" t="s">
        <v>719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3">
        <f>SUM(テーブル1[[#This Row],[ATTACK]:[ENERGY]])</f>
        <v>47</v>
      </c>
      <c r="AV76" s="13" t="str">
        <f>"public static VariantFairy[] "&amp;テーブル1[[#This Row],[Type]]&amp;";"</f>
        <v>public static VariantFairy[] fluorite;</v>
      </c>
      <c r="AW76" s="13" t="str">
        <f t="array" ref="AW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r(74, fluorite = v(t(74, "fluorite", 3, 59, 1, m(10, 26, 53, 5, 0, 64), a(0, 4, 0, 7, 4, 0, 14, 6, 0, 0, 0, 4, 3, 0, 0, 5, 0, 0), c(0xC0FEF3, 0x28E1C7, 0xAE91E9, 0x66CDEB))));</v>
      </c>
      <c r="AX76" s="13" t="str">
        <f>"mirageFairy2019.fairy."&amp;テーブル1[[#This Row],[Type]]&amp;".name="&amp;テーブル1[[#This Row],[英名]]</f>
        <v>mirageFairy2019.fairy.fluorite.name=Fluoritia</v>
      </c>
      <c r="AY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AZ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A76" s="13">
        <f>テーブル1[[#This Row],[Shine]]*テーブル1[[#This Row],[CRYSTAL]]</f>
        <v>60.312925830632267</v>
      </c>
    </row>
    <row r="77" spans="1:53" x14ac:dyDescent="0.15">
      <c r="A77" s="4">
        <v>75</v>
      </c>
      <c r="B77" s="4">
        <v>1</v>
      </c>
      <c r="C77" s="4" t="s">
        <v>407</v>
      </c>
      <c r="D77" s="4" t="s">
        <v>420</v>
      </c>
      <c r="E77" s="6" t="s">
        <v>689</v>
      </c>
      <c r="F77" s="6" t="s">
        <v>681</v>
      </c>
      <c r="G77" s="6" t="s">
        <v>708</v>
      </c>
      <c r="H77" s="6" t="s">
        <v>699</v>
      </c>
      <c r="I77" s="11" t="s">
        <v>717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3">
        <f>SUM(テーブル1[[#This Row],[ATTACK]:[ENERGY]])</f>
        <v>48</v>
      </c>
      <c r="AV77" s="13" t="str">
        <f>"public static VariantFairy[] "&amp;テーブル1[[#This Row],[Type]]&amp;";"</f>
        <v>public static VariantFairy[] moonstone;</v>
      </c>
      <c r="AW77" s="13" t="str">
        <f t="array" ref="AW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r(75, moonstone = v(t(75, "moonstone", 4, 68, 1, m(10, 3, 38, 0, 15, 43), a(0, 0, 0, 9, 2, 2, 13, 7, 0, 4, 0, 6, 0, 0, 0, 5, 0, 0), c(0xEDEFFF, 0xDBF7FE, 0xCCE7FE, 0xE0EEFE))));</v>
      </c>
      <c r="AX77" s="13" t="str">
        <f>"mirageFairy2019.fairy."&amp;テーブル1[[#This Row],[Type]]&amp;".name="&amp;テーブル1[[#This Row],[英名]]</f>
        <v>mirageFairy2019.fairy.moonstone.name=Moonstonia</v>
      </c>
      <c r="AY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AZ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A77" s="13">
        <f>テーブル1[[#This Row],[Shine]]*テーブル1[[#This Row],[CRYSTAL]]</f>
        <v>110.25265482611215</v>
      </c>
    </row>
    <row r="78" spans="1:53" x14ac:dyDescent="0.15">
      <c r="A78" s="4">
        <v>76</v>
      </c>
      <c r="B78" s="4">
        <v>1</v>
      </c>
      <c r="C78" s="4" t="s">
        <v>407</v>
      </c>
      <c r="D78" s="4" t="s">
        <v>420</v>
      </c>
      <c r="E78" s="6" t="s">
        <v>691</v>
      </c>
      <c r="F78" s="6" t="s">
        <v>682</v>
      </c>
      <c r="G78" s="6" t="s">
        <v>709</v>
      </c>
      <c r="H78" s="6" t="s">
        <v>700</v>
      </c>
      <c r="I78" s="11" t="s">
        <v>716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3">
        <f>SUM(テーブル1[[#This Row],[ATTACK]:[ENERGY]])</f>
        <v>43</v>
      </c>
      <c r="AV78" s="13" t="str">
        <f>"public static VariantFairy[] "&amp;テーブル1[[#This Row],[Type]]&amp;";"</f>
        <v>public static VariantFairy[] pyrope;</v>
      </c>
      <c r="AW78" s="13" t="str">
        <f t="array" ref="AW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r(76, pyrope = v(t(76, "pyrope", 4, 71, 1, m(10, 0, 18, 0, 31, 75), a(2, 0, 0, 2, 4, 0, 14, 7, 0, 0, 0, 6, 0, 5, 0, 3, 0, 0), c(0xF4CDDE, 0xEC97BC, 0xCE1860, 0xD41E6E))));</v>
      </c>
      <c r="AX78" s="13" t="str">
        <f>"mirageFairy2019.fairy."&amp;テーブル1[[#This Row],[Type]]&amp;".name="&amp;テーブル1[[#This Row],[英名]]</f>
        <v>mirageFairy2019.fairy.pyrope.name=Pyropia</v>
      </c>
      <c r="AY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AZ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A78" s="13">
        <f>テーブル1[[#This Row],[Shine]]*テーブル1[[#This Row],[CRYSTAL]]</f>
        <v>111.86443414200832</v>
      </c>
    </row>
    <row r="79" spans="1:53" x14ac:dyDescent="0.15">
      <c r="A79" s="4">
        <v>77</v>
      </c>
      <c r="B79" s="4">
        <v>1</v>
      </c>
      <c r="C79" s="4" t="s">
        <v>407</v>
      </c>
      <c r="D79" s="4" t="s">
        <v>420</v>
      </c>
      <c r="E79" s="6" t="s">
        <v>692</v>
      </c>
      <c r="F79" s="6" t="s">
        <v>683</v>
      </c>
      <c r="G79" s="6" t="s">
        <v>710</v>
      </c>
      <c r="H79" s="6" t="s">
        <v>701</v>
      </c>
      <c r="I79" s="11" t="s">
        <v>722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3">
        <f>SUM(テーブル1[[#This Row],[ATTACK]:[ENERGY]])</f>
        <v>20</v>
      </c>
      <c r="AV79" s="13" t="str">
        <f>"public static VariantFairy[] "&amp;テーブル1[[#This Row],[Type]]&amp;";"</f>
        <v>public static VariantFairy[] smithsonite;</v>
      </c>
      <c r="AW79" s="13" t="str">
        <f t="array" ref="AW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r(77, smithsonite = v(t(77, "smithsonite", 3, 63, 1, m(10, 13, 0, 36, 0, 85), a(0, 4, 2, 0, 0, 0, 5, 2, 0, 0, 1, 4, 0, 0, 0, 2, 0, 0), c(0xC1F0E6, 0x95DFD0, 0x33917E, 0x52C6B5))));</v>
      </c>
      <c r="AX79" s="13" t="str">
        <f>"mirageFairy2019.fairy."&amp;テーブル1[[#This Row],[Type]]&amp;".name="&amp;テーブル1[[#This Row],[英名]]</f>
        <v>mirageFairy2019.fairy.smithsonite.name=Smithsonitia</v>
      </c>
      <c r="AY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AZ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A79" s="13">
        <f>テーブル1[[#This Row],[Shine]]*テーブル1[[#This Row],[CRYSTAL]]</f>
        <v>28.097845042403101</v>
      </c>
    </row>
    <row r="80" spans="1:53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5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2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1.8442502175456146</v>
      </c>
      <c r="V80" s="10">
        <f>テーブル1[[#This Row],[コスト]]*テーブル1[[#This Row],[効率]]</f>
        <v>46.106255438640368</v>
      </c>
      <c r="W80" s="9">
        <f>テーブル1[[#This Row],[基礎Shine]]*テーブル1[[#This Row],[合計値]]/SUM(テーブル1[[#This Row],[基礎Shine]:[基礎Dark]])</f>
        <v>3.1797417543889908</v>
      </c>
      <c r="X80" s="9">
        <f>テーブル1[[#This Row],[基礎Fire]]*テーブル1[[#This Row],[合計値]]/SUM(テーブル1[[#This Row],[基礎Shine]:[基礎Dark]])</f>
        <v>4.7696126315834864</v>
      </c>
      <c r="Y80" s="9">
        <f>テーブル1[[#This Row],[基礎Wind]]*テーブル1[[#This Row],[合計値]]/SUM(テーブル1[[#This Row],[基礎Shine]:[基礎Dark]])</f>
        <v>15.898708771944955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11.129096140361469</v>
      </c>
      <c r="AB80" s="9">
        <f>テーブル1[[#This Row],[基礎Dark]]*テーブル1[[#This Row],[合計値]]/SUM(テーブル1[[#This Row],[基礎Shine]:[基礎Dark]])</f>
        <v>11.129096140361469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3">
        <f>SUM(テーブル1[[#This Row],[ATTACK]:[ENERGY]])</f>
        <v>21</v>
      </c>
      <c r="AV80" s="13" t="str">
        <f>"public static VariantFairy[] "&amp;テーブル1[[#This Row],[Type]]&amp;";"</f>
        <v>public static VariantFairy[] christmas;</v>
      </c>
      <c r="AW80" s="13" t="str">
        <f t="array" ref="AW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r(78, christmas = v(t(78, "christmas", 5, 25, 1.2, m(2, 3, 10, 0, 7, 7), a(0, 0, 0, 4, 3, 4, 0, 10, 0, 0, 0, 0, 0, 0, 0, 0, 0, 0), c(0xD2E6F6, 0xF1150F, 0xB20000, 0x248541))));</v>
      </c>
      <c r="AX80" s="13" t="str">
        <f>"mirageFairy2019.fairy."&amp;テーブル1[[#This Row],[Type]]&amp;".name="&amp;テーブル1[[#This Row],[英名]]</f>
        <v>mirageFairy2019.fairy.christmas.name=Christmasia</v>
      </c>
      <c r="AY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AZ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&lt;tr&gt;&lt;td&gt;78&lt;/td&gt;&lt;td&gt;聖夜精クリストマーシャ&lt;/td&gt;&lt;td&gt;5&lt;/td&gt;&lt;td&gt;25&lt;/td&gt;&lt;td&gt;3&lt;/td&gt;&lt;td&gt;4&lt;/td&gt;&lt;td&gt;15&lt;/td&gt;&lt;td&gt;0&lt;/td&gt;&lt;td&gt;11&lt;/td&gt;&lt;td&gt;11&lt;/td&gt;&lt;/tr&gt;</v>
      </c>
      <c r="BA80" s="13">
        <f>テーブル1[[#This Row],[Shine]]*テーブル1[[#This Row],[CRYSTAL]]</f>
        <v>0</v>
      </c>
    </row>
    <row r="81" spans="1:53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4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1.681792830507429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1.5944229769158138</v>
      </c>
      <c r="V81" s="10">
        <f>テーブル1[[#This Row],[コスト]]*テーブル1[[#This Row],[効率]]</f>
        <v>19.133075722989766</v>
      </c>
      <c r="W81" s="9">
        <f>テーブル1[[#This Row],[基礎Shine]]*テーブル1[[#This Row],[合計値]]/SUM(テーブル1[[#This Row],[基礎Shine]:[基礎Dark]])</f>
        <v>1.4172648683696123</v>
      </c>
      <c r="X81" s="9">
        <f>テーブル1[[#This Row],[基礎Fire]]*テーブル1[[#This Row],[合計値]]/SUM(テーブル1[[#This Row],[基礎Shine]:[基礎Dark]])</f>
        <v>3.5431621709240306</v>
      </c>
      <c r="Y81" s="9">
        <f>テーブル1[[#This Row],[基礎Wind]]*テーブル1[[#This Row],[合計値]]/SUM(テーブル1[[#This Row],[基礎Shine]:[基礎Dark]])</f>
        <v>7.0863243418480613</v>
      </c>
      <c r="Z81" s="9">
        <f>テーブル1[[#This Row],[基礎Gaia]]*テーブル1[[#This Row],[合計値]]/SUM(テーブル1[[#This Row],[基礎Shine]:[基礎Dark]])</f>
        <v>1.7715810854620153</v>
      </c>
      <c r="AA81" s="9">
        <f>テーブル1[[#This Row],[基礎Aqua]]*テーブル1[[#This Row],[合計値]]/SUM(テーブル1[[#This Row],[基礎Shine]:[基礎Dark]])</f>
        <v>3.5431621709240306</v>
      </c>
      <c r="AB81" s="9">
        <f>テーブル1[[#This Row],[基礎Dark]]*テーブル1[[#This Row],[合計値]]/SUM(テーブル1[[#This Row],[基礎Shine]:[基礎Dark]])</f>
        <v>1.7715810854620153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3">
        <f>SUM(テーブル1[[#This Row],[ATTACK]:[ENERGY]])</f>
        <v>75</v>
      </c>
      <c r="AV81" s="13" t="str">
        <f>"public static VariantFairy[] "&amp;テーブル1[[#This Row],[Type]]&amp;";"</f>
        <v>public static VariantFairy[] santaclaus;</v>
      </c>
      <c r="AW81" s="13" t="str">
        <f t="array" ref="AW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r(79, santaclaus = v(t(79, "santaclaus", 4, 12, 1.2, m(4, 10, 20, 5, 10, 5), a(3, 6, 5, 3, 0, 2, 0, 10, 14, 7, 4, 1, 1, 1, 4, 9, 5, 1), c(0xCDBBAD, 0xD61728, 0xDA0117, 0xDAD8D4))));</v>
      </c>
      <c r="AX81" s="13" t="str">
        <f>"mirageFairy2019.fairy."&amp;テーブル1[[#This Row],[Type]]&amp;".name="&amp;テーブル1[[#This Row],[英名]]</f>
        <v>mirageFairy2019.fairy.santaclaus.name=Santaclausia</v>
      </c>
      <c r="AY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AZ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4&lt;/td&gt;&lt;td&gt;12&lt;/td&gt;&lt;td&gt;1&lt;/td&gt;&lt;td&gt;3&lt;/td&gt;&lt;td&gt;7&lt;/td&gt;&lt;td&gt;1&lt;/td&gt;&lt;td&gt;3&lt;/td&gt;&lt;td&gt;1&lt;/td&gt;&lt;/tr&gt;</v>
      </c>
      <c r="BA81" s="13">
        <f>テーブル1[[#This Row],[Shine]]*テーブル1[[#This Row],[CRYSTAL]]</f>
        <v>0</v>
      </c>
    </row>
    <row r="82" spans="1:53" x14ac:dyDescent="0.15">
      <c r="A82" s="4"/>
      <c r="B82" s="4">
        <v>2</v>
      </c>
      <c r="C82" s="4" t="s">
        <v>399</v>
      </c>
      <c r="D82" s="4" t="s">
        <v>412</v>
      </c>
      <c r="E82" s="6" t="s">
        <v>2</v>
      </c>
      <c r="F82" s="6"/>
      <c r="G82" s="6" t="s">
        <v>464</v>
      </c>
      <c r="H82" s="6" t="s">
        <v>463</v>
      </c>
      <c r="I82" s="11" t="s">
        <v>223</v>
      </c>
      <c r="J82" s="3">
        <v>6</v>
      </c>
      <c r="K82" s="8">
        <v>15</v>
      </c>
      <c r="L82" s="7">
        <v>1</v>
      </c>
      <c r="M82" s="7"/>
      <c r="N82" s="7">
        <v>10</v>
      </c>
      <c r="O82" s="7"/>
      <c r="P82" s="7"/>
      <c r="Q82" s="7"/>
      <c r="R82" s="5">
        <v>1</v>
      </c>
      <c r="S82" s="5" t="e">
        <f>2^((テーブル1[[#This Row],[レア]]-1)/4)</f>
        <v>#VALUE!</v>
      </c>
      <c r="T82" s="5" t="e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2" s="5" t="e">
        <f>テーブル1[[#This Row],[分散度倍率　]]*テーブル1[[#This Row],[レア度倍率]]</f>
        <v>#VALUE!</v>
      </c>
      <c r="V82" s="10" t="e">
        <f>テーブル1[[#This Row],[コスト]]*テーブル1[[#This Row],[効率]]</f>
        <v>#VALUE!</v>
      </c>
      <c r="W82" s="9" t="e">
        <f>テーブル1[[#This Row],[基礎Shine]]*テーブル1[[#This Row],[合計値]]/SUM(テーブル1[[#This Row],[基礎Shine]:[基礎Dark]])</f>
        <v>#VALUE!</v>
      </c>
      <c r="X82" s="9" t="e">
        <f>テーブル1[[#This Row],[基礎Fire]]*テーブル1[[#This Row],[合計値]]/SUM(テーブル1[[#This Row],[基礎Shine]:[基礎Dark]])</f>
        <v>#VALUE!</v>
      </c>
      <c r="Y82" s="9" t="e">
        <f>テーブル1[[#This Row],[基礎Wind]]*テーブル1[[#This Row],[合計値]]/SUM(テーブル1[[#This Row],[基礎Shine]:[基礎Dark]])</f>
        <v>#VALUE!</v>
      </c>
      <c r="Z82" s="9" t="e">
        <f>テーブル1[[#This Row],[基礎Gaia]]*テーブル1[[#This Row],[合計値]]/SUM(テーブル1[[#This Row],[基礎Shine]:[基礎Dark]])</f>
        <v>#VALUE!</v>
      </c>
      <c r="AA82" s="9" t="e">
        <f>テーブル1[[#This Row],[基礎Aqua]]*テーブル1[[#This Row],[合計値]]/SUM(テーブル1[[#This Row],[基礎Shine]:[基礎Dark]])</f>
        <v>#VALUE!</v>
      </c>
      <c r="AB82" s="9" t="e">
        <f>テーブル1[[#This Row],[基礎Dark]]*テーブル1[[#This Row],[合計値]]/SUM(テーブル1[[#This Row],[基礎Shine]:[基礎Dark]])</f>
        <v>#VALUE!</v>
      </c>
      <c r="AC82" s="14">
        <v>1</v>
      </c>
      <c r="AD82" s="14"/>
      <c r="AE82" s="14"/>
      <c r="AF82" s="14"/>
      <c r="AG82" s="14"/>
      <c r="AH82" s="14"/>
      <c r="AI82" s="14"/>
      <c r="AJ82" s="14">
        <v>1</v>
      </c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3"/>
      <c r="AV82" s="13" t="e">
        <f>"public static VariantMirageFairy[] "&amp;テーブル1[[#This Row],[Type]]&amp;";"</f>
        <v>#VALUE!</v>
      </c>
      <c r="AW8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2" s="13" t="e">
        <f>"item.mirageFairy."&amp;テーブル1[[#This Row],[Type]]&amp;".name="&amp;テーブル1[[#This Row],[英名]]</f>
        <v>#VALUE!</v>
      </c>
      <c r="AY82" s="13" t="e">
        <f>"item.mirageFairy."&amp;テーブル1[[#This Row],[Type]]&amp;".name="&amp;テーブル1[[#This Row],[和名]]</f>
        <v>#VALUE!</v>
      </c>
      <c r="AZ82" s="13"/>
      <c r="BA82" s="13"/>
    </row>
    <row r="83" spans="1:53" x14ac:dyDescent="0.15">
      <c r="A83" s="4"/>
      <c r="B83" s="4">
        <v>2</v>
      </c>
      <c r="C83" s="4" t="s">
        <v>399</v>
      </c>
      <c r="D83" s="4" t="s">
        <v>413</v>
      </c>
      <c r="E83" s="6" t="s">
        <v>4</v>
      </c>
      <c r="F83" s="6"/>
      <c r="G83" s="6" t="s">
        <v>465</v>
      </c>
      <c r="H83" s="6" t="s">
        <v>466</v>
      </c>
      <c r="I83" s="11" t="s">
        <v>224</v>
      </c>
      <c r="J83" s="3">
        <v>5</v>
      </c>
      <c r="K83" s="8">
        <v>50</v>
      </c>
      <c r="L83" s="7">
        <v>1</v>
      </c>
      <c r="M83" s="7"/>
      <c r="N83" s="7"/>
      <c r="O83" s="7">
        <v>3</v>
      </c>
      <c r="P83" s="7">
        <v>10</v>
      </c>
      <c r="Q83" s="7"/>
      <c r="R83" s="5">
        <v>1</v>
      </c>
      <c r="S83" s="5" t="e">
        <f>2^((テーブル1[[#This Row],[レア]]-1)/4)</f>
        <v>#VALUE!</v>
      </c>
      <c r="T83" s="5" t="e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3" s="5" t="e">
        <f>テーブル1[[#This Row],[分散度倍率　]]*テーブル1[[#This Row],[レア度倍率]]</f>
        <v>#VALUE!</v>
      </c>
      <c r="V83" s="10" t="e">
        <f>テーブル1[[#This Row],[コスト]]*テーブル1[[#This Row],[効率]]</f>
        <v>#VALUE!</v>
      </c>
      <c r="W83" s="9" t="e">
        <f>テーブル1[[#This Row],[基礎Shine]]*テーブル1[[#This Row],[合計値]]/SUM(テーブル1[[#This Row],[基礎Shine]:[基礎Dark]])</f>
        <v>#VALUE!</v>
      </c>
      <c r="X83" s="9" t="e">
        <f>テーブル1[[#This Row],[基礎Fire]]*テーブル1[[#This Row],[合計値]]/SUM(テーブル1[[#This Row],[基礎Shine]:[基礎Dark]])</f>
        <v>#VALUE!</v>
      </c>
      <c r="Y83" s="9" t="e">
        <f>テーブル1[[#This Row],[基礎Wind]]*テーブル1[[#This Row],[合計値]]/SUM(テーブル1[[#This Row],[基礎Shine]:[基礎Dark]])</f>
        <v>#VALUE!</v>
      </c>
      <c r="Z83" s="9" t="e">
        <f>テーブル1[[#This Row],[基礎Gaia]]*テーブル1[[#This Row],[合計値]]/SUM(テーブル1[[#This Row],[基礎Shine]:[基礎Dark]])</f>
        <v>#VALUE!</v>
      </c>
      <c r="AA83" s="9" t="e">
        <f>テーブル1[[#This Row],[基礎Aqua]]*テーブル1[[#This Row],[合計値]]/SUM(テーブル1[[#This Row],[基礎Shine]:[基礎Dark]])</f>
        <v>#VALUE!</v>
      </c>
      <c r="AB83" s="9" t="e">
        <f>テーブル1[[#This Row],[基礎Dark]]*テーブル1[[#This Row],[合計値]]/SUM(テーブル1[[#This Row],[基礎Shine]:[基礎Dark]])</f>
        <v>#VALUE!</v>
      </c>
      <c r="AC83" s="14">
        <v>5</v>
      </c>
      <c r="AD83" s="14"/>
      <c r="AE83" s="14"/>
      <c r="AF83" s="14"/>
      <c r="AG83" s="14"/>
      <c r="AH83" s="14">
        <v>18</v>
      </c>
      <c r="AI83" s="14"/>
      <c r="AJ83" s="14">
        <v>3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3"/>
      <c r="AV83" s="13" t="e">
        <f>"public static VariantMirageFairy[] "&amp;テーブル1[[#This Row],[Type]]&amp;";"</f>
        <v>#VALUE!</v>
      </c>
      <c r="AW8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3" s="13" t="e">
        <f>"item.mirageFairy."&amp;テーブル1[[#This Row],[Type]]&amp;".name="&amp;テーブル1[[#This Row],[英名]]</f>
        <v>#VALUE!</v>
      </c>
      <c r="AY83" s="13" t="e">
        <f>"item.mirageFairy."&amp;テーブル1[[#This Row],[Type]]&amp;".name="&amp;テーブル1[[#This Row],[和名]]</f>
        <v>#VALUE!</v>
      </c>
      <c r="AZ83" s="13"/>
      <c r="BA83" s="13"/>
    </row>
    <row r="84" spans="1:53" x14ac:dyDescent="0.15">
      <c r="A84" s="4"/>
      <c r="B84" s="4">
        <v>2</v>
      </c>
      <c r="C84" s="4" t="s">
        <v>399</v>
      </c>
      <c r="D84" s="4" t="s">
        <v>416</v>
      </c>
      <c r="E84" s="6" t="s">
        <v>89</v>
      </c>
      <c r="F84" s="6"/>
      <c r="G84" s="6" t="s">
        <v>468</v>
      </c>
      <c r="H84" s="6" t="s">
        <v>467</v>
      </c>
      <c r="I84" s="11" t="s">
        <v>303</v>
      </c>
      <c r="J84" s="3">
        <v>10</v>
      </c>
      <c r="K84" s="8">
        <v>99</v>
      </c>
      <c r="L84" s="7">
        <v>10</v>
      </c>
      <c r="M84" s="7">
        <v>15</v>
      </c>
      <c r="N84" s="7">
        <v>14</v>
      </c>
      <c r="O84" s="7">
        <v>8</v>
      </c>
      <c r="P84" s="7">
        <v>8</v>
      </c>
      <c r="Q84" s="7"/>
      <c r="R84" s="5">
        <v>1</v>
      </c>
      <c r="S84" s="5" t="e">
        <f>2^((テーブル1[[#This Row],[レア]]-1)/4)</f>
        <v>#VALUE!</v>
      </c>
      <c r="T84" s="5" t="e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4" s="5" t="e">
        <f>テーブル1[[#This Row],[分散度倍率　]]*テーブル1[[#This Row],[レア度倍率]]</f>
        <v>#VALUE!</v>
      </c>
      <c r="V84" s="10" t="e">
        <f>テーブル1[[#This Row],[コスト]]*テーブル1[[#This Row],[効率]]</f>
        <v>#VALUE!</v>
      </c>
      <c r="W84" s="9" t="e">
        <f>テーブル1[[#This Row],[基礎Shine]]*テーブル1[[#This Row],[合計値]]/SUM(テーブル1[[#This Row],[基礎Shine]:[基礎Dark]])</f>
        <v>#VALUE!</v>
      </c>
      <c r="X84" s="9" t="e">
        <f>テーブル1[[#This Row],[基礎Fire]]*テーブル1[[#This Row],[合計値]]/SUM(テーブル1[[#This Row],[基礎Shine]:[基礎Dark]])</f>
        <v>#VALUE!</v>
      </c>
      <c r="Y84" s="9" t="e">
        <f>テーブル1[[#This Row],[基礎Wind]]*テーブル1[[#This Row],[合計値]]/SUM(テーブル1[[#This Row],[基礎Shine]:[基礎Dark]])</f>
        <v>#VALUE!</v>
      </c>
      <c r="Z84" s="9" t="e">
        <f>テーブル1[[#This Row],[基礎Gaia]]*テーブル1[[#This Row],[合計値]]/SUM(テーブル1[[#This Row],[基礎Shine]:[基礎Dark]])</f>
        <v>#VALUE!</v>
      </c>
      <c r="AA84" s="9" t="e">
        <f>テーブル1[[#This Row],[基礎Aqua]]*テーブル1[[#This Row],[合計値]]/SUM(テーブル1[[#This Row],[基礎Shine]:[基礎Dark]])</f>
        <v>#VALUE!</v>
      </c>
      <c r="AB84" s="9" t="e">
        <f>テーブル1[[#This Row],[基礎Dark]]*テーブル1[[#This Row],[合計値]]/SUM(テーブル1[[#This Row],[基礎Shine]:[基礎Dark]])</f>
        <v>#VALUE!</v>
      </c>
      <c r="AC84" s="14">
        <v>11</v>
      </c>
      <c r="AD84" s="14">
        <v>3</v>
      </c>
      <c r="AE84" s="14"/>
      <c r="AF84" s="14">
        <v>31</v>
      </c>
      <c r="AG84" s="14">
        <v>13</v>
      </c>
      <c r="AH84" s="14"/>
      <c r="AI84" s="14"/>
      <c r="AJ84" s="14">
        <v>6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3"/>
      <c r="AV84" s="13" t="e">
        <f>"public static VariantMirageFairy[] "&amp;テーブル1[[#This Row],[Type]]&amp;";"</f>
        <v>#VALUE!</v>
      </c>
      <c r="AW8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4" s="13" t="e">
        <f>"item.mirageFairy."&amp;テーブル1[[#This Row],[Type]]&amp;".name="&amp;テーブル1[[#This Row],[英名]]</f>
        <v>#VALUE!</v>
      </c>
      <c r="AY84" s="13" t="e">
        <f>"item.mirageFairy."&amp;テーブル1[[#This Row],[Type]]&amp;".name="&amp;テーブル1[[#This Row],[和名]]</f>
        <v>#VALUE!</v>
      </c>
      <c r="AZ84" s="13"/>
      <c r="BA8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2019-11-26T09:42:16Z</dcterms:modified>
</cp:coreProperties>
</file>