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94C208AC-5556-4035-96B0-77452DD461DD}" xr6:coauthVersionLast="43" xr6:coauthVersionMax="43" xr10:uidLastSave="{00000000-0000-0000-0000-000000000000}"/>
  <bookViews>
    <workbookView xWindow="5310" yWindow="2835" windowWidth="23190" windowHeight="12405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22" i="1"/>
  <c r="AJ4" i="1"/>
  <c r="AJ30" i="1"/>
  <c r="AJ5" i="1"/>
  <c r="AJ12" i="1"/>
  <c r="AJ23" i="1"/>
  <c r="AJ6" i="1"/>
  <c r="AJ7" i="1"/>
  <c r="AJ13" i="1"/>
  <c r="AJ24" i="1"/>
  <c r="AJ8" i="1"/>
  <c r="AJ14" i="1"/>
  <c r="AJ9" i="1"/>
  <c r="AJ25" i="1"/>
  <c r="AJ10" i="1"/>
  <c r="AJ26" i="1"/>
  <c r="AJ11" i="1"/>
  <c r="AJ15" i="1"/>
  <c r="AJ27" i="1"/>
  <c r="AJ31" i="1"/>
  <c r="AJ16" i="1"/>
  <c r="AJ17" i="1"/>
  <c r="AJ28" i="1"/>
  <c r="AJ29" i="1"/>
  <c r="AJ18" i="1"/>
  <c r="AJ19" i="1"/>
  <c r="AJ20" i="1"/>
  <c r="AJ21" i="1"/>
  <c r="AJ32" i="1"/>
  <c r="AJ33" i="1"/>
  <c r="AJ34" i="1"/>
  <c r="AJ35" i="1"/>
  <c r="AJ36" i="1"/>
  <c r="AJ37" i="1"/>
  <c r="AJ38" i="1"/>
  <c r="AJ39" i="1"/>
  <c r="AJ40" i="1"/>
  <c r="AJ41" i="1"/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T11" i="1"/>
  <c r="V11" i="1" s="1"/>
  <c r="T13" i="1"/>
  <c r="U13" i="1" s="1"/>
  <c r="T14" i="1"/>
  <c r="Z14" i="1" s="1"/>
  <c r="T21" i="1"/>
  <c r="V21" i="1" s="1"/>
  <c r="T24" i="1"/>
  <c r="W24" i="1" s="1"/>
  <c r="T4" i="1"/>
  <c r="X4" i="1" s="1"/>
  <c r="T15" i="1"/>
  <c r="V15" i="1" s="1"/>
  <c r="T36" i="1"/>
  <c r="T2" i="1"/>
  <c r="T17" i="1"/>
  <c r="X17" i="1" s="1"/>
  <c r="T5" i="1"/>
  <c r="T37" i="1"/>
  <c r="Z37" i="1" s="1"/>
  <c r="T7" i="1"/>
  <c r="Y7" i="1" s="1"/>
  <c r="T41" i="1"/>
  <c r="Y41" i="1" s="1"/>
  <c r="T38" i="1"/>
  <c r="Y38" i="1" s="1"/>
  <c r="T28" i="1"/>
  <c r="T3" i="1"/>
  <c r="Z3" i="1" s="1"/>
  <c r="T9" i="1"/>
  <c r="W9" i="1" s="1"/>
  <c r="T29" i="1"/>
  <c r="Y29" i="1" s="1"/>
  <c r="T33" i="1"/>
  <c r="Y33" i="1" s="1"/>
  <c r="T19" i="1"/>
  <c r="V19" i="1" s="1"/>
  <c r="T39" i="1"/>
  <c r="Z39" i="1" s="1"/>
  <c r="T27" i="1"/>
  <c r="V27" i="1" s="1"/>
  <c r="T16" i="1"/>
  <c r="T20" i="1"/>
  <c r="V20" i="1" s="1"/>
  <c r="T31" i="1"/>
  <c r="X31" i="1" s="1"/>
  <c r="T10" i="1"/>
  <c r="V10" i="1" s="1"/>
  <c r="T18" i="1"/>
  <c r="W18" i="1" s="1"/>
  <c r="T32" i="1"/>
  <c r="X32" i="1" s="1"/>
  <c r="T22" i="1"/>
  <c r="W22" i="1" s="1"/>
  <c r="T8" i="1"/>
  <c r="U8" i="1" s="1"/>
  <c r="T34" i="1"/>
  <c r="T6" i="1"/>
  <c r="W6" i="1" s="1"/>
  <c r="T40" i="1"/>
  <c r="X40" i="1" s="1"/>
  <c r="T12" i="1"/>
  <c r="X12" i="1" s="1"/>
  <c r="T25" i="1"/>
  <c r="Y25" i="1" s="1"/>
  <c r="T23" i="1"/>
  <c r="U23" i="1" s="1"/>
  <c r="T35" i="1"/>
  <c r="X35" i="1" s="1"/>
  <c r="T30" i="1"/>
  <c r="U28" i="1"/>
  <c r="V28" i="1"/>
  <c r="W28" i="1"/>
  <c r="X28" i="1"/>
  <c r="Z28" i="1"/>
  <c r="V36" i="1"/>
  <c r="Z36" i="1"/>
  <c r="Y36" i="1"/>
  <c r="W36" i="1"/>
  <c r="X36" i="1"/>
  <c r="Z16" i="1"/>
  <c r="V16" i="1"/>
  <c r="W16" i="1"/>
  <c r="Y16" i="1"/>
  <c r="X16" i="1"/>
  <c r="Y26" i="1"/>
  <c r="Z26" i="1"/>
  <c r="U20" i="1"/>
  <c r="Y3" i="1"/>
  <c r="Y34" i="1"/>
  <c r="Z34" i="1"/>
  <c r="X2" i="1"/>
  <c r="Y2" i="1"/>
  <c r="X33" i="1"/>
  <c r="W26" i="1"/>
  <c r="X26" i="1"/>
  <c r="W34" i="1"/>
  <c r="X34" i="1"/>
  <c r="U2" i="1"/>
  <c r="W2" i="1"/>
  <c r="U33" i="1"/>
  <c r="W33" i="1"/>
  <c r="V2" i="1"/>
  <c r="V3" i="1"/>
  <c r="V18" i="1"/>
  <c r="U34" i="1"/>
  <c r="V34" i="1"/>
  <c r="U26" i="1"/>
  <c r="V26" i="1"/>
  <c r="U18" i="1" l="1"/>
  <c r="X3" i="1"/>
  <c r="W3" i="1"/>
  <c r="Z18" i="1"/>
  <c r="Y18" i="1"/>
  <c r="W19" i="1"/>
  <c r="Y21" i="1"/>
  <c r="W21" i="1"/>
  <c r="X37" i="1"/>
  <c r="X25" i="1"/>
  <c r="X24" i="1"/>
  <c r="U24" i="1"/>
  <c r="V24" i="1"/>
  <c r="Z24" i="1"/>
  <c r="Y24" i="1"/>
  <c r="X7" i="1"/>
  <c r="V7" i="1"/>
  <c r="X21" i="1"/>
  <c r="X18" i="1"/>
  <c r="V33" i="1"/>
  <c r="Z21" i="1"/>
  <c r="U37" i="1"/>
  <c r="W25" i="1"/>
  <c r="U25" i="1"/>
  <c r="V25" i="1"/>
  <c r="Z32" i="1"/>
  <c r="W37" i="1"/>
  <c r="X23" i="1"/>
  <c r="U3" i="1"/>
  <c r="X19" i="1"/>
  <c r="Y32" i="1"/>
  <c r="Z7" i="1"/>
  <c r="Z31" i="1"/>
  <c r="V37" i="1"/>
  <c r="V41" i="1"/>
  <c r="W20" i="1"/>
  <c r="X20" i="1"/>
  <c r="Z20" i="1"/>
  <c r="U19" i="1"/>
  <c r="Y19" i="1"/>
  <c r="W7" i="1"/>
  <c r="U32" i="1"/>
  <c r="Z11" i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<sst xmlns="http://schemas.openxmlformats.org/spreadsheetml/2006/main" count="596" uniqueCount="471">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</sst>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6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M41" totalsRowShown="0" headerRowDxfId="45" dataDxfId="44">
  <autoFilter ref="A1:AM41" xr:uid="{75B54AD4-ACAB-4F59-97B1-A32EA130B0BF}"/>
  <sortState xmlns:xlrd2="http://schemas.microsoft.com/office/spreadsheetml/2017/richdata2" ref="A2:AM41">
    <sortCondition ref="A1:A41"/>
  </sortState>
  <tableColumns count="39">
    <tableColumn id="1" xr3:uid="{6147C270-8C7A-4819-9E28-350D0331C4D0}" name="No" dataDxfId="43"/>
    <tableColumn id="34" xr3:uid="{BEFDB93C-CC3C-473D-9156-A784BE96DC6E}" name="分類" dataDxfId="42"/>
    <tableColumn id="23" xr3:uid="{5638B175-C2AF-4D6D-86F0-67835CFC7917}" name="タイプ" dataDxfId="41"/>
    <tableColumn id="2" xr3:uid="{D470D4EF-3C6C-4E71-B7BA-8C149342046D}" name="Type" dataDxfId="40"/>
    <tableColumn id="3" xr3:uid="{E535B2E0-7C7F-41D2-9743-A0F1B6F764D8}" name="和名" dataDxfId="39"/>
    <tableColumn id="4" xr3:uid="{3F619E31-811F-4382-B4D5-C3C1F037EFDB}" name="英名" dataDxfId="38"/>
    <tableColumn id="39" xr3:uid="{3E7A2936-ACD6-4A23-BE81-BBC7A14460E4}" name="Color" dataDxfId="37"/>
    <tableColumn id="43" xr3:uid="{F9A89BF2-14D8-4F19-A026-A4FBD2302B39}" name="ポエム" dataDxfId="36"/>
    <tableColumn id="12" xr3:uid="{D5C273B8-52B3-4C00-894E-8AE8DCF70728}" name="レア" dataDxfId="35"/>
    <tableColumn id="14" xr3:uid="{021ADF5F-C1D6-4992-85B6-7C4ACFCBE005}" name="コスト" dataDxfId="34"/>
    <tableColumn id="5" xr3:uid="{AE6F6DC2-97AF-475D-917F-B914349AE42C}" name="基礎Shine" dataDxfId="33"/>
    <tableColumn id="6" xr3:uid="{592C3106-789F-46C6-84E7-D4D3A1566511}" name="基礎Fire" dataDxfId="32"/>
    <tableColumn id="7" xr3:uid="{B7A1B9A3-3658-4251-9488-C7EB28DDA828}" name="基礎Wind" dataDxfId="31"/>
    <tableColumn id="8" xr3:uid="{53D9BDAB-CC6B-4E70-8605-30718A287EC4}" name="基礎Gaia" dataDxfId="30"/>
    <tableColumn id="9" xr3:uid="{EB888AF3-8815-48CE-A95E-C5931929A1AC}" name="基礎Aqua" dataDxfId="29"/>
    <tableColumn id="10" xr3:uid="{68F80D1D-DFED-4D2F-92EF-7D17590D4A36}" name="基礎Dark" dataDxfId="28"/>
    <tableColumn id="13" xr3:uid="{D846AE64-655F-4052-B5F1-3F4B9699D0FA}" name="レア度倍率" dataDxfId="27">
      <calculatedColumnFormula>2^((テーブル1[[#This Row],[レア]]-1)/4)</calculatedColumnFormula>
    </tableColumn>
    <tableColumn id="11" xr3:uid="{833C82E7-E230-4A58-9D49-6C1CDD4BBDAD}" name="分散度倍率　" dataDxfId="26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5">
      <calculatedColumnFormula>テーブル1[[#This Row],[分散度倍率　]]*テーブル1[[#This Row],[レア度倍率]]</calculatedColumnFormula>
    </tableColumn>
    <tableColumn id="15" xr3:uid="{B031CBD1-7BDB-4552-BC58-A8FCCA491403}" name="合計値" dataDxfId="24">
      <calculatedColumnFormula>テーブル1[[#This Row],[コスト]]*テーブル1[[#This Row],[効率]]</calculatedColumnFormula>
    </tableColumn>
    <tableColumn id="16" xr3:uid="{FCD4377E-4837-4BD9-8716-12CB589EDF74}" name="Shine" dataDxfId="23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2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1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0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9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8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7"/>
    <tableColumn id="44" xr3:uid="{D91E944B-F524-4F9B-9D06-B8EE217F8C86}" name="CRAFT" dataDxfId="16"/>
    <tableColumn id="48" xr3:uid="{FDAEB361-38D6-4EFA-B314-79F5DF42167E}" name="FELL" dataDxfId="15"/>
    <tableColumn id="46" xr3:uid="{ECCD46C1-F4EB-408C-AEB7-098E1A6BA65B}" name="LIGHT" dataDxfId="14"/>
    <tableColumn id="47" xr3:uid="{E006FC6A-6503-4BBD-94D8-3FBB62985153}" name="FLAME" dataDxfId="13"/>
    <tableColumn id="49" xr3:uid="{2BF29954-473B-4B0C-9781-028B561200CB}" name="WATER" dataDxfId="12"/>
    <tableColumn id="24" xr3:uid="{E078FC75-CC53-492A-A97D-107EA20B4296}" name="CRYSTAL" dataDxfId="11"/>
    <tableColumn id="25" xr3:uid="{3CFDC570-BDAB-4914-ABC3-2C36BC441EFF}" name="ART" dataDxfId="10"/>
    <tableColumn id="36" xr3:uid="{6E6ACD45-A41E-49C5-B88F-DADA04458437}" name="Code宣言" dataDxfId="9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calculatedColumnFormula>
    </tableColumn>
    <tableColumn id="37" xr3:uid="{4F31450C-EC23-4854-A316-C804DD0EAC46}" name="Code英名" dataDxfId="8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" dataDxfId="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3"/>
    <tableColumn id="15" xr3:uid="{60E9BA99-755B-467A-9053-1708ABE43FE6}" name="列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1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M41"/>
  <sheetViews>
    <sheetView tabSelected="1" zoomScaleNormal="100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Q9" sqref="Q9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4" width="2.625" style="1" customWidth="1"/>
    <col min="35" max="35" width="12.75" style="1" customWidth="1"/>
    <col min="36" max="36" width="44.75" style="1" customWidth="1"/>
    <col min="37" max="38" width="12.75" style="1" customWidth="1"/>
    <col min="39" max="39" width="25.875" style="1" customWidth="1"/>
    <col min="40" max="16384" width="9" style="1"/>
  </cols>
  <sheetData>
    <row r="1" spans="1:39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466</v>
      </c>
      <c r="AD1" s="2" t="s">
        <v>465</v>
      </c>
      <c r="AE1" s="2" t="s">
        <v>468</v>
      </c>
      <c r="AF1" s="2" t="s">
        <v>467</v>
      </c>
      <c r="AG1" s="2" t="s">
        <v>469</v>
      </c>
      <c r="AH1" s="2" t="s">
        <v>470</v>
      </c>
      <c r="AI1" s="2" t="s">
        <v>452</v>
      </c>
      <c r="AJ1" s="2" t="s">
        <v>453</v>
      </c>
      <c r="AK1" s="2" t="s">
        <v>450</v>
      </c>
      <c r="AL1" s="2" t="s">
        <v>451</v>
      </c>
      <c r="AM1" s="2" t="s">
        <v>449</v>
      </c>
    </row>
    <row r="2" spans="1:39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4"/>
      <c r="AC2" s="14"/>
      <c r="AD2" s="14"/>
      <c r="AE2" s="14"/>
      <c r="AF2" s="14"/>
      <c r="AG2" s="14"/>
      <c r="AH2" s="14">
        <v>1</v>
      </c>
      <c r="AI2" s="13" t="str">
        <f>"public static VariantMirageFairy[] "&amp;テーブル1[[#This Row],[Type]]&amp;";"</f>
        <v>public static VariantMirageFairy[] air;</v>
      </c>
      <c r="AJ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r(0, air = v(t("air", 1, 15, m(1, 0, 10, 0, 0, 0), a(e(ATTACK, 0), e(CRAFT, 0), e(FELL, 0), e(LIGHT, 0), e(FLAME, 0), e(WATER, 0), e(CRYSTAL, 0), e(ART, 1)), c(0xFFBE80, 0xDEFFFF, 0xDEFFFF, 0xB0FFFF))));</v>
      </c>
      <c r="AK2" s="13" t="str">
        <f>"item.mirageFairy."&amp;テーブル1[[#This Row],[Type]]&amp;".name="&amp;テーブル1[[#This Row],[英名]]</f>
        <v>item.mirageFairy.air.name=Airia</v>
      </c>
      <c r="AL2" s="13" t="str">
        <f>"item.mirageFairy."&amp;テーブル1[[#This Row],[Type]]&amp;".name="&amp;テーブル1[[#This Row],[和名]]</f>
        <v>item.mirageFairy.air.name=アイリャ</v>
      </c>
      <c r="AM2" s="13"/>
    </row>
    <row r="3" spans="1:39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4"/>
      <c r="AC3" s="14"/>
      <c r="AD3" s="14"/>
      <c r="AE3" s="14"/>
      <c r="AF3" s="14">
        <v>14</v>
      </c>
      <c r="AG3" s="14"/>
      <c r="AH3" s="14">
        <v>3</v>
      </c>
      <c r="AI3" s="13" t="str">
        <f>"public static VariantMirageFairy[] "&amp;テーブル1[[#This Row],[Type]]&amp;";"</f>
        <v>public static VariantMirageFairy[] water;</v>
      </c>
      <c r="AJ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r(1, water = v(t("water", 1, 50, m(0, 0, 0, 1, 10, 6), a(e(ATTACK, 4), e(CRAFT, 0), e(FELL, 0), e(LIGHT, 0), e(FLAME, 0), e(WATER, 14), e(CRYSTAL, 0), e(ART, 3)), c(0x5469F2, 0x5985FF, 0x172AD3, 0x2D40F4))));</v>
      </c>
      <c r="AK3" s="13" t="str">
        <f>"item.mirageFairy."&amp;テーブル1[[#This Row],[Type]]&amp;".name="&amp;テーブル1[[#This Row],[英名]]</f>
        <v>item.mirageFairy.water.name=Wateria</v>
      </c>
      <c r="AL3" s="13" t="str">
        <f>"item.mirageFairy."&amp;テーブル1[[#This Row],[Type]]&amp;".name="&amp;テーブル1[[#This Row],[和名]]</f>
        <v>item.mirageFairy.water.name=ワテーリャ</v>
      </c>
      <c r="AM3" s="13"/>
    </row>
    <row r="4" spans="1:39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11" t="s">
        <v>458</v>
      </c>
      <c r="I4" s="3">
        <v>2</v>
      </c>
      <c r="J4" s="8">
        <v>20</v>
      </c>
      <c r="K4" s="7">
        <v>1</v>
      </c>
      <c r="L4" s="7">
        <v>10</v>
      </c>
      <c r="M4" s="7"/>
      <c r="N4" s="7"/>
      <c r="O4" s="7"/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" s="5">
        <f>テーブル1[[#This Row],[分散度倍率　]]*テーブル1[[#This Row],[レア度倍率]]</f>
        <v>1.1728349492318788</v>
      </c>
      <c r="T4" s="10">
        <f>テーブル1[[#This Row],[コスト]]*テーブル1[[#This Row],[効率]]</f>
        <v>23.456698984637576</v>
      </c>
      <c r="U4" s="9">
        <f>テーブル1[[#This Row],[基礎Shine]]*テーブル1[[#This Row],[合計値]]/SUM(テーブル1[[#This Row],[基礎Shine]:[基礎Dark]])</f>
        <v>2.132427180421598</v>
      </c>
      <c r="V4" s="9">
        <f>テーブル1[[#This Row],[基礎Fire]]*テーブル1[[#This Row],[合計値]]/SUM(テーブル1[[#This Row],[基礎Shine]:[基礎Dark]])</f>
        <v>21.324271804215979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0</v>
      </c>
      <c r="AA4" s="14">
        <v>9</v>
      </c>
      <c r="AB4" s="14">
        <v>4</v>
      </c>
      <c r="AC4" s="14">
        <v>7</v>
      </c>
      <c r="AD4" s="14">
        <v>13</v>
      </c>
      <c r="AE4" s="14">
        <v>15</v>
      </c>
      <c r="AF4" s="14"/>
      <c r="AG4" s="14"/>
      <c r="AH4" s="14">
        <v>3</v>
      </c>
      <c r="AI4" s="13" t="str">
        <f>"public static VariantMirageFairy[] "&amp;テーブル1[[#This Row],[Type]]&amp;";"</f>
        <v>public static VariantMirageFairy[] fire;</v>
      </c>
      <c r="AJ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r(2, fire = v(t("fire", 2, 20, m(1, 10, 0, 0, 0, 0), a(e(ATTACK, 9), e(CRAFT, 4), e(FELL, 7), e(LIGHT, 13), e(FLAME, 15), e(WATER, 0), e(CRYSTAL, 0), e(ART, 3)), c(0xFF6C01, 0xF9DFA4, 0xFF7324, 0xFF4000))));</v>
      </c>
      <c r="AK4" s="13" t="str">
        <f>"item.mirageFairy."&amp;テーブル1[[#This Row],[Type]]&amp;".name="&amp;テーブル1[[#This Row],[英名]]</f>
        <v>item.mirageFairy.fire.name=Firia</v>
      </c>
      <c r="AL4" s="13" t="str">
        <f>"item.mirageFairy."&amp;テーブル1[[#This Row],[Type]]&amp;".name="&amp;テーブル1[[#This Row],[和名]]</f>
        <v>item.mirageFairy.fire.name=フィーリャ</v>
      </c>
      <c r="AM4" s="13"/>
    </row>
    <row r="5" spans="1:39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11" t="s">
        <v>460</v>
      </c>
      <c r="I5" s="3">
        <v>5</v>
      </c>
      <c r="J5" s="8">
        <v>99</v>
      </c>
      <c r="K5" s="7">
        <v>10</v>
      </c>
      <c r="L5" s="7">
        <v>28</v>
      </c>
      <c r="M5" s="7">
        <v>24</v>
      </c>
      <c r="N5" s="7">
        <v>18</v>
      </c>
      <c r="O5" s="7">
        <v>18</v>
      </c>
      <c r="P5" s="7"/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5" s="5">
        <f>テーブル1[[#This Row],[分散度倍率　]]*テーブル1[[#This Row],[レア度倍率]]</f>
        <v>1.4142135623730951</v>
      </c>
      <c r="T5" s="10">
        <f>テーブル1[[#This Row],[コスト]]*テーブル1[[#This Row],[効率]]</f>
        <v>140.00714267493643</v>
      </c>
      <c r="U5" s="9">
        <f>テーブル1[[#This Row],[基礎Shine]]*テーブル1[[#This Row],[合計値]]/SUM(テーブル1[[#This Row],[基礎Shine]:[基礎Dark]])</f>
        <v>14.286443130095554</v>
      </c>
      <c r="V5" s="9">
        <f>テーブル1[[#This Row],[基礎Fire]]*テーブル1[[#This Row],[合計値]]/SUM(テーブル1[[#This Row],[基礎Shine]:[基礎Dark]])</f>
        <v>40.002040764267555</v>
      </c>
      <c r="W5" s="9">
        <f>テーブル1[[#This Row],[基礎Wind]]*テーブル1[[#This Row],[合計値]]/SUM(テーブル1[[#This Row],[基礎Shine]:[基礎Dark]])</f>
        <v>34.28746351222933</v>
      </c>
      <c r="X5" s="9">
        <f>テーブル1[[#This Row],[基礎Gaia]]*テーブル1[[#This Row],[合計値]]/SUM(テーブル1[[#This Row],[基礎Shine]:[基礎Dark]])</f>
        <v>25.715597634171996</v>
      </c>
      <c r="Y5" s="9">
        <f>テーブル1[[#This Row],[基礎Aqua]]*テーブル1[[#This Row],[合計値]]/SUM(テーブル1[[#This Row],[基礎Shine]:[基礎Dark]])</f>
        <v>25.715597634171996</v>
      </c>
      <c r="Z5" s="9">
        <f>テーブル1[[#This Row],[基礎Dark]]*テーブル1[[#This Row],[合計値]]/SUM(テーブル1[[#This Row],[基礎Shine]:[基礎Dark]])</f>
        <v>0</v>
      </c>
      <c r="AA5" s="14">
        <v>5</v>
      </c>
      <c r="AB5" s="14">
        <v>2</v>
      </c>
      <c r="AC5" s="14"/>
      <c r="AD5" s="14">
        <v>28</v>
      </c>
      <c r="AE5" s="14">
        <v>7</v>
      </c>
      <c r="AF5" s="14"/>
      <c r="AG5" s="14"/>
      <c r="AH5" s="14">
        <v>6</v>
      </c>
      <c r="AI5" s="13" t="str">
        <f>"public static VariantMirageFairy[] "&amp;テーブル1[[#This Row],[Type]]&amp;";"</f>
        <v>public static VariantMirageFairy[] sun;</v>
      </c>
      <c r="AJ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r(3, sun = v(t("sun", 5, 99, m(10, 28, 24, 18, 18, 0), a(e(ATTACK, 5), e(CRAFT, 2), e(FELL, 0), e(LIGHT, 28), e(FLAME, 7), e(WATER, 0), e(CRYSTAL, 0), e(ART, 6)), c(0xff2f00, 0xff972b, 0xff7500, 0xffe7b2))));</v>
      </c>
      <c r="AK5" s="13" t="str">
        <f>"item.mirageFairy."&amp;テーブル1[[#This Row],[Type]]&amp;".name="&amp;テーブル1[[#This Row],[英名]]</f>
        <v>item.mirageFairy.sun.name=Sunia</v>
      </c>
      <c r="AL5" s="13" t="str">
        <f>"item.mirageFairy."&amp;テーブル1[[#This Row],[Type]]&amp;".name="&amp;テーブル1[[#This Row],[和名]]</f>
        <v>item.mirageFairy.sun.name=スーニャ</v>
      </c>
      <c r="AM5" s="13"/>
    </row>
    <row r="6" spans="1:39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11" t="s">
        <v>462</v>
      </c>
      <c r="I6" s="3">
        <v>1</v>
      </c>
      <c r="J6" s="8">
        <v>83</v>
      </c>
      <c r="K6" s="7"/>
      <c r="L6" s="7"/>
      <c r="M6" s="7"/>
      <c r="N6" s="7">
        <v>10</v>
      </c>
      <c r="O6" s="7"/>
      <c r="P6" s="7">
        <v>15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6" s="5">
        <f>テーブル1[[#This Row],[分散度倍率　]]*テーブル1[[#This Row],[レア度倍率]]</f>
        <v>0.9117224885582168</v>
      </c>
      <c r="T6" s="10">
        <f>テーブル1[[#This Row],[コスト]]*テーブル1[[#This Row],[効率]]</f>
        <v>75.672966550331992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30.269186620132796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45.4037799301992</v>
      </c>
      <c r="AA6" s="14">
        <v>6</v>
      </c>
      <c r="AB6" s="14">
        <v>1</v>
      </c>
      <c r="AC6" s="14">
        <v>4</v>
      </c>
      <c r="AD6" s="14"/>
      <c r="AE6" s="14"/>
      <c r="AF6" s="14"/>
      <c r="AG6" s="14">
        <v>5</v>
      </c>
      <c r="AH6" s="14">
        <v>3</v>
      </c>
      <c r="AI6" s="13" t="str">
        <f>"public static VariantMirageFairy[] "&amp;テーブル1[[#This Row],[Type]]&amp;";"</f>
        <v>public static VariantMirageFairy[] stone;</v>
      </c>
      <c r="AJ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r(4, stone = v(t("stone", 1, 83, m(0, 0, 0, 10, 0, 15), a(e(ATTACK, 6), e(CRAFT, 1), e(FELL, 4), e(LIGHT, 0), e(FLAME, 0), e(WATER, 0), e(CRYSTAL, 5), e(ART, 3)), c(0x333333, 0x8F8F8F, 0x686868, 0x747474))));</v>
      </c>
      <c r="AK6" s="13" t="str">
        <f>"item.mirageFairy."&amp;テーブル1[[#This Row],[Type]]&amp;".name="&amp;テーブル1[[#This Row],[英名]]</f>
        <v>item.mirageFairy.stone.name=Stonia</v>
      </c>
      <c r="AL6" s="13" t="str">
        <f>"item.mirageFairy."&amp;テーブル1[[#This Row],[Type]]&amp;".name="&amp;テーブル1[[#This Row],[和名]]</f>
        <v>item.mirageFairy.stone.name=ストーニャ</v>
      </c>
      <c r="AM6" s="13"/>
    </row>
    <row r="7" spans="1:39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11"/>
      <c r="I7" s="3">
        <v>1</v>
      </c>
      <c r="J7" s="8">
        <v>70</v>
      </c>
      <c r="K7" s="7"/>
      <c r="L7" s="7"/>
      <c r="M7" s="7"/>
      <c r="N7" s="7">
        <v>10</v>
      </c>
      <c r="O7" s="7">
        <v>3</v>
      </c>
      <c r="P7" s="7">
        <v>28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7" s="5">
        <f>テーブル1[[#This Row],[分散度倍率　]]*テーブル1[[#This Row],[レア度倍率]]</f>
        <v>0.9376639403055067</v>
      </c>
      <c r="T7" s="10">
        <f>テーブル1[[#This Row],[コスト]]*テーブル1[[#This Row],[効率]]</f>
        <v>65.636475821385474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16.008896541801334</v>
      </c>
      <c r="Y7" s="9">
        <f>テーブル1[[#This Row],[基礎Aqua]]*テーブル1[[#This Row],[合計値]]/SUM(テーブル1[[#This Row],[基礎Shine]:[基礎Dark]])</f>
        <v>4.8026689625404</v>
      </c>
      <c r="Z7" s="9">
        <f>テーブル1[[#This Row],[基礎Dark]]*テーブル1[[#This Row],[合計値]]/SUM(テーブル1[[#This Row],[基礎Shine]:[基礎Dark]])</f>
        <v>44.824910317043738</v>
      </c>
      <c r="AA7" s="14"/>
      <c r="AB7" s="14"/>
      <c r="AC7" s="14"/>
      <c r="AD7" s="14"/>
      <c r="AE7" s="14"/>
      <c r="AF7" s="14">
        <v>2</v>
      </c>
      <c r="AG7" s="14">
        <v>2</v>
      </c>
      <c r="AH7" s="14">
        <v>1</v>
      </c>
      <c r="AI7" s="13" t="str">
        <f>"public static VariantMirageFairy[] "&amp;テーブル1[[#This Row],[Type]]&amp;";"</f>
        <v>public static VariantMirageFairy[] dirt;</v>
      </c>
      <c r="AJ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r(5, dirt = v(t("dirt", 1, 70, m(0, 0, 0, 10, 3, 28), a(e(ATTACK, 0), e(CRAFT, 0), e(FELL, 0), e(LIGHT, 0), e(FLAME, 0), e(WATER, 2), e(CRYSTAL, 2), e(ART, 1)), c(0xB87440, 0xB9855C, 0x593D29, 0x914A18))));</v>
      </c>
      <c r="AK7" s="13" t="str">
        <f>"item.mirageFairy."&amp;テーブル1[[#This Row],[Type]]&amp;".name="&amp;テーブル1[[#This Row],[英名]]</f>
        <v>item.mirageFairy.dirt.name=Dirtia</v>
      </c>
      <c r="AL7" s="13" t="str">
        <f>"item.mirageFairy."&amp;テーブル1[[#This Row],[Type]]&amp;".name="&amp;テーブル1[[#This Row],[和名]]</f>
        <v>item.mirageFairy.dirt.name=ディルチャ</v>
      </c>
      <c r="AM7" s="13"/>
    </row>
    <row r="8" spans="1:39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11"/>
      <c r="I8" s="3">
        <v>2</v>
      </c>
      <c r="J8" s="8">
        <v>86</v>
      </c>
      <c r="K8" s="7"/>
      <c r="L8" s="7">
        <v>3</v>
      </c>
      <c r="M8" s="7"/>
      <c r="N8" s="7">
        <v>10</v>
      </c>
      <c r="O8" s="7">
        <v>4</v>
      </c>
      <c r="P8" s="7">
        <v>6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8" s="5">
        <f>テーブル1[[#This Row],[分散度倍率　]]*テーブル1[[#This Row],[レア度倍率]]</f>
        <v>0.99309249543703582</v>
      </c>
      <c r="T8" s="10">
        <f>テーブル1[[#This Row],[コスト]]*テーブル1[[#This Row],[効率]]</f>
        <v>85.405954607585073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11.13990712272849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37.133023742428293</v>
      </c>
      <c r="Y8" s="9">
        <f>テーブル1[[#This Row],[基礎Aqua]]*テーブル1[[#This Row],[合計値]]/SUM(テーブル1[[#This Row],[基礎Shine]:[基礎Dark]])</f>
        <v>14.853209496971317</v>
      </c>
      <c r="Z8" s="9">
        <f>テーブル1[[#This Row],[基礎Dark]]*テーブル1[[#This Row],[合計値]]/SUM(テーブル1[[#This Row],[基礎Shine]:[基礎Dark]])</f>
        <v>22.279814245456979</v>
      </c>
      <c r="AA8" s="14"/>
      <c r="AB8" s="14"/>
      <c r="AC8" s="14">
        <v>2</v>
      </c>
      <c r="AD8" s="14">
        <v>2</v>
      </c>
      <c r="AE8" s="14"/>
      <c r="AF8" s="14"/>
      <c r="AG8" s="14">
        <v>1</v>
      </c>
      <c r="AH8" s="14">
        <v>2</v>
      </c>
      <c r="AI8" s="13" t="str">
        <f>"public static VariantMirageFairy[] "&amp;テーブル1[[#This Row],[Type]]&amp;";"</f>
        <v>public static VariantMirageFairy[] iron;</v>
      </c>
      <c r="AJ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r(6, iron = v(t("iron", 2, 86, m(0, 3, 0, 10, 4, 6), a(e(ATTACK, 0), e(CRAFT, 0), e(FELL, 2), e(LIGHT, 2), e(FLAME, 0), e(WATER, 0), e(CRYSTAL, 1), e(ART, 2)), c(0xA0A0A0, 0xD8D8D8, 0x727272, 0xD8AF93))));</v>
      </c>
      <c r="AK8" s="13" t="str">
        <f>"item.mirageFairy."&amp;テーブル1[[#This Row],[Type]]&amp;".name="&amp;テーブル1[[#This Row],[英名]]</f>
        <v>item.mirageFairy.iron.name=Ironia</v>
      </c>
      <c r="AL8" s="13" t="str">
        <f>"item.mirageFairy."&amp;テーブル1[[#This Row],[Type]]&amp;".name="&amp;テーブル1[[#This Row],[和名]]</f>
        <v>item.mirageFairy.iron.name=イローニャ</v>
      </c>
      <c r="AM8" s="13"/>
    </row>
    <row r="9" spans="1:39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11"/>
      <c r="I9" s="3">
        <v>4</v>
      </c>
      <c r="J9" s="8">
        <v>76</v>
      </c>
      <c r="K9" s="7">
        <v>10</v>
      </c>
      <c r="L9" s="7">
        <v>13</v>
      </c>
      <c r="M9" s="7">
        <v>21</v>
      </c>
      <c r="N9" s="7">
        <v>26</v>
      </c>
      <c r="O9" s="7"/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9" s="5">
        <f>テーブル1[[#This Row],[分散度倍率　]]*テーブル1[[#This Row],[レア度倍率]]</f>
        <v>1.3301034541814087</v>
      </c>
      <c r="T9" s="10">
        <f>テーブル1[[#This Row],[コスト]]*テーブル1[[#This Row],[効率]]</f>
        <v>101.08786251778706</v>
      </c>
      <c r="U9" s="9">
        <f>テーブル1[[#This Row],[基礎Shine]]*テーブル1[[#This Row],[合計値]]/SUM(テーブル1[[#This Row],[基礎Shine]:[基礎Dark]])</f>
        <v>14.441123216826723</v>
      </c>
      <c r="V9" s="9">
        <f>テーブル1[[#This Row],[基礎Fire]]*テーブル1[[#This Row],[合計値]]/SUM(テーブル1[[#This Row],[基礎Shine]:[基礎Dark]])</f>
        <v>18.773460181874739</v>
      </c>
      <c r="W9" s="9">
        <f>テーブル1[[#This Row],[基礎Wind]]*テーブル1[[#This Row],[合計値]]/SUM(テーブル1[[#This Row],[基礎Shine]:[基礎Dark]])</f>
        <v>30.326358755336116</v>
      </c>
      <c r="X9" s="9">
        <f>テーブル1[[#This Row],[基礎Gaia]]*テーブル1[[#This Row],[合計値]]/SUM(テーブル1[[#This Row],[基礎Shine]:[基礎Dark]])</f>
        <v>37.546920363749479</v>
      </c>
      <c r="Y9" s="9">
        <f>テーブル1[[#This Row],[基礎Aqua]]*テーブル1[[#This Row],[合計値]]/SUM(テーブル1[[#This Row],[基礎Shine]:[基礎Dark]])</f>
        <v>0</v>
      </c>
      <c r="Z9" s="9">
        <f>テーブル1[[#This Row],[基礎Dark]]*テーブル1[[#This Row],[合計値]]/SUM(テーブル1[[#This Row],[基礎Shine]:[基礎Dark]])</f>
        <v>0</v>
      </c>
      <c r="AA9" s="14"/>
      <c r="AB9" s="14"/>
      <c r="AC9" s="14">
        <v>1</v>
      </c>
      <c r="AD9" s="14">
        <v>4</v>
      </c>
      <c r="AE9" s="14"/>
      <c r="AF9" s="14"/>
      <c r="AG9" s="14">
        <v>17</v>
      </c>
      <c r="AH9" s="14">
        <v>8</v>
      </c>
      <c r="AI9" s="13" t="str">
        <f>"public static VariantMirageFairy[] "&amp;テーブル1[[#This Row],[Type]]&amp;";"</f>
        <v>public static VariantMirageFairy[] diamond;</v>
      </c>
      <c r="AJ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r(7, diamond = v(t("diamond", 4, 76, m(10, 13, 21, 26, 0, 0), a(e(ATTACK, 0), e(CRAFT, 0), e(FELL, 1), e(LIGHT, 4), e(FLAME, 0), e(WATER, 0), e(CRYSTAL, 17), e(ART, 8)), c(0x97FFE3, 0xD1FAF3, 0x70FFD9, 0x30DBBD))));</v>
      </c>
      <c r="AK9" s="13" t="str">
        <f>"item.mirageFairy."&amp;テーブル1[[#This Row],[Type]]&amp;".name="&amp;テーブル1[[#This Row],[英名]]</f>
        <v>item.mirageFairy.diamond.name=Diamondia</v>
      </c>
      <c r="AL9" s="13" t="str">
        <f>"item.mirageFairy."&amp;テーブル1[[#This Row],[Type]]&amp;".name="&amp;テーブル1[[#This Row],[和名]]</f>
        <v>item.mirageFairy.diamond.name=ディアモンジャ</v>
      </c>
      <c r="AM9" s="13"/>
    </row>
    <row r="10" spans="1:39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11"/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/>
      <c r="AD10" s="14">
        <v>7</v>
      </c>
      <c r="AE10" s="14">
        <v>2</v>
      </c>
      <c r="AF10" s="14"/>
      <c r="AG10" s="14">
        <v>10</v>
      </c>
      <c r="AH10" s="14">
        <v>7</v>
      </c>
      <c r="AI10" s="13" t="str">
        <f>"public static VariantMirageFairy[] "&amp;テーブル1[[#This Row],[Type]]&amp;";"</f>
        <v>public static VariantMirageFairy[] redstone;</v>
      </c>
      <c r="AJ1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r(8, redstone = v(t("redstone", 3, 54, m(1, 35, 11, 10, 0, 6), a(e(ATTACK, 0), e(CRAFT, 0), e(FELL, 0), e(LIGHT, 7), e(FLAME, 2), e(WATER, 0), e(CRYSTAL, 10), e(ART, 7)), c(0xFF5959, 0xFF0000, 0xCD0000, 0xBA0000))));</v>
      </c>
      <c r="AK10" s="13" t="str">
        <f>"item.mirageFairy."&amp;テーブル1[[#This Row],[Type]]&amp;".name="&amp;テーブル1[[#This Row],[英名]]</f>
        <v>item.mirageFairy.redstone.name=Redstonia</v>
      </c>
      <c r="AL10" s="13" t="str">
        <f>"item.mirageFairy."&amp;テーブル1[[#This Row],[Type]]&amp;".name="&amp;テーブル1[[#This Row],[和名]]</f>
        <v>item.mirageFairy.redstone.name=レドストーニャ</v>
      </c>
      <c r="AM10" s="13"/>
    </row>
    <row r="11" spans="1:39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11"/>
      <c r="I11" s="3">
        <v>4</v>
      </c>
      <c r="J11" s="8">
        <v>48</v>
      </c>
      <c r="K11" s="7">
        <v>1</v>
      </c>
      <c r="L11" s="7">
        <v>18</v>
      </c>
      <c r="M11" s="7">
        <v>18</v>
      </c>
      <c r="N11" s="7">
        <v>12</v>
      </c>
      <c r="O11" s="7">
        <v>10</v>
      </c>
      <c r="P11" s="7"/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11" s="5">
        <f>テーブル1[[#This Row],[分散度倍率　]]*テーブル1[[#This Row],[レア度倍率]]</f>
        <v>1.2264126171733489</v>
      </c>
      <c r="T11" s="10">
        <f>テーブル1[[#This Row],[コスト]]*テーブル1[[#This Row],[効率]]</f>
        <v>58.867805624320752</v>
      </c>
      <c r="U11" s="9">
        <f>テーブル1[[#This Row],[基礎Shine]]*テーブル1[[#This Row],[合計値]]/SUM(テーブル1[[#This Row],[基礎Shine]:[基礎Dark]])</f>
        <v>0.99775941736136864</v>
      </c>
      <c r="V11" s="9">
        <f>テーブル1[[#This Row],[基礎Fire]]*テーブル1[[#This Row],[合計値]]/SUM(テーブル1[[#This Row],[基礎Shine]:[基礎Dark]])</f>
        <v>17.959669512504636</v>
      </c>
      <c r="W11" s="9">
        <f>テーブル1[[#This Row],[基礎Wind]]*テーブル1[[#This Row],[合計値]]/SUM(テーブル1[[#This Row],[基礎Shine]:[基礎Dark]])</f>
        <v>17.959669512504636</v>
      </c>
      <c r="X11" s="9">
        <f>テーブル1[[#This Row],[基礎Gaia]]*テーブル1[[#This Row],[合計値]]/SUM(テーブル1[[#This Row],[基礎Shine]:[基礎Dark]])</f>
        <v>11.973113008336425</v>
      </c>
      <c r="Y11" s="9">
        <f>テーブル1[[#This Row],[基礎Aqua]]*テーブル1[[#This Row],[合計値]]/SUM(テーブル1[[#This Row],[基礎Shine]:[基礎Dark]])</f>
        <v>9.9775941736136868</v>
      </c>
      <c r="Z11" s="9">
        <f>テーブル1[[#This Row],[基礎Dark]]*テーブル1[[#This Row],[合計値]]/SUM(テーブル1[[#This Row],[基礎Shine]:[基礎Dark]])</f>
        <v>0</v>
      </c>
      <c r="AA11" s="14">
        <v>11</v>
      </c>
      <c r="AB11" s="14">
        <v>7</v>
      </c>
      <c r="AC11" s="14">
        <v>6</v>
      </c>
      <c r="AD11" s="14">
        <v>4</v>
      </c>
      <c r="AE11" s="14"/>
      <c r="AF11" s="14">
        <v>1</v>
      </c>
      <c r="AG11" s="14">
        <v>4</v>
      </c>
      <c r="AH11" s="14">
        <v>3</v>
      </c>
      <c r="AI11" s="13" t="str">
        <f>"public static VariantMirageFairy[] "&amp;テーブル1[[#This Row],[Type]]&amp;";"</f>
        <v>public static VariantMirageFairy[] enderman;</v>
      </c>
      <c r="AJ1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r(9, enderman = v(t("enderman", 4, 48, m(1, 18, 18, 12, 10, 0), a(e(ATTACK, 11), e(CRAFT, 7), e(FELL, 6), e(LIGHT, 4), e(FLAME, 0), e(WATER, 1), e(CRYSTAL, 4), e(ART, 3)), c(0x000000, 0x161616, 0x161616, 0xEF84FA))));</v>
      </c>
      <c r="AK11" s="13" t="str">
        <f>"item.mirageFairy."&amp;テーブル1[[#This Row],[Type]]&amp;".name="&amp;テーブル1[[#This Row],[英名]]</f>
        <v>item.mirageFairy.enderman.name=Endermania</v>
      </c>
      <c r="AL11" s="13" t="str">
        <f>"item.mirageFairy."&amp;テーブル1[[#This Row],[Type]]&amp;".name="&amp;テーブル1[[#This Row],[和名]]</f>
        <v>item.mirageFairy.enderman.name=エンデルマーニャ</v>
      </c>
      <c r="AM11" s="13"/>
    </row>
    <row r="12" spans="1:39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11" t="s">
        <v>459</v>
      </c>
      <c r="I12" s="3">
        <v>5</v>
      </c>
      <c r="J12" s="8">
        <v>95</v>
      </c>
      <c r="K12" s="7">
        <v>10</v>
      </c>
      <c r="L12" s="7">
        <v>24</v>
      </c>
      <c r="M12" s="7">
        <v>28</v>
      </c>
      <c r="N12" s="7">
        <v>9</v>
      </c>
      <c r="O12" s="7">
        <v>9</v>
      </c>
      <c r="P12" s="7">
        <v>25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12" s="5">
        <f>テーブル1[[#This Row],[分散度倍率　]]*テーブル1[[#This Row],[レア度倍率]]</f>
        <v>1.3660402567543954</v>
      </c>
      <c r="T12" s="10">
        <f>テーブル1[[#This Row],[コスト]]*テーブル1[[#This Row],[効率]]</f>
        <v>129.77382439166757</v>
      </c>
      <c r="U12" s="9">
        <f>テーブル1[[#This Row],[基礎Shine]]*テーブル1[[#This Row],[合計値]]/SUM(テーブル1[[#This Row],[基礎Shine]:[基礎Dark]])</f>
        <v>12.359411846825484</v>
      </c>
      <c r="V12" s="9">
        <f>テーブル1[[#This Row],[基礎Fire]]*テーブル1[[#This Row],[合計値]]/SUM(テーブル1[[#This Row],[基礎Shine]:[基礎Dark]])</f>
        <v>29.66258843238116</v>
      </c>
      <c r="W12" s="9">
        <f>テーブル1[[#This Row],[基礎Wind]]*テーブル1[[#This Row],[合計値]]/SUM(テーブル1[[#This Row],[基礎Shine]:[基礎Dark]])</f>
        <v>34.606353171111351</v>
      </c>
      <c r="X12" s="9">
        <f>テーブル1[[#This Row],[基礎Gaia]]*テーブル1[[#This Row],[合計値]]/SUM(テーブル1[[#This Row],[基礎Shine]:[基礎Dark]])</f>
        <v>11.123470662142935</v>
      </c>
      <c r="Y12" s="9">
        <f>テーブル1[[#This Row],[基礎Aqua]]*テーブル1[[#This Row],[合計値]]/SUM(テーブル1[[#This Row],[基礎Shine]:[基礎Dark]])</f>
        <v>11.123470662142935</v>
      </c>
      <c r="Z12" s="9">
        <f>テーブル1[[#This Row],[基礎Dark]]*テーブル1[[#This Row],[合計値]]/SUM(テーブル1[[#This Row],[基礎Shine]:[基礎Dark]])</f>
        <v>30.898529617063705</v>
      </c>
      <c r="AA12" s="14"/>
      <c r="AB12" s="14"/>
      <c r="AC12" s="14"/>
      <c r="AD12" s="14">
        <v>6</v>
      </c>
      <c r="AE12" s="14"/>
      <c r="AF12" s="14"/>
      <c r="AG12" s="14">
        <v>3</v>
      </c>
      <c r="AH12" s="14">
        <v>6</v>
      </c>
      <c r="AI12" s="13" t="str">
        <f>"public static VariantMirageFairy[] "&amp;テーブル1[[#This Row],[Type]]&amp;";"</f>
        <v>public static VariantMirageFairy[] moon;</v>
      </c>
      <c r="AJ1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r(10, moon = v(t("moon", 5, 95, m(10, 24, 28, 9, 9, 25), a(e(ATTACK, 0), e(CRAFT, 0), e(FELL, 0), e(LIGHT, 6), e(FLAME, 0), e(WATER, 0), e(CRYSTAL, 3), e(ART, 6)), c(0xD9E4FF, 0x747D93, 0x0C121F, 0x2D4272))));</v>
      </c>
      <c r="AK12" s="13" t="str">
        <f>"item.mirageFairy."&amp;テーブル1[[#This Row],[Type]]&amp;".name="&amp;テーブル1[[#This Row],[英名]]</f>
        <v>item.mirageFairy.moon.name=Moonia</v>
      </c>
      <c r="AL12" s="13" t="str">
        <f>"item.mirageFairy."&amp;テーブル1[[#This Row],[Type]]&amp;".name="&amp;テーブル1[[#This Row],[和名]]</f>
        <v>item.mirageFairy.moon.name=モーニャ</v>
      </c>
      <c r="AM12" s="13"/>
    </row>
    <row r="13" spans="1:39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11"/>
      <c r="I13" s="3">
        <v>1</v>
      </c>
      <c r="J13" s="8">
        <v>64</v>
      </c>
      <c r="K13" s="7">
        <v>1</v>
      </c>
      <c r="L13" s="7"/>
      <c r="M13" s="7"/>
      <c r="N13" s="7">
        <v>10</v>
      </c>
      <c r="O13" s="7"/>
      <c r="P13" s="7">
        <v>16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3" s="5">
        <f>テーブル1[[#This Row],[分散度倍率　]]*テーブル1[[#This Row],[レア度倍率]]</f>
        <v>0.90909312952755927</v>
      </c>
      <c r="T13" s="10">
        <f>テーブル1[[#This Row],[コスト]]*テーブル1[[#This Row],[効率]]</f>
        <v>58.181960289763794</v>
      </c>
      <c r="U13" s="9">
        <f>テーブル1[[#This Row],[基礎Shine]]*テーブル1[[#This Row],[合計値]]/SUM(テーブル1[[#This Row],[基礎Shine]:[基礎Dark]])</f>
        <v>2.1548874181393995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21.548874181393995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34.478198690230393</v>
      </c>
      <c r="AA13" s="14">
        <v>2</v>
      </c>
      <c r="AB13" s="14">
        <v>1</v>
      </c>
      <c r="AC13" s="14"/>
      <c r="AD13" s="14"/>
      <c r="AE13" s="14"/>
      <c r="AF13" s="14"/>
      <c r="AG13" s="14">
        <v>6</v>
      </c>
      <c r="AH13" s="14">
        <v>3</v>
      </c>
      <c r="AI13" s="13" t="str">
        <f>"public static VariantMirageFairy[] "&amp;テーブル1[[#This Row],[Type]]&amp;";"</f>
        <v>public static VariantMirageFairy[] sand;</v>
      </c>
      <c r="AJ1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r(11, sand = v(t("sand", 1, 64, m(1, 0, 0, 10, 0, 16), a(e(ATTACK, 2), e(CRAFT, 1), e(FELL, 0), e(LIGHT, 0), e(FLAME, 0), e(WATER, 0), e(CRYSTAL, 6), e(ART, 3)), c(0xB87440, 0xEEE4B6, 0xC2BC84, 0xD8D09B))));</v>
      </c>
      <c r="AK13" s="13" t="str">
        <f>"item.mirageFairy."&amp;テーブル1[[#This Row],[Type]]&amp;".name="&amp;テーブル1[[#This Row],[英名]]</f>
        <v>item.mirageFairy.sand.name=Sandia</v>
      </c>
      <c r="AL13" s="13" t="str">
        <f>"item.mirageFairy."&amp;テーブル1[[#This Row],[Type]]&amp;".name="&amp;テーブル1[[#This Row],[和名]]</f>
        <v>item.mirageFairy.sand.name=サンジャ</v>
      </c>
      <c r="AM13" s="13"/>
    </row>
    <row r="14" spans="1:39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11"/>
      <c r="I14" s="3">
        <v>3</v>
      </c>
      <c r="J14" s="8">
        <v>93</v>
      </c>
      <c r="K14" s="7">
        <v>1</v>
      </c>
      <c r="L14" s="7"/>
      <c r="M14" s="7">
        <v>9</v>
      </c>
      <c r="N14" s="7">
        <v>10</v>
      </c>
      <c r="O14" s="7"/>
      <c r="P14" s="7"/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4" s="5">
        <f>テーブル1[[#This Row],[分散度倍率　]]*テーブル1[[#This Row],[レア度倍率]]</f>
        <v>1.2311444133449163</v>
      </c>
      <c r="T14" s="10">
        <f>テーブル1[[#This Row],[コスト]]*テーブル1[[#This Row],[効率]]</f>
        <v>114.49643044107722</v>
      </c>
      <c r="U14" s="9">
        <f>テーブル1[[#This Row],[基礎Shine]]*テーブル1[[#This Row],[合計値]]/SUM(テーブル1[[#This Row],[基礎Shine]:[基礎Dark]])</f>
        <v>5.724821522053861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51.523393698484753</v>
      </c>
      <c r="X14" s="9">
        <f>テーブル1[[#This Row],[基礎Gaia]]*テーブル1[[#This Row],[合計値]]/SUM(テーブル1[[#This Row],[基礎Shine]:[基礎Dark]])</f>
        <v>57.248215220538611</v>
      </c>
      <c r="Y14" s="9">
        <f>テーブル1[[#This Row],[基礎Aqua]]*テーブル1[[#This Row],[合計値]]/SUM(テーブル1[[#This Row],[基礎Shine]:[基礎Dark]])</f>
        <v>0</v>
      </c>
      <c r="Z14" s="9">
        <f>テーブル1[[#This Row],[基礎Dark]]*テーブル1[[#This Row],[合計値]]/SUM(テーブル1[[#This Row],[基礎Shine]:[基礎Dark]])</f>
        <v>0</v>
      </c>
      <c r="AA14" s="14"/>
      <c r="AB14" s="14"/>
      <c r="AC14" s="14">
        <v>1</v>
      </c>
      <c r="AD14" s="14">
        <v>3</v>
      </c>
      <c r="AE14" s="14"/>
      <c r="AF14" s="14"/>
      <c r="AG14" s="14">
        <v>1</v>
      </c>
      <c r="AH14" s="14">
        <v>12</v>
      </c>
      <c r="AI14" s="13" t="str">
        <f>"public static VariantMirageFairy[] "&amp;テーブル1[[#This Row],[Type]]&amp;";"</f>
        <v>public static VariantMirageFairy[] gold;</v>
      </c>
      <c r="AJ1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r(12, gold = v(t("gold", 3, 93, m(1, 0, 9, 10, 0, 0), a(e(ATTACK, 0), e(CRAFT, 0), e(FELL, 1), e(LIGHT, 3), e(FLAME, 0), e(WATER, 0), e(CRYSTAL, 1), e(ART, 12)), c(0xA0A0A0, 0xFFFF0B, 0xDC7613, 0xDEDE00))));</v>
      </c>
      <c r="AK14" s="13" t="str">
        <f>"item.mirageFairy."&amp;テーブル1[[#This Row],[Type]]&amp;".name="&amp;テーブル1[[#This Row],[英名]]</f>
        <v>item.mirageFairy.gold.name=Goldia</v>
      </c>
      <c r="AL14" s="13" t="str">
        <f>"item.mirageFairy."&amp;テーブル1[[#This Row],[Type]]&amp;".name="&amp;テーブル1[[#This Row],[和名]]</f>
        <v>item.mirageFairy.gold.name=ゴルジャ</v>
      </c>
      <c r="AM14" s="13"/>
    </row>
    <row r="15" spans="1:39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11"/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/>
      <c r="AD15" s="14">
        <v>3</v>
      </c>
      <c r="AE15" s="14"/>
      <c r="AF15" s="14">
        <v>2</v>
      </c>
      <c r="AG15" s="14"/>
      <c r="AH15" s="14">
        <v>2</v>
      </c>
      <c r="AI15" s="13" t="str">
        <f>"public static VariantMirageFairy[] "&amp;テーブル1[[#This Row],[Type]]&amp;";"</f>
        <v>public static VariantMirageFairy[] spider;</v>
      </c>
      <c r="AJ1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r(13, spider = v(t("spider", 2, 43, m(0, 0, 0, 0, 10, 4), a(e(ATTACK, 10), e(CRAFT, 0), e(FELL, 0), e(LIGHT, 3), e(FLAME, 0), e(WATER, 2), e(CRYSTAL, 0), e(ART, 2)), c(0x494422, 0x61554A, 0x52483F, 0xA80E0E))));</v>
      </c>
      <c r="AK15" s="13" t="str">
        <f>"item.mirageFairy."&amp;テーブル1[[#This Row],[Type]]&amp;".name="&amp;テーブル1[[#This Row],[英名]]</f>
        <v>item.mirageFairy.spider.name=Spideria</v>
      </c>
      <c r="AL15" s="13" t="str">
        <f>"item.mirageFairy."&amp;テーブル1[[#This Row],[Type]]&amp;".name="&amp;テーブル1[[#This Row],[和名]]</f>
        <v>item.mirageFairy.spider.name=スピデーリャ</v>
      </c>
      <c r="AM15" s="13"/>
    </row>
    <row r="16" spans="1:39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11"/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5</v>
      </c>
      <c r="AC16" s="14">
        <v>8</v>
      </c>
      <c r="AD16" s="14"/>
      <c r="AE16" s="14"/>
      <c r="AF16" s="14"/>
      <c r="AG16" s="14"/>
      <c r="AH16" s="14">
        <v>2</v>
      </c>
      <c r="AI16" s="13" t="str">
        <f>"public static VariantMirageFairy[] "&amp;テーブル1[[#This Row],[Type]]&amp;";"</f>
        <v>public static VariantMirageFairy[] skeleton;</v>
      </c>
      <c r="AJ1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r(14, skeleton = v(t("skeleton", 1, 49, m(0, 8, 10, 5, 0, 8), a(e(ATTACK, 12), e(CRAFT, 5), e(FELL, 8), e(LIGHT, 0), e(FLAME, 0), e(WATER, 0), e(CRYSTAL, 0), e(ART, 2)), c(0xCACACA, 0xCFCFCF, 0xCFCFCF, 0x494949))));</v>
      </c>
      <c r="AK16" s="13" t="str">
        <f>"item.mirageFairy."&amp;テーブル1[[#This Row],[Type]]&amp;".name="&amp;テーブル1[[#This Row],[英名]]</f>
        <v>item.mirageFairy.skeleton.name=Skeletonia</v>
      </c>
      <c r="AL16" s="13" t="str">
        <f>"item.mirageFairy."&amp;テーブル1[[#This Row],[Type]]&amp;".name="&amp;テーブル1[[#This Row],[和名]]</f>
        <v>item.mirageFairy.skeleton.name=スケレトーニャ</v>
      </c>
      <c r="AM16" s="13"/>
    </row>
    <row r="17" spans="1:39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11"/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>
        <v>6</v>
      </c>
      <c r="AD17" s="14"/>
      <c r="AE17" s="14"/>
      <c r="AF17" s="14">
        <v>4</v>
      </c>
      <c r="AG17" s="14"/>
      <c r="AH17" s="14">
        <v>1</v>
      </c>
      <c r="AI17" s="13" t="str">
        <f>"public static VariantMirageFairy[] "&amp;テーブル1[[#This Row],[Type]]&amp;";"</f>
        <v>public static VariantMirageFairy[] zombie;</v>
      </c>
      <c r="AJ1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r(15, zombie = v(t("zombie", 1, 55, m(0, 9, 10, 0, 2, 9), a(e(ATTACK, 13), e(CRAFT, 0), e(FELL, 6), e(LIGHT, 0), e(FLAME, 0), e(WATER, 4), e(CRYSTAL, 0), e(ART, 1)), c(0x2B4219, 0x00AAAA, 0x322976, 0x2B4219))));</v>
      </c>
      <c r="AK17" s="13" t="str">
        <f>"item.mirageFairy."&amp;テーブル1[[#This Row],[Type]]&amp;".name="&amp;テーブル1[[#This Row],[英名]]</f>
        <v>item.mirageFairy.zombie.name=Zombia</v>
      </c>
      <c r="AL17" s="13" t="str">
        <f>"item.mirageFairy."&amp;テーブル1[[#This Row],[Type]]&amp;".name="&amp;テーブル1[[#This Row],[和名]]</f>
        <v>item.mirageFairy.zombie.name=ゾンビャ</v>
      </c>
      <c r="AM17" s="13"/>
    </row>
    <row r="18" spans="1:39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11"/>
      <c r="I18" s="3">
        <v>2</v>
      </c>
      <c r="J18" s="8">
        <v>35</v>
      </c>
      <c r="K18" s="7"/>
      <c r="L18" s="7"/>
      <c r="M18" s="7">
        <v>10</v>
      </c>
      <c r="N18" s="7">
        <v>5</v>
      </c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18" s="5">
        <f>テーブル1[[#This Row],[分散度倍率　]]*テーブル1[[#This Row],[レア度倍率]]</f>
        <v>0.9548416039104165</v>
      </c>
      <c r="T18" s="10">
        <f>テーブル1[[#This Row],[コスト]]*テーブル1[[#This Row],[効率]]</f>
        <v>33.419456136864575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10.780469721569217</v>
      </c>
      <c r="X18" s="9">
        <f>テーブル1[[#This Row],[基礎Gaia]]*テーブル1[[#This Row],[合計値]]/SUM(テーブル1[[#This Row],[基礎Shine]:[基礎Dark]])</f>
        <v>5.3902348607846085</v>
      </c>
      <c r="Y18" s="9">
        <f>テーブル1[[#This Row],[基礎Aqua]]*テーブル1[[#This Row],[合計値]]/SUM(テーブル1[[#This Row],[基礎Shine]:[基礎Dark]])</f>
        <v>12.936563665883062</v>
      </c>
      <c r="Z18" s="9">
        <f>テーブル1[[#This Row],[基礎Dark]]*テーブル1[[#This Row],[合計値]]/SUM(テーブル1[[#This Row],[基礎Shine]:[基礎Dark]])</f>
        <v>4.3121878886276868</v>
      </c>
      <c r="AA18" s="14">
        <v>10</v>
      </c>
      <c r="AB18" s="14"/>
      <c r="AC18" s="14"/>
      <c r="AD18" s="14">
        <v>2</v>
      </c>
      <c r="AE18" s="14">
        <v>7</v>
      </c>
      <c r="AF18" s="14">
        <v>2</v>
      </c>
      <c r="AG18" s="14"/>
      <c r="AH18" s="14">
        <v>3</v>
      </c>
      <c r="AI18" s="13" t="str">
        <f>"public static VariantMirageFairy[] "&amp;テーブル1[[#This Row],[Type]]&amp;";"</f>
        <v>public static VariantMirageFairy[] creeper;</v>
      </c>
      <c r="AJ1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r(16, creeper = v(t("creeper", 2, 35, m(0, 0, 10, 5, 12, 4), a(e(ATTACK, 10), e(CRAFT, 0), e(FELL, 0), e(LIGHT, 2), e(FLAME, 7), e(WATER, 2), e(CRYSTAL, 0), e(ART, 3)), c(0x5BAA53, 0xD6FFCF, 0x5EE74C, 0x000000))));</v>
      </c>
      <c r="AK18" s="13" t="str">
        <f>"item.mirageFairy."&amp;テーブル1[[#This Row],[Type]]&amp;".name="&amp;テーブル1[[#This Row],[英名]]</f>
        <v>item.mirageFairy.creeper.name=Creeperia</v>
      </c>
      <c r="AL18" s="13" t="str">
        <f>"item.mirageFairy."&amp;テーブル1[[#This Row],[Type]]&amp;".name="&amp;テーブル1[[#This Row],[和名]]</f>
        <v>item.mirageFairy.creeper.name=クレペーリャ</v>
      </c>
      <c r="AM18" s="13"/>
    </row>
    <row r="19" spans="1:39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11"/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/>
      <c r="AD19" s="14"/>
      <c r="AE19" s="14"/>
      <c r="AF19" s="14">
        <v>1</v>
      </c>
      <c r="AG19" s="14"/>
      <c r="AH19" s="14">
        <v>2</v>
      </c>
      <c r="AI19" s="13" t="str">
        <f>"public static VariantMirageFairy[] "&amp;テーブル1[[#This Row],[Type]]&amp;";"</f>
        <v>public static VariantMirageFairy[] wheat;</v>
      </c>
      <c r="AJ1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r(17, wheat = v(t("wheat", 2, 31, m(0, 0, 0, 0, 10, 5), a(e(ATTACK, 0), e(CRAFT, 0), e(FELL, 0), e(LIGHT, 0), e(FLAME, 0), e(WATER, 1), e(CRYSTAL, 0), e(ART, 2)), c(0x168700, 0xD5DA45, 0x716125, 0x9E8714))));</v>
      </c>
      <c r="AK19" s="13" t="str">
        <f>"item.mirageFairy."&amp;テーブル1[[#This Row],[Type]]&amp;".name="&amp;テーブル1[[#This Row],[英名]]</f>
        <v>item.mirageFairy.wheat.name=Wheatia</v>
      </c>
      <c r="AL19" s="13" t="str">
        <f>"item.mirageFairy."&amp;テーブル1[[#This Row],[Type]]&amp;".name="&amp;テーブル1[[#This Row],[和名]]</f>
        <v>item.mirageFairy.wheat.name=ウェアーチャ</v>
      </c>
      <c r="AM19" s="13"/>
    </row>
    <row r="20" spans="1:39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11"/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/>
      <c r="AD20" s="14"/>
      <c r="AE20" s="14"/>
      <c r="AF20" s="14">
        <v>3</v>
      </c>
      <c r="AG20" s="14"/>
      <c r="AH20" s="14">
        <v>11</v>
      </c>
      <c r="AI20" s="13" t="str">
        <f>"public static VariantMirageFairy[] "&amp;テーブル1[[#This Row],[Type]]&amp;";"</f>
        <v>public static VariantMirageFairy[] lilac;</v>
      </c>
      <c r="AJ2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r(18, lilac = v(t("lilac", 3, 28, m(0, 0, 1, 1, 10, 0), a(e(ATTACK, 0), e(CRAFT, 0), e(FELL, 0), e(LIGHT, 0), e(FLAME, 0), e(WATER, 3), e(CRYSTAL, 0), e(ART, 11)), c(0x63D700, 0xF0C9FF, 0xDC8CE6, 0xA22CFF))));</v>
      </c>
      <c r="AK20" s="13" t="str">
        <f>"item.mirageFairy."&amp;テーブル1[[#This Row],[Type]]&amp;".name="&amp;テーブル1[[#This Row],[英名]]</f>
        <v>item.mirageFairy.lilac.name=Lilacia</v>
      </c>
      <c r="AL20" s="13" t="str">
        <f>"item.mirageFairy."&amp;テーブル1[[#This Row],[Type]]&amp;".name="&amp;テーブル1[[#This Row],[和名]]</f>
        <v>item.mirageFairy.lilac.name=リラーキャ</v>
      </c>
      <c r="AM20" s="13"/>
    </row>
    <row r="21" spans="1:39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11"/>
      <c r="I21" s="3">
        <v>1</v>
      </c>
      <c r="J21" s="8">
        <v>19</v>
      </c>
      <c r="K21" s="7">
        <v>1</v>
      </c>
      <c r="L21" s="7">
        <v>5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21" s="5">
        <f>テーブル1[[#This Row],[分散度倍率　]]*テーブル1[[#This Row],[レア度倍率]]</f>
        <v>0.85856543643775374</v>
      </c>
      <c r="T21" s="10">
        <f>テーブル1[[#This Row],[コスト]]*テーブル1[[#This Row],[効率]]</f>
        <v>16.312743292317322</v>
      </c>
      <c r="U21" s="9">
        <f>テーブル1[[#This Row],[基礎Shine]]*テーブル1[[#This Row],[合計値]]/SUM(テーブル1[[#This Row],[基礎Shine]:[基礎Dark]])</f>
        <v>0.77679729963415822</v>
      </c>
      <c r="V21" s="9">
        <f>テーブル1[[#This Row],[基礎Fire]]*テーブル1[[#This Row],[合計値]]/SUM(テーブル1[[#This Row],[基礎Shine]:[基礎Dark]])</f>
        <v>3.883986498170791</v>
      </c>
      <c r="W21" s="9">
        <f>テーブル1[[#This Row],[基礎Wind]]*テーブル1[[#This Row],[合計値]]/SUM(テーブル1[[#This Row],[基礎Shine]:[基礎Dark]])</f>
        <v>0.77679729963415822</v>
      </c>
      <c r="X21" s="9">
        <f>テーブル1[[#This Row],[基礎Gaia]]*テーブル1[[#This Row],[合計値]]/SUM(テーブル1[[#This Row],[基礎Shine]:[基礎Dark]])</f>
        <v>7.767972996341582</v>
      </c>
      <c r="Y21" s="9">
        <f>テーブル1[[#This Row],[基礎Aqua]]*テーブル1[[#This Row],[合計値]]/SUM(テーブル1[[#This Row],[基礎Shine]:[基礎Dark]])</f>
        <v>3.1071891985366329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/>
      <c r="AC21" s="14"/>
      <c r="AD21" s="14">
        <v>12</v>
      </c>
      <c r="AE21" s="14">
        <v>8</v>
      </c>
      <c r="AF21" s="14"/>
      <c r="AG21" s="14"/>
      <c r="AH21" s="14">
        <v>3</v>
      </c>
      <c r="AI21" s="13" t="str">
        <f>"public static VariantMirageFairy[] "&amp;テーブル1[[#This Row],[Type]]&amp;";"</f>
        <v>public static VariantMirageFairy[] torch;</v>
      </c>
      <c r="AJ2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r(19, torch = v(t("torch", 1, 19, m(1, 5, 1, 10, 4, 0), a(e(ATTACK, 1), e(CRAFT, 0), e(FELL, 0), e(LIGHT, 12), e(FLAME, 8), e(WATER, 0), e(CRYSTAL, 0), e(ART, 3)), c(0xFFFFFF, 0xFFC52C, 0xFF5800, 0xFFE6A5))));</v>
      </c>
      <c r="AK21" s="13" t="str">
        <f>"item.mirageFairy."&amp;テーブル1[[#This Row],[Type]]&amp;".name="&amp;テーブル1[[#This Row],[英名]]</f>
        <v>item.mirageFairy.torch.name=Torchia</v>
      </c>
      <c r="AL21" s="13" t="str">
        <f>"item.mirageFairy."&amp;テーブル1[[#This Row],[Type]]&amp;".name="&amp;テーブル1[[#This Row],[和名]]</f>
        <v>item.mirageFairy.torch.name=トルキャ</v>
      </c>
      <c r="AM21" s="13"/>
    </row>
    <row r="22" spans="1:39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11"/>
      <c r="I22" s="3">
        <v>2</v>
      </c>
      <c r="J22" s="8">
        <v>58</v>
      </c>
      <c r="K22" s="7"/>
      <c r="L22" s="7">
        <v>22</v>
      </c>
      <c r="M22" s="7"/>
      <c r="N22" s="7">
        <v>8</v>
      </c>
      <c r="O22" s="7">
        <v>10</v>
      </c>
      <c r="P22" s="7"/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22" s="5">
        <f>テーブル1[[#This Row],[分散度倍率　]]*テーブル1[[#This Row],[レア度倍率]]</f>
        <v>1.0616907781254958</v>
      </c>
      <c r="T22" s="10">
        <f>テーブル1[[#This Row],[コスト]]*テーブル1[[#This Row],[効率]]</f>
        <v>61.578065131278755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33.867935822203314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12.31561302625575</v>
      </c>
      <c r="Y22" s="9">
        <f>テーブル1[[#This Row],[基礎Aqua]]*テーブル1[[#This Row],[合計値]]/SUM(テーブル1[[#This Row],[基礎Shine]:[基礎Dark]])</f>
        <v>15.394516282819689</v>
      </c>
      <c r="Z22" s="9">
        <f>テーブル1[[#This Row],[基礎Dark]]*テーブル1[[#This Row],[合計値]]/SUM(テーブル1[[#This Row],[基礎Shine]:[基礎Dark]])</f>
        <v>0</v>
      </c>
      <c r="AA22" s="14">
        <v>7</v>
      </c>
      <c r="AB22" s="14">
        <v>3</v>
      </c>
      <c r="AC22" s="14">
        <v>1</v>
      </c>
      <c r="AD22" s="14">
        <v>15</v>
      </c>
      <c r="AE22" s="14">
        <v>18</v>
      </c>
      <c r="AF22" s="14"/>
      <c r="AG22" s="14"/>
      <c r="AH22" s="14">
        <v>1</v>
      </c>
      <c r="AI22" s="13" t="str">
        <f>"public static VariantMirageFairy[] "&amp;テーブル1[[#This Row],[Type]]&amp;";"</f>
        <v>public static VariantMirageFairy[] lava;</v>
      </c>
      <c r="AJ2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r(20, lava = v(t("lava", 2, 58, m(0, 22, 0, 8, 10, 0), a(e(ATTACK, 7), e(CRAFT, 3), e(FELL, 1), e(LIGHT, 15), e(FLAME, 18), e(WATER, 0), e(CRYSTAL, 0), e(ART, 1)), c(0xCD4208, 0xEDB54A, 0xCC4108, 0x4C1500))));</v>
      </c>
      <c r="AK22" s="13" t="str">
        <f>"item.mirageFairy."&amp;テーブル1[[#This Row],[Type]]&amp;".name="&amp;テーブル1[[#This Row],[英名]]</f>
        <v>item.mirageFairy.lava.name=Lavia</v>
      </c>
      <c r="AL22" s="13" t="str">
        <f>"item.mirageFairy."&amp;テーブル1[[#This Row],[Type]]&amp;".name="&amp;テーブル1[[#This Row],[和名]]</f>
        <v>item.mirageFairy.lava.name=ラービャ</v>
      </c>
      <c r="AM22" s="13"/>
    </row>
    <row r="23" spans="1:39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11"/>
      <c r="I23" s="3">
        <v>4</v>
      </c>
      <c r="J23" s="8">
        <v>98</v>
      </c>
      <c r="K23" s="7">
        <v>10</v>
      </c>
      <c r="L23" s="7">
        <v>16</v>
      </c>
      <c r="M23" s="7">
        <v>16</v>
      </c>
      <c r="N23" s="7">
        <v>9</v>
      </c>
      <c r="O23" s="7">
        <v>9</v>
      </c>
      <c r="P23" s="7">
        <v>38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23" s="5">
        <f>テーブル1[[#This Row],[分散度倍率　]]*テーブル1[[#This Row],[レア度倍率]]</f>
        <v>1.3511712407893626</v>
      </c>
      <c r="T23" s="10">
        <f>テーブル1[[#This Row],[コスト]]*テーブル1[[#This Row],[効率]]</f>
        <v>132.41478159735755</v>
      </c>
      <c r="U23" s="9">
        <f>テーブル1[[#This Row],[基礎Shine]]*テーブル1[[#This Row],[合計値]]/SUM(テーブル1[[#This Row],[基礎Shine]:[基礎Dark]])</f>
        <v>13.511712407893627</v>
      </c>
      <c r="V23" s="9">
        <f>テーブル1[[#This Row],[基礎Fire]]*テーブル1[[#This Row],[合計値]]/SUM(テーブル1[[#This Row],[基礎Shine]:[基礎Dark]])</f>
        <v>21.618739852629805</v>
      </c>
      <c r="W23" s="9">
        <f>テーブル1[[#This Row],[基礎Wind]]*テーブル1[[#This Row],[合計値]]/SUM(テーブル1[[#This Row],[基礎Shine]:[基礎Dark]])</f>
        <v>21.618739852629805</v>
      </c>
      <c r="X23" s="9">
        <f>テーブル1[[#This Row],[基礎Gaia]]*テーブル1[[#This Row],[合計値]]/SUM(テーブル1[[#This Row],[基礎Shine]:[基礎Dark]])</f>
        <v>12.160541167104263</v>
      </c>
      <c r="Y23" s="9">
        <f>テーブル1[[#This Row],[基礎Aqua]]*テーブル1[[#This Row],[合計値]]/SUM(テーブル1[[#This Row],[基礎Shine]:[基礎Dark]])</f>
        <v>12.160541167104263</v>
      </c>
      <c r="Z23" s="9">
        <f>テーブル1[[#This Row],[基礎Dark]]*テーブル1[[#This Row],[合計値]]/SUM(テーブル1[[#This Row],[基礎Shine]:[基礎Dark]])</f>
        <v>51.344507149995785</v>
      </c>
      <c r="AA23" s="14"/>
      <c r="AB23" s="14"/>
      <c r="AC23" s="14"/>
      <c r="AD23" s="14">
        <v>7</v>
      </c>
      <c r="AE23" s="14">
        <v>6</v>
      </c>
      <c r="AF23" s="14"/>
      <c r="AG23" s="14">
        <v>1</v>
      </c>
      <c r="AH23" s="14">
        <v>7</v>
      </c>
      <c r="AI23" s="13" t="str">
        <f>"public static VariantMirageFairy[] "&amp;テーブル1[[#This Row],[Type]]&amp;";"</f>
        <v>public static VariantMirageFairy[] star;</v>
      </c>
      <c r="AJ2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r(21, star = v(t("star", 4, 98, m(10, 16, 16, 9, 9, 38), a(e(ATTACK, 0), e(CRAFT, 0), e(FELL, 0), e(LIGHT, 7), e(FLAME, 6), e(WATER, 0), e(CRYSTAL, 1), e(ART, 7)), c(0xffffff, 0x2C2C2E, 0x0E0E10, 0x191919))));</v>
      </c>
      <c r="AK23" s="13" t="str">
        <f>"item.mirageFairy."&amp;テーブル1[[#This Row],[Type]]&amp;".name="&amp;テーブル1[[#This Row],[英名]]</f>
        <v>item.mirageFairy.star.name=Staria</v>
      </c>
      <c r="AL23" s="13" t="str">
        <f>"item.mirageFairy."&amp;テーブル1[[#This Row],[Type]]&amp;".name="&amp;テーブル1[[#This Row],[和名]]</f>
        <v>item.mirageFairy.star.name=スターリャ</v>
      </c>
      <c r="AM23" s="13"/>
    </row>
    <row r="24" spans="1:39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11"/>
      <c r="I24" s="3">
        <v>2</v>
      </c>
      <c r="J24" s="8">
        <v>77</v>
      </c>
      <c r="K24" s="7"/>
      <c r="L24" s="7"/>
      <c r="M24" s="7"/>
      <c r="N24" s="7">
        <v>10</v>
      </c>
      <c r="O24" s="7"/>
      <c r="P24" s="7">
        <v>8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4" s="5">
        <f>テーブル1[[#This Row],[分散度倍率　]]*テーブル1[[#This Row],[レア度倍率]]</f>
        <v>1.0643701824533598</v>
      </c>
      <c r="T24" s="10">
        <f>テーブル1[[#This Row],[コスト]]*テーブル1[[#This Row],[効率]]</f>
        <v>81.956504048908698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45.531391138282608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36.42511291062609</v>
      </c>
      <c r="AA24" s="14">
        <v>3</v>
      </c>
      <c r="AB24" s="14"/>
      <c r="AC24" s="14"/>
      <c r="AD24" s="14"/>
      <c r="AE24" s="14"/>
      <c r="AF24" s="14"/>
      <c r="AG24" s="14">
        <v>6</v>
      </c>
      <c r="AH24" s="14">
        <v>2</v>
      </c>
      <c r="AI24" s="13" t="str">
        <f>"public static VariantMirageFairy[] "&amp;テーブル1[[#This Row],[Type]]&amp;";"</f>
        <v>public static VariantMirageFairy[] gravel;</v>
      </c>
      <c r="AJ2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r(22, gravel = v(t("gravel", 2, 77, m(0, 0, 0, 10, 0, 8), a(e(ATTACK, 3), e(CRAFT, 0), e(FELL, 0), e(LIGHT, 0), e(FLAME, 0), e(WATER, 0), e(CRYSTAL, 6), e(ART, 2)), c(0x333333, 0xC0B5B6, 0x968B8E, 0x63565C))));</v>
      </c>
      <c r="AK24" s="13" t="str">
        <f>"item.mirageFairy."&amp;テーブル1[[#This Row],[Type]]&amp;".name="&amp;テーブル1[[#This Row],[英名]]</f>
        <v>item.mirageFairy.gravel.name=Gravelia</v>
      </c>
      <c r="AL24" s="13" t="str">
        <f>"item.mirageFairy."&amp;テーブル1[[#This Row],[Type]]&amp;".name="&amp;テーブル1[[#This Row],[和名]]</f>
        <v>item.mirageFairy.gravel.name=グラベーリャ</v>
      </c>
      <c r="AM24" s="13"/>
    </row>
    <row r="25" spans="1:39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11"/>
      <c r="I25" s="3">
        <v>4</v>
      </c>
      <c r="J25" s="8">
        <v>73</v>
      </c>
      <c r="K25" s="7">
        <v>10</v>
      </c>
      <c r="L25" s="7">
        <v>16</v>
      </c>
      <c r="M25" s="7">
        <v>15</v>
      </c>
      <c r="N25" s="7"/>
      <c r="O25" s="7"/>
      <c r="P25" s="7">
        <v>36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25" s="5">
        <f>テーブル1[[#This Row],[分散度倍率　]]*テーブル1[[#This Row],[レア度倍率]]</f>
        <v>1.4361657100787466</v>
      </c>
      <c r="T25" s="10">
        <f>テーブル1[[#This Row],[コスト]]*テーブル1[[#This Row],[効率]]</f>
        <v>104.8400968357485</v>
      </c>
      <c r="U25" s="9">
        <f>テーブル1[[#This Row],[基礎Shine]]*テーブル1[[#This Row],[合計値]]/SUM(テーブル1[[#This Row],[基礎Shine]:[基礎Dark]])</f>
        <v>13.61559699165565</v>
      </c>
      <c r="V25" s="9">
        <f>テーブル1[[#This Row],[基礎Fire]]*テーブル1[[#This Row],[合計値]]/SUM(テーブル1[[#This Row],[基礎Shine]:[基礎Dark]])</f>
        <v>21.784955186649039</v>
      </c>
      <c r="W25" s="9">
        <f>テーブル1[[#This Row],[基礎Wind]]*テーブル1[[#This Row],[合計値]]/SUM(テーブル1[[#This Row],[基礎Shine]:[基礎Dark]])</f>
        <v>20.423395487483475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0</v>
      </c>
      <c r="Z25" s="9">
        <f>テーブル1[[#This Row],[基礎Dark]]*テーブル1[[#This Row],[合計値]]/SUM(テーブル1[[#This Row],[基礎Shine]:[基礎Dark]])</f>
        <v>49.016149169960336</v>
      </c>
      <c r="AA25" s="14"/>
      <c r="AB25" s="14"/>
      <c r="AC25" s="14"/>
      <c r="AD25" s="14">
        <v>2</v>
      </c>
      <c r="AE25" s="14"/>
      <c r="AF25" s="14"/>
      <c r="AG25" s="14">
        <v>15</v>
      </c>
      <c r="AH25" s="14">
        <v>9</v>
      </c>
      <c r="AI25" s="13" t="str">
        <f>"public static VariantMirageFairy[] "&amp;テーブル1[[#This Row],[Type]]&amp;";"</f>
        <v>public static VariantMirageFairy[] emerald;</v>
      </c>
      <c r="AJ2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r(23, emerald = v(t("emerald", 4, 73, m(10, 16, 15, 0, 0, 36), a(e(ATTACK, 0), e(CRAFT, 0), e(FELL, 0), e(LIGHT, 2), e(FLAME, 0), e(WATER, 0), e(CRYSTAL, 15), e(ART, 9)), c(0x9FF9B5, 0x81F99E, 0x17DD62, 0x008A25))));</v>
      </c>
      <c r="AK25" s="13" t="str">
        <f>"item.mirageFairy."&amp;テーブル1[[#This Row],[Type]]&amp;".name="&amp;テーブル1[[#This Row],[英名]]</f>
        <v>item.mirageFairy.emerald.name=Emeraldia</v>
      </c>
      <c r="AL25" s="13" t="str">
        <f>"item.mirageFairy."&amp;テーブル1[[#This Row],[Type]]&amp;".name="&amp;テーブル1[[#This Row],[和名]]</f>
        <v>item.mirageFairy.emerald.name=エメラルジャ</v>
      </c>
      <c r="AM25" s="13"/>
    </row>
    <row r="26" spans="1:39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11"/>
      <c r="I26" s="3">
        <v>4</v>
      </c>
      <c r="J26" s="8">
        <v>62</v>
      </c>
      <c r="K26" s="7">
        <v>2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26" s="5">
        <f>テーブル1[[#This Row],[分散度倍率　]]*テーブル1[[#This Row],[レア度倍率]]</f>
        <v>1.4417067843579312</v>
      </c>
      <c r="T26" s="10">
        <f>テーブル1[[#This Row],[コスト]]*テーブル1[[#This Row],[効率]]</f>
        <v>89.385820630191731</v>
      </c>
      <c r="U26" s="9">
        <f>テーブル1[[#This Row],[基礎Shine]]*テーブル1[[#This Row],[合計値]]/SUM(テーブル1[[#This Row],[基礎Shine]:[基礎Dark]])</f>
        <v>4.7045168752732494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18.818067501092997</v>
      </c>
      <c r="X26" s="9">
        <f>テーブル1[[#This Row],[基礎Gaia]]*テーブル1[[#This Row],[合計値]]/SUM(テーブル1[[#This Row],[基礎Shine]:[基礎Dark]])</f>
        <v>23.522584376366247</v>
      </c>
      <c r="Y26" s="9">
        <f>テーブル1[[#This Row],[基礎Aqua]]*テーブル1[[#This Row],[合計値]]/SUM(テーブル1[[#This Row],[基礎Shine]:[基礎Dark]])</f>
        <v>42.340651877459237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4"/>
      <c r="AE26" s="14"/>
      <c r="AF26" s="14"/>
      <c r="AG26" s="14">
        <v>13</v>
      </c>
      <c r="AH26" s="14">
        <v>10</v>
      </c>
      <c r="AI26" s="13" t="str">
        <f>"public static VariantMirageFairy[] "&amp;テーブル1[[#This Row],[Type]]&amp;";"</f>
        <v>public static VariantMirageFairy[] lapislazuli;</v>
      </c>
      <c r="AJ2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r(24, lapislazuli = v(t("lapislazuli", 4, 62, m(2, 0, 8, 10, 18, 0), a(e(ATTACK, 0), e(CRAFT, 0), e(FELL, 0), e(LIGHT, 0), e(FLAME, 0), e(WATER, 0), e(CRYSTAL, 13), e(ART, 10)), c(0xA2B7E8, 0x4064EC, 0x224BD5, 0x0A33C2))));</v>
      </c>
      <c r="AK26" s="13" t="str">
        <f>"item.mirageFairy."&amp;テーブル1[[#This Row],[Type]]&amp;".name="&amp;テーブル1[[#This Row],[英名]]</f>
        <v>item.mirageFairy.lapislazuli.name=Lapislazulia</v>
      </c>
      <c r="AL26" s="13" t="str">
        <f>"item.mirageFairy."&amp;テーブル1[[#This Row],[Type]]&amp;".name="&amp;テーブル1[[#This Row],[和名]]</f>
        <v>item.mirageFairy.lapislazuli.name=ラピスラズーリャ</v>
      </c>
      <c r="AM26" s="13"/>
    </row>
    <row r="27" spans="1:39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11"/>
      <c r="I27" s="3">
        <v>5</v>
      </c>
      <c r="J27" s="8">
        <v>61</v>
      </c>
      <c r="K27" s="7">
        <v>3</v>
      </c>
      <c r="L27" s="7"/>
      <c r="M27" s="7">
        <v>34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7" s="5">
        <f>テーブル1[[#This Row],[分散度倍率　]]*テーブル1[[#This Row],[レア度倍率]]</f>
        <v>1.8967498344001581</v>
      </c>
      <c r="T27" s="10">
        <f>テーブル1[[#This Row],[コスト]]*テーブル1[[#This Row],[効率]]</f>
        <v>115.70173989840964</v>
      </c>
      <c r="U27" s="9">
        <f>テーブル1[[#This Row],[基礎Shine]]*テーブル1[[#This Row],[合計値]]/SUM(テーブル1[[#This Row],[基礎Shine]:[基礎Dark]])</f>
        <v>7.3852174403240198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83.699130990338887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24.617391467746732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/>
      <c r="AD27" s="14">
        <v>2</v>
      </c>
      <c r="AE27" s="14"/>
      <c r="AF27" s="14">
        <v>2</v>
      </c>
      <c r="AG27" s="14"/>
      <c r="AH27" s="14">
        <v>4</v>
      </c>
      <c r="AI27" s="13" t="str">
        <f>"public static VariantMirageFairy[] "&amp;テーブル1[[#This Row],[Type]]&amp;";"</f>
        <v>public static VariantMirageFairy[] enderdragon;</v>
      </c>
      <c r="AJ2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r(25, enderdragon = v(t("enderdragon", 5, 61, m(3, 0, 34, 0, 10, 0), a(e(ATTACK, 20), e(CRAFT, 0), e(FELL, 0), e(LIGHT, 2), e(FLAME, 0), e(WATER, 2), e(CRYSTAL, 0), e(ART, 4)), c(0x000000, 0x181818, 0x181818, 0xA500E2))));</v>
      </c>
      <c r="AK27" s="13" t="str">
        <f>"item.mirageFairy."&amp;テーブル1[[#This Row],[Type]]&amp;".name="&amp;テーブル1[[#This Row],[英名]]</f>
        <v>item.mirageFairy.enderdragon.name=Enderedragonia</v>
      </c>
      <c r="AL27" s="13" t="str">
        <f>"item.mirageFairy."&amp;テーブル1[[#This Row],[Type]]&amp;".name="&amp;テーブル1[[#This Row],[和名]]</f>
        <v>item.mirageFairy.enderdragon.name=エンデレドラゴーニャ</v>
      </c>
      <c r="AM27" s="13"/>
    </row>
    <row r="28" spans="1:39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11"/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/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8" s="5">
        <f>テーブル1[[#This Row],[分散度倍率　]]*テーブル1[[#This Row],[レア度倍率]]</f>
        <v>1.392109531539284</v>
      </c>
      <c r="T28" s="10">
        <f>テーブル1[[#This Row],[コスト]]*テーブル1[[#This Row],[効率]]</f>
        <v>96.055557676210597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40.638889786089102</v>
      </c>
      <c r="W28" s="9">
        <f>テーブル1[[#This Row],[基礎Wind]]*テーブル1[[#This Row],[合計値]]/SUM(テーブル1[[#This Row],[基礎Shine]:[基礎Dark]])</f>
        <v>36.944445260080997</v>
      </c>
      <c r="X28" s="9">
        <f>テーブル1[[#This Row],[基礎Gaia]]*テーブル1[[#This Row],[合計値]]/SUM(テーブル1[[#This Row],[基礎Shine]:[基礎Dark]])</f>
        <v>14.7777781040324</v>
      </c>
      <c r="Y28" s="9">
        <f>テーブル1[[#This Row],[基礎Aqua]]*テーブル1[[#This Row],[合計値]]/SUM(テーブル1[[#This Row],[基礎Shine]:[基礎Dark]])</f>
        <v>3.6944445260081</v>
      </c>
      <c r="Z28" s="9">
        <f>テーブル1[[#This Row],[基礎Dark]]*テーブル1[[#This Row],[合計値]]/SUM(テーブル1[[#This Row],[基礎Shine]:[基礎Dark]])</f>
        <v>0</v>
      </c>
      <c r="AA28" s="14">
        <v>17</v>
      </c>
      <c r="AB28" s="14">
        <v>6</v>
      </c>
      <c r="AC28" s="14">
        <v>2</v>
      </c>
      <c r="AD28" s="14"/>
      <c r="AE28" s="14"/>
      <c r="AF28" s="14"/>
      <c r="AG28" s="14"/>
      <c r="AH28" s="14">
        <v>2</v>
      </c>
      <c r="AI28" s="13" t="str">
        <f>"public static VariantMirageFairy[] "&amp;テーブル1[[#This Row],[Type]]&amp;";"</f>
        <v>public static VariantMirageFairy[] witherskeleton;</v>
      </c>
      <c r="AJ2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r(26, witherskeleton = v(t("witherskeleton", 4, 69, m(0, 11, 10, 4, 1, 0), a(e(ATTACK, 17), e(CRAFT, 6), e(FELL, 2), e(LIGHT, 0), e(FLAME, 0), e(WATER, 0), e(CRYSTAL, 0), e(ART, 2)), c(0x505252, 0x1C1C1C, 0x1C1C1C, 0x060606))));</v>
      </c>
      <c r="AK28" s="13" t="str">
        <f>"item.mirageFairy."&amp;テーブル1[[#This Row],[Type]]&amp;".name="&amp;テーブル1[[#This Row],[英名]]</f>
        <v>item.mirageFairy.witherskeleton.name=Withereskeletonia</v>
      </c>
      <c r="AL28" s="13" t="str">
        <f>"item.mirageFairy."&amp;テーブル1[[#This Row],[Type]]&amp;".name="&amp;テーブル1[[#This Row],[和名]]</f>
        <v>item.mirageFairy.witherskeleton.name=ウィーテレスケレトーニャ</v>
      </c>
      <c r="AM28" s="13"/>
    </row>
    <row r="29" spans="1:39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11"/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>
        <v>1</v>
      </c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9" s="5">
        <f>テーブル1[[#This Row],[分散度倍率　]]*テーブル1[[#This Row],[レア度倍率]]</f>
        <v>1.6701758388567387</v>
      </c>
      <c r="T29" s="10">
        <f>テーブル1[[#This Row],[コスト]]*テーブル1[[#This Row],[効率]]</f>
        <v>86.849143620550407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30.208397781061013</v>
      </c>
      <c r="W29" s="9">
        <f>テーブル1[[#This Row],[基礎Wind]]*テーブル1[[#This Row],[合計値]]/SUM(テーブル1[[#This Row],[基礎Shine]:[基礎Dark]])</f>
        <v>37.760497226326265</v>
      </c>
      <c r="X29" s="9">
        <f>テーブル1[[#This Row],[基礎Gaia]]*テーブル1[[#This Row],[合計値]]/SUM(テーブル1[[#This Row],[基礎Shine]:[基礎Dark]])</f>
        <v>11.328149167897879</v>
      </c>
      <c r="Y29" s="9">
        <f>テーブル1[[#This Row],[基礎Aqua]]*テーブル1[[#This Row],[合計値]]/SUM(テーブル1[[#This Row],[基礎Shine]:[基礎Dark]])</f>
        <v>3.7760497226326266</v>
      </c>
      <c r="Z29" s="9">
        <f>テーブル1[[#This Row],[基礎Dark]]*テーブル1[[#This Row],[合計値]]/SUM(テーブル1[[#This Row],[基礎Shine]:[基礎Dark]])</f>
        <v>3.7760497226326266</v>
      </c>
      <c r="AA29" s="14">
        <v>25</v>
      </c>
      <c r="AB29" s="14"/>
      <c r="AC29" s="14">
        <v>4</v>
      </c>
      <c r="AD29" s="14">
        <v>3</v>
      </c>
      <c r="AE29" s="14">
        <v>4</v>
      </c>
      <c r="AF29" s="14">
        <v>1</v>
      </c>
      <c r="AG29" s="14"/>
      <c r="AH29" s="14">
        <v>2</v>
      </c>
      <c r="AI29" s="13" t="str">
        <f>"public static VariantMirageFairy[] "&amp;テーブル1[[#This Row],[Type]]&amp;";"</f>
        <v>public static VariantMirageFairy[] wither;</v>
      </c>
      <c r="AJ2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r(27, wither = v(t("wither", 5, 52, m(0, 8, 10, 3, 1, 1), a(e(ATTACK, 25), e(CRAFT, 0), e(FELL, 4), e(LIGHT, 3), e(FLAME, 4), e(WATER, 1), e(CRYSTAL, 0), e(ART, 2)), c(0x181818, 0x3C3C3C, 0x141414, 0x557272))));</v>
      </c>
      <c r="AK29" s="13" t="str">
        <f>"item.mirageFairy."&amp;テーブル1[[#This Row],[Type]]&amp;".name="&amp;テーブル1[[#This Row],[英名]]</f>
        <v>item.mirageFairy.wither.name=Witheria</v>
      </c>
      <c r="AL29" s="13" t="str">
        <f>"item.mirageFairy."&amp;テーブル1[[#This Row],[Type]]&amp;".name="&amp;テーブル1[[#This Row],[和名]]</f>
        <v>item.mirageFairy.wither.name=ウィテーリャ</v>
      </c>
      <c r="AM29" s="13"/>
    </row>
    <row r="30" spans="1:39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11" t="s">
        <v>457</v>
      </c>
      <c r="I30" s="3">
        <v>3</v>
      </c>
      <c r="J30" s="8">
        <v>18</v>
      </c>
      <c r="K30" s="7">
        <v>3</v>
      </c>
      <c r="L30" s="7">
        <v>10</v>
      </c>
      <c r="M30" s="7">
        <v>3</v>
      </c>
      <c r="N30" s="7">
        <v>8</v>
      </c>
      <c r="O30" s="7"/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30" s="5">
        <f>テーブル1[[#This Row],[分散度倍率　]]*テーブル1[[#This Row],[レア度倍率]]</f>
        <v>1.1647335864684558</v>
      </c>
      <c r="T30" s="10">
        <f>テーブル1[[#This Row],[コスト]]*テーブル1[[#This Row],[効率]]</f>
        <v>20.965204556432205</v>
      </c>
      <c r="U30" s="9">
        <f>テーブル1[[#This Row],[基礎Shine]]*テーブル1[[#This Row],[合計値]]/SUM(テーブル1[[#This Row],[基礎Shine]:[基礎Dark]])</f>
        <v>2.6206505695540256</v>
      </c>
      <c r="V30" s="9">
        <f>テーブル1[[#This Row],[基礎Fire]]*テーブル1[[#This Row],[合計値]]/SUM(テーブル1[[#This Row],[基礎Shine]:[基礎Dark]])</f>
        <v>8.7355018985134194</v>
      </c>
      <c r="W30" s="9">
        <f>テーブル1[[#This Row],[基礎Wind]]*テーブル1[[#This Row],[合計値]]/SUM(テーブル1[[#This Row],[基礎Shine]:[基礎Dark]])</f>
        <v>2.6206505695540256</v>
      </c>
      <c r="X30" s="9">
        <f>テーブル1[[#This Row],[基礎Gaia]]*テーブル1[[#This Row],[合計値]]/SUM(テーブル1[[#This Row],[基礎Shine]:[基礎Dark]])</f>
        <v>6.9884015188107353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0</v>
      </c>
      <c r="AA30" s="14">
        <v>8</v>
      </c>
      <c r="AB30" s="14">
        <v>2</v>
      </c>
      <c r="AC30" s="14">
        <v>2</v>
      </c>
      <c r="AD30" s="14">
        <v>6</v>
      </c>
      <c r="AE30" s="14">
        <v>11</v>
      </c>
      <c r="AF30" s="14"/>
      <c r="AG30" s="14"/>
      <c r="AH30" s="14">
        <v>4</v>
      </c>
      <c r="AI30" s="13" t="str">
        <f>"public static VariantMirageFairy[] "&amp;テーブル1[[#This Row],[Type]]&amp;";"</f>
        <v>public static VariantMirageFairy[] thunder;</v>
      </c>
      <c r="AJ3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r(28, thunder = v(t("thunder", 3, 18, m(3, 10, 3, 8, 0, 0), a(e(ATTACK, 8), e(CRAFT, 2), e(FELL, 2), e(LIGHT, 6), e(FLAME, 11), e(WATER, 0), e(CRYSTAL, 0), e(ART, 4)), c(0xB4FFFF, 0x4D5670, 0x4D5670, 0xFFEB00))));</v>
      </c>
      <c r="AK30" s="13" t="str">
        <f>"item.mirageFairy."&amp;テーブル1[[#This Row],[Type]]&amp;".name="&amp;テーブル1[[#This Row],[英名]]</f>
        <v>item.mirageFairy.thunder.name=Thunderia</v>
      </c>
      <c r="AL30" s="13" t="str">
        <f>"item.mirageFairy."&amp;テーブル1[[#This Row],[Type]]&amp;".name="&amp;テーブル1[[#This Row],[和名]]</f>
        <v>item.mirageFairy.thunder.name=ツンデーリャ</v>
      </c>
      <c r="AM30" s="13"/>
    </row>
    <row r="31" spans="1:39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11"/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4"/>
      <c r="AE31" s="14"/>
      <c r="AF31" s="14">
        <v>3</v>
      </c>
      <c r="AG31" s="14"/>
      <c r="AH31" s="14">
        <v>1</v>
      </c>
      <c r="AI31" s="13" t="str">
        <f>"public static VariantMirageFairy[] "&amp;テーブル1[[#This Row],[Type]]&amp;";"</f>
        <v>public static VariantMirageFairy[] chicken;</v>
      </c>
      <c r="AJ3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r(29, chicken = v(t("chicken", 1, 39, m(0, 0, 1, 0, 10, 7), a(e(ATTACK, 1), e(CRAFT, 0), e(FELL, 0), e(LIGHT, 0), e(FLAME, 0), e(WATER, 3), e(CRYSTAL, 0), e(ART, 1)), c(0xFFDFA3, 0xFFFFFF, 0xFFFFFF, 0xD93117))));</v>
      </c>
      <c r="AK31" s="13" t="str">
        <f>"item.mirageFairy."&amp;テーブル1[[#This Row],[Type]]&amp;".name="&amp;テーブル1[[#This Row],[英名]]</f>
        <v>item.mirageFairy.chicken.name=Chickenia</v>
      </c>
      <c r="AL31" s="13" t="str">
        <f>"item.mirageFairy."&amp;テーブル1[[#This Row],[Type]]&amp;".name="&amp;テーブル1[[#This Row],[和名]]</f>
        <v>item.mirageFairy.chicken.name=チッケーニャ</v>
      </c>
      <c r="AM31" s="13"/>
    </row>
    <row r="32" spans="1:39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4">
        <v>13</v>
      </c>
      <c r="AC32" s="14"/>
      <c r="AD32" s="14">
        <v>6</v>
      </c>
      <c r="AE32" s="14">
        <v>10</v>
      </c>
      <c r="AF32" s="14"/>
      <c r="AG32" s="14"/>
      <c r="AH32" s="14">
        <v>2</v>
      </c>
      <c r="AI32" s="13" t="str">
        <f>"public static VariantMirageFairy[] "&amp;テーブル1[[#This Row],[Type]]&amp;";"</f>
        <v>public static VariantMirageFairy[] furnace;</v>
      </c>
      <c r="AJ3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r(30, furnace = v(t("furnace", 2, 72, m(0, 2, 0, 10, 0, 11), a(e(ATTACK, 1), e(CRAFT, 13), e(FELL, 0), e(LIGHT, 6), e(FLAME, 10), e(WATER, 0), e(CRYSTAL, 0), e(ART, 2)), c(0xFFFFFF, 0xFF7F19, 0x8E8E8E, 0x383838))));</v>
      </c>
      <c r="AK32" s="13" t="str">
        <f>"item.mirageFairy."&amp;テーブル1[[#This Row],[Type]]&amp;".name="&amp;テーブル1[[#This Row],[英名]]</f>
        <v>item.mirageFairy.furnace.name=Furnacia</v>
      </c>
      <c r="AL32" s="13" t="str">
        <f>"item.mirageFairy."&amp;テーブル1[[#This Row],[Type]]&amp;".name="&amp;テーブル1[[#This Row],[和名]]</f>
        <v>item.mirageFairy.furnace.name=フルナーキャ</v>
      </c>
      <c r="AM32" s="13"/>
    </row>
    <row r="33" spans="1:39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4"/>
      <c r="AC33" s="14"/>
      <c r="AD33" s="14"/>
      <c r="AE33" s="14"/>
      <c r="AF33" s="14"/>
      <c r="AG33" s="14"/>
      <c r="AH33" s="14">
        <v>10</v>
      </c>
      <c r="AI33" s="13" t="str">
        <f>"public static VariantMirageFairy[] "&amp;テーブル1[[#This Row],[Type]]&amp;";"</f>
        <v>public static VariantMirageFairy[] magentaglazedterracotta;</v>
      </c>
      <c r="AJ3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r(31, magentaglazedterracotta = v(t("magentaglazedterracotta", 3, 60, m(0, 1, 0, 10, 6, 4), a(e(ATTACK, 0), e(CRAFT, 0), e(FELL, 0), e(LIGHT, 0), e(FLAME, 0), e(WATER, 0), e(CRYSTAL, 0), e(ART, 10)), c(0xFFFFFF, 0xF4B5CB, 0xCB58C2, 0x9D2D95))));</v>
      </c>
      <c r="AK33" s="13" t="str">
        <f>"item.mirageFairy."&amp;テーブル1[[#This Row],[Type]]&amp;".name="&amp;テーブル1[[#This Row],[英名]]</f>
        <v>item.mirageFairy.magentaglazedterracotta.name=Magenteglazedeterracottia</v>
      </c>
      <c r="AL33" s="13" t="str">
        <f>"item.mirageFairy."&amp;テーブル1[[#This Row],[Type]]&amp;".name="&amp;テーブル1[[#This Row],[和名]]</f>
        <v>item.mirageFairy.magentaglazedterracotta.name=マゲンテグラゼデテッラコッチャ</v>
      </c>
      <c r="AM33" s="13"/>
    </row>
    <row r="34" spans="1:39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4"/>
      <c r="AC34" s="14"/>
      <c r="AD34" s="14"/>
      <c r="AE34" s="14"/>
      <c r="AF34" s="14"/>
      <c r="AG34" s="14"/>
      <c r="AH34" s="14">
        <v>7</v>
      </c>
      <c r="AI34" s="13" t="str">
        <f>"public static VariantMirageFairy[] "&amp;テーブル1[[#This Row],[Type]]&amp;";"</f>
        <v>public static VariantMirageFairy[] bread;</v>
      </c>
      <c r="AJ3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r(32, bread = v(t("bread", 2, 35, m(0, 0, 0, 10, 9, 8), a(e(ATTACK, 0), e(CRAFT, 0), e(FELL, 0), e(LIGHT, 0), e(FLAME, 0), e(WATER, 0), e(CRYSTAL, 0), e(ART, 7)), c(0xCC850C, 0x9E7325, 0x654B17, 0x3F2E0E))));</v>
      </c>
      <c r="AK34" s="13" t="str">
        <f>"item.mirageFairy."&amp;テーブル1[[#This Row],[Type]]&amp;".name="&amp;テーブル1[[#This Row],[英名]]</f>
        <v>item.mirageFairy.bread.name=Breadia</v>
      </c>
      <c r="AL34" s="13" t="str">
        <f>"item.mirageFairy."&amp;テーブル1[[#This Row],[Type]]&amp;".name="&amp;テーブル1[[#This Row],[和名]]</f>
        <v>item.mirageFairy.bread.name=ブレアージャ</v>
      </c>
      <c r="AM34" s="13"/>
    </row>
    <row r="35" spans="1:39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4">
        <v>1</v>
      </c>
      <c r="AC35" s="14">
        <v>2</v>
      </c>
      <c r="AD35" s="14">
        <v>11</v>
      </c>
      <c r="AE35" s="14">
        <v>2</v>
      </c>
      <c r="AF35" s="14"/>
      <c r="AG35" s="14"/>
      <c r="AH35" s="14">
        <v>1</v>
      </c>
      <c r="AI35" s="13" t="str">
        <f>"public static VariantMirageFairy[] "&amp;テーブル1[[#This Row],[Type]]&amp;";"</f>
        <v>public static VariantMirageFairy[] daytime;</v>
      </c>
      <c r="AJ3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r(33, daytime = v(t("daytime", 1, 88, m(1, 0, 10, 7, 7, 6), a(e(ATTACK, 0), e(CRAFT, 1), e(FELL, 2), e(LIGHT, 11), e(FLAME, 2), e(WATER, 0), e(CRYSTAL, 0), e(ART, 1)), c(0xFFE260, 0xAACAEF, 0x84B5EF, 0xFFE7B2))));</v>
      </c>
      <c r="AK35" s="13" t="str">
        <f>"item.mirageFairy."&amp;テーブル1[[#This Row],[Type]]&amp;".name="&amp;テーブル1[[#This Row],[英名]]</f>
        <v>item.mirageFairy.daytime.name=Daytimia</v>
      </c>
      <c r="AL35" s="13" t="str">
        <f>"item.mirageFairy."&amp;テーブル1[[#This Row],[Type]]&amp;".name="&amp;テーブル1[[#This Row],[和名]]</f>
        <v>item.mirageFairy.daytime.name=ダイティーミャ</v>
      </c>
      <c r="AM35" s="13"/>
    </row>
    <row r="36" spans="1:39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4"/>
      <c r="AC36" s="14"/>
      <c r="AD36" s="14">
        <v>2</v>
      </c>
      <c r="AE36" s="14"/>
      <c r="AF36" s="14"/>
      <c r="AG36" s="14"/>
      <c r="AH36" s="14">
        <v>4</v>
      </c>
      <c r="AI36" s="13" t="str">
        <f>"public static VariantMirageFairy[] "&amp;テーブル1[[#This Row],[Type]]&amp;";"</f>
        <v>public static VariantMirageFairy[] night;</v>
      </c>
      <c r="AJ3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r(34, night = v(t("night", 1, 83, m(0, 7, 10, 0, 7, 26), a(e(ATTACK, 0), e(CRAFT, 0), e(FELL, 0), e(LIGHT, 2), e(FLAME, 0), e(WATER, 0), e(CRYSTAL, 0), e(ART, 4)), c(0xFFE260, 0x2C2C2E, 0x0E0E10, 0x2D4272))));</v>
      </c>
      <c r="AK36" s="13" t="str">
        <f>"item.mirageFairy."&amp;テーブル1[[#This Row],[Type]]&amp;".name="&amp;テーブル1[[#This Row],[英名]]</f>
        <v>item.mirageFairy.night.name=Nightia</v>
      </c>
      <c r="AL36" s="13" t="str">
        <f>"item.mirageFairy."&amp;テーブル1[[#This Row],[Type]]&amp;".name="&amp;テーブル1[[#This Row],[和名]]</f>
        <v>item.mirageFairy.night.name=ニグチャ</v>
      </c>
      <c r="AM36" s="13"/>
    </row>
    <row r="37" spans="1:39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4"/>
      <c r="AC37" s="14"/>
      <c r="AD37" s="14">
        <v>9</v>
      </c>
      <c r="AE37" s="14">
        <v>1</v>
      </c>
      <c r="AF37" s="14">
        <v>1</v>
      </c>
      <c r="AG37" s="14"/>
      <c r="AH37" s="14">
        <v>3</v>
      </c>
      <c r="AI37" s="13" t="str">
        <f>"public static VariantMirageFairy[] "&amp;テーブル1[[#This Row],[Type]]&amp;";"</f>
        <v>public static VariantMirageFairy[] morning;</v>
      </c>
      <c r="AJ3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r(35, morning = v(t("morning", 2, 85, m(1, 8, 10, 8, 12, 8), a(e(ATTACK, 0), e(CRAFT, 0), e(FELL, 0), e(LIGHT, 9), e(FLAME, 1), e(WATER, 1), e(CRYSTAL, 0), e(ART, 3)), c(0xFFE260, 0x91C4D9, 0x4570A6, 0xFF7017))));</v>
      </c>
      <c r="AK37" s="13" t="str">
        <f>"item.mirageFairy."&amp;テーブル1[[#This Row],[Type]]&amp;".name="&amp;テーブル1[[#This Row],[英名]]</f>
        <v>item.mirageFairy.morning.name=Morningia</v>
      </c>
      <c r="AL37" s="13" t="str">
        <f>"item.mirageFairy."&amp;テーブル1[[#This Row],[Type]]&amp;".name="&amp;テーブル1[[#This Row],[和名]]</f>
        <v>item.mirageFairy.morning.name=モルニンギャ</v>
      </c>
      <c r="AM37" s="13"/>
    </row>
    <row r="38" spans="1:39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4">
        <v>1</v>
      </c>
      <c r="AC38" s="14">
        <v>2</v>
      </c>
      <c r="AD38" s="14">
        <v>16</v>
      </c>
      <c r="AE38" s="14">
        <v>1</v>
      </c>
      <c r="AF38" s="14"/>
      <c r="AG38" s="14"/>
      <c r="AH38" s="14">
        <v>1</v>
      </c>
      <c r="AI38" s="13" t="str">
        <f>"public static VariantMirageFairy[] "&amp;テーブル1[[#This Row],[Type]]&amp;";"</f>
        <v>public static VariantMirageFairy[] fine;</v>
      </c>
      <c r="AJ3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r(36, fine = v(t("fine", 1, 22, m(1, 0, 10, 0, 12, 0), a(e(ATTACK, 0), e(CRAFT, 1), e(FELL, 2), e(LIGHT, 16), e(FLAME, 1), e(WATER, 0), e(CRYSTAL, 0), e(ART, 1)), c(0xB4FFFF, 0xAACAEF, 0x84B5EF, 0xffe7b2))));</v>
      </c>
      <c r="AK38" s="13" t="str">
        <f>"item.mirageFairy."&amp;テーブル1[[#This Row],[Type]]&amp;".name="&amp;テーブル1[[#This Row],[英名]]</f>
        <v>item.mirageFairy.fine.name=Finia</v>
      </c>
      <c r="AL38" s="13" t="str">
        <f>"item.mirageFairy."&amp;テーブル1[[#This Row],[Type]]&amp;".name="&amp;テーブル1[[#This Row],[和名]]</f>
        <v>item.mirageFairy.fine.name=フィーニャ</v>
      </c>
      <c r="AM38" s="13"/>
    </row>
    <row r="39" spans="1:39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4"/>
      <c r="AC39" s="14"/>
      <c r="AD39" s="14">
        <v>2</v>
      </c>
      <c r="AE39" s="14"/>
      <c r="AF39" s="14">
        <v>17</v>
      </c>
      <c r="AG39" s="14"/>
      <c r="AH39" s="14">
        <v>2</v>
      </c>
      <c r="AI39" s="13" t="str">
        <f>"public static VariantMirageFairy[] "&amp;テーブル1[[#This Row],[Type]]&amp;";"</f>
        <v>public static VariantMirageFairy[] rain;</v>
      </c>
      <c r="AJ3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r(37, rain = v(t("rain", 2, 25, m(0, 0, 10, 0, 12, 0), a(e(ATTACK, 1), e(CRAFT, 0), e(FELL, 0), e(LIGHT, 2), e(FLAME, 0), e(WATER, 17), e(CRYSTAL, 0), e(ART, 2)), c(0xB4FFFF, 0x4D5670, 0x4D5670, 0x2D40F4))));</v>
      </c>
      <c r="AK39" s="13" t="str">
        <f>"item.mirageFairy."&amp;テーブル1[[#This Row],[Type]]&amp;".name="&amp;テーブル1[[#This Row],[英名]]</f>
        <v>item.mirageFairy.rain.name=Rainia</v>
      </c>
      <c r="AL39" s="13" t="str">
        <f>"item.mirageFairy."&amp;テーブル1[[#This Row],[Type]]&amp;".name="&amp;テーブル1[[#This Row],[和名]]</f>
        <v>item.mirageFairy.rain.name=ライニャ</v>
      </c>
      <c r="AM39" s="13"/>
    </row>
    <row r="40" spans="1:39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7</v>
      </c>
      <c r="AD40" s="14"/>
      <c r="AE40" s="14"/>
      <c r="AF40" s="14">
        <v>6</v>
      </c>
      <c r="AG40" s="14"/>
      <c r="AH40" s="14">
        <v>1</v>
      </c>
      <c r="AI40" s="13" t="str">
        <f>"public static VariantMirageFairy[] "&amp;テーブル1[[#This Row],[Type]]&amp;";"</f>
        <v>public static VariantMirageFairy[] plains;</v>
      </c>
      <c r="AJ4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r(38, plains = v(t("plains", 1, 79, m(0, 0, 0, 3, 18, 10), a(e(ATTACK, 0), e(CRAFT, 0), e(FELL, 7), e(LIGHT, 0), e(FLAME, 0), e(WATER, 6), e(CRYSTAL, 0), e(ART, 1)), c(0x80FF00, 0xD4FF82, 0x86C91C, 0xBB5400))));</v>
      </c>
      <c r="AK40" s="13" t="str">
        <f>"item.mirageFairy."&amp;テーブル1[[#This Row],[Type]]&amp;".name="&amp;テーブル1[[#This Row],[英名]]</f>
        <v>item.mirageFairy.plains.name=Plainsia</v>
      </c>
      <c r="AL40" s="13" t="str">
        <f>"item.mirageFairy."&amp;テーブル1[[#This Row],[Type]]&amp;".name="&amp;テーブル1[[#This Row],[和名]]</f>
        <v>item.mirageFairy.plains.name=プラインシャ</v>
      </c>
      <c r="AM40" s="13"/>
    </row>
    <row r="41" spans="1:39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10</v>
      </c>
      <c r="AD41" s="14"/>
      <c r="AE41" s="14"/>
      <c r="AF41" s="14">
        <v>6</v>
      </c>
      <c r="AG41" s="14"/>
      <c r="AH41" s="14">
        <v>2</v>
      </c>
      <c r="AI41" s="13" t="str">
        <f>"public static VariantMirageFairy[] "&amp;テーブル1[[#This Row],[Type]]&amp;";"</f>
        <v>public static VariantMirageFairy[] forest;</v>
      </c>
      <c r="AJ4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Row],[WATER]]*1&amp;"), e(CRYSTAL, "&amp;テーブル1[[#This Row],[CRYSTAL]]*1&amp;"), e(ART, "&amp;テーブル1[[#This Row],[ART]]*1&amp;")), c("&amp;テーブル1[[#This Row],[Color]]&amp;"))));"</f>
        <v>r(39, forest = v(t("forest", 2, 83, m(0, 0, 2, 12, 32, 10), a(e(ATTACK, 1), e(CRAFT, 0), e(FELL, 10), e(LIGHT, 0), e(FLAME, 0), e(WATER, 6), e(CRYSTAL, 0), e(ART, 2)), c(0x80FF00, 0x7B9C62, 0x89591D, 0x2E6E14))));</v>
      </c>
      <c r="AK41" s="13" t="str">
        <f>"item.mirageFairy."&amp;テーブル1[[#This Row],[Type]]&amp;".name="&amp;テーブル1[[#This Row],[英名]]</f>
        <v>item.mirageFairy.forest.name=Forestia</v>
      </c>
      <c r="AL41" s="13" t="str">
        <f>"item.mirageFairy."&amp;テーブル1[[#This Row],[Type]]&amp;".name="&amp;テーブル1[[#This Row],[和名]]</f>
        <v>item.mirageFairy.forest.name=フォレスチャ</v>
      </c>
      <c r="AM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2019-09-11T00:58:34Z</dcterms:modified>
</cp:coreProperties>
</file>