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3288DA94-E49A-4A1E-B397-16A935552F13}" xr6:coauthVersionLast="43" xr6:coauthVersionMax="43" xr10:uidLastSave="{00000000-0000-0000-0000-000000000000}"/>
  <bookViews>
    <workbookView xWindow="5310" yWindow="2835" windowWidth="23190" windowHeight="1240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P35" i="1"/>
  <c r="P37" i="1"/>
  <c r="P29" i="1"/>
  <c r="P11" i="1"/>
  <c r="P28" i="1"/>
  <c r="P27" i="1"/>
  <c r="P31" i="1"/>
  <c r="Q35" i="1"/>
  <c r="Q37" i="1"/>
  <c r="Q29" i="1"/>
  <c r="Q11" i="1"/>
  <c r="Q28" i="1"/>
  <c r="Q27" i="1"/>
  <c r="Q31" i="1"/>
  <c r="P5" i="1"/>
  <c r="P12" i="1"/>
  <c r="P23" i="1"/>
  <c r="P30" i="1"/>
  <c r="P39" i="1"/>
  <c r="P38" i="1"/>
  <c r="P36" i="1"/>
  <c r="Q5" i="1"/>
  <c r="Q12" i="1"/>
  <c r="Q23" i="1"/>
  <c r="Q30" i="1"/>
  <c r="Q39" i="1"/>
  <c r="Q38" i="1"/>
  <c r="Q36" i="1"/>
  <c r="P2" i="1"/>
  <c r="P3" i="1"/>
  <c r="P7" i="1"/>
  <c r="P4" i="1"/>
  <c r="P33" i="1"/>
  <c r="P8" i="1"/>
  <c r="P14" i="1"/>
  <c r="P9" i="1"/>
  <c r="P25" i="1"/>
  <c r="P26" i="1"/>
  <c r="P10" i="1"/>
  <c r="P6" i="1"/>
  <c r="P13" i="1"/>
  <c r="P24" i="1"/>
  <c r="P22" i="1"/>
  <c r="P20" i="1"/>
  <c r="P17" i="1"/>
  <c r="P18" i="1"/>
  <c r="P16" i="1"/>
  <c r="P15" i="1"/>
  <c r="P19" i="1"/>
  <c r="P34" i="1"/>
  <c r="P21" i="1"/>
  <c r="P32" i="1"/>
  <c r="P40" i="1"/>
  <c r="P41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30" i="1" l="1"/>
  <c r="R27" i="1"/>
  <c r="R37" i="1"/>
  <c r="R28" i="1"/>
  <c r="R35" i="1"/>
  <c r="R39" i="1"/>
  <c r="R5" i="1"/>
  <c r="R31" i="1"/>
  <c r="R23" i="1"/>
  <c r="R19" i="1"/>
  <c r="R17" i="1"/>
  <c r="R13" i="1"/>
  <c r="R25" i="1"/>
  <c r="R33" i="1"/>
  <c r="R2" i="1"/>
  <c r="R38" i="1"/>
  <c r="R12" i="1"/>
  <c r="R29" i="1"/>
  <c r="R36" i="1"/>
  <c r="R11" i="1"/>
  <c r="R40" i="1"/>
  <c r="R32" i="1"/>
  <c r="R15" i="1"/>
  <c r="R20" i="1"/>
  <c r="R6" i="1"/>
  <c r="R9" i="1"/>
  <c r="R4" i="1"/>
  <c r="R41" i="1"/>
  <c r="R34" i="1"/>
  <c r="R18" i="1"/>
  <c r="R24" i="1"/>
  <c r="R26" i="1"/>
  <c r="R8" i="1"/>
  <c r="R3" i="1"/>
  <c r="R21" i="1"/>
  <c r="R16" i="1"/>
  <c r="R22" i="1"/>
  <c r="R10" i="1"/>
  <c r="R14" i="1"/>
  <c r="R7" i="1"/>
  <c r="S26" i="1" l="1"/>
  <c r="S11" i="1"/>
  <c r="U11" i="1" s="1"/>
  <c r="S13" i="1"/>
  <c r="T13" i="1" s="1"/>
  <c r="S14" i="1"/>
  <c r="Y14" i="1" s="1"/>
  <c r="S21" i="1"/>
  <c r="U21" i="1" s="1"/>
  <c r="S24" i="1"/>
  <c r="V24" i="1" s="1"/>
  <c r="S4" i="1"/>
  <c r="W4" i="1" s="1"/>
  <c r="S15" i="1"/>
  <c r="U15" i="1" s="1"/>
  <c r="S36" i="1"/>
  <c r="S2" i="1"/>
  <c r="U2" i="1" s="1"/>
  <c r="S17" i="1"/>
  <c r="W17" i="1" s="1"/>
  <c r="S5" i="1"/>
  <c r="S37" i="1"/>
  <c r="Y37" i="1" s="1"/>
  <c r="S7" i="1"/>
  <c r="X7" i="1" s="1"/>
  <c r="S41" i="1"/>
  <c r="X41" i="1" s="1"/>
  <c r="S38" i="1"/>
  <c r="X38" i="1" s="1"/>
  <c r="S28" i="1"/>
  <c r="S3" i="1"/>
  <c r="Y3" i="1" s="1"/>
  <c r="S9" i="1"/>
  <c r="V9" i="1" s="1"/>
  <c r="S29" i="1"/>
  <c r="X29" i="1" s="1"/>
  <c r="S33" i="1"/>
  <c r="X33" i="1" s="1"/>
  <c r="S19" i="1"/>
  <c r="U19" i="1" s="1"/>
  <c r="S39" i="1"/>
  <c r="Y39" i="1" s="1"/>
  <c r="S27" i="1"/>
  <c r="U27" i="1" s="1"/>
  <c r="S16" i="1"/>
  <c r="S20" i="1"/>
  <c r="U20" i="1" s="1"/>
  <c r="S31" i="1"/>
  <c r="W31" i="1" s="1"/>
  <c r="S10" i="1"/>
  <c r="U10" i="1" s="1"/>
  <c r="S18" i="1"/>
  <c r="V18" i="1" s="1"/>
  <c r="S32" i="1"/>
  <c r="W32" i="1" s="1"/>
  <c r="S22" i="1"/>
  <c r="V22" i="1" s="1"/>
  <c r="S8" i="1"/>
  <c r="T8" i="1" s="1"/>
  <c r="S34" i="1"/>
  <c r="S6" i="1"/>
  <c r="V6" i="1" s="1"/>
  <c r="S40" i="1"/>
  <c r="W40" i="1" s="1"/>
  <c r="S12" i="1"/>
  <c r="W12" i="1" s="1"/>
  <c r="S25" i="1"/>
  <c r="X25" i="1" s="1"/>
  <c r="S23" i="1"/>
  <c r="T23" i="1" s="1"/>
  <c r="S35" i="1"/>
  <c r="W35" i="1" s="1"/>
  <c r="S30" i="1"/>
  <c r="T28" i="1"/>
  <c r="U28" i="1"/>
  <c r="V28" i="1"/>
  <c r="W28" i="1"/>
  <c r="Y28" i="1"/>
  <c r="U36" i="1"/>
  <c r="Y36" i="1"/>
  <c r="X36" i="1"/>
  <c r="V36" i="1"/>
  <c r="W36" i="1"/>
  <c r="Y16" i="1"/>
  <c r="U16" i="1"/>
  <c r="V16" i="1"/>
  <c r="X16" i="1"/>
  <c r="W16" i="1"/>
  <c r="X26" i="1"/>
  <c r="Y26" i="1"/>
  <c r="T20" i="1"/>
  <c r="X3" i="1"/>
  <c r="X34" i="1"/>
  <c r="Y34" i="1"/>
  <c r="W2" i="1"/>
  <c r="X2" i="1"/>
  <c r="W33" i="1"/>
  <c r="V26" i="1"/>
  <c r="W26" i="1"/>
  <c r="V34" i="1"/>
  <c r="W34" i="1"/>
  <c r="T2" i="1"/>
  <c r="V2" i="1"/>
  <c r="T33" i="1"/>
  <c r="V33" i="1"/>
  <c r="U3" i="1"/>
  <c r="T34" i="1"/>
  <c r="U34" i="1"/>
  <c r="T26" i="1"/>
  <c r="U26" i="1"/>
  <c r="U18" i="1" l="1"/>
  <c r="T18" i="1"/>
  <c r="W3" i="1"/>
  <c r="V3" i="1"/>
  <c r="Y18" i="1"/>
  <c r="X18" i="1"/>
  <c r="V19" i="1"/>
  <c r="X21" i="1"/>
  <c r="V21" i="1"/>
  <c r="W37" i="1"/>
  <c r="W25" i="1"/>
  <c r="W24" i="1"/>
  <c r="T24" i="1"/>
  <c r="U24" i="1"/>
  <c r="Y24" i="1"/>
  <c r="X24" i="1"/>
  <c r="W7" i="1"/>
  <c r="U7" i="1"/>
  <c r="W21" i="1"/>
  <c r="W18" i="1"/>
  <c r="U33" i="1"/>
  <c r="Y21" i="1"/>
  <c r="T37" i="1"/>
  <c r="V25" i="1"/>
  <c r="T25" i="1"/>
  <c r="U25" i="1"/>
  <c r="Y32" i="1"/>
  <c r="V37" i="1"/>
  <c r="W23" i="1"/>
  <c r="T3" i="1"/>
  <c r="W19" i="1"/>
  <c r="X32" i="1"/>
  <c r="Y7" i="1"/>
  <c r="Y31" i="1"/>
  <c r="U37" i="1"/>
  <c r="U41" i="1"/>
  <c r="V20" i="1"/>
  <c r="W20" i="1"/>
  <c r="Y20" i="1"/>
  <c r="T19" i="1"/>
  <c r="X19" i="1"/>
  <c r="V7" i="1"/>
  <c r="T32" i="1"/>
  <c r="Y11" i="1"/>
  <c r="Y23" i="1"/>
  <c r="V11" i="1"/>
  <c r="W11" i="1"/>
  <c r="X11" i="1"/>
  <c r="X13" i="1"/>
  <c r="X17" i="1"/>
  <c r="W13" i="1"/>
  <c r="W41" i="1"/>
  <c r="W14" i="1"/>
  <c r="X15" i="1"/>
  <c r="T22" i="1"/>
  <c r="Y6" i="1"/>
  <c r="W6" i="1"/>
  <c r="T6" i="1"/>
  <c r="X6" i="1"/>
  <c r="U13" i="1"/>
  <c r="V13" i="1"/>
  <c r="Y9" i="1"/>
  <c r="X4" i="1"/>
  <c r="V17" i="1"/>
  <c r="U40" i="1"/>
  <c r="T9" i="1"/>
  <c r="U22" i="1"/>
  <c r="Y10" i="1"/>
  <c r="X35" i="1"/>
  <c r="T41" i="1"/>
  <c r="V40" i="1"/>
  <c r="U17" i="1"/>
  <c r="T17" i="1"/>
  <c r="V41" i="1"/>
  <c r="X40" i="1"/>
  <c r="Y4" i="1"/>
  <c r="Y41" i="1"/>
  <c r="V4" i="1"/>
  <c r="U9" i="1"/>
  <c r="X22" i="1"/>
  <c r="W22" i="1"/>
  <c r="U35" i="1"/>
  <c r="T40" i="1"/>
  <c r="T4" i="1"/>
  <c r="W9" i="1"/>
  <c r="T5" i="1"/>
  <c r="W15" i="1"/>
  <c r="V35" i="1"/>
  <c r="Y40" i="1"/>
  <c r="Y22" i="1"/>
  <c r="X31" i="1"/>
  <c r="V39" i="1"/>
  <c r="X9" i="1"/>
  <c r="Y17" i="1"/>
  <c r="U4" i="1"/>
  <c r="Y13" i="1"/>
  <c r="T12" i="1"/>
  <c r="Y27" i="1"/>
  <c r="V29" i="1"/>
  <c r="Y38" i="1"/>
  <c r="T14" i="1"/>
  <c r="W10" i="1"/>
  <c r="U14" i="1"/>
  <c r="W29" i="1"/>
  <c r="T38" i="1"/>
  <c r="U38" i="1"/>
  <c r="W8" i="1"/>
  <c r="X8" i="1"/>
  <c r="X10" i="1"/>
  <c r="Y29" i="1"/>
  <c r="T29" i="1"/>
  <c r="X12" i="1"/>
  <c r="U5" i="1"/>
  <c r="W5" i="1"/>
  <c r="X5" i="1"/>
  <c r="V23" i="1"/>
  <c r="U6" i="1"/>
  <c r="V32" i="1"/>
  <c r="X20" i="1"/>
  <c r="Y19" i="1"/>
  <c r="T7" i="1"/>
  <c r="Y2" i="1"/>
  <c r="T11" i="1"/>
  <c r="X30" i="1"/>
  <c r="T10" i="1"/>
  <c r="T15" i="1"/>
  <c r="Y8" i="1"/>
  <c r="V15" i="1"/>
  <c r="V10" i="1"/>
  <c r="U8" i="1"/>
  <c r="V8" i="1"/>
  <c r="Y15" i="1"/>
  <c r="X14" i="1"/>
  <c r="V14" i="1"/>
  <c r="U29" i="1"/>
  <c r="V38" i="1"/>
  <c r="V12" i="1"/>
  <c r="W38" i="1"/>
  <c r="W30" i="1"/>
  <c r="Y25" i="1"/>
  <c r="T16" i="1"/>
  <c r="Y33" i="1"/>
  <c r="X28" i="1"/>
  <c r="X37" i="1"/>
  <c r="T36" i="1"/>
  <c r="T21" i="1"/>
  <c r="U32" i="1"/>
  <c r="Y12" i="1"/>
  <c r="X23" i="1"/>
  <c r="T31" i="1"/>
  <c r="U31" i="1"/>
  <c r="V5" i="1"/>
  <c r="X39" i="1"/>
  <c r="W39" i="1"/>
  <c r="Y35" i="1"/>
  <c r="U39" i="1"/>
  <c r="Y5" i="1"/>
  <c r="U12" i="1"/>
  <c r="U23" i="1"/>
  <c r="V31" i="1"/>
  <c r="V27" i="1"/>
  <c r="T27" i="1"/>
  <c r="X27" i="1"/>
  <c r="T35" i="1"/>
  <c r="T39" i="1"/>
  <c r="W27" i="1"/>
  <c r="U30" i="1"/>
  <c r="Y30" i="1"/>
  <c r="V30" i="1"/>
  <c r="T30" i="1"/>
</calcChain>
</file>

<file path=xl/sharedStrings.xml><?xml version="1.0" encoding="utf-8"?>
<sst xmlns="http://schemas.openxmlformats.org/spreadsheetml/2006/main" count="588" uniqueCount="463">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</sst>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5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L41" totalsRowShown="0" headerRowDxfId="44" dataDxfId="43">
  <autoFilter ref="A1:AL41" xr:uid="{75B54AD4-ACAB-4F59-97B1-A32EA130B0BF}"/>
  <sortState xmlns:xlrd2="http://schemas.microsoft.com/office/spreadsheetml/2017/richdata2" ref="A2:AL41">
    <sortCondition ref="A1:A41"/>
  </sortState>
  <tableColumns count="38">
    <tableColumn id="1" xr3:uid="{6147C270-8C7A-4819-9E28-350D0331C4D0}" name="No" dataDxfId="42"/>
    <tableColumn id="34" xr3:uid="{BEFDB93C-CC3C-473D-9156-A784BE96DC6E}" name="分類" dataDxfId="41"/>
    <tableColumn id="23" xr3:uid="{5638B175-C2AF-4D6D-86F0-67835CFC7917}" name="タイプ" dataDxfId="40"/>
    <tableColumn id="2" xr3:uid="{D470D4EF-3C6C-4E71-B7BA-8C149342046D}" name="Type" dataDxfId="39"/>
    <tableColumn id="3" xr3:uid="{E535B2E0-7C7F-41D2-9743-A0F1B6F764D8}" name="和名" dataDxfId="38"/>
    <tableColumn id="4" xr3:uid="{3F619E31-811F-4382-B4D5-C3C1F037EFDB}" name="英名" dataDxfId="37"/>
    <tableColumn id="39" xr3:uid="{3E7A2936-ACD6-4A23-BE81-BBC7A14460E4}" name="Color" dataDxfId="36"/>
    <tableColumn id="12" xr3:uid="{D5C273B8-52B3-4C00-894E-8AE8DCF70728}" name="レア" dataDxfId="35"/>
    <tableColumn id="14" xr3:uid="{021ADF5F-C1D6-4992-85B6-7C4ACFCBE005}" name="コスト" dataDxfId="34"/>
    <tableColumn id="5" xr3:uid="{AE6F6DC2-97AF-475D-917F-B914349AE42C}" name="基礎Shine" dataDxfId="33"/>
    <tableColumn id="6" xr3:uid="{592C3106-789F-46C6-84E7-D4D3A1566511}" name="基礎Fire" dataDxfId="32"/>
    <tableColumn id="7" xr3:uid="{B7A1B9A3-3658-4251-9488-C7EB28DDA828}" name="基礎Wind" dataDxfId="31"/>
    <tableColumn id="8" xr3:uid="{53D9BDAB-CC6B-4E70-8605-30718A287EC4}" name="基礎Gaia" dataDxfId="30"/>
    <tableColumn id="9" xr3:uid="{EB888AF3-8815-48CE-A95E-C5931929A1AC}" name="基礎Aqua" dataDxfId="29"/>
    <tableColumn id="10" xr3:uid="{68F80D1D-DFED-4D2F-92EF-7D17590D4A36}" name="基礎Dark" dataDxfId="28"/>
    <tableColumn id="13" xr3:uid="{D846AE64-655F-4052-B5F1-3F4B9699D0FA}" name="レア度倍率" dataDxfId="27">
      <calculatedColumnFormula>2^((テーブル1[[#This Row],[レア]]-1)/4)</calculatedColumnFormula>
    </tableColumn>
    <tableColumn id="11" xr3:uid="{833C82E7-E230-4A58-9D49-6C1CDD4BBDAD}" name="分散度倍率　" dataDxfId="26">
      <calculatedColumnFormula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5">
      <calculatedColumnFormula>テーブル1[[#This Row],[分散度倍率　]]*テーブル1[[#This Row],[レア度倍率]]</calculatedColumnFormula>
    </tableColumn>
    <tableColumn id="15" xr3:uid="{B031CBD1-7BDB-4552-BC58-A8FCCA491403}" name="合計値" dataDxfId="24">
      <calculatedColumnFormula>テーブル1[[#This Row],[コスト]]*テーブル1[[#This Row],[効率]]</calculatedColumnFormula>
    </tableColumn>
    <tableColumn id="16" xr3:uid="{FCD4377E-4837-4BD9-8716-12CB589EDF74}" name="Shine" dataDxfId="23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2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1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0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9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8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7"/>
    <tableColumn id="44" xr3:uid="{D91E944B-F524-4F9B-9D06-B8EE217F8C86}" name="CRAFT" dataDxfId="16"/>
    <tableColumn id="48" xr3:uid="{FDAEB361-38D6-4EFA-B314-79F5DF42167E}" name="FELL" dataDxfId="15"/>
    <tableColumn id="46" xr3:uid="{ECCD46C1-F4EB-408C-AEB7-098E1A6BA65B}" name="LIGHT" dataDxfId="14"/>
    <tableColumn id="47" xr3:uid="{E006FC6A-6503-4BBD-94D8-3FBB62985153}" name="FLAME" dataDxfId="13"/>
    <tableColumn id="49" xr3:uid="{2BF29954-473B-4B0C-9781-028B561200CB}" name="WATER" dataDxfId="12"/>
    <tableColumn id="24" xr3:uid="{E078FC75-CC53-492A-A97D-107EA20B4296}" name="CRYSTAL" dataDxfId="11"/>
    <tableColumn id="25" xr3:uid="{3CFDC570-BDAB-4914-ABC3-2C36BC441EFF}" name="ART" dataDxfId="10"/>
    <tableColumn id="36" xr3:uid="{6E6ACD45-A41E-49C5-B88F-DADA04458437}" name="Code宣言" dataDxfId="9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calculatedColumnFormula>
    </tableColumn>
    <tableColumn id="37" xr3:uid="{4F31450C-EC23-4854-A316-C804DD0EAC46}" name="Code英名" dataDxfId="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" dataDxfId="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3"/>
    <tableColumn id="15" xr3:uid="{60E9BA99-755B-467A-9053-1708ABE43FE6}" name="列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L41"/>
  <sheetViews>
    <sheetView tabSelected="1" zoomScaleNormal="100" workbookViewId="0">
      <pane xSplit="4" ySplit="1" topLeftCell="E14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7" width="27" style="1" customWidth="1"/>
    <col min="8" max="8" width="2.25" style="1" customWidth="1"/>
    <col min="9" max="15" width="2.625" style="1" customWidth="1"/>
    <col min="16" max="18" width="4" style="1" customWidth="1"/>
    <col min="19" max="19" width="4.75" style="1" customWidth="1"/>
    <col min="20" max="25" width="4" style="1" customWidth="1"/>
    <col min="26" max="33" width="2.625" style="1" customWidth="1"/>
    <col min="34" max="34" width="12.75" style="1" customWidth="1"/>
    <col min="35" max="35" width="44.75" style="1" customWidth="1"/>
    <col min="36" max="37" width="12.75" style="1" customWidth="1"/>
    <col min="38" max="38" width="25.875" style="1" customWidth="1"/>
    <col min="39" max="16384" width="9" style="1"/>
  </cols>
  <sheetData>
    <row r="1" spans="1:38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32</v>
      </c>
      <c r="I1" s="2" t="s">
        <v>34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33</v>
      </c>
      <c r="Q1" s="2" t="s">
        <v>30</v>
      </c>
      <c r="R1" s="2" t="s">
        <v>47</v>
      </c>
      <c r="S1" s="2" t="s">
        <v>35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455</v>
      </c>
      <c r="AA1" s="2" t="s">
        <v>456</v>
      </c>
      <c r="AB1" s="2" t="s">
        <v>458</v>
      </c>
      <c r="AC1" s="2" t="s">
        <v>457</v>
      </c>
      <c r="AD1" s="2" t="s">
        <v>460</v>
      </c>
      <c r="AE1" s="2" t="s">
        <v>459</v>
      </c>
      <c r="AF1" s="2" t="s">
        <v>461</v>
      </c>
      <c r="AG1" s="2" t="s">
        <v>462</v>
      </c>
      <c r="AH1" s="2" t="s">
        <v>452</v>
      </c>
      <c r="AI1" s="2" t="s">
        <v>453</v>
      </c>
      <c r="AJ1" s="2" t="s">
        <v>450</v>
      </c>
      <c r="AK1" s="2" t="s">
        <v>451</v>
      </c>
      <c r="AL1" s="2" t="s">
        <v>449</v>
      </c>
    </row>
    <row r="2" spans="1:38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3">
        <v>1</v>
      </c>
      <c r="I2" s="8">
        <v>15</v>
      </c>
      <c r="J2" s="7">
        <v>1</v>
      </c>
      <c r="K2" s="7"/>
      <c r="L2" s="7">
        <v>10</v>
      </c>
      <c r="M2" s="7"/>
      <c r="N2" s="7"/>
      <c r="O2" s="7"/>
      <c r="P2" s="5">
        <f>2^((テーブル1[[#This Row],[レア]]-1)/4)</f>
        <v>1</v>
      </c>
      <c r="Q2" s="5">
        <f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2" s="5">
        <f>テーブル1[[#This Row],[分散度倍率　]]*テーブル1[[#This Row],[レア度倍率]]</f>
        <v>0.9862327044933592</v>
      </c>
      <c r="S2" s="10">
        <f>テーブル1[[#This Row],[コスト]]*テーブル1[[#This Row],[効率]]</f>
        <v>14.793490567400388</v>
      </c>
      <c r="T2" s="9">
        <f>テーブル1[[#This Row],[基礎Shine]]*テーブル1[[#This Row],[合計値]]/SUM(テーブル1[[#This Row],[基礎Shine]:[基礎Dark]])</f>
        <v>1.3448627788545808</v>
      </c>
      <c r="U2" s="9">
        <f>テーブル1[[#This Row],[基礎Fire]]*テーブル1[[#This Row],[合計値]]/SUM(テーブル1[[#This Row],[基礎Shine]:[基礎Dark]])</f>
        <v>0</v>
      </c>
      <c r="V2" s="9">
        <f>テーブル1[[#This Row],[基礎Wind]]*テーブル1[[#This Row],[合計値]]/SUM(テーブル1[[#This Row],[基礎Shine]:[基礎Dark]])</f>
        <v>13.448627788545808</v>
      </c>
      <c r="W2" s="9">
        <f>テーブル1[[#This Row],[基礎Gaia]]*テーブル1[[#This Row],[合計値]]/SUM(テーブル1[[#This Row],[基礎Shine]:[基礎Dark]])</f>
        <v>0</v>
      </c>
      <c r="X2" s="9">
        <f>テーブル1[[#This Row],[基礎Aqua]]*テーブル1[[#This Row],[合計値]]/SUM(テーブル1[[#This Row],[基礎Shine]:[基礎Dark]])</f>
        <v>0</v>
      </c>
      <c r="Y2" s="9">
        <f>テーブル1[[#This Row],[基礎Dark]]*テーブル1[[#This Row],[合計値]]/SUM(テーブル1[[#This Row],[基礎Shine]:[基礎Dark]])</f>
        <v>0</v>
      </c>
      <c r="Z2" s="14"/>
      <c r="AA2" s="14"/>
      <c r="AB2" s="14"/>
      <c r="AC2" s="14"/>
      <c r="AD2" s="14"/>
      <c r="AE2" s="14"/>
      <c r="AF2" s="14"/>
      <c r="AG2" s="14">
        <v>1</v>
      </c>
      <c r="AH2" s="13" t="str">
        <f>"public static VariantMirageFairy[] "&amp;テーブル1[[#This Row],[Type]]&amp;";"</f>
        <v>public static VariantMirageFairy[] air;</v>
      </c>
      <c r="AI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r(0, air = v(t(0, "air", 1, 15, m(1, 0, 10, 0, 0, 0), a(0, 0, 0, 0, 0, 0, 0, 1), c(0xFFBE80, 0xDEFFFF, 0xDEFFFF, 0xB0FFFF))));</v>
      </c>
      <c r="AJ2" s="13" t="str">
        <f>"item.mirageFairy."&amp;テーブル1[[#This Row],[Type]]&amp;".name="&amp;テーブル1[[#This Row],[英名]]</f>
        <v>item.mirageFairy.air.name=Airia</v>
      </c>
      <c r="AK2" s="13" t="str">
        <f>"item.mirageFairy."&amp;テーブル1[[#This Row],[Type]]&amp;".name="&amp;テーブル1[[#This Row],[和名]]</f>
        <v>item.mirageFairy.air.name=アイリャ</v>
      </c>
      <c r="AL2" s="13"/>
    </row>
    <row r="3" spans="1:38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3">
        <v>1</v>
      </c>
      <c r="I3" s="8">
        <v>50</v>
      </c>
      <c r="J3" s="7"/>
      <c r="K3" s="7"/>
      <c r="L3" s="7"/>
      <c r="M3" s="7">
        <v>1</v>
      </c>
      <c r="N3" s="7">
        <v>10</v>
      </c>
      <c r="O3" s="7">
        <v>6</v>
      </c>
      <c r="P3" s="5">
        <f>2^((テーブル1[[#This Row],[レア]]-1)/4)</f>
        <v>1</v>
      </c>
      <c r="Q3" s="5">
        <f>0.5^(((テーブル1[[#This Row],[基礎Shine]]/MAX(テーブル1[[#This Row],[基礎Shine]:[基礎Dark]])+テーブル1[[#This Row],[基礎Fire]]/MAX(J3:O3)+テーブル1[[#This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R3" s="5">
        <f>テーブル1[[#This Row],[分散度倍率　]]*テーブル1[[#This Row],[レア度倍率]]</f>
        <v>0.90751915531716087</v>
      </c>
      <c r="S3" s="10">
        <f>テーブル1[[#This Row],[コスト]]*テーブル1[[#This Row],[効率]]</f>
        <v>45.375957765858047</v>
      </c>
      <c r="T3" s="9">
        <f>テーブル1[[#This Row],[基礎Shine]]*テーブル1[[#This Row],[合計値]]/SUM(テーブル1[[#This Row],[基礎Shine]:[基礎Dark]])</f>
        <v>0</v>
      </c>
      <c r="U3" s="9">
        <f>テーブル1[[#This Row],[基礎Fire]]*テーブル1[[#This Row],[合計値]]/SUM(テーブル1[[#This Row],[基礎Shine]:[基礎Dark]])</f>
        <v>0</v>
      </c>
      <c r="V3" s="9">
        <f>テーブル1[[#This Row],[基礎Wind]]*テーブル1[[#This Row],[合計値]]/SUM(テーブル1[[#This Row],[基礎Shine]:[基礎Dark]])</f>
        <v>0</v>
      </c>
      <c r="W3" s="9">
        <f>テーブル1[[#This Row],[基礎Gaia]]*テーブル1[[#This Row],[合計値]]/SUM(テーブル1[[#This Row],[基礎Shine]:[基礎Dark]])</f>
        <v>2.6691739862269439</v>
      </c>
      <c r="X3" s="9">
        <f>テーブル1[[#This Row],[基礎Aqua]]*テーブル1[[#This Row],[合計値]]/SUM(テーブル1[[#This Row],[基礎Shine]:[基礎Dark]])</f>
        <v>26.69173986226944</v>
      </c>
      <c r="Y3" s="9">
        <f>テーブル1[[#This Row],[基礎Dark]]*テーブル1[[#This Row],[合計値]]/SUM(テーブル1[[#This Row],[基礎Shine]:[基礎Dark]])</f>
        <v>16.015043917361663</v>
      </c>
      <c r="Z3" s="14">
        <v>4</v>
      </c>
      <c r="AA3" s="14"/>
      <c r="AB3" s="14"/>
      <c r="AC3" s="14"/>
      <c r="AD3" s="14"/>
      <c r="AE3" s="14">
        <v>14</v>
      </c>
      <c r="AF3" s="14"/>
      <c r="AG3" s="14">
        <v>3</v>
      </c>
      <c r="AH3" s="13" t="str">
        <f>"public static VariantMirageFairy[] "&amp;テーブル1[[#This Row],[Type]]&amp;";"</f>
        <v>public static VariantMirageFairy[] water;</v>
      </c>
      <c r="AI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r(1, water = v(t(1, "water", 1, 50, m(0, 0, 0, 1, 10, 6), a(4, 0, 0, 0, 0, 14, 0, 3), c(0x5469F2, 0x5985FF, 0x172AD3, 0x2D40F4))));</v>
      </c>
      <c r="AJ3" s="13" t="str">
        <f>"item.mirageFairy."&amp;テーブル1[[#This Row],[Type]]&amp;".name="&amp;テーブル1[[#This Row],[英名]]</f>
        <v>item.mirageFairy.water.name=Wateria</v>
      </c>
      <c r="AK3" s="13" t="str">
        <f>"item.mirageFairy."&amp;テーブル1[[#This Row],[Type]]&amp;".name="&amp;テーブル1[[#This Row],[和名]]</f>
        <v>item.mirageFairy.water.name=ワテーリャ</v>
      </c>
      <c r="AL3" s="13"/>
    </row>
    <row r="4" spans="1:38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3">
        <v>2</v>
      </c>
      <c r="I4" s="8">
        <v>20</v>
      </c>
      <c r="J4" s="7">
        <v>1</v>
      </c>
      <c r="K4" s="7">
        <v>10</v>
      </c>
      <c r="L4" s="7"/>
      <c r="M4" s="7"/>
      <c r="N4" s="7"/>
      <c r="O4" s="7"/>
      <c r="P4" s="5">
        <f>2^((テーブル1[[#This Row],[レア]]-1)/4)</f>
        <v>1.189207115002721</v>
      </c>
      <c r="Q4" s="5">
        <f>0.5^(((テーブル1[[#This Row],[基礎Shine]]/MAX(テーブル1[[#This Row],[基礎Shine]:[基礎Dark]])+テーブル1[[#This Row],[基礎Fire]]/MAX(J4:O4)+テーブル1[[#This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4" s="5">
        <f>テーブル1[[#This Row],[分散度倍率　]]*テーブル1[[#This Row],[レア度倍率]]</f>
        <v>1.1728349492318788</v>
      </c>
      <c r="S4" s="10">
        <f>テーブル1[[#This Row],[コスト]]*テーブル1[[#This Row],[効率]]</f>
        <v>23.456698984637576</v>
      </c>
      <c r="T4" s="9">
        <f>テーブル1[[#This Row],[基礎Shine]]*テーブル1[[#This Row],[合計値]]/SUM(テーブル1[[#This Row],[基礎Shine]:[基礎Dark]])</f>
        <v>2.132427180421598</v>
      </c>
      <c r="U4" s="9">
        <f>テーブル1[[#This Row],[基礎Fire]]*テーブル1[[#This Row],[合計値]]/SUM(テーブル1[[#This Row],[基礎Shine]:[基礎Dark]])</f>
        <v>21.324271804215979</v>
      </c>
      <c r="V4" s="9">
        <f>テーブル1[[#This Row],[基礎Wind]]*テーブル1[[#This Row],[合計値]]/SUM(テーブル1[[#This Row],[基礎Shine]:[基礎Dark]])</f>
        <v>0</v>
      </c>
      <c r="W4" s="9">
        <f>テーブル1[[#This Row],[基礎Gaia]]*テーブル1[[#This Row],[合計値]]/SUM(テーブル1[[#This Row],[基礎Shine]:[基礎Dark]])</f>
        <v>0</v>
      </c>
      <c r="X4" s="9">
        <f>テーブル1[[#This Row],[基礎Aqua]]*テーブル1[[#This Row],[合計値]]/SUM(テーブル1[[#This Row],[基礎Shine]:[基礎Dark]])</f>
        <v>0</v>
      </c>
      <c r="Y4" s="9">
        <f>テーブル1[[#This Row],[基礎Dark]]*テーブル1[[#This Row],[合計値]]/SUM(テーブル1[[#This Row],[基礎Shine]:[基礎Dark]])</f>
        <v>0</v>
      </c>
      <c r="Z4" s="14">
        <v>9</v>
      </c>
      <c r="AA4" s="14">
        <v>4</v>
      </c>
      <c r="AB4" s="14">
        <v>7</v>
      </c>
      <c r="AC4" s="14">
        <v>13</v>
      </c>
      <c r="AD4" s="14">
        <v>15</v>
      </c>
      <c r="AE4" s="14"/>
      <c r="AF4" s="14"/>
      <c r="AG4" s="14">
        <v>3</v>
      </c>
      <c r="AH4" s="13" t="str">
        <f>"public static VariantMirageFairy[] "&amp;テーブル1[[#This Row],[Type]]&amp;";"</f>
        <v>public static VariantMirageFairy[] fire;</v>
      </c>
      <c r="AI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r(2, fire = v(t(2, "fire", 2, 20, m(1, 10, 0, 0, 0, 0), a(9, 4, 7, 13, 15, 0, 0, 3), c(0xFF6C01, 0xF9DFA4, 0xFF7324, 0xFF4000))));</v>
      </c>
      <c r="AJ4" s="13" t="str">
        <f>"item.mirageFairy."&amp;テーブル1[[#This Row],[Type]]&amp;".name="&amp;テーブル1[[#This Row],[英名]]</f>
        <v>item.mirageFairy.fire.name=Firia</v>
      </c>
      <c r="AK4" s="13" t="str">
        <f>"item.mirageFairy."&amp;テーブル1[[#This Row],[Type]]&amp;".name="&amp;テーブル1[[#This Row],[和名]]</f>
        <v>item.mirageFairy.fire.name=フィーリャ</v>
      </c>
      <c r="AL4" s="13"/>
    </row>
    <row r="5" spans="1:38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3">
        <v>5</v>
      </c>
      <c r="I5" s="8">
        <v>99</v>
      </c>
      <c r="J5" s="7">
        <v>10</v>
      </c>
      <c r="K5" s="7">
        <v>28</v>
      </c>
      <c r="L5" s="7">
        <v>24</v>
      </c>
      <c r="M5" s="7">
        <v>18</v>
      </c>
      <c r="N5" s="7">
        <v>18</v>
      </c>
      <c r="O5" s="7"/>
      <c r="P5" s="5">
        <f>2^((テーブル1[[#This Row],[レア]]-1)/4)</f>
        <v>2</v>
      </c>
      <c r="Q5" s="5">
        <f>0.5^(((テーブル1[[#This Row],[基礎Shine]]/MAX(テーブル1[[#This Row],[基礎Shine]:[基礎Dark]])+テーブル1[[#This Row],[基礎Fire]]/MAX(J5:O5)+テーブル1[[#This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R5" s="5">
        <f>テーブル1[[#This Row],[分散度倍率　]]*テーブル1[[#This Row],[レア度倍率]]</f>
        <v>1.4142135623730951</v>
      </c>
      <c r="S5" s="10">
        <f>テーブル1[[#This Row],[コスト]]*テーブル1[[#This Row],[効率]]</f>
        <v>140.00714267493643</v>
      </c>
      <c r="T5" s="9">
        <f>テーブル1[[#This Row],[基礎Shine]]*テーブル1[[#This Row],[合計値]]/SUM(テーブル1[[#This Row],[基礎Shine]:[基礎Dark]])</f>
        <v>14.286443130095554</v>
      </c>
      <c r="U5" s="9">
        <f>テーブル1[[#This Row],[基礎Fire]]*テーブル1[[#This Row],[合計値]]/SUM(テーブル1[[#This Row],[基礎Shine]:[基礎Dark]])</f>
        <v>40.002040764267555</v>
      </c>
      <c r="V5" s="9">
        <f>テーブル1[[#This Row],[基礎Wind]]*テーブル1[[#This Row],[合計値]]/SUM(テーブル1[[#This Row],[基礎Shine]:[基礎Dark]])</f>
        <v>34.28746351222933</v>
      </c>
      <c r="W5" s="9">
        <f>テーブル1[[#This Row],[基礎Gaia]]*テーブル1[[#This Row],[合計値]]/SUM(テーブル1[[#This Row],[基礎Shine]:[基礎Dark]])</f>
        <v>25.715597634171996</v>
      </c>
      <c r="X5" s="9">
        <f>テーブル1[[#This Row],[基礎Aqua]]*テーブル1[[#This Row],[合計値]]/SUM(テーブル1[[#This Row],[基礎Shine]:[基礎Dark]])</f>
        <v>25.715597634171996</v>
      </c>
      <c r="Y5" s="9">
        <f>テーブル1[[#This Row],[基礎Dark]]*テーブル1[[#This Row],[合計値]]/SUM(テーブル1[[#This Row],[基礎Shine]:[基礎Dark]])</f>
        <v>0</v>
      </c>
      <c r="Z5" s="14">
        <v>5</v>
      </c>
      <c r="AA5" s="14">
        <v>2</v>
      </c>
      <c r="AB5" s="14"/>
      <c r="AC5" s="14">
        <v>28</v>
      </c>
      <c r="AD5" s="14">
        <v>7</v>
      </c>
      <c r="AE5" s="14"/>
      <c r="AF5" s="14"/>
      <c r="AG5" s="14">
        <v>6</v>
      </c>
      <c r="AH5" s="13" t="str">
        <f>"public static VariantMirageFairy[] "&amp;テーブル1[[#This Row],[Type]]&amp;";"</f>
        <v>public static VariantMirageFairy[] sun;</v>
      </c>
      <c r="AI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r(3, sun = v(t(3, "sun", 5, 99, m(10, 28, 24, 18, 18, 0), a(5, 2, 0, 28, 7, 0, 0, 6), c(0xff2f00, 0xff972b, 0xff7500, 0xffe7b2))));</v>
      </c>
      <c r="AJ5" s="13" t="str">
        <f>"item.mirageFairy."&amp;テーブル1[[#This Row],[Type]]&amp;".name="&amp;テーブル1[[#This Row],[英名]]</f>
        <v>item.mirageFairy.sun.name=Sunia</v>
      </c>
      <c r="AK5" s="13" t="str">
        <f>"item.mirageFairy."&amp;テーブル1[[#This Row],[Type]]&amp;".name="&amp;テーブル1[[#This Row],[和名]]</f>
        <v>item.mirageFairy.sun.name=スーニャ</v>
      </c>
      <c r="AL5" s="13"/>
    </row>
    <row r="6" spans="1:38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3">
        <v>1</v>
      </c>
      <c r="I6" s="8">
        <v>83</v>
      </c>
      <c r="J6" s="7"/>
      <c r="K6" s="7"/>
      <c r="L6" s="7"/>
      <c r="M6" s="7">
        <v>10</v>
      </c>
      <c r="N6" s="7"/>
      <c r="O6" s="7">
        <v>15</v>
      </c>
      <c r="P6" s="5">
        <f>2^((テーブル1[[#This Row],[レア]]-1)/4)</f>
        <v>1</v>
      </c>
      <c r="Q6" s="5">
        <f>0.5^(((テーブル1[[#This Row],[基礎Shine]]/MAX(テーブル1[[#This Row],[基礎Shine]:[基礎Dark]])+テーブル1[[#This Row],[基礎Fire]]/MAX(J6:O6)+テーブル1[[#This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R6" s="5">
        <f>テーブル1[[#This Row],[分散度倍率　]]*テーブル1[[#This Row],[レア度倍率]]</f>
        <v>0.9117224885582168</v>
      </c>
      <c r="S6" s="10">
        <f>テーブル1[[#This Row],[コスト]]*テーブル1[[#This Row],[効率]]</f>
        <v>75.672966550331992</v>
      </c>
      <c r="T6" s="9">
        <f>テーブル1[[#This Row],[基礎Shine]]*テーブル1[[#This Row],[合計値]]/SUM(テーブル1[[#This Row],[基礎Shine]:[基礎Dark]])</f>
        <v>0</v>
      </c>
      <c r="U6" s="9">
        <f>テーブル1[[#This Row],[基礎Fire]]*テーブル1[[#This Row],[合計値]]/SUM(テーブル1[[#This Row],[基礎Shine]:[基礎Dark]])</f>
        <v>0</v>
      </c>
      <c r="V6" s="9">
        <f>テーブル1[[#This Row],[基礎Wind]]*テーブル1[[#This Row],[合計値]]/SUM(テーブル1[[#This Row],[基礎Shine]:[基礎Dark]])</f>
        <v>0</v>
      </c>
      <c r="W6" s="9">
        <f>テーブル1[[#This Row],[基礎Gaia]]*テーブル1[[#This Row],[合計値]]/SUM(テーブル1[[#This Row],[基礎Shine]:[基礎Dark]])</f>
        <v>30.269186620132796</v>
      </c>
      <c r="X6" s="9">
        <f>テーブル1[[#This Row],[基礎Aqua]]*テーブル1[[#This Row],[合計値]]/SUM(テーブル1[[#This Row],[基礎Shine]:[基礎Dark]])</f>
        <v>0</v>
      </c>
      <c r="Y6" s="9">
        <f>テーブル1[[#This Row],[基礎Dark]]*テーブル1[[#This Row],[合計値]]/SUM(テーブル1[[#This Row],[基礎Shine]:[基礎Dark]])</f>
        <v>45.4037799301992</v>
      </c>
      <c r="Z6" s="14">
        <v>6</v>
      </c>
      <c r="AA6" s="14">
        <v>1</v>
      </c>
      <c r="AB6" s="14">
        <v>4</v>
      </c>
      <c r="AC6" s="14"/>
      <c r="AD6" s="14"/>
      <c r="AE6" s="14"/>
      <c r="AF6" s="14">
        <v>5</v>
      </c>
      <c r="AG6" s="14">
        <v>3</v>
      </c>
      <c r="AH6" s="13" t="str">
        <f>"public static VariantMirageFairy[] "&amp;テーブル1[[#This Row],[Type]]&amp;";"</f>
        <v>public static VariantMirageFairy[] stone;</v>
      </c>
      <c r="AI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r(4, stone = v(t(4, "stone", 1, 83, m(0, 0, 0, 10, 0, 15), a(6, 1, 4, 0, 0, 0, 5, 3), c(0x333333, 0x8F8F8F, 0x686868, 0x747474))));</v>
      </c>
      <c r="AJ6" s="13" t="str">
        <f>"item.mirageFairy."&amp;テーブル1[[#This Row],[Type]]&amp;".name="&amp;テーブル1[[#This Row],[英名]]</f>
        <v>item.mirageFairy.stone.name=Stonia</v>
      </c>
      <c r="AK6" s="13" t="str">
        <f>"item.mirageFairy."&amp;テーブル1[[#This Row],[Type]]&amp;".name="&amp;テーブル1[[#This Row],[和名]]</f>
        <v>item.mirageFairy.stone.name=ストーニャ</v>
      </c>
      <c r="AL6" s="13"/>
    </row>
    <row r="7" spans="1:38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3">
        <v>1</v>
      </c>
      <c r="I7" s="8">
        <v>70</v>
      </c>
      <c r="J7" s="7"/>
      <c r="K7" s="7"/>
      <c r="L7" s="7"/>
      <c r="M7" s="7">
        <v>10</v>
      </c>
      <c r="N7" s="7">
        <v>3</v>
      </c>
      <c r="O7" s="7">
        <v>28</v>
      </c>
      <c r="P7" s="5">
        <f>2^((テーブル1[[#This Row],[レア]]-1)/4)</f>
        <v>1</v>
      </c>
      <c r="Q7" s="5">
        <f>0.5^(((テーブル1[[#This Row],[基礎Shine]]/MAX(テーブル1[[#This Row],[基礎Shine]:[基礎Dark]])+テーブル1[[#This Row],[基礎Fire]]/MAX(J7:O7)+テーブル1[[#This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R7" s="5">
        <f>テーブル1[[#This Row],[分散度倍率　]]*テーブル1[[#This Row],[レア度倍率]]</f>
        <v>0.9376639403055067</v>
      </c>
      <c r="S7" s="10">
        <f>テーブル1[[#This Row],[コスト]]*テーブル1[[#This Row],[効率]]</f>
        <v>65.636475821385474</v>
      </c>
      <c r="T7" s="9">
        <f>テーブル1[[#This Row],[基礎Shine]]*テーブル1[[#This Row],[合計値]]/SUM(テーブル1[[#This Row],[基礎Shine]:[基礎Dark]])</f>
        <v>0</v>
      </c>
      <c r="U7" s="9">
        <f>テーブル1[[#This Row],[基礎Fire]]*テーブル1[[#This Row],[合計値]]/SUM(テーブル1[[#This Row],[基礎Shine]:[基礎Dark]])</f>
        <v>0</v>
      </c>
      <c r="V7" s="9">
        <f>テーブル1[[#This Row],[基礎Wind]]*テーブル1[[#This Row],[合計値]]/SUM(テーブル1[[#This Row],[基礎Shine]:[基礎Dark]])</f>
        <v>0</v>
      </c>
      <c r="W7" s="9">
        <f>テーブル1[[#This Row],[基礎Gaia]]*テーブル1[[#This Row],[合計値]]/SUM(テーブル1[[#This Row],[基礎Shine]:[基礎Dark]])</f>
        <v>16.008896541801334</v>
      </c>
      <c r="X7" s="9">
        <f>テーブル1[[#This Row],[基礎Aqua]]*テーブル1[[#This Row],[合計値]]/SUM(テーブル1[[#This Row],[基礎Shine]:[基礎Dark]])</f>
        <v>4.8026689625404</v>
      </c>
      <c r="Y7" s="9">
        <f>テーブル1[[#This Row],[基礎Dark]]*テーブル1[[#This Row],[合計値]]/SUM(テーブル1[[#This Row],[基礎Shine]:[基礎Dark]])</f>
        <v>44.824910317043738</v>
      </c>
      <c r="Z7" s="14"/>
      <c r="AA7" s="14"/>
      <c r="AB7" s="14"/>
      <c r="AC7" s="14"/>
      <c r="AD7" s="14"/>
      <c r="AE7" s="14">
        <v>2</v>
      </c>
      <c r="AF7" s="14">
        <v>2</v>
      </c>
      <c r="AG7" s="14">
        <v>1</v>
      </c>
      <c r="AH7" s="13" t="str">
        <f>"public static VariantMirageFairy[] "&amp;テーブル1[[#This Row],[Type]]&amp;";"</f>
        <v>public static VariantMirageFairy[] dirt;</v>
      </c>
      <c r="AI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r(5, dirt = v(t(5, "dirt", 1, 70, m(0, 0, 0, 10, 3, 28), a(0, 0, 0, 0, 0, 2, 2, 1), c(0xB87440, 0xB9855C, 0x593D29, 0x914A18))));</v>
      </c>
      <c r="AJ7" s="13" t="str">
        <f>"item.mirageFairy."&amp;テーブル1[[#This Row],[Type]]&amp;".name="&amp;テーブル1[[#This Row],[英名]]</f>
        <v>item.mirageFairy.dirt.name=Dirtia</v>
      </c>
      <c r="AK7" s="13" t="str">
        <f>"item.mirageFairy."&amp;テーブル1[[#This Row],[Type]]&amp;".name="&amp;テーブル1[[#This Row],[和名]]</f>
        <v>item.mirageFairy.dirt.name=ディルチャ</v>
      </c>
      <c r="AL7" s="13"/>
    </row>
    <row r="8" spans="1:38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3">
        <v>2</v>
      </c>
      <c r="I8" s="8">
        <v>86</v>
      </c>
      <c r="J8" s="7"/>
      <c r="K8" s="7">
        <v>3</v>
      </c>
      <c r="L8" s="7"/>
      <c r="M8" s="7">
        <v>10</v>
      </c>
      <c r="N8" s="7">
        <v>4</v>
      </c>
      <c r="O8" s="7">
        <v>6</v>
      </c>
      <c r="P8" s="5">
        <f>2^((テーブル1[[#This Row],[レア]]-1)/4)</f>
        <v>1.189207115002721</v>
      </c>
      <c r="Q8" s="5">
        <f>0.5^(((テーブル1[[#This Row],[基礎Shine]]/MAX(テーブル1[[#This Row],[基礎Shine]:[基礎Dark]])+テーブル1[[#This Row],[基礎Fire]]/MAX(J8:O8)+テーブル1[[#This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R8" s="5">
        <f>テーブル1[[#This Row],[分散度倍率　]]*テーブル1[[#This Row],[レア度倍率]]</f>
        <v>0.99309249543703582</v>
      </c>
      <c r="S8" s="10">
        <f>テーブル1[[#This Row],[コスト]]*テーブル1[[#This Row],[効率]]</f>
        <v>85.405954607585073</v>
      </c>
      <c r="T8" s="9">
        <f>テーブル1[[#This Row],[基礎Shine]]*テーブル1[[#This Row],[合計値]]/SUM(テーブル1[[#This Row],[基礎Shine]:[基礎Dark]])</f>
        <v>0</v>
      </c>
      <c r="U8" s="9">
        <f>テーブル1[[#This Row],[基礎Fire]]*テーブル1[[#This Row],[合計値]]/SUM(テーブル1[[#This Row],[基礎Shine]:[基礎Dark]])</f>
        <v>11.13990712272849</v>
      </c>
      <c r="V8" s="9">
        <f>テーブル1[[#This Row],[基礎Wind]]*テーブル1[[#This Row],[合計値]]/SUM(テーブル1[[#This Row],[基礎Shine]:[基礎Dark]])</f>
        <v>0</v>
      </c>
      <c r="W8" s="9">
        <f>テーブル1[[#This Row],[基礎Gaia]]*テーブル1[[#This Row],[合計値]]/SUM(テーブル1[[#This Row],[基礎Shine]:[基礎Dark]])</f>
        <v>37.133023742428293</v>
      </c>
      <c r="X8" s="9">
        <f>テーブル1[[#This Row],[基礎Aqua]]*テーブル1[[#This Row],[合計値]]/SUM(テーブル1[[#This Row],[基礎Shine]:[基礎Dark]])</f>
        <v>14.853209496971317</v>
      </c>
      <c r="Y8" s="9">
        <f>テーブル1[[#This Row],[基礎Dark]]*テーブル1[[#This Row],[合計値]]/SUM(テーブル1[[#This Row],[基礎Shine]:[基礎Dark]])</f>
        <v>22.279814245456979</v>
      </c>
      <c r="Z8" s="14"/>
      <c r="AA8" s="14"/>
      <c r="AB8" s="14">
        <v>2</v>
      </c>
      <c r="AC8" s="14">
        <v>2</v>
      </c>
      <c r="AD8" s="14"/>
      <c r="AE8" s="14"/>
      <c r="AF8" s="14">
        <v>1</v>
      </c>
      <c r="AG8" s="14">
        <v>2</v>
      </c>
      <c r="AH8" s="13" t="str">
        <f>"public static VariantMirageFairy[] "&amp;テーブル1[[#This Row],[Type]]&amp;";"</f>
        <v>public static VariantMirageFairy[] iron;</v>
      </c>
      <c r="AI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r(6, iron = v(t(6, "iron", 2, 86, m(0, 3, 0, 10, 4, 6), a(0, 0, 2, 2, 0, 0, 1, 2), c(0xA0A0A0, 0xD8D8D8, 0x727272, 0xD8AF93))));</v>
      </c>
      <c r="AJ8" s="13" t="str">
        <f>"item.mirageFairy."&amp;テーブル1[[#This Row],[Type]]&amp;".name="&amp;テーブル1[[#This Row],[英名]]</f>
        <v>item.mirageFairy.iron.name=Ironia</v>
      </c>
      <c r="AK8" s="13" t="str">
        <f>"item.mirageFairy."&amp;テーブル1[[#This Row],[Type]]&amp;".name="&amp;テーブル1[[#This Row],[和名]]</f>
        <v>item.mirageFairy.iron.name=イローニャ</v>
      </c>
      <c r="AL8" s="13"/>
    </row>
    <row r="9" spans="1:38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3">
        <v>4</v>
      </c>
      <c r="I9" s="8">
        <v>76</v>
      </c>
      <c r="J9" s="7">
        <v>10</v>
      </c>
      <c r="K9" s="7">
        <v>13</v>
      </c>
      <c r="L9" s="7">
        <v>21</v>
      </c>
      <c r="M9" s="7">
        <v>26</v>
      </c>
      <c r="N9" s="7"/>
      <c r="O9" s="7"/>
      <c r="P9" s="5">
        <f>2^((テーブル1[[#This Row],[レア]]-1)/4)</f>
        <v>1.681792830507429</v>
      </c>
      <c r="Q9" s="5">
        <f>0.5^(((テーブル1[[#This Row],[基礎Shine]]/MAX(テーブル1[[#This Row],[基礎Shine]:[基礎Dark]])+テーブル1[[#This Row],[基礎Fire]]/MAX(J9:O9)+テーブル1[[#This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R9" s="5">
        <f>テーブル1[[#This Row],[分散度倍率　]]*テーブル1[[#This Row],[レア度倍率]]</f>
        <v>1.3301034541814087</v>
      </c>
      <c r="S9" s="10">
        <f>テーブル1[[#This Row],[コスト]]*テーブル1[[#This Row],[効率]]</f>
        <v>101.08786251778706</v>
      </c>
      <c r="T9" s="9">
        <f>テーブル1[[#This Row],[基礎Shine]]*テーブル1[[#This Row],[合計値]]/SUM(テーブル1[[#This Row],[基礎Shine]:[基礎Dark]])</f>
        <v>14.441123216826723</v>
      </c>
      <c r="U9" s="9">
        <f>テーブル1[[#This Row],[基礎Fire]]*テーブル1[[#This Row],[合計値]]/SUM(テーブル1[[#This Row],[基礎Shine]:[基礎Dark]])</f>
        <v>18.773460181874739</v>
      </c>
      <c r="V9" s="9">
        <f>テーブル1[[#This Row],[基礎Wind]]*テーブル1[[#This Row],[合計値]]/SUM(テーブル1[[#This Row],[基礎Shine]:[基礎Dark]])</f>
        <v>30.326358755336116</v>
      </c>
      <c r="W9" s="9">
        <f>テーブル1[[#This Row],[基礎Gaia]]*テーブル1[[#This Row],[合計値]]/SUM(テーブル1[[#This Row],[基礎Shine]:[基礎Dark]])</f>
        <v>37.546920363749479</v>
      </c>
      <c r="X9" s="9">
        <f>テーブル1[[#This Row],[基礎Aqua]]*テーブル1[[#This Row],[合計値]]/SUM(テーブル1[[#This Row],[基礎Shine]:[基礎Dark]])</f>
        <v>0</v>
      </c>
      <c r="Y9" s="9">
        <f>テーブル1[[#This Row],[基礎Dark]]*テーブル1[[#This Row],[合計値]]/SUM(テーブル1[[#This Row],[基礎Shine]:[基礎Dark]])</f>
        <v>0</v>
      </c>
      <c r="Z9" s="14"/>
      <c r="AA9" s="14"/>
      <c r="AB9" s="14">
        <v>1</v>
      </c>
      <c r="AC9" s="14">
        <v>4</v>
      </c>
      <c r="AD9" s="14"/>
      <c r="AE9" s="14"/>
      <c r="AF9" s="14">
        <v>17</v>
      </c>
      <c r="AG9" s="14">
        <v>8</v>
      </c>
      <c r="AH9" s="13" t="str">
        <f>"public static VariantMirageFairy[] "&amp;テーブル1[[#This Row],[Type]]&amp;";"</f>
        <v>public static VariantMirageFairy[] diamond;</v>
      </c>
      <c r="AI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r(7, diamond = v(t(7, "diamond", 4, 76, m(10, 13, 21, 26, 0, 0), a(0, 0, 1, 4, 0, 0, 17, 8), c(0x97FFE3, 0xD1FAF3, 0x70FFD9, 0x30DBBD))));</v>
      </c>
      <c r="AJ9" s="13" t="str">
        <f>"item.mirageFairy."&amp;テーブル1[[#This Row],[Type]]&amp;".name="&amp;テーブル1[[#This Row],[英名]]</f>
        <v>item.mirageFairy.diamond.name=Diamondia</v>
      </c>
      <c r="AK9" s="13" t="str">
        <f>"item.mirageFairy."&amp;テーブル1[[#This Row],[Type]]&amp;".name="&amp;テーブル1[[#This Row],[和名]]</f>
        <v>item.mirageFairy.diamond.name=ディアモンジャ</v>
      </c>
      <c r="AL9" s="13"/>
    </row>
    <row r="10" spans="1:38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3">
        <v>3</v>
      </c>
      <c r="I10" s="8">
        <v>54</v>
      </c>
      <c r="J10" s="7">
        <v>1</v>
      </c>
      <c r="K10" s="7">
        <v>35</v>
      </c>
      <c r="L10" s="7">
        <v>11</v>
      </c>
      <c r="M10" s="7">
        <v>10</v>
      </c>
      <c r="N10" s="7"/>
      <c r="O10" s="7">
        <v>6</v>
      </c>
      <c r="P10" s="5">
        <f>2^((テーブル1[[#This Row],[レア]]-1)/4)</f>
        <v>1.4142135623730951</v>
      </c>
      <c r="Q10" s="5">
        <f>0.5^(((テーブル1[[#This Row],[基礎Shine]]/MAX(テーブル1[[#This Row],[基礎Shine]:[基礎Dark]])+テーブル1[[#This Row],[基礎Fire]]/MAX(J10:O10)+テーブル1[[#This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10" s="5">
        <f>テーブル1[[#This Row],[分散度倍率　]]*テーブル1[[#This Row],[レア度倍率]]</f>
        <v>1.2657565939702802</v>
      </c>
      <c r="S10" s="10">
        <f>テーブル1[[#This Row],[コスト]]*テーブル1[[#This Row],[効率]]</f>
        <v>68.350856074395125</v>
      </c>
      <c r="T10" s="9">
        <f>テーブル1[[#This Row],[基礎Shine]]*テーブル1[[#This Row],[合計値]]/SUM(テーブル1[[#This Row],[基礎Shine]:[基礎Dark]])</f>
        <v>1.0849342234030972</v>
      </c>
      <c r="U10" s="9">
        <f>テーブル1[[#This Row],[基礎Fire]]*テーブル1[[#This Row],[合計値]]/SUM(テーブル1[[#This Row],[基礎Shine]:[基礎Dark]])</f>
        <v>37.972697819108404</v>
      </c>
      <c r="V10" s="9">
        <f>テーブル1[[#This Row],[基礎Wind]]*テーブル1[[#This Row],[合計値]]/SUM(テーブル1[[#This Row],[基礎Shine]:[基礎Dark]])</f>
        <v>11.93427645743407</v>
      </c>
      <c r="W10" s="9">
        <f>テーブル1[[#This Row],[基礎Gaia]]*テーブル1[[#This Row],[合計値]]/SUM(テーブル1[[#This Row],[基礎Shine]:[基礎Dark]])</f>
        <v>10.849342234030971</v>
      </c>
      <c r="X10" s="9">
        <f>テーブル1[[#This Row],[基礎Aqua]]*テーブル1[[#This Row],[合計値]]/SUM(テーブル1[[#This Row],[基礎Shine]:[基礎Dark]])</f>
        <v>0</v>
      </c>
      <c r="Y10" s="9">
        <f>テーブル1[[#This Row],[基礎Dark]]*テーブル1[[#This Row],[合計値]]/SUM(テーブル1[[#This Row],[基礎Shine]:[基礎Dark]])</f>
        <v>6.5096053404185836</v>
      </c>
      <c r="Z10" s="14"/>
      <c r="AA10" s="14"/>
      <c r="AB10" s="14"/>
      <c r="AC10" s="14">
        <v>7</v>
      </c>
      <c r="AD10" s="14">
        <v>2</v>
      </c>
      <c r="AE10" s="14"/>
      <c r="AF10" s="14">
        <v>10</v>
      </c>
      <c r="AG10" s="14">
        <v>7</v>
      </c>
      <c r="AH10" s="13" t="str">
        <f>"public static VariantMirageFairy[] "&amp;テーブル1[[#This Row],[Type]]&amp;";"</f>
        <v>public static VariantMirageFairy[] redstone;</v>
      </c>
      <c r="AI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r(8, redstone = v(t(8, "redstone", 3, 54, m(1, 35, 11, 10, 0, 6), a(0, 0, 0, 7, 2, 0, 10, 7), c(0xFF5959, 0xFF0000, 0xCD0000, 0xBA0000))));</v>
      </c>
      <c r="AJ10" s="13" t="str">
        <f>"item.mirageFairy."&amp;テーブル1[[#This Row],[Type]]&amp;".name="&amp;テーブル1[[#This Row],[英名]]</f>
        <v>item.mirageFairy.redstone.name=Redstonia</v>
      </c>
      <c r="AK10" s="13" t="str">
        <f>"item.mirageFairy."&amp;テーブル1[[#This Row],[Type]]&amp;".name="&amp;テーブル1[[#This Row],[和名]]</f>
        <v>item.mirageFairy.redstone.name=レドストーニャ</v>
      </c>
      <c r="AL10" s="13"/>
    </row>
    <row r="11" spans="1:38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3">
        <v>4</v>
      </c>
      <c r="I11" s="8">
        <v>48</v>
      </c>
      <c r="J11" s="7">
        <v>1</v>
      </c>
      <c r="K11" s="7">
        <v>18</v>
      </c>
      <c r="L11" s="7">
        <v>18</v>
      </c>
      <c r="M11" s="7">
        <v>12</v>
      </c>
      <c r="N11" s="7">
        <v>10</v>
      </c>
      <c r="O11" s="7"/>
      <c r="P11" s="5">
        <f>2^((テーブル1[[#This Row],[レア]]-1)/4)</f>
        <v>1.681792830507429</v>
      </c>
      <c r="Q11" s="5">
        <f>0.5^(((テーブル1[[#This Row],[基礎Shine]]/MAX(テーブル1[[#This Row],[基礎Shine]:[基礎Dark]])+テーブル1[[#This Row],[基礎Fire]]/MAX(J11:O11)+テーブル1[[#This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R11" s="5">
        <f>テーブル1[[#This Row],[分散度倍率　]]*テーブル1[[#This Row],[レア度倍率]]</f>
        <v>1.2264126171733489</v>
      </c>
      <c r="S11" s="10">
        <f>テーブル1[[#This Row],[コスト]]*テーブル1[[#This Row],[効率]]</f>
        <v>58.867805624320752</v>
      </c>
      <c r="T11" s="9">
        <f>テーブル1[[#This Row],[基礎Shine]]*テーブル1[[#This Row],[合計値]]/SUM(テーブル1[[#This Row],[基礎Shine]:[基礎Dark]])</f>
        <v>0.99775941736136864</v>
      </c>
      <c r="U11" s="9">
        <f>テーブル1[[#This Row],[基礎Fire]]*テーブル1[[#This Row],[合計値]]/SUM(テーブル1[[#This Row],[基礎Shine]:[基礎Dark]])</f>
        <v>17.959669512504636</v>
      </c>
      <c r="V11" s="9">
        <f>テーブル1[[#This Row],[基礎Wind]]*テーブル1[[#This Row],[合計値]]/SUM(テーブル1[[#This Row],[基礎Shine]:[基礎Dark]])</f>
        <v>17.959669512504636</v>
      </c>
      <c r="W11" s="9">
        <f>テーブル1[[#This Row],[基礎Gaia]]*テーブル1[[#This Row],[合計値]]/SUM(テーブル1[[#This Row],[基礎Shine]:[基礎Dark]])</f>
        <v>11.973113008336425</v>
      </c>
      <c r="X11" s="9">
        <f>テーブル1[[#This Row],[基礎Aqua]]*テーブル1[[#This Row],[合計値]]/SUM(テーブル1[[#This Row],[基礎Shine]:[基礎Dark]])</f>
        <v>9.9775941736136868</v>
      </c>
      <c r="Y11" s="9">
        <f>テーブル1[[#This Row],[基礎Dark]]*テーブル1[[#This Row],[合計値]]/SUM(テーブル1[[#This Row],[基礎Shine]:[基礎Dark]])</f>
        <v>0</v>
      </c>
      <c r="Z11" s="14">
        <v>11</v>
      </c>
      <c r="AA11" s="14">
        <v>7</v>
      </c>
      <c r="AB11" s="14">
        <v>6</v>
      </c>
      <c r="AC11" s="14">
        <v>4</v>
      </c>
      <c r="AD11" s="14"/>
      <c r="AE11" s="14">
        <v>1</v>
      </c>
      <c r="AF11" s="14">
        <v>4</v>
      </c>
      <c r="AG11" s="14">
        <v>3</v>
      </c>
      <c r="AH11" s="13" t="str">
        <f>"public static VariantMirageFairy[] "&amp;テーブル1[[#This Row],[Type]]&amp;";"</f>
        <v>public static VariantMirageFairy[] enderman;</v>
      </c>
      <c r="AI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r(9, enderman = v(t(9, "enderman", 4, 48, m(1, 18, 18, 12, 10, 0), a(11, 7, 6, 4, 0, 1, 4, 3), c(0x000000, 0x161616, 0x161616, 0xEF84FA))));</v>
      </c>
      <c r="AJ11" s="13" t="str">
        <f>"item.mirageFairy."&amp;テーブル1[[#This Row],[Type]]&amp;".name="&amp;テーブル1[[#This Row],[英名]]</f>
        <v>item.mirageFairy.enderman.name=Endermania</v>
      </c>
      <c r="AK11" s="13" t="str">
        <f>"item.mirageFairy."&amp;テーブル1[[#This Row],[Type]]&amp;".name="&amp;テーブル1[[#This Row],[和名]]</f>
        <v>item.mirageFairy.enderman.name=エンデルマーニャ</v>
      </c>
      <c r="AL11" s="13"/>
    </row>
    <row r="12" spans="1:38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3">
        <v>5</v>
      </c>
      <c r="I12" s="8">
        <v>95</v>
      </c>
      <c r="J12" s="7">
        <v>10</v>
      </c>
      <c r="K12" s="7">
        <v>24</v>
      </c>
      <c r="L12" s="7">
        <v>28</v>
      </c>
      <c r="M12" s="7">
        <v>9</v>
      </c>
      <c r="N12" s="7">
        <v>9</v>
      </c>
      <c r="O12" s="7">
        <v>25</v>
      </c>
      <c r="P12" s="5">
        <f>2^((テーブル1[[#This Row],[レア]]-1)/4)</f>
        <v>2</v>
      </c>
      <c r="Q12" s="5">
        <f>0.5^(((テーブル1[[#This Row],[基礎Shine]]/MAX(テーブル1[[#This Row],[基礎Shine]:[基礎Dark]])+テーブル1[[#This Row],[基礎Fire]]/MAX(J12:O12)+テーブル1[[#This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R12" s="5">
        <f>テーブル1[[#This Row],[分散度倍率　]]*テーブル1[[#This Row],[レア度倍率]]</f>
        <v>1.3660402567543954</v>
      </c>
      <c r="S12" s="10">
        <f>テーブル1[[#This Row],[コスト]]*テーブル1[[#This Row],[効率]]</f>
        <v>129.77382439166757</v>
      </c>
      <c r="T12" s="9">
        <f>テーブル1[[#This Row],[基礎Shine]]*テーブル1[[#This Row],[合計値]]/SUM(テーブル1[[#This Row],[基礎Shine]:[基礎Dark]])</f>
        <v>12.359411846825484</v>
      </c>
      <c r="U12" s="9">
        <f>テーブル1[[#This Row],[基礎Fire]]*テーブル1[[#This Row],[合計値]]/SUM(テーブル1[[#This Row],[基礎Shine]:[基礎Dark]])</f>
        <v>29.66258843238116</v>
      </c>
      <c r="V12" s="9">
        <f>テーブル1[[#This Row],[基礎Wind]]*テーブル1[[#This Row],[合計値]]/SUM(テーブル1[[#This Row],[基礎Shine]:[基礎Dark]])</f>
        <v>34.606353171111351</v>
      </c>
      <c r="W12" s="9">
        <f>テーブル1[[#This Row],[基礎Gaia]]*テーブル1[[#This Row],[合計値]]/SUM(テーブル1[[#This Row],[基礎Shine]:[基礎Dark]])</f>
        <v>11.123470662142935</v>
      </c>
      <c r="X12" s="9">
        <f>テーブル1[[#This Row],[基礎Aqua]]*テーブル1[[#This Row],[合計値]]/SUM(テーブル1[[#This Row],[基礎Shine]:[基礎Dark]])</f>
        <v>11.123470662142935</v>
      </c>
      <c r="Y12" s="9">
        <f>テーブル1[[#This Row],[基礎Dark]]*テーブル1[[#This Row],[合計値]]/SUM(テーブル1[[#This Row],[基礎Shine]:[基礎Dark]])</f>
        <v>30.898529617063705</v>
      </c>
      <c r="Z12" s="14"/>
      <c r="AA12" s="14"/>
      <c r="AB12" s="14"/>
      <c r="AC12" s="14">
        <v>6</v>
      </c>
      <c r="AD12" s="14"/>
      <c r="AE12" s="14"/>
      <c r="AF12" s="14">
        <v>3</v>
      </c>
      <c r="AG12" s="14">
        <v>6</v>
      </c>
      <c r="AH12" s="13" t="str">
        <f>"public static VariantMirageFairy[] "&amp;テーブル1[[#This Row],[Type]]&amp;";"</f>
        <v>public static VariantMirageFairy[] moon;</v>
      </c>
      <c r="AI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r(10, moon = v(t(10, "moon", 5, 95, m(10, 24, 28, 9, 9, 25), a(0, 0, 0, 6, 0, 0, 3, 6), c(0xD9E4FF, 0x747D93, 0x0C121F, 0x2D4272))));</v>
      </c>
      <c r="AJ12" s="13" t="str">
        <f>"item.mirageFairy."&amp;テーブル1[[#This Row],[Type]]&amp;".name="&amp;テーブル1[[#This Row],[英名]]</f>
        <v>item.mirageFairy.moon.name=Moonia</v>
      </c>
      <c r="AK12" s="13" t="str">
        <f>"item.mirageFairy."&amp;テーブル1[[#This Row],[Type]]&amp;".name="&amp;テーブル1[[#This Row],[和名]]</f>
        <v>item.mirageFairy.moon.name=モーニャ</v>
      </c>
      <c r="AL12" s="13"/>
    </row>
    <row r="13" spans="1:38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3">
        <v>1</v>
      </c>
      <c r="I13" s="8">
        <v>64</v>
      </c>
      <c r="J13" s="7">
        <v>1</v>
      </c>
      <c r="K13" s="7"/>
      <c r="L13" s="7"/>
      <c r="M13" s="7">
        <v>10</v>
      </c>
      <c r="N13" s="7"/>
      <c r="O13" s="7">
        <v>16</v>
      </c>
      <c r="P13" s="5">
        <f>2^((テーブル1[[#This Row],[レア]]-1)/4)</f>
        <v>1</v>
      </c>
      <c r="Q13" s="5">
        <f>0.5^(((テーブル1[[#This Row],[基礎Shine]]/MAX(テーブル1[[#This Row],[基礎Shine]:[基礎Dark]])+テーブル1[[#This Row],[基礎Fire]]/MAX(J13:O13)+テーブル1[[#This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R13" s="5">
        <f>テーブル1[[#This Row],[分散度倍率　]]*テーブル1[[#This Row],[レア度倍率]]</f>
        <v>0.90909312952755927</v>
      </c>
      <c r="S13" s="10">
        <f>テーブル1[[#This Row],[コスト]]*テーブル1[[#This Row],[効率]]</f>
        <v>58.181960289763794</v>
      </c>
      <c r="T13" s="9">
        <f>テーブル1[[#This Row],[基礎Shine]]*テーブル1[[#This Row],[合計値]]/SUM(テーブル1[[#This Row],[基礎Shine]:[基礎Dark]])</f>
        <v>2.1548874181393995</v>
      </c>
      <c r="U13" s="9">
        <f>テーブル1[[#This Row],[基礎Fire]]*テーブル1[[#This Row],[合計値]]/SUM(テーブル1[[#This Row],[基礎Shine]:[基礎Dark]])</f>
        <v>0</v>
      </c>
      <c r="V13" s="9">
        <f>テーブル1[[#This Row],[基礎Wind]]*テーブル1[[#This Row],[合計値]]/SUM(テーブル1[[#This Row],[基礎Shine]:[基礎Dark]])</f>
        <v>0</v>
      </c>
      <c r="W13" s="9">
        <f>テーブル1[[#This Row],[基礎Gaia]]*テーブル1[[#This Row],[合計値]]/SUM(テーブル1[[#This Row],[基礎Shine]:[基礎Dark]])</f>
        <v>21.548874181393995</v>
      </c>
      <c r="X13" s="9">
        <f>テーブル1[[#This Row],[基礎Aqua]]*テーブル1[[#This Row],[合計値]]/SUM(テーブル1[[#This Row],[基礎Shine]:[基礎Dark]])</f>
        <v>0</v>
      </c>
      <c r="Y13" s="9">
        <f>テーブル1[[#This Row],[基礎Dark]]*テーブル1[[#This Row],[合計値]]/SUM(テーブル1[[#This Row],[基礎Shine]:[基礎Dark]])</f>
        <v>34.478198690230393</v>
      </c>
      <c r="Z13" s="14">
        <v>2</v>
      </c>
      <c r="AA13" s="14">
        <v>1</v>
      </c>
      <c r="AB13" s="14"/>
      <c r="AC13" s="14"/>
      <c r="AD13" s="14"/>
      <c r="AE13" s="14"/>
      <c r="AF13" s="14">
        <v>6</v>
      </c>
      <c r="AG13" s="14">
        <v>3</v>
      </c>
      <c r="AH13" s="13" t="str">
        <f>"public static VariantMirageFairy[] "&amp;テーブル1[[#This Row],[Type]]&amp;";"</f>
        <v>public static VariantMirageFairy[] sand;</v>
      </c>
      <c r="AI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r(11, sand = v(t(11, "sand", 1, 64, m(1, 0, 0, 10, 0, 16), a(2, 1, 0, 0, 0, 0, 6, 3), c(0xB87440, 0xEEE4B6, 0xC2BC84, 0xD8D09B))));</v>
      </c>
      <c r="AJ13" s="13" t="str">
        <f>"item.mirageFairy."&amp;テーブル1[[#This Row],[Type]]&amp;".name="&amp;テーブル1[[#This Row],[英名]]</f>
        <v>item.mirageFairy.sand.name=Sandia</v>
      </c>
      <c r="AK13" s="13" t="str">
        <f>"item.mirageFairy."&amp;テーブル1[[#This Row],[Type]]&amp;".name="&amp;テーブル1[[#This Row],[和名]]</f>
        <v>item.mirageFairy.sand.name=サンジャ</v>
      </c>
      <c r="AL13" s="13"/>
    </row>
    <row r="14" spans="1:38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3">
        <v>3</v>
      </c>
      <c r="I14" s="8">
        <v>93</v>
      </c>
      <c r="J14" s="7">
        <v>1</v>
      </c>
      <c r="K14" s="7"/>
      <c r="L14" s="7">
        <v>9</v>
      </c>
      <c r="M14" s="7">
        <v>10</v>
      </c>
      <c r="N14" s="7"/>
      <c r="O14" s="7"/>
      <c r="P14" s="5">
        <f>2^((テーブル1[[#This Row],[レア]]-1)/4)</f>
        <v>1.4142135623730951</v>
      </c>
      <c r="Q14" s="5">
        <f>0.5^(((テーブル1[[#This Row],[基礎Shine]]/MAX(テーブル1[[#This Row],[基礎Shine]:[基礎Dark]])+テーブル1[[#This Row],[基礎Fire]]/MAX(J14:O14)+テーブル1[[#This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R14" s="5">
        <f>テーブル1[[#This Row],[分散度倍率　]]*テーブル1[[#This Row],[レア度倍率]]</f>
        <v>1.2311444133449163</v>
      </c>
      <c r="S14" s="10">
        <f>テーブル1[[#This Row],[コスト]]*テーブル1[[#This Row],[効率]]</f>
        <v>114.49643044107722</v>
      </c>
      <c r="T14" s="9">
        <f>テーブル1[[#This Row],[基礎Shine]]*テーブル1[[#This Row],[合計値]]/SUM(テーブル1[[#This Row],[基礎Shine]:[基礎Dark]])</f>
        <v>5.724821522053861</v>
      </c>
      <c r="U14" s="9">
        <f>テーブル1[[#This Row],[基礎Fire]]*テーブル1[[#This Row],[合計値]]/SUM(テーブル1[[#This Row],[基礎Shine]:[基礎Dark]])</f>
        <v>0</v>
      </c>
      <c r="V14" s="9">
        <f>テーブル1[[#This Row],[基礎Wind]]*テーブル1[[#This Row],[合計値]]/SUM(テーブル1[[#This Row],[基礎Shine]:[基礎Dark]])</f>
        <v>51.523393698484753</v>
      </c>
      <c r="W14" s="9">
        <f>テーブル1[[#This Row],[基礎Gaia]]*テーブル1[[#This Row],[合計値]]/SUM(テーブル1[[#This Row],[基礎Shine]:[基礎Dark]])</f>
        <v>57.248215220538611</v>
      </c>
      <c r="X14" s="9">
        <f>テーブル1[[#This Row],[基礎Aqua]]*テーブル1[[#This Row],[合計値]]/SUM(テーブル1[[#This Row],[基礎Shine]:[基礎Dark]])</f>
        <v>0</v>
      </c>
      <c r="Y14" s="9">
        <f>テーブル1[[#This Row],[基礎Dark]]*テーブル1[[#This Row],[合計値]]/SUM(テーブル1[[#This Row],[基礎Shine]:[基礎Dark]])</f>
        <v>0</v>
      </c>
      <c r="Z14" s="14"/>
      <c r="AA14" s="14"/>
      <c r="AB14" s="14">
        <v>1</v>
      </c>
      <c r="AC14" s="14">
        <v>3</v>
      </c>
      <c r="AD14" s="14"/>
      <c r="AE14" s="14"/>
      <c r="AF14" s="14">
        <v>1</v>
      </c>
      <c r="AG14" s="14">
        <v>12</v>
      </c>
      <c r="AH14" s="13" t="str">
        <f>"public static VariantMirageFairy[] "&amp;テーブル1[[#This Row],[Type]]&amp;";"</f>
        <v>public static VariantMirageFairy[] gold;</v>
      </c>
      <c r="AI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r(12, gold = v(t(12, "gold", 3, 93, m(1, 0, 9, 10, 0, 0), a(0, 0, 1, 3, 0, 0, 1, 12), c(0xA0A0A0, 0xFFFF0B, 0xDC7613, 0xDEDE00))));</v>
      </c>
      <c r="AJ14" s="13" t="str">
        <f>"item.mirageFairy."&amp;テーブル1[[#This Row],[Type]]&amp;".name="&amp;テーブル1[[#This Row],[英名]]</f>
        <v>item.mirageFairy.gold.name=Goldia</v>
      </c>
      <c r="AK14" s="13" t="str">
        <f>"item.mirageFairy."&amp;テーブル1[[#This Row],[Type]]&amp;".name="&amp;テーブル1[[#This Row],[和名]]</f>
        <v>item.mirageFairy.gold.name=ゴルジャ</v>
      </c>
      <c r="AL14" s="13"/>
    </row>
    <row r="15" spans="1:38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3">
        <v>2</v>
      </c>
      <c r="I15" s="8">
        <v>43</v>
      </c>
      <c r="J15" s="7"/>
      <c r="K15" s="7"/>
      <c r="L15" s="7"/>
      <c r="M15" s="7"/>
      <c r="N15" s="7">
        <v>10</v>
      </c>
      <c r="O15" s="7">
        <v>4</v>
      </c>
      <c r="P15" s="5">
        <f>2^((テーブル1[[#This Row],[レア]]-1)/4)</f>
        <v>1.189207115002721</v>
      </c>
      <c r="Q15" s="5">
        <f>0.5^(((テーブル1[[#This Row],[基礎Shine]]/MAX(テーブル1[[#This Row],[基礎Shine]:[基礎Dark]])+テーブル1[[#This Row],[基礎Fire]]/MAX(J15:O15)+テーブル1[[#This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R15" s="5">
        <f>テーブル1[[#This Row],[分散度倍率　]]*テーブル1[[#This Row],[レア度倍率]]</f>
        <v>1.1250584846888094</v>
      </c>
      <c r="S15" s="10">
        <f>テーブル1[[#This Row],[コスト]]*テーブル1[[#This Row],[効率]]</f>
        <v>48.377514841618805</v>
      </c>
      <c r="T15" s="9">
        <f>テーブル1[[#This Row],[基礎Shine]]*テーブル1[[#This Row],[合計値]]/SUM(テーブル1[[#This Row],[基礎Shine]:[基礎Dark]])</f>
        <v>0</v>
      </c>
      <c r="U15" s="9">
        <f>テーブル1[[#This Row],[基礎Fire]]*テーブル1[[#This Row],[合計値]]/SUM(テーブル1[[#This Row],[基礎Shine]:[基礎Dark]])</f>
        <v>0</v>
      </c>
      <c r="V15" s="9">
        <f>テーブル1[[#This Row],[基礎Wind]]*テーブル1[[#This Row],[合計値]]/SUM(テーブル1[[#This Row],[基礎Shine]:[基礎Dark]])</f>
        <v>0</v>
      </c>
      <c r="W15" s="9">
        <f>テーブル1[[#This Row],[基礎Gaia]]*テーブル1[[#This Row],[合計値]]/SUM(テーブル1[[#This Row],[基礎Shine]:[基礎Dark]])</f>
        <v>0</v>
      </c>
      <c r="X15" s="9">
        <f>テーブル1[[#This Row],[基礎Aqua]]*テーブル1[[#This Row],[合計値]]/SUM(テーブル1[[#This Row],[基礎Shine]:[基礎Dark]])</f>
        <v>34.555367744013431</v>
      </c>
      <c r="Y15" s="9">
        <f>テーブル1[[#This Row],[基礎Dark]]*テーブル1[[#This Row],[合計値]]/SUM(テーブル1[[#This Row],[基礎Shine]:[基礎Dark]])</f>
        <v>13.822147097605372</v>
      </c>
      <c r="Z15" s="14">
        <v>10</v>
      </c>
      <c r="AA15" s="14"/>
      <c r="AB15" s="14"/>
      <c r="AC15" s="14">
        <v>3</v>
      </c>
      <c r="AD15" s="14"/>
      <c r="AE15" s="14">
        <v>2</v>
      </c>
      <c r="AF15" s="14"/>
      <c r="AG15" s="14">
        <v>2</v>
      </c>
      <c r="AH15" s="13" t="str">
        <f>"public static VariantMirageFairy[] "&amp;テーブル1[[#This Row],[Type]]&amp;";"</f>
        <v>public static VariantMirageFairy[] spider;</v>
      </c>
      <c r="AI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r(13, spider = v(t(13, "spider", 2, 43, m(0, 0, 0, 0, 10, 4), a(10, 0, 0, 3, 0, 2, 0, 2), c(0x494422, 0x61554A, 0x52483F, 0xA80E0E))));</v>
      </c>
      <c r="AJ15" s="13" t="str">
        <f>"item.mirageFairy."&amp;テーブル1[[#This Row],[Type]]&amp;".name="&amp;テーブル1[[#This Row],[英名]]</f>
        <v>item.mirageFairy.spider.name=Spideria</v>
      </c>
      <c r="AK15" s="13" t="str">
        <f>"item.mirageFairy."&amp;テーブル1[[#This Row],[Type]]&amp;".name="&amp;テーブル1[[#This Row],[和名]]</f>
        <v>item.mirageFairy.spider.name=スピデーリャ</v>
      </c>
      <c r="AL15" s="13"/>
    </row>
    <row r="16" spans="1:38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3">
        <v>1</v>
      </c>
      <c r="I16" s="8">
        <v>49</v>
      </c>
      <c r="J16" s="7"/>
      <c r="K16" s="7">
        <v>8</v>
      </c>
      <c r="L16" s="7">
        <v>10</v>
      </c>
      <c r="M16" s="7">
        <v>5</v>
      </c>
      <c r="N16" s="7"/>
      <c r="O16" s="7">
        <v>8</v>
      </c>
      <c r="P16" s="5">
        <f>2^((テーブル1[[#This Row],[レア]]-1)/4)</f>
        <v>1</v>
      </c>
      <c r="Q16" s="5">
        <f>0.5^(((テーブル1[[#This Row],[基礎Shine]]/MAX(テーブル1[[#This Row],[基礎Shine]:[基礎Dark]])+テーブル1[[#This Row],[基礎Fire]]/MAX(J16:O16)+テーブル1[[#This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R16" s="5">
        <f>テーブル1[[#This Row],[分散度倍率　]]*テーブル1[[#This Row],[レア度倍率]]</f>
        <v>0.74742462431746925</v>
      </c>
      <c r="S16" s="10">
        <f>テーブル1[[#This Row],[コスト]]*テーブル1[[#This Row],[効率]]</f>
        <v>36.62380659155599</v>
      </c>
      <c r="T16" s="9">
        <f>テーブル1[[#This Row],[基礎Shine]]*テーブル1[[#This Row],[合計値]]/SUM(テーブル1[[#This Row],[基礎Shine]:[基礎Dark]])</f>
        <v>0</v>
      </c>
      <c r="U16" s="9">
        <f>テーブル1[[#This Row],[基礎Fire]]*テーブル1[[#This Row],[合計値]]/SUM(テーブル1[[#This Row],[基礎Shine]:[基礎Dark]])</f>
        <v>9.4513049268531582</v>
      </c>
      <c r="V16" s="9">
        <f>テーブル1[[#This Row],[基礎Wind]]*テーブル1[[#This Row],[合計値]]/SUM(テーブル1[[#This Row],[基礎Shine]:[基礎Dark]])</f>
        <v>11.814131158566449</v>
      </c>
      <c r="W16" s="9">
        <f>テーブル1[[#This Row],[基礎Gaia]]*テーブル1[[#This Row],[合計値]]/SUM(テーブル1[[#This Row],[基礎Shine]:[基礎Dark]])</f>
        <v>5.9070655792832243</v>
      </c>
      <c r="X16" s="9">
        <f>テーブル1[[#This Row],[基礎Aqua]]*テーブル1[[#This Row],[合計値]]/SUM(テーブル1[[#This Row],[基礎Shine]:[基礎Dark]])</f>
        <v>0</v>
      </c>
      <c r="Y16" s="9">
        <f>テーブル1[[#This Row],[基礎Dark]]*テーブル1[[#This Row],[合計値]]/SUM(テーブル1[[#This Row],[基礎Shine]:[基礎Dark]])</f>
        <v>9.4513049268531582</v>
      </c>
      <c r="Z16" s="14">
        <v>12</v>
      </c>
      <c r="AA16" s="14">
        <v>5</v>
      </c>
      <c r="AB16" s="14">
        <v>8</v>
      </c>
      <c r="AC16" s="14"/>
      <c r="AD16" s="14"/>
      <c r="AE16" s="14"/>
      <c r="AF16" s="14"/>
      <c r="AG16" s="14">
        <v>2</v>
      </c>
      <c r="AH16" s="13" t="str">
        <f>"public static VariantMirageFairy[] "&amp;テーブル1[[#This Row],[Type]]&amp;";"</f>
        <v>public static VariantMirageFairy[] skeleton;</v>
      </c>
      <c r="AI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r(14, skeleton = v(t(14, "skeleton", 1, 49, m(0, 8, 10, 5, 0, 8), a(12, 5, 8, 0, 0, 0, 0, 2), c(0xCACACA, 0xCFCFCF, 0xCFCFCF, 0x494949))));</v>
      </c>
      <c r="AJ16" s="13" t="str">
        <f>"item.mirageFairy."&amp;テーブル1[[#This Row],[Type]]&amp;".name="&amp;テーブル1[[#This Row],[英名]]</f>
        <v>item.mirageFairy.skeleton.name=Skeletonia</v>
      </c>
      <c r="AK16" s="13" t="str">
        <f>"item.mirageFairy."&amp;テーブル1[[#This Row],[Type]]&amp;".name="&amp;テーブル1[[#This Row],[和名]]</f>
        <v>item.mirageFairy.skeleton.name=スケレトーニャ</v>
      </c>
      <c r="AL16" s="13"/>
    </row>
    <row r="17" spans="1:38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3">
        <v>1</v>
      </c>
      <c r="I17" s="8">
        <v>55</v>
      </c>
      <c r="J17" s="7"/>
      <c r="K17" s="7">
        <v>9</v>
      </c>
      <c r="L17" s="7">
        <v>10</v>
      </c>
      <c r="M17" s="7"/>
      <c r="N17" s="7">
        <v>2</v>
      </c>
      <c r="O17" s="7">
        <v>9</v>
      </c>
      <c r="P17" s="5">
        <f>2^((テーブル1[[#This Row],[レア]]-1)/4)</f>
        <v>1</v>
      </c>
      <c r="Q17" s="5">
        <f>0.5^(((テーブル1[[#This Row],[基礎Shine]]/MAX(テーブル1[[#This Row],[基礎Shine]:[基礎Dark]])+テーブル1[[#This Row],[基礎Fire]]/MAX(J17:O17)+テーブル1[[#This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R17" s="5">
        <f>テーブル1[[#This Row],[分散度倍率　]]*テーブル1[[#This Row],[レア度倍率]]</f>
        <v>0.75785828325519911</v>
      </c>
      <c r="S17" s="10">
        <f>テーブル1[[#This Row],[コスト]]*テーブル1[[#This Row],[効率]]</f>
        <v>41.682205579035951</v>
      </c>
      <c r="T17" s="9">
        <f>テーブル1[[#This Row],[基礎Shine]]*テーブル1[[#This Row],[合計値]]/SUM(テーブル1[[#This Row],[基礎Shine]:[基礎Dark]])</f>
        <v>0</v>
      </c>
      <c r="U17" s="9">
        <f>テーブル1[[#This Row],[基礎Fire]]*テーブル1[[#This Row],[合計値]]/SUM(テーブル1[[#This Row],[基礎Shine]:[基礎Dark]])</f>
        <v>12.504661673710785</v>
      </c>
      <c r="V17" s="9">
        <f>テーブル1[[#This Row],[基礎Wind]]*テーブル1[[#This Row],[合計値]]/SUM(テーブル1[[#This Row],[基礎Shine]:[基礎Dark]])</f>
        <v>13.894068526345317</v>
      </c>
      <c r="W17" s="9">
        <f>テーブル1[[#This Row],[基礎Gaia]]*テーブル1[[#This Row],[合計値]]/SUM(テーブル1[[#This Row],[基礎Shine]:[基礎Dark]])</f>
        <v>0</v>
      </c>
      <c r="X17" s="9">
        <f>テーブル1[[#This Row],[基礎Aqua]]*テーブル1[[#This Row],[合計値]]/SUM(テーブル1[[#This Row],[基礎Shine]:[基礎Dark]])</f>
        <v>2.7788137052690636</v>
      </c>
      <c r="Y17" s="9">
        <f>テーブル1[[#This Row],[基礎Dark]]*テーブル1[[#This Row],[合計値]]/SUM(テーブル1[[#This Row],[基礎Shine]:[基礎Dark]])</f>
        <v>12.504661673710785</v>
      </c>
      <c r="Z17" s="14">
        <v>13</v>
      </c>
      <c r="AA17" s="14"/>
      <c r="AB17" s="14">
        <v>6</v>
      </c>
      <c r="AC17" s="14"/>
      <c r="AD17" s="14"/>
      <c r="AE17" s="14">
        <v>4</v>
      </c>
      <c r="AF17" s="14"/>
      <c r="AG17" s="14">
        <v>1</v>
      </c>
      <c r="AH17" s="13" t="str">
        <f>"public static VariantMirageFairy[] "&amp;テーブル1[[#This Row],[Type]]&amp;";"</f>
        <v>public static VariantMirageFairy[] zombie;</v>
      </c>
      <c r="AI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r(15, zombie = v(t(15, "zombie", 1, 55, m(0, 9, 10, 0, 2, 9), a(13, 0, 6, 0, 0, 4, 0, 1), c(0x2B4219, 0x00AAAA, 0x322976, 0x2B4219))));</v>
      </c>
      <c r="AJ17" s="13" t="str">
        <f>"item.mirageFairy."&amp;テーブル1[[#This Row],[Type]]&amp;".name="&amp;テーブル1[[#This Row],[英名]]</f>
        <v>item.mirageFairy.zombie.name=Zombia</v>
      </c>
      <c r="AK17" s="13" t="str">
        <f>"item.mirageFairy."&amp;テーブル1[[#This Row],[Type]]&amp;".name="&amp;テーブル1[[#This Row],[和名]]</f>
        <v>item.mirageFairy.zombie.name=ゾンビャ</v>
      </c>
      <c r="AL17" s="13"/>
    </row>
    <row r="18" spans="1:38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3">
        <v>2</v>
      </c>
      <c r="I18" s="8">
        <v>35</v>
      </c>
      <c r="J18" s="7"/>
      <c r="K18" s="7"/>
      <c r="L18" s="7">
        <v>10</v>
      </c>
      <c r="M18" s="7">
        <v>5</v>
      </c>
      <c r="N18" s="7">
        <v>12</v>
      </c>
      <c r="O18" s="7">
        <v>4</v>
      </c>
      <c r="P18" s="5">
        <f>2^((テーブル1[[#This Row],[レア]]-1)/4)</f>
        <v>1.189207115002721</v>
      </c>
      <c r="Q18" s="5">
        <f>0.5^(((テーブル1[[#This Row],[基礎Shine]]/MAX(テーブル1[[#This Row],[基礎Shine]:[基礎Dark]])+テーブル1[[#This Row],[基礎Fire]]/MAX(J18:O18)+テーブル1[[#This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R18" s="5">
        <f>テーブル1[[#This Row],[分散度倍率　]]*テーブル1[[#This Row],[レア度倍率]]</f>
        <v>0.9548416039104165</v>
      </c>
      <c r="S18" s="10">
        <f>テーブル1[[#This Row],[コスト]]*テーブル1[[#This Row],[効率]]</f>
        <v>33.419456136864575</v>
      </c>
      <c r="T18" s="9">
        <f>テーブル1[[#This Row],[基礎Shine]]*テーブル1[[#This Row],[合計値]]/SUM(テーブル1[[#This Row],[基礎Shine]:[基礎Dark]])</f>
        <v>0</v>
      </c>
      <c r="U18" s="9">
        <f>テーブル1[[#This Row],[基礎Fire]]*テーブル1[[#This Row],[合計値]]/SUM(テーブル1[[#This Row],[基礎Shine]:[基礎Dark]])</f>
        <v>0</v>
      </c>
      <c r="V18" s="9">
        <f>テーブル1[[#This Row],[基礎Wind]]*テーブル1[[#This Row],[合計値]]/SUM(テーブル1[[#This Row],[基礎Shine]:[基礎Dark]])</f>
        <v>10.780469721569217</v>
      </c>
      <c r="W18" s="9">
        <f>テーブル1[[#This Row],[基礎Gaia]]*テーブル1[[#This Row],[合計値]]/SUM(テーブル1[[#This Row],[基礎Shine]:[基礎Dark]])</f>
        <v>5.3902348607846085</v>
      </c>
      <c r="X18" s="9">
        <f>テーブル1[[#This Row],[基礎Aqua]]*テーブル1[[#This Row],[合計値]]/SUM(テーブル1[[#This Row],[基礎Shine]:[基礎Dark]])</f>
        <v>12.936563665883062</v>
      </c>
      <c r="Y18" s="9">
        <f>テーブル1[[#This Row],[基礎Dark]]*テーブル1[[#This Row],[合計値]]/SUM(テーブル1[[#This Row],[基礎Shine]:[基礎Dark]])</f>
        <v>4.3121878886276868</v>
      </c>
      <c r="Z18" s="14">
        <v>10</v>
      </c>
      <c r="AA18" s="14"/>
      <c r="AB18" s="14"/>
      <c r="AC18" s="14">
        <v>2</v>
      </c>
      <c r="AD18" s="14">
        <v>7</v>
      </c>
      <c r="AE18" s="14">
        <v>2</v>
      </c>
      <c r="AF18" s="14"/>
      <c r="AG18" s="14">
        <v>3</v>
      </c>
      <c r="AH18" s="13" t="str">
        <f>"public static VariantMirageFairy[] "&amp;テーブル1[[#This Row],[Type]]&amp;";"</f>
        <v>public static VariantMirageFairy[] creeper;</v>
      </c>
      <c r="AI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r(16, creeper = v(t(16, "creeper", 2, 35, m(0, 0, 10, 5, 12, 4), a(10, 0, 0, 2, 7, 2, 0, 3), c(0x5BAA53, 0xD6FFCF, 0x5EE74C, 0x000000))));</v>
      </c>
      <c r="AJ18" s="13" t="str">
        <f>"item.mirageFairy."&amp;テーブル1[[#This Row],[Type]]&amp;".name="&amp;テーブル1[[#This Row],[英名]]</f>
        <v>item.mirageFairy.creeper.name=Creeperia</v>
      </c>
      <c r="AK18" s="13" t="str">
        <f>"item.mirageFairy."&amp;テーブル1[[#This Row],[Type]]&amp;".name="&amp;テーブル1[[#This Row],[和名]]</f>
        <v>item.mirageFairy.creeper.name=クレペーリャ</v>
      </c>
      <c r="AL18" s="13"/>
    </row>
    <row r="19" spans="1:38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3">
        <v>2</v>
      </c>
      <c r="I19" s="8">
        <v>31</v>
      </c>
      <c r="J19" s="7"/>
      <c r="K19" s="7"/>
      <c r="L19" s="7"/>
      <c r="M19" s="7"/>
      <c r="N19" s="7">
        <v>10</v>
      </c>
      <c r="O19" s="7">
        <v>5</v>
      </c>
      <c r="P19" s="5">
        <f>2^((テーブル1[[#This Row],[レア]]-1)/4)</f>
        <v>1.189207115002721</v>
      </c>
      <c r="Q19" s="5">
        <f>0.5^(((テーブル1[[#This Row],[基礎Shine]]/MAX(テーブル1[[#This Row],[基礎Shine]:[基礎Dark]])+テーブル1[[#This Row],[基礎Fire]]/MAX(J19:O19)+テーブル1[[#This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R19" s="5">
        <f>テーブル1[[#This Row],[分散度倍率　]]*テーブル1[[#This Row],[レア度倍率]]</f>
        <v>1.1095694720678451</v>
      </c>
      <c r="S19" s="10">
        <f>テーブル1[[#This Row],[コスト]]*テーブル1[[#This Row],[効率]]</f>
        <v>34.396653634103195</v>
      </c>
      <c r="T19" s="9">
        <f>テーブル1[[#This Row],[基礎Shine]]*テーブル1[[#This Row],[合計値]]/SUM(テーブル1[[#This Row],[基礎Shine]:[基礎Dark]])</f>
        <v>0</v>
      </c>
      <c r="U19" s="9">
        <f>テーブル1[[#This Row],[基礎Fire]]*テーブル1[[#This Row],[合計値]]/SUM(テーブル1[[#This Row],[基礎Shine]:[基礎Dark]])</f>
        <v>0</v>
      </c>
      <c r="V19" s="9">
        <f>テーブル1[[#This Row],[基礎Wind]]*テーブル1[[#This Row],[合計値]]/SUM(テーブル1[[#This Row],[基礎Shine]:[基礎Dark]])</f>
        <v>0</v>
      </c>
      <c r="W19" s="9">
        <f>テーブル1[[#This Row],[基礎Gaia]]*テーブル1[[#This Row],[合計値]]/SUM(テーブル1[[#This Row],[基礎Shine]:[基礎Dark]])</f>
        <v>0</v>
      </c>
      <c r="X19" s="9">
        <f>テーブル1[[#This Row],[基礎Aqua]]*テーブル1[[#This Row],[合計値]]/SUM(テーブル1[[#This Row],[基礎Shine]:[基礎Dark]])</f>
        <v>22.931102422735464</v>
      </c>
      <c r="Y19" s="9">
        <f>テーブル1[[#This Row],[基礎Dark]]*テーブル1[[#This Row],[合計値]]/SUM(テーブル1[[#This Row],[基礎Shine]:[基礎Dark]])</f>
        <v>11.465551211367732</v>
      </c>
      <c r="Z19" s="14"/>
      <c r="AA19" s="14"/>
      <c r="AB19" s="14"/>
      <c r="AC19" s="14"/>
      <c r="AD19" s="14"/>
      <c r="AE19" s="14">
        <v>1</v>
      </c>
      <c r="AF19" s="14"/>
      <c r="AG19" s="14">
        <v>2</v>
      </c>
      <c r="AH19" s="13" t="str">
        <f>"public static VariantMirageFairy[] "&amp;テーブル1[[#This Row],[Type]]&amp;";"</f>
        <v>public static VariantMirageFairy[] wheat;</v>
      </c>
      <c r="AI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r(17, wheat = v(t(17, "wheat", 2, 31, m(0, 0, 0, 0, 10, 5), a(0, 0, 0, 0, 0, 1, 0, 2), c(0x168700, 0xD5DA45, 0x716125, 0x9E8714))));</v>
      </c>
      <c r="AJ19" s="13" t="str">
        <f>"item.mirageFairy."&amp;テーブル1[[#This Row],[Type]]&amp;".name="&amp;テーブル1[[#This Row],[英名]]</f>
        <v>item.mirageFairy.wheat.name=Wheatia</v>
      </c>
      <c r="AK19" s="13" t="str">
        <f>"item.mirageFairy."&amp;テーブル1[[#This Row],[Type]]&amp;".name="&amp;テーブル1[[#This Row],[和名]]</f>
        <v>item.mirageFairy.wheat.name=ウェアーチャ</v>
      </c>
      <c r="AL19" s="13"/>
    </row>
    <row r="20" spans="1:38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3">
        <v>3</v>
      </c>
      <c r="I20" s="8">
        <v>28</v>
      </c>
      <c r="J20" s="7"/>
      <c r="K20" s="7"/>
      <c r="L20" s="7">
        <v>1</v>
      </c>
      <c r="M20" s="7">
        <v>1</v>
      </c>
      <c r="N20" s="7">
        <v>10</v>
      </c>
      <c r="O20" s="7"/>
      <c r="P20" s="5">
        <f>2^((テーブル1[[#This Row],[レア]]-1)/4)</f>
        <v>1.4142135623730951</v>
      </c>
      <c r="Q20" s="5">
        <f>0.5^(((テーブル1[[#This Row],[基礎Shine]]/MAX(テーブル1[[#This Row],[基礎Shine]:[基礎Dark]])+テーブル1[[#This Row],[基礎Fire]]/MAX(J20:O20)+テーブル1[[#This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R20" s="5">
        <f>テーブル1[[#This Row],[分散度倍率　]]*テーブル1[[#This Row],[レア度倍率]]</f>
        <v>1.3755418181397439</v>
      </c>
      <c r="S20" s="10">
        <f>テーブル1[[#This Row],[コスト]]*テーブル1[[#This Row],[効率]]</f>
        <v>38.515170907912825</v>
      </c>
      <c r="T20" s="9">
        <f>テーブル1[[#This Row],[基礎Shine]]*テーブル1[[#This Row],[合計値]]/SUM(テーブル1[[#This Row],[基礎Shine]:[基礎Dark]])</f>
        <v>0</v>
      </c>
      <c r="U20" s="9">
        <f>テーブル1[[#This Row],[基礎Fire]]*テーブル1[[#This Row],[合計値]]/SUM(テーブル1[[#This Row],[基礎Shine]:[基礎Dark]])</f>
        <v>0</v>
      </c>
      <c r="V20" s="9">
        <f>テーブル1[[#This Row],[基礎Wind]]*テーブル1[[#This Row],[合計値]]/SUM(テーブル1[[#This Row],[基礎Shine]:[基礎Dark]])</f>
        <v>3.209597575659402</v>
      </c>
      <c r="W20" s="9">
        <f>テーブル1[[#This Row],[基礎Gaia]]*テーブル1[[#This Row],[合計値]]/SUM(テーブル1[[#This Row],[基礎Shine]:[基礎Dark]])</f>
        <v>3.209597575659402</v>
      </c>
      <c r="X20" s="9">
        <f>テーブル1[[#This Row],[基礎Aqua]]*テーブル1[[#This Row],[合計値]]/SUM(テーブル1[[#This Row],[基礎Shine]:[基礎Dark]])</f>
        <v>32.095975756594022</v>
      </c>
      <c r="Y20" s="9">
        <f>テーブル1[[#This Row],[基礎Dark]]*テーブル1[[#This Row],[合計値]]/SUM(テーブル1[[#This Row],[基礎Shine]:[基礎Dark]])</f>
        <v>0</v>
      </c>
      <c r="Z20" s="14"/>
      <c r="AA20" s="14"/>
      <c r="AB20" s="14"/>
      <c r="AC20" s="14"/>
      <c r="AD20" s="14"/>
      <c r="AE20" s="14">
        <v>3</v>
      </c>
      <c r="AF20" s="14"/>
      <c r="AG20" s="14">
        <v>11</v>
      </c>
      <c r="AH20" s="13" t="str">
        <f>"public static VariantMirageFairy[] "&amp;テーブル1[[#This Row],[Type]]&amp;";"</f>
        <v>public static VariantMirageFairy[] lilac;</v>
      </c>
      <c r="AI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r(18, lilac = v(t(18, "lilac", 3, 28, m(0, 0, 1, 1, 10, 0), a(0, 0, 0, 0, 0, 3, 0, 11), c(0x63D700, 0xF0C9FF, 0xDC8CE6, 0xA22CFF))));</v>
      </c>
      <c r="AJ20" s="13" t="str">
        <f>"item.mirageFairy."&amp;テーブル1[[#This Row],[Type]]&amp;".name="&amp;テーブル1[[#This Row],[英名]]</f>
        <v>item.mirageFairy.lilac.name=Lilacia</v>
      </c>
      <c r="AK20" s="13" t="str">
        <f>"item.mirageFairy."&amp;テーブル1[[#This Row],[Type]]&amp;".name="&amp;テーブル1[[#This Row],[和名]]</f>
        <v>item.mirageFairy.lilac.name=リラーキャ</v>
      </c>
      <c r="AL20" s="13"/>
    </row>
    <row r="21" spans="1:38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3">
        <v>1</v>
      </c>
      <c r="I21" s="8">
        <v>19</v>
      </c>
      <c r="J21" s="7">
        <v>1</v>
      </c>
      <c r="K21" s="7">
        <v>5</v>
      </c>
      <c r="L21" s="7">
        <v>1</v>
      </c>
      <c r="M21" s="7">
        <v>10</v>
      </c>
      <c r="N21" s="7">
        <v>4</v>
      </c>
      <c r="O21" s="7"/>
      <c r="P21" s="5">
        <f>2^((テーブル1[[#This Row],[レア]]-1)/4)</f>
        <v>1</v>
      </c>
      <c r="Q21" s="5">
        <f>0.5^(((テーブル1[[#This Row],[基礎Shine]]/MAX(テーブル1[[#This Row],[基礎Shine]:[基礎Dark]])+テーブル1[[#This Row],[基礎Fire]]/MAX(J21:O21)+テーブル1[[#This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21" s="5">
        <f>テーブル1[[#This Row],[分散度倍率　]]*テーブル1[[#This Row],[レア度倍率]]</f>
        <v>0.85856543643775374</v>
      </c>
      <c r="S21" s="10">
        <f>テーブル1[[#This Row],[コスト]]*テーブル1[[#This Row],[効率]]</f>
        <v>16.312743292317322</v>
      </c>
      <c r="T21" s="9">
        <f>テーブル1[[#This Row],[基礎Shine]]*テーブル1[[#This Row],[合計値]]/SUM(テーブル1[[#This Row],[基礎Shine]:[基礎Dark]])</f>
        <v>0.77679729963415822</v>
      </c>
      <c r="U21" s="9">
        <f>テーブル1[[#This Row],[基礎Fire]]*テーブル1[[#This Row],[合計値]]/SUM(テーブル1[[#This Row],[基礎Shine]:[基礎Dark]])</f>
        <v>3.883986498170791</v>
      </c>
      <c r="V21" s="9">
        <f>テーブル1[[#This Row],[基礎Wind]]*テーブル1[[#This Row],[合計値]]/SUM(テーブル1[[#This Row],[基礎Shine]:[基礎Dark]])</f>
        <v>0.77679729963415822</v>
      </c>
      <c r="W21" s="9">
        <f>テーブル1[[#This Row],[基礎Gaia]]*テーブル1[[#This Row],[合計値]]/SUM(テーブル1[[#This Row],[基礎Shine]:[基礎Dark]])</f>
        <v>7.767972996341582</v>
      </c>
      <c r="X21" s="9">
        <f>テーブル1[[#This Row],[基礎Aqua]]*テーブル1[[#This Row],[合計値]]/SUM(テーブル1[[#This Row],[基礎Shine]:[基礎Dark]])</f>
        <v>3.1071891985366329</v>
      </c>
      <c r="Y21" s="9">
        <f>テーブル1[[#This Row],[基礎Dark]]*テーブル1[[#This Row],[合計値]]/SUM(テーブル1[[#This Row],[基礎Shine]:[基礎Dark]])</f>
        <v>0</v>
      </c>
      <c r="Z21" s="14">
        <v>1</v>
      </c>
      <c r="AA21" s="14"/>
      <c r="AB21" s="14"/>
      <c r="AC21" s="14">
        <v>12</v>
      </c>
      <c r="AD21" s="14">
        <v>8</v>
      </c>
      <c r="AE21" s="14"/>
      <c r="AF21" s="14"/>
      <c r="AG21" s="14">
        <v>3</v>
      </c>
      <c r="AH21" s="13" t="str">
        <f>"public static VariantMirageFairy[] "&amp;テーブル1[[#This Row],[Type]]&amp;";"</f>
        <v>public static VariantMirageFairy[] torch;</v>
      </c>
      <c r="AI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r(19, torch = v(t(19, "torch", 1, 19, m(1, 5, 1, 10, 4, 0), a(1, 0, 0, 12, 8, 0, 0, 3), c(0xFFFFFF, 0xFFC52C, 0xFF5800, 0xFFE6A5))));</v>
      </c>
      <c r="AJ21" s="13" t="str">
        <f>"item.mirageFairy."&amp;テーブル1[[#This Row],[Type]]&amp;".name="&amp;テーブル1[[#This Row],[英名]]</f>
        <v>item.mirageFairy.torch.name=Torchia</v>
      </c>
      <c r="AK21" s="13" t="str">
        <f>"item.mirageFairy."&amp;テーブル1[[#This Row],[Type]]&amp;".name="&amp;テーブル1[[#This Row],[和名]]</f>
        <v>item.mirageFairy.torch.name=トルキャ</v>
      </c>
      <c r="AL21" s="13"/>
    </row>
    <row r="22" spans="1:38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3">
        <v>2</v>
      </c>
      <c r="I22" s="8">
        <v>58</v>
      </c>
      <c r="J22" s="7"/>
      <c r="K22" s="7">
        <v>22</v>
      </c>
      <c r="L22" s="7"/>
      <c r="M22" s="7">
        <v>8</v>
      </c>
      <c r="N22" s="7">
        <v>10</v>
      </c>
      <c r="O22" s="7"/>
      <c r="P22" s="5">
        <f>2^((テーブル1[[#This Row],[レア]]-1)/4)</f>
        <v>1.189207115002721</v>
      </c>
      <c r="Q22" s="5">
        <f>0.5^(((テーブル1[[#This Row],[基礎Shine]]/MAX(テーブル1[[#This Row],[基礎Shine]:[基礎Dark]])+テーブル1[[#This Row],[基礎Fire]]/MAX(J22:O22)+テーブル1[[#This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R22" s="5">
        <f>テーブル1[[#This Row],[分散度倍率　]]*テーブル1[[#This Row],[レア度倍率]]</f>
        <v>1.0616907781254958</v>
      </c>
      <c r="S22" s="10">
        <f>テーブル1[[#This Row],[コスト]]*テーブル1[[#This Row],[効率]]</f>
        <v>61.578065131278755</v>
      </c>
      <c r="T22" s="9">
        <f>テーブル1[[#This Row],[基礎Shine]]*テーブル1[[#This Row],[合計値]]/SUM(テーブル1[[#This Row],[基礎Shine]:[基礎Dark]])</f>
        <v>0</v>
      </c>
      <c r="U22" s="9">
        <f>テーブル1[[#This Row],[基礎Fire]]*テーブル1[[#This Row],[合計値]]/SUM(テーブル1[[#This Row],[基礎Shine]:[基礎Dark]])</f>
        <v>33.867935822203314</v>
      </c>
      <c r="V22" s="9">
        <f>テーブル1[[#This Row],[基礎Wind]]*テーブル1[[#This Row],[合計値]]/SUM(テーブル1[[#This Row],[基礎Shine]:[基礎Dark]])</f>
        <v>0</v>
      </c>
      <c r="W22" s="9">
        <f>テーブル1[[#This Row],[基礎Gaia]]*テーブル1[[#This Row],[合計値]]/SUM(テーブル1[[#This Row],[基礎Shine]:[基礎Dark]])</f>
        <v>12.31561302625575</v>
      </c>
      <c r="X22" s="9">
        <f>テーブル1[[#This Row],[基礎Aqua]]*テーブル1[[#This Row],[合計値]]/SUM(テーブル1[[#This Row],[基礎Shine]:[基礎Dark]])</f>
        <v>15.394516282819689</v>
      </c>
      <c r="Y22" s="9">
        <f>テーブル1[[#This Row],[基礎Dark]]*テーブル1[[#This Row],[合計値]]/SUM(テーブル1[[#This Row],[基礎Shine]:[基礎Dark]])</f>
        <v>0</v>
      </c>
      <c r="Z22" s="14">
        <v>7</v>
      </c>
      <c r="AA22" s="14">
        <v>3</v>
      </c>
      <c r="AB22" s="14">
        <v>1</v>
      </c>
      <c r="AC22" s="14">
        <v>15</v>
      </c>
      <c r="AD22" s="14">
        <v>18</v>
      </c>
      <c r="AE22" s="14"/>
      <c r="AF22" s="14"/>
      <c r="AG22" s="14">
        <v>1</v>
      </c>
      <c r="AH22" s="13" t="str">
        <f>"public static VariantMirageFairy[] "&amp;テーブル1[[#This Row],[Type]]&amp;";"</f>
        <v>public static VariantMirageFairy[] lava;</v>
      </c>
      <c r="AI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r(20, lava = v(t(20, "lava", 2, 58, m(0, 22, 0, 8, 10, 0), a(7, 3, 1, 15, 18, 0, 0, 1), c(0xCD4208, 0xEDB54A, 0xCC4108, 0x4C1500))));</v>
      </c>
      <c r="AJ22" s="13" t="str">
        <f>"item.mirageFairy."&amp;テーブル1[[#This Row],[Type]]&amp;".name="&amp;テーブル1[[#This Row],[英名]]</f>
        <v>item.mirageFairy.lava.name=Lavia</v>
      </c>
      <c r="AK22" s="13" t="str">
        <f>"item.mirageFairy."&amp;テーブル1[[#This Row],[Type]]&amp;".name="&amp;テーブル1[[#This Row],[和名]]</f>
        <v>item.mirageFairy.lava.name=ラービャ</v>
      </c>
      <c r="AL22" s="13"/>
    </row>
    <row r="23" spans="1:38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3">
        <v>4</v>
      </c>
      <c r="I23" s="8">
        <v>98</v>
      </c>
      <c r="J23" s="7">
        <v>10</v>
      </c>
      <c r="K23" s="7">
        <v>16</v>
      </c>
      <c r="L23" s="7">
        <v>16</v>
      </c>
      <c r="M23" s="7">
        <v>9</v>
      </c>
      <c r="N23" s="7">
        <v>9</v>
      </c>
      <c r="O23" s="7">
        <v>38</v>
      </c>
      <c r="P23" s="5">
        <f>2^((テーブル1[[#This Row],[レア]]-1)/4)</f>
        <v>1.681792830507429</v>
      </c>
      <c r="Q23" s="5">
        <f>0.5^(((テーブル1[[#This Row],[基礎Shine]]/MAX(テーブル1[[#This Row],[基礎Shine]:[基礎Dark]])+テーブル1[[#This Row],[基礎Fire]]/MAX(J23:O23)+テーブル1[[#This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R23" s="5">
        <f>テーブル1[[#This Row],[分散度倍率　]]*テーブル1[[#This Row],[レア度倍率]]</f>
        <v>1.3511712407893626</v>
      </c>
      <c r="S23" s="10">
        <f>テーブル1[[#This Row],[コスト]]*テーブル1[[#This Row],[効率]]</f>
        <v>132.41478159735755</v>
      </c>
      <c r="T23" s="9">
        <f>テーブル1[[#This Row],[基礎Shine]]*テーブル1[[#This Row],[合計値]]/SUM(テーブル1[[#This Row],[基礎Shine]:[基礎Dark]])</f>
        <v>13.511712407893627</v>
      </c>
      <c r="U23" s="9">
        <f>テーブル1[[#This Row],[基礎Fire]]*テーブル1[[#This Row],[合計値]]/SUM(テーブル1[[#This Row],[基礎Shine]:[基礎Dark]])</f>
        <v>21.618739852629805</v>
      </c>
      <c r="V23" s="9">
        <f>テーブル1[[#This Row],[基礎Wind]]*テーブル1[[#This Row],[合計値]]/SUM(テーブル1[[#This Row],[基礎Shine]:[基礎Dark]])</f>
        <v>21.618739852629805</v>
      </c>
      <c r="W23" s="9">
        <f>テーブル1[[#This Row],[基礎Gaia]]*テーブル1[[#This Row],[合計値]]/SUM(テーブル1[[#This Row],[基礎Shine]:[基礎Dark]])</f>
        <v>12.160541167104263</v>
      </c>
      <c r="X23" s="9">
        <f>テーブル1[[#This Row],[基礎Aqua]]*テーブル1[[#This Row],[合計値]]/SUM(テーブル1[[#This Row],[基礎Shine]:[基礎Dark]])</f>
        <v>12.160541167104263</v>
      </c>
      <c r="Y23" s="9">
        <f>テーブル1[[#This Row],[基礎Dark]]*テーブル1[[#This Row],[合計値]]/SUM(テーブル1[[#This Row],[基礎Shine]:[基礎Dark]])</f>
        <v>51.344507149995785</v>
      </c>
      <c r="Z23" s="14"/>
      <c r="AA23" s="14"/>
      <c r="AB23" s="14"/>
      <c r="AC23" s="14">
        <v>7</v>
      </c>
      <c r="AD23" s="14">
        <v>6</v>
      </c>
      <c r="AE23" s="14"/>
      <c r="AF23" s="14">
        <v>1</v>
      </c>
      <c r="AG23" s="14">
        <v>7</v>
      </c>
      <c r="AH23" s="13" t="str">
        <f>"public static VariantMirageFairy[] "&amp;テーブル1[[#This Row],[Type]]&amp;";"</f>
        <v>public static VariantMirageFairy[] star;</v>
      </c>
      <c r="AI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r(21, star = v(t(21, "star", 4, 98, m(10, 16, 16, 9, 9, 38), a(0, 0, 0, 7, 6, 0, 1, 7), c(0xffffff, 0x2C2C2E, 0x0E0E10, 0x191919))));</v>
      </c>
      <c r="AJ23" s="13" t="str">
        <f>"item.mirageFairy."&amp;テーブル1[[#This Row],[Type]]&amp;".name="&amp;テーブル1[[#This Row],[英名]]</f>
        <v>item.mirageFairy.star.name=Staria</v>
      </c>
      <c r="AK23" s="13" t="str">
        <f>"item.mirageFairy."&amp;テーブル1[[#This Row],[Type]]&amp;".name="&amp;テーブル1[[#This Row],[和名]]</f>
        <v>item.mirageFairy.star.name=スターリャ</v>
      </c>
      <c r="AL23" s="13"/>
    </row>
    <row r="24" spans="1:38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3">
        <v>2</v>
      </c>
      <c r="I24" s="8">
        <v>77</v>
      </c>
      <c r="J24" s="7"/>
      <c r="K24" s="7"/>
      <c r="L24" s="7"/>
      <c r="M24" s="7">
        <v>10</v>
      </c>
      <c r="N24" s="7"/>
      <c r="O24" s="7">
        <v>8</v>
      </c>
      <c r="P24" s="5">
        <f>2^((テーブル1[[#This Row],[レア]]-1)/4)</f>
        <v>1.189207115002721</v>
      </c>
      <c r="Q24" s="5">
        <f>0.5^(((テーブル1[[#This Row],[基礎Shine]]/MAX(テーブル1[[#This Row],[基礎Shine]:[基礎Dark]])+テーブル1[[#This Row],[基礎Fire]]/MAX(J24:O24)+テーブル1[[#This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24" s="5">
        <f>テーブル1[[#This Row],[分散度倍率　]]*テーブル1[[#This Row],[レア度倍率]]</f>
        <v>1.0643701824533598</v>
      </c>
      <c r="S24" s="10">
        <f>テーブル1[[#This Row],[コスト]]*テーブル1[[#This Row],[効率]]</f>
        <v>81.956504048908698</v>
      </c>
      <c r="T24" s="9">
        <f>テーブル1[[#This Row],[基礎Shine]]*テーブル1[[#This Row],[合計値]]/SUM(テーブル1[[#This Row],[基礎Shine]:[基礎Dark]])</f>
        <v>0</v>
      </c>
      <c r="U24" s="9">
        <f>テーブル1[[#This Row],[基礎Fire]]*テーブル1[[#This Row],[合計値]]/SUM(テーブル1[[#This Row],[基礎Shine]:[基礎Dark]])</f>
        <v>0</v>
      </c>
      <c r="V24" s="9">
        <f>テーブル1[[#This Row],[基礎Wind]]*テーブル1[[#This Row],[合計値]]/SUM(テーブル1[[#This Row],[基礎Shine]:[基礎Dark]])</f>
        <v>0</v>
      </c>
      <c r="W24" s="9">
        <f>テーブル1[[#This Row],[基礎Gaia]]*テーブル1[[#This Row],[合計値]]/SUM(テーブル1[[#This Row],[基礎Shine]:[基礎Dark]])</f>
        <v>45.531391138282608</v>
      </c>
      <c r="X24" s="9">
        <f>テーブル1[[#This Row],[基礎Aqua]]*テーブル1[[#This Row],[合計値]]/SUM(テーブル1[[#This Row],[基礎Shine]:[基礎Dark]])</f>
        <v>0</v>
      </c>
      <c r="Y24" s="9">
        <f>テーブル1[[#This Row],[基礎Dark]]*テーブル1[[#This Row],[合計値]]/SUM(テーブル1[[#This Row],[基礎Shine]:[基礎Dark]])</f>
        <v>36.42511291062609</v>
      </c>
      <c r="Z24" s="14">
        <v>3</v>
      </c>
      <c r="AA24" s="14"/>
      <c r="AB24" s="14"/>
      <c r="AC24" s="14"/>
      <c r="AD24" s="14"/>
      <c r="AE24" s="14"/>
      <c r="AF24" s="14">
        <v>6</v>
      </c>
      <c r="AG24" s="14">
        <v>2</v>
      </c>
      <c r="AH24" s="13" t="str">
        <f>"public static VariantMirageFairy[] "&amp;テーブル1[[#This Row],[Type]]&amp;";"</f>
        <v>public static VariantMirageFairy[] gravel;</v>
      </c>
      <c r="AI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r(22, gravel = v(t(22, "gravel", 2, 77, m(0, 0, 0, 10, 0, 8), a(3, 0, 0, 0, 0, 0, 6, 2), c(0x333333, 0xC0B5B6, 0x968B8E, 0x63565C))));</v>
      </c>
      <c r="AJ24" s="13" t="str">
        <f>"item.mirageFairy."&amp;テーブル1[[#This Row],[Type]]&amp;".name="&amp;テーブル1[[#This Row],[英名]]</f>
        <v>item.mirageFairy.gravel.name=Gravelia</v>
      </c>
      <c r="AK24" s="13" t="str">
        <f>"item.mirageFairy."&amp;テーブル1[[#This Row],[Type]]&amp;".name="&amp;テーブル1[[#This Row],[和名]]</f>
        <v>item.mirageFairy.gravel.name=グラベーリャ</v>
      </c>
      <c r="AL24" s="13"/>
    </row>
    <row r="25" spans="1:38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3">
        <v>4</v>
      </c>
      <c r="I25" s="8">
        <v>73</v>
      </c>
      <c r="J25" s="7">
        <v>10</v>
      </c>
      <c r="K25" s="7">
        <v>16</v>
      </c>
      <c r="L25" s="7">
        <v>15</v>
      </c>
      <c r="M25" s="7"/>
      <c r="N25" s="7"/>
      <c r="O25" s="7">
        <v>36</v>
      </c>
      <c r="P25" s="5">
        <f>2^((テーブル1[[#This Row],[レア]]-1)/4)</f>
        <v>1.681792830507429</v>
      </c>
      <c r="Q25" s="5">
        <f>0.5^(((テーブル1[[#This Row],[基礎Shine]]/MAX(テーブル1[[#This Row],[基礎Shine]:[基礎Dark]])+テーブル1[[#This Row],[基礎Fire]]/MAX(J25:O25)+テーブル1[[#This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R25" s="5">
        <f>テーブル1[[#This Row],[分散度倍率　]]*テーブル1[[#This Row],[レア度倍率]]</f>
        <v>1.4361657100787466</v>
      </c>
      <c r="S25" s="10">
        <f>テーブル1[[#This Row],[コスト]]*テーブル1[[#This Row],[効率]]</f>
        <v>104.8400968357485</v>
      </c>
      <c r="T25" s="9">
        <f>テーブル1[[#This Row],[基礎Shine]]*テーブル1[[#This Row],[合計値]]/SUM(テーブル1[[#This Row],[基礎Shine]:[基礎Dark]])</f>
        <v>13.61559699165565</v>
      </c>
      <c r="U25" s="9">
        <f>テーブル1[[#This Row],[基礎Fire]]*テーブル1[[#This Row],[合計値]]/SUM(テーブル1[[#This Row],[基礎Shine]:[基礎Dark]])</f>
        <v>21.784955186649039</v>
      </c>
      <c r="V25" s="9">
        <f>テーブル1[[#This Row],[基礎Wind]]*テーブル1[[#This Row],[合計値]]/SUM(テーブル1[[#This Row],[基礎Shine]:[基礎Dark]])</f>
        <v>20.423395487483475</v>
      </c>
      <c r="W25" s="9">
        <f>テーブル1[[#This Row],[基礎Gaia]]*テーブル1[[#This Row],[合計値]]/SUM(テーブル1[[#This Row],[基礎Shine]:[基礎Dark]])</f>
        <v>0</v>
      </c>
      <c r="X25" s="9">
        <f>テーブル1[[#This Row],[基礎Aqua]]*テーブル1[[#This Row],[合計値]]/SUM(テーブル1[[#This Row],[基礎Shine]:[基礎Dark]])</f>
        <v>0</v>
      </c>
      <c r="Y25" s="9">
        <f>テーブル1[[#This Row],[基礎Dark]]*テーブル1[[#This Row],[合計値]]/SUM(テーブル1[[#This Row],[基礎Shine]:[基礎Dark]])</f>
        <v>49.016149169960336</v>
      </c>
      <c r="Z25" s="14"/>
      <c r="AA25" s="14"/>
      <c r="AB25" s="14"/>
      <c r="AC25" s="14">
        <v>2</v>
      </c>
      <c r="AD25" s="14"/>
      <c r="AE25" s="14"/>
      <c r="AF25" s="14">
        <v>15</v>
      </c>
      <c r="AG25" s="14">
        <v>9</v>
      </c>
      <c r="AH25" s="13" t="str">
        <f>"public static VariantMirageFairy[] "&amp;テーブル1[[#This Row],[Type]]&amp;";"</f>
        <v>public static VariantMirageFairy[] emerald;</v>
      </c>
      <c r="AI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r(23, emerald = v(t(23, "emerald", 4, 73, m(10, 16, 15, 0, 0, 36), a(0, 0, 0, 2, 0, 0, 15, 9), c(0x9FF9B5, 0x81F99E, 0x17DD62, 0x008A25))));</v>
      </c>
      <c r="AJ25" s="13" t="str">
        <f>"item.mirageFairy."&amp;テーブル1[[#This Row],[Type]]&amp;".name="&amp;テーブル1[[#This Row],[英名]]</f>
        <v>item.mirageFairy.emerald.name=Emeraldia</v>
      </c>
      <c r="AK25" s="13" t="str">
        <f>"item.mirageFairy."&amp;テーブル1[[#This Row],[Type]]&amp;".name="&amp;テーブル1[[#This Row],[和名]]</f>
        <v>item.mirageFairy.emerald.name=エメラルジャ</v>
      </c>
      <c r="AL25" s="13"/>
    </row>
    <row r="26" spans="1:38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3">
        <v>4</v>
      </c>
      <c r="I26" s="8">
        <v>62</v>
      </c>
      <c r="J26" s="7">
        <v>2</v>
      </c>
      <c r="K26" s="7"/>
      <c r="L26" s="7">
        <v>8</v>
      </c>
      <c r="M26" s="7">
        <v>10</v>
      </c>
      <c r="N26" s="7">
        <v>18</v>
      </c>
      <c r="O26" s="7"/>
      <c r="P26" s="5">
        <f>2^((テーブル1[[#This Row],[レア]]-1)/4)</f>
        <v>1.681792830507429</v>
      </c>
      <c r="Q26" s="5">
        <f>0.5^(((テーブル1[[#This Row],[基礎Shine]]/MAX(テーブル1[[#This Row],[基礎Shine]:[基礎Dark]])+テーブル1[[#This Row],[基礎Fire]]/MAX(J26:O26)+テーブル1[[#This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R26" s="5">
        <f>テーブル1[[#This Row],[分散度倍率　]]*テーブル1[[#This Row],[レア度倍率]]</f>
        <v>1.4417067843579312</v>
      </c>
      <c r="S26" s="10">
        <f>テーブル1[[#This Row],[コスト]]*テーブル1[[#This Row],[効率]]</f>
        <v>89.385820630191731</v>
      </c>
      <c r="T26" s="9">
        <f>テーブル1[[#This Row],[基礎Shine]]*テーブル1[[#This Row],[合計値]]/SUM(テーブル1[[#This Row],[基礎Shine]:[基礎Dark]])</f>
        <v>4.7045168752732494</v>
      </c>
      <c r="U26" s="9">
        <f>テーブル1[[#This Row],[基礎Fire]]*テーブル1[[#This Row],[合計値]]/SUM(テーブル1[[#This Row],[基礎Shine]:[基礎Dark]])</f>
        <v>0</v>
      </c>
      <c r="V26" s="9">
        <f>テーブル1[[#This Row],[基礎Wind]]*テーブル1[[#This Row],[合計値]]/SUM(テーブル1[[#This Row],[基礎Shine]:[基礎Dark]])</f>
        <v>18.818067501092997</v>
      </c>
      <c r="W26" s="9">
        <f>テーブル1[[#This Row],[基礎Gaia]]*テーブル1[[#This Row],[合計値]]/SUM(テーブル1[[#This Row],[基礎Shine]:[基礎Dark]])</f>
        <v>23.522584376366247</v>
      </c>
      <c r="X26" s="9">
        <f>テーブル1[[#This Row],[基礎Aqua]]*テーブル1[[#This Row],[合計値]]/SUM(テーブル1[[#This Row],[基礎Shine]:[基礎Dark]])</f>
        <v>42.340651877459237</v>
      </c>
      <c r="Y26" s="9">
        <f>テーブル1[[#This Row],[基礎Dark]]*テーブル1[[#This Row],[合計値]]/SUM(テーブル1[[#This Row],[基礎Shine]:[基礎Dark]])</f>
        <v>0</v>
      </c>
      <c r="Z26" s="14"/>
      <c r="AA26" s="14"/>
      <c r="AB26" s="14"/>
      <c r="AC26" s="14"/>
      <c r="AD26" s="14"/>
      <c r="AE26" s="14"/>
      <c r="AF26" s="14">
        <v>13</v>
      </c>
      <c r="AG26" s="14">
        <v>10</v>
      </c>
      <c r="AH26" s="13" t="str">
        <f>"public static VariantMirageFairy[] "&amp;テーブル1[[#This Row],[Type]]&amp;";"</f>
        <v>public static VariantMirageFairy[] lapislazuli;</v>
      </c>
      <c r="AI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r(24, lapislazuli = v(t(24, "lapislazuli", 4, 62, m(2, 0, 8, 10, 18, 0), a(0, 0, 0, 0, 0, 0, 13, 10), c(0xA2B7E8, 0x4064EC, 0x224BD5, 0x0A33C2))));</v>
      </c>
      <c r="AJ26" s="13" t="str">
        <f>"item.mirageFairy."&amp;テーブル1[[#This Row],[Type]]&amp;".name="&amp;テーブル1[[#This Row],[英名]]</f>
        <v>item.mirageFairy.lapislazuli.name=Lapislazulia</v>
      </c>
      <c r="AK26" s="13" t="str">
        <f>"item.mirageFairy."&amp;テーブル1[[#This Row],[Type]]&amp;".name="&amp;テーブル1[[#This Row],[和名]]</f>
        <v>item.mirageFairy.lapislazuli.name=ラピスラズーリャ</v>
      </c>
      <c r="AL26" s="13"/>
    </row>
    <row r="27" spans="1:38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3">
        <v>5</v>
      </c>
      <c r="I27" s="8">
        <v>61</v>
      </c>
      <c r="J27" s="7">
        <v>3</v>
      </c>
      <c r="K27" s="7"/>
      <c r="L27" s="7">
        <v>34</v>
      </c>
      <c r="M27" s="7"/>
      <c r="N27" s="7">
        <v>10</v>
      </c>
      <c r="O27" s="7"/>
      <c r="P27" s="5">
        <f>2^((テーブル1[[#This Row],[レア]]-1)/4)</f>
        <v>2</v>
      </c>
      <c r="Q27" s="5">
        <f>0.5^(((テーブル1[[#This Row],[基礎Shine]]/MAX(テーブル1[[#This Row],[基礎Shine]:[基礎Dark]])+テーブル1[[#This Row],[基礎Fire]]/MAX(J27:O27)+テーブル1[[#This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R27" s="5">
        <f>テーブル1[[#This Row],[分散度倍率　]]*テーブル1[[#This Row],[レア度倍率]]</f>
        <v>1.8967498344001581</v>
      </c>
      <c r="S27" s="10">
        <f>テーブル1[[#This Row],[コスト]]*テーブル1[[#This Row],[効率]]</f>
        <v>115.70173989840964</v>
      </c>
      <c r="T27" s="9">
        <f>テーブル1[[#This Row],[基礎Shine]]*テーブル1[[#This Row],[合計値]]/SUM(テーブル1[[#This Row],[基礎Shine]:[基礎Dark]])</f>
        <v>7.3852174403240198</v>
      </c>
      <c r="U27" s="9">
        <f>テーブル1[[#This Row],[基礎Fire]]*テーブル1[[#This Row],[合計値]]/SUM(テーブル1[[#This Row],[基礎Shine]:[基礎Dark]])</f>
        <v>0</v>
      </c>
      <c r="V27" s="9">
        <f>テーブル1[[#This Row],[基礎Wind]]*テーブル1[[#This Row],[合計値]]/SUM(テーブル1[[#This Row],[基礎Shine]:[基礎Dark]])</f>
        <v>83.699130990338887</v>
      </c>
      <c r="W27" s="9">
        <f>テーブル1[[#This Row],[基礎Gaia]]*テーブル1[[#This Row],[合計値]]/SUM(テーブル1[[#This Row],[基礎Shine]:[基礎Dark]])</f>
        <v>0</v>
      </c>
      <c r="X27" s="9">
        <f>テーブル1[[#This Row],[基礎Aqua]]*テーブル1[[#This Row],[合計値]]/SUM(テーブル1[[#This Row],[基礎Shine]:[基礎Dark]])</f>
        <v>24.617391467746732</v>
      </c>
      <c r="Y27" s="9">
        <f>テーブル1[[#This Row],[基礎Dark]]*テーブル1[[#This Row],[合計値]]/SUM(テーブル1[[#This Row],[基礎Shine]:[基礎Dark]])</f>
        <v>0</v>
      </c>
      <c r="Z27" s="14">
        <v>20</v>
      </c>
      <c r="AA27" s="14"/>
      <c r="AB27" s="14"/>
      <c r="AC27" s="14">
        <v>2</v>
      </c>
      <c r="AD27" s="14"/>
      <c r="AE27" s="14">
        <v>2</v>
      </c>
      <c r="AF27" s="14"/>
      <c r="AG27" s="14">
        <v>4</v>
      </c>
      <c r="AH27" s="13" t="str">
        <f>"public static VariantMirageFairy[] "&amp;テーブル1[[#This Row],[Type]]&amp;";"</f>
        <v>public static VariantMirageFairy[] enderdragon;</v>
      </c>
      <c r="AI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r(25, enderdragon = v(t(25, "enderdragon", 5, 61, m(3, 0, 34, 0, 10, 0), a(20, 0, 0, 2, 0, 2, 0, 4), c(0x000000, 0x181818, 0x181818, 0xA500E2))));</v>
      </c>
      <c r="AJ27" s="13" t="str">
        <f>"item.mirageFairy."&amp;テーブル1[[#This Row],[Type]]&amp;".name="&amp;テーブル1[[#This Row],[英名]]</f>
        <v>item.mirageFairy.enderdragon.name=Enderedragonia</v>
      </c>
      <c r="AK27" s="13" t="str">
        <f>"item.mirageFairy."&amp;テーブル1[[#This Row],[Type]]&amp;".name="&amp;テーブル1[[#This Row],[和名]]</f>
        <v>item.mirageFairy.enderdragon.name=エンデレドラゴーニャ</v>
      </c>
      <c r="AL27" s="13"/>
    </row>
    <row r="28" spans="1:38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3">
        <v>4</v>
      </c>
      <c r="I28" s="8">
        <v>69</v>
      </c>
      <c r="J28" s="7"/>
      <c r="K28" s="7">
        <v>11</v>
      </c>
      <c r="L28" s="7">
        <v>10</v>
      </c>
      <c r="M28" s="7">
        <v>4</v>
      </c>
      <c r="N28" s="7">
        <v>1</v>
      </c>
      <c r="O28" s="7"/>
      <c r="P28" s="5">
        <f>2^((テーブル1[[#This Row],[レア]]-1)/4)</f>
        <v>1.681792830507429</v>
      </c>
      <c r="Q28" s="5">
        <f>0.5^(((テーブル1[[#This Row],[基礎Shine]]/MAX(テーブル1[[#This Row],[基礎Shine]:[基礎Dark]])+テーブル1[[#This Row],[基礎Fire]]/MAX(J28:O28)+テーブル1[[#This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R28" s="5">
        <f>テーブル1[[#This Row],[分散度倍率　]]*テーブル1[[#This Row],[レア度倍率]]</f>
        <v>1.392109531539284</v>
      </c>
      <c r="S28" s="10">
        <f>テーブル1[[#This Row],[コスト]]*テーブル1[[#This Row],[効率]]</f>
        <v>96.055557676210597</v>
      </c>
      <c r="T28" s="9">
        <f>テーブル1[[#This Row],[基礎Shine]]*テーブル1[[#This Row],[合計値]]/SUM(テーブル1[[#This Row],[基礎Shine]:[基礎Dark]])</f>
        <v>0</v>
      </c>
      <c r="U28" s="9">
        <f>テーブル1[[#This Row],[基礎Fire]]*テーブル1[[#This Row],[合計値]]/SUM(テーブル1[[#This Row],[基礎Shine]:[基礎Dark]])</f>
        <v>40.638889786089102</v>
      </c>
      <c r="V28" s="9">
        <f>テーブル1[[#This Row],[基礎Wind]]*テーブル1[[#This Row],[合計値]]/SUM(テーブル1[[#This Row],[基礎Shine]:[基礎Dark]])</f>
        <v>36.944445260080997</v>
      </c>
      <c r="W28" s="9">
        <f>テーブル1[[#This Row],[基礎Gaia]]*テーブル1[[#This Row],[合計値]]/SUM(テーブル1[[#This Row],[基礎Shine]:[基礎Dark]])</f>
        <v>14.7777781040324</v>
      </c>
      <c r="X28" s="9">
        <f>テーブル1[[#This Row],[基礎Aqua]]*テーブル1[[#This Row],[合計値]]/SUM(テーブル1[[#This Row],[基礎Shine]:[基礎Dark]])</f>
        <v>3.6944445260081</v>
      </c>
      <c r="Y28" s="9">
        <f>テーブル1[[#This Row],[基礎Dark]]*テーブル1[[#This Row],[合計値]]/SUM(テーブル1[[#This Row],[基礎Shine]:[基礎Dark]])</f>
        <v>0</v>
      </c>
      <c r="Z28" s="14">
        <v>17</v>
      </c>
      <c r="AA28" s="14">
        <v>6</v>
      </c>
      <c r="AB28" s="14">
        <v>2</v>
      </c>
      <c r="AC28" s="14"/>
      <c r="AD28" s="14"/>
      <c r="AE28" s="14"/>
      <c r="AF28" s="14"/>
      <c r="AG28" s="14">
        <v>2</v>
      </c>
      <c r="AH28" s="13" t="str">
        <f>"public static VariantMirageFairy[] "&amp;テーブル1[[#This Row],[Type]]&amp;";"</f>
        <v>public static VariantMirageFairy[] witherskeleton;</v>
      </c>
      <c r="AI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r(26, witherskeleton = v(t(26, "witherskeleton", 4, 69, m(0, 11, 10, 4, 1, 0), a(17, 6, 2, 0, 0, 0, 0, 2), c(0x505252, 0x1C1C1C, 0x1C1C1C, 0x060606))));</v>
      </c>
      <c r="AJ28" s="13" t="str">
        <f>"item.mirageFairy."&amp;テーブル1[[#This Row],[Type]]&amp;".name="&amp;テーブル1[[#This Row],[英名]]</f>
        <v>item.mirageFairy.witherskeleton.name=Withereskeletonia</v>
      </c>
      <c r="AK28" s="13" t="str">
        <f>"item.mirageFairy."&amp;テーブル1[[#This Row],[Type]]&amp;".name="&amp;テーブル1[[#This Row],[和名]]</f>
        <v>item.mirageFairy.witherskeleton.name=ウィーテレスケレトーニャ</v>
      </c>
      <c r="AL28" s="13"/>
    </row>
    <row r="29" spans="1:38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3">
        <v>5</v>
      </c>
      <c r="I29" s="8">
        <v>52</v>
      </c>
      <c r="J29" s="7"/>
      <c r="K29" s="7">
        <v>8</v>
      </c>
      <c r="L29" s="7">
        <v>10</v>
      </c>
      <c r="M29" s="7">
        <v>3</v>
      </c>
      <c r="N29" s="7">
        <v>1</v>
      </c>
      <c r="O29" s="7">
        <v>1</v>
      </c>
      <c r="P29" s="5">
        <f>2^((テーブル1[[#This Row],[レア]]-1)/4)</f>
        <v>2</v>
      </c>
      <c r="Q29" s="5">
        <f>0.5^(((テーブル1[[#This Row],[基礎Shine]]/MAX(テーブル1[[#This Row],[基礎Shine]:[基礎Dark]])+テーブル1[[#This Row],[基礎Fire]]/MAX(J29:O29)+テーブル1[[#This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R29" s="5">
        <f>テーブル1[[#This Row],[分散度倍率　]]*テーブル1[[#This Row],[レア度倍率]]</f>
        <v>1.6701758388567387</v>
      </c>
      <c r="S29" s="10">
        <f>テーブル1[[#This Row],[コスト]]*テーブル1[[#This Row],[効率]]</f>
        <v>86.849143620550407</v>
      </c>
      <c r="T29" s="9">
        <f>テーブル1[[#This Row],[基礎Shine]]*テーブル1[[#This Row],[合計値]]/SUM(テーブル1[[#This Row],[基礎Shine]:[基礎Dark]])</f>
        <v>0</v>
      </c>
      <c r="U29" s="9">
        <f>テーブル1[[#This Row],[基礎Fire]]*テーブル1[[#This Row],[合計値]]/SUM(テーブル1[[#This Row],[基礎Shine]:[基礎Dark]])</f>
        <v>30.208397781061013</v>
      </c>
      <c r="V29" s="9">
        <f>テーブル1[[#This Row],[基礎Wind]]*テーブル1[[#This Row],[合計値]]/SUM(テーブル1[[#This Row],[基礎Shine]:[基礎Dark]])</f>
        <v>37.760497226326265</v>
      </c>
      <c r="W29" s="9">
        <f>テーブル1[[#This Row],[基礎Gaia]]*テーブル1[[#This Row],[合計値]]/SUM(テーブル1[[#This Row],[基礎Shine]:[基礎Dark]])</f>
        <v>11.328149167897879</v>
      </c>
      <c r="X29" s="9">
        <f>テーブル1[[#This Row],[基礎Aqua]]*テーブル1[[#This Row],[合計値]]/SUM(テーブル1[[#This Row],[基礎Shine]:[基礎Dark]])</f>
        <v>3.7760497226326266</v>
      </c>
      <c r="Y29" s="9">
        <f>テーブル1[[#This Row],[基礎Dark]]*テーブル1[[#This Row],[合計値]]/SUM(テーブル1[[#This Row],[基礎Shine]:[基礎Dark]])</f>
        <v>3.7760497226326266</v>
      </c>
      <c r="Z29" s="14">
        <v>25</v>
      </c>
      <c r="AA29" s="14"/>
      <c r="AB29" s="14">
        <v>4</v>
      </c>
      <c r="AC29" s="14">
        <v>3</v>
      </c>
      <c r="AD29" s="14">
        <v>4</v>
      </c>
      <c r="AE29" s="14">
        <v>1</v>
      </c>
      <c r="AF29" s="14"/>
      <c r="AG29" s="14">
        <v>2</v>
      </c>
      <c r="AH29" s="13" t="str">
        <f>"public static VariantMirageFairy[] "&amp;テーブル1[[#This Row],[Type]]&amp;";"</f>
        <v>public static VariantMirageFairy[] wither;</v>
      </c>
      <c r="AI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r(27, wither = v(t(27, "wither", 5, 52, m(0, 8, 10, 3, 1, 1), a(25, 0, 4, 3, 4, 1, 0, 2), c(0x181818, 0x3C3C3C, 0x141414, 0x557272))));</v>
      </c>
      <c r="AJ29" s="13" t="str">
        <f>"item.mirageFairy."&amp;テーブル1[[#This Row],[Type]]&amp;".name="&amp;テーブル1[[#This Row],[英名]]</f>
        <v>item.mirageFairy.wither.name=Witheria</v>
      </c>
      <c r="AK29" s="13" t="str">
        <f>"item.mirageFairy."&amp;テーブル1[[#This Row],[Type]]&amp;".name="&amp;テーブル1[[#This Row],[和名]]</f>
        <v>item.mirageFairy.wither.name=ウィテーリャ</v>
      </c>
      <c r="AL29" s="13"/>
    </row>
    <row r="30" spans="1:38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3">
        <v>3</v>
      </c>
      <c r="I30" s="8">
        <v>18</v>
      </c>
      <c r="J30" s="7">
        <v>3</v>
      </c>
      <c r="K30" s="7">
        <v>10</v>
      </c>
      <c r="L30" s="7">
        <v>3</v>
      </c>
      <c r="M30" s="7">
        <v>8</v>
      </c>
      <c r="N30" s="7"/>
      <c r="O30" s="7"/>
      <c r="P30" s="5">
        <f>2^((テーブル1[[#This Row],[レア]]-1)/4)</f>
        <v>1.4142135623730951</v>
      </c>
      <c r="Q30" s="5">
        <f>0.5^(((テーブル1[[#This Row],[基礎Shine]]/MAX(テーブル1[[#This Row],[基礎Shine]:[基礎Dark]])+テーブル1[[#This Row],[基礎Fire]]/MAX(J30:O30)+テーブル1[[#This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R30" s="5">
        <f>テーブル1[[#This Row],[分散度倍率　]]*テーブル1[[#This Row],[レア度倍率]]</f>
        <v>1.1647335864684558</v>
      </c>
      <c r="S30" s="10">
        <f>テーブル1[[#This Row],[コスト]]*テーブル1[[#This Row],[効率]]</f>
        <v>20.965204556432205</v>
      </c>
      <c r="T30" s="9">
        <f>テーブル1[[#This Row],[基礎Shine]]*テーブル1[[#This Row],[合計値]]/SUM(テーブル1[[#This Row],[基礎Shine]:[基礎Dark]])</f>
        <v>2.6206505695540256</v>
      </c>
      <c r="U30" s="9">
        <f>テーブル1[[#This Row],[基礎Fire]]*テーブル1[[#This Row],[合計値]]/SUM(テーブル1[[#This Row],[基礎Shine]:[基礎Dark]])</f>
        <v>8.7355018985134194</v>
      </c>
      <c r="V30" s="9">
        <f>テーブル1[[#This Row],[基礎Wind]]*テーブル1[[#This Row],[合計値]]/SUM(テーブル1[[#This Row],[基礎Shine]:[基礎Dark]])</f>
        <v>2.6206505695540256</v>
      </c>
      <c r="W30" s="9">
        <f>テーブル1[[#This Row],[基礎Gaia]]*テーブル1[[#This Row],[合計値]]/SUM(テーブル1[[#This Row],[基礎Shine]:[基礎Dark]])</f>
        <v>6.9884015188107353</v>
      </c>
      <c r="X30" s="9">
        <f>テーブル1[[#This Row],[基礎Aqua]]*テーブル1[[#This Row],[合計値]]/SUM(テーブル1[[#This Row],[基礎Shine]:[基礎Dark]])</f>
        <v>0</v>
      </c>
      <c r="Y30" s="9">
        <f>テーブル1[[#This Row],[基礎Dark]]*テーブル1[[#This Row],[合計値]]/SUM(テーブル1[[#This Row],[基礎Shine]:[基礎Dark]])</f>
        <v>0</v>
      </c>
      <c r="Z30" s="14">
        <v>8</v>
      </c>
      <c r="AA30" s="14">
        <v>2</v>
      </c>
      <c r="AB30" s="14">
        <v>2</v>
      </c>
      <c r="AC30" s="14">
        <v>6</v>
      </c>
      <c r="AD30" s="14">
        <v>11</v>
      </c>
      <c r="AE30" s="14"/>
      <c r="AF30" s="14"/>
      <c r="AG30" s="14">
        <v>4</v>
      </c>
      <c r="AH30" s="13" t="str">
        <f>"public static VariantMirageFairy[] "&amp;テーブル1[[#This Row],[Type]]&amp;";"</f>
        <v>public static VariantMirageFairy[] thunder;</v>
      </c>
      <c r="AI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r(28, thunder = v(t(28, "thunder", 3, 18, m(3, 10, 3, 8, 0, 0), a(8, 2, 2, 6, 11, 0, 0, 4), c(0xB4FFFF, 0x4D5670, 0x4D5670, 0xFFEB00))));</v>
      </c>
      <c r="AJ30" s="13" t="str">
        <f>"item.mirageFairy."&amp;テーブル1[[#This Row],[Type]]&amp;".name="&amp;テーブル1[[#This Row],[英名]]</f>
        <v>item.mirageFairy.thunder.name=Thunderia</v>
      </c>
      <c r="AK30" s="13" t="str">
        <f>"item.mirageFairy."&amp;テーブル1[[#This Row],[Type]]&amp;".name="&amp;テーブル1[[#This Row],[和名]]</f>
        <v>item.mirageFairy.thunder.name=ツンデーリャ</v>
      </c>
      <c r="AL30" s="13"/>
    </row>
    <row r="31" spans="1:38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3">
        <v>1</v>
      </c>
      <c r="I31" s="8">
        <v>39</v>
      </c>
      <c r="J31" s="7"/>
      <c r="K31" s="7"/>
      <c r="L31" s="7">
        <v>1</v>
      </c>
      <c r="M31" s="7"/>
      <c r="N31" s="7">
        <v>10</v>
      </c>
      <c r="O31" s="7">
        <v>7</v>
      </c>
      <c r="P31" s="5">
        <f>2^((テーブル1[[#This Row],[レア]]-1)/4)</f>
        <v>1</v>
      </c>
      <c r="Q31" s="5">
        <f>0.5^(((テーブル1[[#This Row],[基礎Shine]]/MAX(テーブル1[[#This Row],[基礎Shine]:[基礎Dark]])+テーブル1[[#This Row],[基礎Fire]]/MAX(J31:O31)+テーブル1[[#This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31" s="5">
        <f>テーブル1[[#This Row],[分散度倍率　]]*テーブル1[[#This Row],[レア度倍率]]</f>
        <v>0.89502507092797245</v>
      </c>
      <c r="S31" s="10">
        <f>テーブル1[[#This Row],[コスト]]*テーブル1[[#This Row],[効率]]</f>
        <v>34.905977766190922</v>
      </c>
      <c r="T31" s="9">
        <f>テーブル1[[#This Row],[基礎Shine]]*テーブル1[[#This Row],[合計値]]/SUM(テーブル1[[#This Row],[基礎Shine]:[基礎Dark]])</f>
        <v>0</v>
      </c>
      <c r="U31" s="9">
        <f>テーブル1[[#This Row],[基礎Fire]]*テーブル1[[#This Row],[合計値]]/SUM(テーブル1[[#This Row],[基礎Shine]:[基礎Dark]])</f>
        <v>0</v>
      </c>
      <c r="V31" s="9">
        <f>テーブル1[[#This Row],[基礎Wind]]*テーブル1[[#This Row],[合計値]]/SUM(テーブル1[[#This Row],[基礎Shine]:[基礎Dark]])</f>
        <v>1.9392209870106067</v>
      </c>
      <c r="W31" s="9">
        <f>テーブル1[[#This Row],[基礎Gaia]]*テーブル1[[#This Row],[合計値]]/SUM(テーブル1[[#This Row],[基礎Shine]:[基礎Dark]])</f>
        <v>0</v>
      </c>
      <c r="X31" s="9">
        <f>テーブル1[[#This Row],[基礎Aqua]]*テーブル1[[#This Row],[合計値]]/SUM(テーブル1[[#This Row],[基礎Shine]:[基礎Dark]])</f>
        <v>19.392209870106068</v>
      </c>
      <c r="Y31" s="9">
        <f>テーブル1[[#This Row],[基礎Dark]]*テーブル1[[#This Row],[合計値]]/SUM(テーブル1[[#This Row],[基礎Shine]:[基礎Dark]])</f>
        <v>13.574546909074249</v>
      </c>
      <c r="Z31" s="14">
        <v>1</v>
      </c>
      <c r="AA31" s="14"/>
      <c r="AB31" s="14"/>
      <c r="AC31" s="14"/>
      <c r="AD31" s="14"/>
      <c r="AE31" s="14">
        <v>3</v>
      </c>
      <c r="AF31" s="14"/>
      <c r="AG31" s="14">
        <v>1</v>
      </c>
      <c r="AH31" s="13" t="str">
        <f>"public static VariantMirageFairy[] "&amp;テーブル1[[#This Row],[Type]]&amp;";"</f>
        <v>public static VariantMirageFairy[] chicken;</v>
      </c>
      <c r="AI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r(29, chicken = v(t(29, "chicken", 1, 39, m(0, 0, 1, 0, 10, 7), a(1, 0, 0, 0, 0, 3, 0, 1), c(0xFFDFA3, 0xFFFFFF, 0xFFFFFF, 0xD93117))));</v>
      </c>
      <c r="AJ31" s="13" t="str">
        <f>"item.mirageFairy."&amp;テーブル1[[#This Row],[Type]]&amp;".name="&amp;テーブル1[[#This Row],[英名]]</f>
        <v>item.mirageFairy.chicken.name=Chickenia</v>
      </c>
      <c r="AK31" s="13" t="str">
        <f>"item.mirageFairy."&amp;テーブル1[[#This Row],[Type]]&amp;".name="&amp;テーブル1[[#This Row],[和名]]</f>
        <v>item.mirageFairy.chicken.name=チッケーニャ</v>
      </c>
      <c r="AL31" s="13"/>
    </row>
    <row r="32" spans="1:38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3">
        <v>2</v>
      </c>
      <c r="I32" s="8">
        <v>72</v>
      </c>
      <c r="J32" s="7"/>
      <c r="K32" s="7">
        <v>2</v>
      </c>
      <c r="L32" s="7"/>
      <c r="M32" s="7">
        <v>10</v>
      </c>
      <c r="N32" s="7"/>
      <c r="O32" s="7">
        <v>11</v>
      </c>
      <c r="P32" s="5">
        <f>2^((テーブル1[[#This Row],[レア]]-1)/4)</f>
        <v>1.189207115002721</v>
      </c>
      <c r="Q32" s="5">
        <f>0.5^(((テーブル1[[#This Row],[基礎Shine]]/MAX(テーブル1[[#This Row],[基礎Shine]:[基礎Dark]])+テーブル1[[#This Row],[基礎Fire]]/MAX(J32:O32)+テーブル1[[#This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R32" s="5">
        <f>テーブル1[[#This Row],[分散度倍率　]]*テーブル1[[#This Row],[レア度倍率]]</f>
        <v>1.0222996853739181</v>
      </c>
      <c r="S32" s="10">
        <f>テーブル1[[#This Row],[コスト]]*テーブル1[[#This Row],[効率]]</f>
        <v>73.605577346922104</v>
      </c>
      <c r="T32" s="9">
        <f>テーブル1[[#This Row],[基礎Shine]]*テーブル1[[#This Row],[合計値]]/SUM(テーブル1[[#This Row],[基礎Shine]:[基礎Dark]])</f>
        <v>0</v>
      </c>
      <c r="U32" s="9">
        <f>テーブル1[[#This Row],[基礎Fire]]*テーブル1[[#This Row],[合計値]]/SUM(テーブル1[[#This Row],[基礎Shine]:[基礎Dark]])</f>
        <v>6.4004849866888787</v>
      </c>
      <c r="V32" s="9">
        <f>テーブル1[[#This Row],[基礎Wind]]*テーブル1[[#This Row],[合計値]]/SUM(テーブル1[[#This Row],[基礎Shine]:[基礎Dark]])</f>
        <v>0</v>
      </c>
      <c r="W32" s="9">
        <f>テーブル1[[#This Row],[基礎Gaia]]*テーブル1[[#This Row],[合計値]]/SUM(テーブル1[[#This Row],[基礎Shine]:[基礎Dark]])</f>
        <v>32.002424933444395</v>
      </c>
      <c r="X32" s="9">
        <f>テーブル1[[#This Row],[基礎Aqua]]*テーブル1[[#This Row],[合計値]]/SUM(テーブル1[[#This Row],[基礎Shine]:[基礎Dark]])</f>
        <v>0</v>
      </c>
      <c r="Y32" s="9">
        <f>テーブル1[[#This Row],[基礎Dark]]*テーブル1[[#This Row],[合計値]]/SUM(テーブル1[[#This Row],[基礎Shine]:[基礎Dark]])</f>
        <v>35.202667426788828</v>
      </c>
      <c r="Z32" s="14">
        <v>1</v>
      </c>
      <c r="AA32" s="14">
        <v>13</v>
      </c>
      <c r="AB32" s="14"/>
      <c r="AC32" s="14">
        <v>6</v>
      </c>
      <c r="AD32" s="14">
        <v>10</v>
      </c>
      <c r="AE32" s="14"/>
      <c r="AF32" s="14"/>
      <c r="AG32" s="14">
        <v>2</v>
      </c>
      <c r="AH32" s="13" t="str">
        <f>"public static VariantMirageFairy[] "&amp;テーブル1[[#This Row],[Type]]&amp;";"</f>
        <v>public static VariantMirageFairy[] furnace;</v>
      </c>
      <c r="AI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r(30, furnace = v(t(30, "furnace", 2, 72, m(0, 2, 0, 10, 0, 11), a(1, 13, 0, 6, 10, 0, 0, 2), c(0xFFFFFF, 0xFF7F19, 0x8E8E8E, 0x383838))));</v>
      </c>
      <c r="AJ32" s="13" t="str">
        <f>"item.mirageFairy."&amp;テーブル1[[#This Row],[Type]]&amp;".name="&amp;テーブル1[[#This Row],[英名]]</f>
        <v>item.mirageFairy.furnace.name=Furnacia</v>
      </c>
      <c r="AK32" s="13" t="str">
        <f>"item.mirageFairy."&amp;テーブル1[[#This Row],[Type]]&amp;".name="&amp;テーブル1[[#This Row],[和名]]</f>
        <v>item.mirageFairy.furnace.name=フルナーキャ</v>
      </c>
      <c r="AL32" s="13"/>
    </row>
    <row r="33" spans="1:38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3">
        <v>3</v>
      </c>
      <c r="I33" s="8">
        <v>60</v>
      </c>
      <c r="J33" s="7"/>
      <c r="K33" s="7">
        <v>1</v>
      </c>
      <c r="L33" s="7"/>
      <c r="M33" s="7">
        <v>10</v>
      </c>
      <c r="N33" s="7">
        <v>6</v>
      </c>
      <c r="O33" s="7">
        <v>4</v>
      </c>
      <c r="P33" s="5">
        <f>2^((テーブル1[[#This Row],[レア]]-1)/4)</f>
        <v>1.4142135623730951</v>
      </c>
      <c r="Q33" s="5">
        <f>0.5^(((テーブル1[[#This Row],[基礎Shine]]/MAX(テーブル1[[#This Row],[基礎Shine]:[基礎Dark]])+テーブル1[[#This Row],[基礎Fire]]/MAX(J33:O33)+テーブル1[[#This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33" s="5">
        <f>テーブル1[[#This Row],[分散度倍率　]]*テーブル1[[#This Row],[レア度倍率]]</f>
        <v>1.214194884395047</v>
      </c>
      <c r="S33" s="10">
        <f>テーブル1[[#This Row],[コスト]]*テーブル1[[#This Row],[効率]]</f>
        <v>72.851693063702811</v>
      </c>
      <c r="T33" s="9">
        <f>テーブル1[[#This Row],[基礎Shine]]*テーブル1[[#This Row],[合計値]]/SUM(テーブル1[[#This Row],[基礎Shine]:[基礎Dark]])</f>
        <v>0</v>
      </c>
      <c r="U33" s="9">
        <f>テーブル1[[#This Row],[基礎Fire]]*テーブル1[[#This Row],[合計値]]/SUM(テーブル1[[#This Row],[基礎Shine]:[基礎Dark]])</f>
        <v>3.4691282411287054</v>
      </c>
      <c r="V33" s="9">
        <f>テーブル1[[#This Row],[基礎Wind]]*テーブル1[[#This Row],[合計値]]/SUM(テーブル1[[#This Row],[基礎Shine]:[基礎Dark]])</f>
        <v>0</v>
      </c>
      <c r="W33" s="9">
        <f>テーブル1[[#This Row],[基礎Gaia]]*テーブル1[[#This Row],[合計値]]/SUM(テーブル1[[#This Row],[基礎Shine]:[基礎Dark]])</f>
        <v>34.691282411287048</v>
      </c>
      <c r="X33" s="9">
        <f>テーブル1[[#This Row],[基礎Aqua]]*テーブル1[[#This Row],[合計値]]/SUM(テーブル1[[#This Row],[基礎Shine]:[基礎Dark]])</f>
        <v>20.814769446772232</v>
      </c>
      <c r="Y33" s="9">
        <f>テーブル1[[#This Row],[基礎Dark]]*テーブル1[[#This Row],[合計値]]/SUM(テーブル1[[#This Row],[基礎Shine]:[基礎Dark]])</f>
        <v>13.876512964514822</v>
      </c>
      <c r="Z33" s="14"/>
      <c r="AA33" s="14"/>
      <c r="AB33" s="14"/>
      <c r="AC33" s="14"/>
      <c r="AD33" s="14"/>
      <c r="AE33" s="14"/>
      <c r="AF33" s="14"/>
      <c r="AG33" s="14">
        <v>10</v>
      </c>
      <c r="AH33" s="13" t="str">
        <f>"public static VariantMirageFairy[] "&amp;テーブル1[[#This Row],[Type]]&amp;";"</f>
        <v>public static VariantMirageFairy[] magentaglazedterracotta;</v>
      </c>
      <c r="AI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r(31, magentaglazedterracotta = v(t(31, "magentaglazedterracotta", 3, 60, m(0, 1, 0, 10, 6, 4), a(0, 0, 0, 0, 0, 0, 0, 10), c(0xFFFFFF, 0xF4B5CB, 0xCB58C2, 0x9D2D95))));</v>
      </c>
      <c r="AJ33" s="13" t="str">
        <f>"item.mirageFairy."&amp;テーブル1[[#This Row],[Type]]&amp;".name="&amp;テーブル1[[#This Row],[英名]]</f>
        <v>item.mirageFairy.magentaglazedterracotta.name=Magenteglazedeterracottia</v>
      </c>
      <c r="AK33" s="13" t="str">
        <f>"item.mirageFairy."&amp;テーブル1[[#This Row],[Type]]&amp;".name="&amp;テーブル1[[#This Row],[和名]]</f>
        <v>item.mirageFairy.magentaglazedterracotta.name=マゲンテグラゼデテッラコッチャ</v>
      </c>
      <c r="AL33" s="13"/>
    </row>
    <row r="34" spans="1:38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3">
        <v>2</v>
      </c>
      <c r="I34" s="8">
        <v>35</v>
      </c>
      <c r="J34" s="7"/>
      <c r="K34" s="7"/>
      <c r="L34" s="7"/>
      <c r="M34" s="7">
        <v>10</v>
      </c>
      <c r="N34" s="7">
        <v>9</v>
      </c>
      <c r="O34" s="7">
        <v>8</v>
      </c>
      <c r="P34" s="5">
        <f>2^((テーブル1[[#This Row],[レア]]-1)/4)</f>
        <v>1.189207115002721</v>
      </c>
      <c r="Q34" s="5">
        <f>0.5^(((テーブル1[[#This Row],[基礎Shine]]/MAX(テーブル1[[#This Row],[基礎Shine]:[基礎Dark]])+テーブル1[[#This Row],[基礎Fire]]/MAX(J34:O34)+テーブル1[[#This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R34" s="5">
        <f>テーブル1[[#This Row],[分散度倍率　]]*テーブル1[[#This Row],[レア度倍率]]</f>
        <v>0.93952274921401169</v>
      </c>
      <c r="S34" s="10">
        <f>テーブル1[[#This Row],[コスト]]*テーブル1[[#This Row],[効率]]</f>
        <v>32.883296222490408</v>
      </c>
      <c r="T34" s="9">
        <f>テーブル1[[#This Row],[基礎Shine]]*テーブル1[[#This Row],[合計値]]/SUM(テーブル1[[#This Row],[基礎Shine]:[基礎Dark]])</f>
        <v>0</v>
      </c>
      <c r="U34" s="9">
        <f>テーブル1[[#This Row],[基礎Fire]]*テーブル1[[#This Row],[合計値]]/SUM(テーブル1[[#This Row],[基礎Shine]:[基礎Dark]])</f>
        <v>0</v>
      </c>
      <c r="V34" s="9">
        <f>テーブル1[[#This Row],[基礎Wind]]*テーブル1[[#This Row],[合計値]]/SUM(テーブル1[[#This Row],[基礎Shine]:[基礎Dark]])</f>
        <v>0</v>
      </c>
      <c r="W34" s="9">
        <f>テーブル1[[#This Row],[基礎Gaia]]*テーブル1[[#This Row],[合計値]]/SUM(テーブル1[[#This Row],[基礎Shine]:[基礎Dark]])</f>
        <v>12.178998600922373</v>
      </c>
      <c r="X34" s="9">
        <f>テーブル1[[#This Row],[基礎Aqua]]*テーブル1[[#This Row],[合計値]]/SUM(テーブル1[[#This Row],[基礎Shine]:[基礎Dark]])</f>
        <v>10.961098740830137</v>
      </c>
      <c r="Y34" s="9">
        <f>テーブル1[[#This Row],[基礎Dark]]*テーブル1[[#This Row],[合計値]]/SUM(テーブル1[[#This Row],[基礎Shine]:[基礎Dark]])</f>
        <v>9.7431988807378982</v>
      </c>
      <c r="Z34" s="14"/>
      <c r="AA34" s="14"/>
      <c r="AB34" s="14"/>
      <c r="AC34" s="14"/>
      <c r="AD34" s="14"/>
      <c r="AE34" s="14"/>
      <c r="AF34" s="14"/>
      <c r="AG34" s="14">
        <v>7</v>
      </c>
      <c r="AH34" s="13" t="str">
        <f>"public static VariantMirageFairy[] "&amp;テーブル1[[#This Row],[Type]]&amp;";"</f>
        <v>public static VariantMirageFairy[] bread;</v>
      </c>
      <c r="AI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r(32, bread = v(t(32, "bread", 2, 35, m(0, 0, 0, 10, 9, 8), a(0, 0, 0, 0, 0, 0, 0, 7), c(0xCC850C, 0x9E7325, 0x654B17, 0x3F2E0E))));</v>
      </c>
      <c r="AJ34" s="13" t="str">
        <f>"item.mirageFairy."&amp;テーブル1[[#This Row],[Type]]&amp;".name="&amp;テーブル1[[#This Row],[英名]]</f>
        <v>item.mirageFairy.bread.name=Breadia</v>
      </c>
      <c r="AK34" s="13" t="str">
        <f>"item.mirageFairy."&amp;テーブル1[[#This Row],[Type]]&amp;".name="&amp;テーブル1[[#This Row],[和名]]</f>
        <v>item.mirageFairy.bread.name=ブレアージャ</v>
      </c>
      <c r="AL34" s="13"/>
    </row>
    <row r="35" spans="1:38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3">
        <v>1</v>
      </c>
      <c r="I35" s="8">
        <v>88</v>
      </c>
      <c r="J35" s="7">
        <v>1</v>
      </c>
      <c r="K35" s="7"/>
      <c r="L35" s="7">
        <v>10</v>
      </c>
      <c r="M35" s="7">
        <v>7</v>
      </c>
      <c r="N35" s="7">
        <v>7</v>
      </c>
      <c r="O35" s="7">
        <v>6</v>
      </c>
      <c r="P35" s="5">
        <f>2^((テーブル1[[#This Row],[レア]]-1)/4)</f>
        <v>1</v>
      </c>
      <c r="Q35" s="5">
        <f>0.5^(((テーブル1[[#This Row],[基礎Shine]]/MAX(テーブル1[[#This Row],[基礎Shine]:[基礎Dark]])+テーブル1[[#This Row],[基礎Fire]]/MAX(J35:O35)+テーブル1[[#This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R35" s="5">
        <f>テーブル1[[#This Row],[分散度倍率　]]*テーブル1[[#This Row],[レア度倍率]]</f>
        <v>0.74742462431746914</v>
      </c>
      <c r="S35" s="10">
        <f>テーブル1[[#This Row],[コスト]]*テーブル1[[#This Row],[効率]]</f>
        <v>65.77336693993729</v>
      </c>
      <c r="T35" s="9">
        <f>テーブル1[[#This Row],[基礎Shine]]*テーブル1[[#This Row],[合計値]]/SUM(テーブル1[[#This Row],[基礎Shine]:[基礎Dark]])</f>
        <v>2.1217215141915253</v>
      </c>
      <c r="U35" s="9">
        <f>テーブル1[[#This Row],[基礎Fire]]*テーブル1[[#This Row],[合計値]]/SUM(テーブル1[[#This Row],[基礎Shine]:[基礎Dark]])</f>
        <v>0</v>
      </c>
      <c r="V35" s="9">
        <f>テーブル1[[#This Row],[基礎Wind]]*テーブル1[[#This Row],[合計値]]/SUM(テーブル1[[#This Row],[基礎Shine]:[基礎Dark]])</f>
        <v>21.217215141915258</v>
      </c>
      <c r="W35" s="9">
        <f>テーブル1[[#This Row],[基礎Gaia]]*テーブル1[[#This Row],[合計値]]/SUM(テーブル1[[#This Row],[基礎Shine]:[基礎Dark]])</f>
        <v>14.852050599340677</v>
      </c>
      <c r="X35" s="9">
        <f>テーブル1[[#This Row],[基礎Aqua]]*テーブル1[[#This Row],[合計値]]/SUM(テーブル1[[#This Row],[基礎Shine]:[基礎Dark]])</f>
        <v>14.852050599340677</v>
      </c>
      <c r="Y35" s="9">
        <f>テーブル1[[#This Row],[基礎Dark]]*テーブル1[[#This Row],[合計値]]/SUM(テーブル1[[#This Row],[基礎Shine]:[基礎Dark]])</f>
        <v>12.730329085149153</v>
      </c>
      <c r="Z35" s="14"/>
      <c r="AA35" s="14">
        <v>1</v>
      </c>
      <c r="AB35" s="14">
        <v>2</v>
      </c>
      <c r="AC35" s="14">
        <v>11</v>
      </c>
      <c r="AD35" s="14">
        <v>2</v>
      </c>
      <c r="AE35" s="14"/>
      <c r="AF35" s="14"/>
      <c r="AG35" s="14">
        <v>1</v>
      </c>
      <c r="AH35" s="13" t="str">
        <f>"public static VariantMirageFairy[] "&amp;テーブル1[[#This Row],[Type]]&amp;";"</f>
        <v>public static VariantMirageFairy[] daytime;</v>
      </c>
      <c r="AI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r(33, daytime = v(t(33, "daytime", 1, 88, m(1, 0, 10, 7, 7, 6), a(0, 1, 2, 11, 2, 0, 0, 1), c(0xFFE260, 0xAACAEF, 0x84B5EF, 0xFFE7B2))));</v>
      </c>
      <c r="AJ35" s="13" t="str">
        <f>"item.mirageFairy."&amp;テーブル1[[#This Row],[Type]]&amp;".name="&amp;テーブル1[[#This Row],[英名]]</f>
        <v>item.mirageFairy.daytime.name=Daytimia</v>
      </c>
      <c r="AK35" s="13" t="str">
        <f>"item.mirageFairy."&amp;テーブル1[[#This Row],[Type]]&amp;".name="&amp;テーブル1[[#This Row],[和名]]</f>
        <v>item.mirageFairy.daytime.name=ダイティーミャ</v>
      </c>
      <c r="AL35" s="13"/>
    </row>
    <row r="36" spans="1:38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3">
        <v>1</v>
      </c>
      <c r="I36" s="8">
        <v>83</v>
      </c>
      <c r="J36" s="7"/>
      <c r="K36" s="7">
        <v>7</v>
      </c>
      <c r="L36" s="7">
        <v>10</v>
      </c>
      <c r="M36" s="7"/>
      <c r="N36" s="7">
        <v>7</v>
      </c>
      <c r="O36" s="7">
        <v>26</v>
      </c>
      <c r="P36" s="5">
        <f>2^((テーブル1[[#This Row],[レア]]-1)/4)</f>
        <v>1</v>
      </c>
      <c r="Q36" s="5">
        <f>0.5^(((テーブル1[[#This Row],[基礎Shine]]/MAX(テーブル1[[#This Row],[基礎Shine]:[基礎Dark]])+テーブル1[[#This Row],[基礎Fire]]/MAX(J36:O36)+テーブル1[[#This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R36" s="5">
        <f>テーブル1[[#This Row],[分散度倍率　]]*テーブル1[[#This Row],[レア度倍率]]</f>
        <v>0.87988361729131659</v>
      </c>
      <c r="S36" s="10">
        <f>テーブル1[[#This Row],[コスト]]*テーブル1[[#This Row],[効率]]</f>
        <v>73.030340235179281</v>
      </c>
      <c r="T36" s="9">
        <f>テーブル1[[#This Row],[基礎Shine]]*テーブル1[[#This Row],[合計値]]/SUM(テーブル1[[#This Row],[基礎Shine]:[基礎Dark]])</f>
        <v>0</v>
      </c>
      <c r="U36" s="9">
        <f>テーブル1[[#This Row],[基礎Fire]]*テーブル1[[#This Row],[合計値]]/SUM(テーブル1[[#This Row],[基礎Shine]:[基礎Dark]])</f>
        <v>10.224247632925099</v>
      </c>
      <c r="V36" s="9">
        <f>テーブル1[[#This Row],[基礎Wind]]*テーブル1[[#This Row],[合計値]]/SUM(テーブル1[[#This Row],[基礎Shine]:[基礎Dark]])</f>
        <v>14.606068047035855</v>
      </c>
      <c r="W36" s="9">
        <f>テーブル1[[#This Row],[基礎Gaia]]*テーブル1[[#This Row],[合計値]]/SUM(テーブル1[[#This Row],[基礎Shine]:[基礎Dark]])</f>
        <v>0</v>
      </c>
      <c r="X36" s="9">
        <f>テーブル1[[#This Row],[基礎Aqua]]*テーブル1[[#This Row],[合計値]]/SUM(テーブル1[[#This Row],[基礎Shine]:[基礎Dark]])</f>
        <v>10.224247632925099</v>
      </c>
      <c r="Y36" s="9">
        <f>テーブル1[[#This Row],[基礎Dark]]*テーブル1[[#This Row],[合計値]]/SUM(テーブル1[[#This Row],[基礎Shine]:[基礎Dark]])</f>
        <v>37.975776922293228</v>
      </c>
      <c r="Z36" s="14"/>
      <c r="AA36" s="14"/>
      <c r="AB36" s="14"/>
      <c r="AC36" s="14">
        <v>2</v>
      </c>
      <c r="AD36" s="14"/>
      <c r="AE36" s="14"/>
      <c r="AF36" s="14"/>
      <c r="AG36" s="14">
        <v>4</v>
      </c>
      <c r="AH36" s="13" t="str">
        <f>"public static VariantMirageFairy[] "&amp;テーブル1[[#This Row],[Type]]&amp;";"</f>
        <v>public static VariantMirageFairy[] night;</v>
      </c>
      <c r="AI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r(34, night = v(t(34, "night", 1, 83, m(0, 7, 10, 0, 7, 26), a(0, 0, 0, 2, 0, 0, 0, 4), c(0xFFE260, 0x2C2C2E, 0x0E0E10, 0x2D4272))));</v>
      </c>
      <c r="AJ36" s="13" t="str">
        <f>"item.mirageFairy."&amp;テーブル1[[#This Row],[Type]]&amp;".name="&amp;テーブル1[[#This Row],[英名]]</f>
        <v>item.mirageFairy.night.name=Nightia</v>
      </c>
      <c r="AK36" s="13" t="str">
        <f>"item.mirageFairy."&amp;テーブル1[[#This Row],[Type]]&amp;".name="&amp;テーブル1[[#This Row],[和名]]</f>
        <v>item.mirageFairy.night.name=ニグチャ</v>
      </c>
      <c r="AL36" s="13"/>
    </row>
    <row r="37" spans="1:38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3">
        <v>2</v>
      </c>
      <c r="I37" s="8">
        <v>85</v>
      </c>
      <c r="J37" s="7">
        <v>1</v>
      </c>
      <c r="K37" s="7">
        <v>8</v>
      </c>
      <c r="L37" s="7">
        <v>10</v>
      </c>
      <c r="M37" s="7">
        <v>8</v>
      </c>
      <c r="N37" s="7">
        <v>12</v>
      </c>
      <c r="O37" s="7">
        <v>8</v>
      </c>
      <c r="P37" s="5">
        <f>2^((テーブル1[[#This Row],[レア]]-1)/4)</f>
        <v>1.189207115002721</v>
      </c>
      <c r="Q37" s="5">
        <f>0.5^(((テーブル1[[#This Row],[基礎Shine]]/MAX(テーブル1[[#This Row],[基礎Shine]:[基礎Dark]])+テーブル1[[#This Row],[基礎Fire]]/MAX(J37:O37)+テーブル1[[#This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R37" s="5">
        <f>テーブル1[[#This Row],[分散度倍率　]]*テーブル1[[#This Row],[レア度倍率]]</f>
        <v>0.79370052598409968</v>
      </c>
      <c r="S37" s="10">
        <f>テーブル1[[#This Row],[コスト]]*テーブル1[[#This Row],[効率]]</f>
        <v>67.464544708648475</v>
      </c>
      <c r="T37" s="9">
        <f>テーブル1[[#This Row],[基礎Shine]]*テーブル1[[#This Row],[合計値]]/SUM(テーブル1[[#This Row],[基礎Shine]:[基礎Dark]])</f>
        <v>1.4354158448648611</v>
      </c>
      <c r="U37" s="9">
        <f>テーブル1[[#This Row],[基礎Fire]]*テーブル1[[#This Row],[合計値]]/SUM(テーブル1[[#This Row],[基礎Shine]:[基礎Dark]])</f>
        <v>11.483326758918889</v>
      </c>
      <c r="V37" s="9">
        <f>テーブル1[[#This Row],[基礎Wind]]*テーブル1[[#This Row],[合計値]]/SUM(テーブル1[[#This Row],[基礎Shine]:[基礎Dark]])</f>
        <v>14.354158448648612</v>
      </c>
      <c r="W37" s="9">
        <f>テーブル1[[#This Row],[基礎Gaia]]*テーブル1[[#This Row],[合計値]]/SUM(テーブル1[[#This Row],[基礎Shine]:[基礎Dark]])</f>
        <v>11.483326758918889</v>
      </c>
      <c r="X37" s="9">
        <f>テーブル1[[#This Row],[基礎Aqua]]*テーブル1[[#This Row],[合計値]]/SUM(テーブル1[[#This Row],[基礎Shine]:[基礎Dark]])</f>
        <v>17.224990138378335</v>
      </c>
      <c r="Y37" s="9">
        <f>テーブル1[[#This Row],[基礎Dark]]*テーブル1[[#This Row],[合計値]]/SUM(テーブル1[[#This Row],[基礎Shine]:[基礎Dark]])</f>
        <v>11.483326758918889</v>
      </c>
      <c r="Z37" s="14"/>
      <c r="AA37" s="14"/>
      <c r="AB37" s="14"/>
      <c r="AC37" s="14">
        <v>9</v>
      </c>
      <c r="AD37" s="14">
        <v>1</v>
      </c>
      <c r="AE37" s="14">
        <v>1</v>
      </c>
      <c r="AF37" s="14"/>
      <c r="AG37" s="14">
        <v>3</v>
      </c>
      <c r="AH37" s="13" t="str">
        <f>"public static VariantMirageFairy[] "&amp;テーブル1[[#This Row],[Type]]&amp;";"</f>
        <v>public static VariantMirageFairy[] morning;</v>
      </c>
      <c r="AI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r(35, morning = v(t(35, "morning", 2, 85, m(1, 8, 10, 8, 12, 8), a(0, 0, 0, 9, 1, 1, 0, 3), c(0xFFE260, 0x91C4D9, 0x4570A6, 0xFF7017))));</v>
      </c>
      <c r="AJ37" s="13" t="str">
        <f>"item.mirageFairy."&amp;テーブル1[[#This Row],[Type]]&amp;".name="&amp;テーブル1[[#This Row],[英名]]</f>
        <v>item.mirageFairy.morning.name=Morningia</v>
      </c>
      <c r="AK37" s="13" t="str">
        <f>"item.mirageFairy."&amp;テーブル1[[#This Row],[Type]]&amp;".name="&amp;テーブル1[[#This Row],[和名]]</f>
        <v>item.mirageFairy.morning.name=モルニンギャ</v>
      </c>
      <c r="AL37" s="13"/>
    </row>
    <row r="38" spans="1:38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3">
        <v>1</v>
      </c>
      <c r="I38" s="8">
        <v>22</v>
      </c>
      <c r="J38" s="7">
        <v>1</v>
      </c>
      <c r="K38" s="7"/>
      <c r="L38" s="7">
        <v>10</v>
      </c>
      <c r="M38" s="7"/>
      <c r="N38" s="7">
        <v>12</v>
      </c>
      <c r="O38" s="7"/>
      <c r="P38" s="5">
        <f>2^((テーブル1[[#This Row],[レア]]-1)/4)</f>
        <v>1</v>
      </c>
      <c r="Q38" s="5">
        <f>0.5^(((テーブル1[[#This Row],[基礎Shine]]/MAX(テーブル1[[#This Row],[基礎Shine]:[基礎Dark]])+テーブル1[[#This Row],[基礎Fire]]/MAX(J38:O38)+テーブル1[[#This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R38" s="5">
        <f>テーブル1[[#This Row],[分散度倍率　]]*テーブル1[[#This Row],[レア度倍率]]</f>
        <v>0.88066587359614845</v>
      </c>
      <c r="S38" s="10">
        <f>テーブル1[[#This Row],[コスト]]*テーブル1[[#This Row],[効率]]</f>
        <v>19.374649219115266</v>
      </c>
      <c r="T38" s="9">
        <f>テーブル1[[#This Row],[基礎Shine]]*テーブル1[[#This Row],[合計値]]/SUM(テーブル1[[#This Row],[基礎Shine]:[基礎Dark]])</f>
        <v>0.84237605300501162</v>
      </c>
      <c r="U38" s="9">
        <f>テーブル1[[#This Row],[基礎Fire]]*テーブル1[[#This Row],[合計値]]/SUM(テーブル1[[#This Row],[基礎Shine]:[基礎Dark]])</f>
        <v>0</v>
      </c>
      <c r="V38" s="9">
        <f>テーブル1[[#This Row],[基礎Wind]]*テーブル1[[#This Row],[合計値]]/SUM(テーブル1[[#This Row],[基礎Shine]:[基礎Dark]])</f>
        <v>8.4237605300501155</v>
      </c>
      <c r="W38" s="9">
        <f>テーブル1[[#This Row],[基礎Gaia]]*テーブル1[[#This Row],[合計値]]/SUM(テーブル1[[#This Row],[基礎Shine]:[基礎Dark]])</f>
        <v>0</v>
      </c>
      <c r="X38" s="9">
        <f>テーブル1[[#This Row],[基礎Aqua]]*テーブル1[[#This Row],[合計値]]/SUM(テーブル1[[#This Row],[基礎Shine]:[基礎Dark]])</f>
        <v>10.108512636060139</v>
      </c>
      <c r="Y38" s="9">
        <f>テーブル1[[#This Row],[基礎Dark]]*テーブル1[[#This Row],[合計値]]/SUM(テーブル1[[#This Row],[基礎Shine]:[基礎Dark]])</f>
        <v>0</v>
      </c>
      <c r="Z38" s="14"/>
      <c r="AA38" s="14">
        <v>1</v>
      </c>
      <c r="AB38" s="14">
        <v>2</v>
      </c>
      <c r="AC38" s="14">
        <v>16</v>
      </c>
      <c r="AD38" s="14">
        <v>1</v>
      </c>
      <c r="AE38" s="14"/>
      <c r="AF38" s="14"/>
      <c r="AG38" s="14">
        <v>1</v>
      </c>
      <c r="AH38" s="13" t="str">
        <f>"public static VariantMirageFairy[] "&amp;テーブル1[[#This Row],[Type]]&amp;";"</f>
        <v>public static VariantMirageFairy[] fine;</v>
      </c>
      <c r="AI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r(36, fine = v(t(36, "fine", 1, 22, m(1, 0, 10, 0, 12, 0), a(0, 1, 2, 16, 1, 0, 0, 1), c(0xB4FFFF, 0xAACAEF, 0x84B5EF, 0xffe7b2))));</v>
      </c>
      <c r="AJ38" s="13" t="str">
        <f>"item.mirageFairy."&amp;テーブル1[[#This Row],[Type]]&amp;".name="&amp;テーブル1[[#This Row],[英名]]</f>
        <v>item.mirageFairy.fine.name=Finia</v>
      </c>
      <c r="AK38" s="13" t="str">
        <f>"item.mirageFairy."&amp;テーブル1[[#This Row],[Type]]&amp;".name="&amp;テーブル1[[#This Row],[和名]]</f>
        <v>item.mirageFairy.fine.name=フィーニャ</v>
      </c>
      <c r="AL38" s="13"/>
    </row>
    <row r="39" spans="1:38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3">
        <v>2</v>
      </c>
      <c r="I39" s="8">
        <v>25</v>
      </c>
      <c r="J39" s="7"/>
      <c r="K39" s="7"/>
      <c r="L39" s="7">
        <v>10</v>
      </c>
      <c r="M39" s="7"/>
      <c r="N39" s="7">
        <v>12</v>
      </c>
      <c r="O39" s="7"/>
      <c r="P39" s="5">
        <f>2^((テーブル1[[#This Row],[レア]]-1)/4)</f>
        <v>1.189207115002721</v>
      </c>
      <c r="Q39" s="5">
        <f>0.5^(((テーブル1[[#This Row],[基礎Shine]]/MAX(テーブル1[[#This Row],[基礎Shine]:[基礎Dark]])+テーブル1[[#This Row],[基礎Fire]]/MAX(J39:O39)+テーブル1[[#This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R39" s="5">
        <f>テーブル1[[#This Row],[分散度倍率　]]*テーブル1[[#This Row],[レア度倍率]]</f>
        <v>1.0594630943592951</v>
      </c>
      <c r="S39" s="10">
        <f>テーブル1[[#This Row],[コスト]]*テーブル1[[#This Row],[効率]]</f>
        <v>26.486577358982377</v>
      </c>
      <c r="T39" s="9">
        <f>テーブル1[[#This Row],[基礎Shine]]*テーブル1[[#This Row],[合計値]]/SUM(テーブル1[[#This Row],[基礎Shine]:[基礎Dark]])</f>
        <v>0</v>
      </c>
      <c r="U39" s="9">
        <f>テーブル1[[#This Row],[基礎Fire]]*テーブル1[[#This Row],[合計値]]/SUM(テーブル1[[#This Row],[基礎Shine]:[基礎Dark]])</f>
        <v>0</v>
      </c>
      <c r="V39" s="9">
        <f>テーブル1[[#This Row],[基礎Wind]]*テーブル1[[#This Row],[合計値]]/SUM(テーブル1[[#This Row],[基礎Shine]:[基礎Dark]])</f>
        <v>12.039353344991991</v>
      </c>
      <c r="W39" s="9">
        <f>テーブル1[[#This Row],[基礎Gaia]]*テーブル1[[#This Row],[合計値]]/SUM(テーブル1[[#This Row],[基礎Shine]:[基礎Dark]])</f>
        <v>0</v>
      </c>
      <c r="X39" s="9">
        <f>テーブル1[[#This Row],[基礎Aqua]]*テーブル1[[#This Row],[合計値]]/SUM(テーブル1[[#This Row],[基礎Shine]:[基礎Dark]])</f>
        <v>14.447224013990388</v>
      </c>
      <c r="Y39" s="9">
        <f>テーブル1[[#This Row],[基礎Dark]]*テーブル1[[#This Row],[合計値]]/SUM(テーブル1[[#This Row],[基礎Shine]:[基礎Dark]])</f>
        <v>0</v>
      </c>
      <c r="Z39" s="14">
        <v>1</v>
      </c>
      <c r="AA39" s="14"/>
      <c r="AB39" s="14"/>
      <c r="AC39" s="14">
        <v>2</v>
      </c>
      <c r="AD39" s="14"/>
      <c r="AE39" s="14">
        <v>17</v>
      </c>
      <c r="AF39" s="14"/>
      <c r="AG39" s="14">
        <v>2</v>
      </c>
      <c r="AH39" s="13" t="str">
        <f>"public static VariantMirageFairy[] "&amp;テーブル1[[#This Row],[Type]]&amp;";"</f>
        <v>public static VariantMirageFairy[] rain;</v>
      </c>
      <c r="AI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r(37, rain = v(t(37, "rain", 2, 25, m(0, 0, 10, 0, 12, 0), a(1, 0, 0, 2, 0, 17, 0, 2), c(0xB4FFFF, 0x4D5670, 0x4D5670, 0x2D40F4))));</v>
      </c>
      <c r="AJ39" s="13" t="str">
        <f>"item.mirageFairy."&amp;テーブル1[[#This Row],[Type]]&amp;".name="&amp;テーブル1[[#This Row],[英名]]</f>
        <v>item.mirageFairy.rain.name=Rainia</v>
      </c>
      <c r="AK39" s="13" t="str">
        <f>"item.mirageFairy."&amp;テーブル1[[#This Row],[Type]]&amp;".name="&amp;テーブル1[[#This Row],[和名]]</f>
        <v>item.mirageFairy.rain.name=ライニャ</v>
      </c>
      <c r="AL39" s="13"/>
    </row>
    <row r="40" spans="1:38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3">
        <v>1</v>
      </c>
      <c r="I40" s="8">
        <v>79</v>
      </c>
      <c r="J40" s="7"/>
      <c r="K40" s="7"/>
      <c r="L40" s="7"/>
      <c r="M40" s="7">
        <v>3</v>
      </c>
      <c r="N40" s="7">
        <v>18</v>
      </c>
      <c r="O40" s="7">
        <v>10</v>
      </c>
      <c r="P40" s="5">
        <f>2^((テーブル1[[#This Row],[レア]]-1)/4)</f>
        <v>1</v>
      </c>
      <c r="Q40" s="5">
        <f>0.5^(((テーブル1[[#This Row],[基礎Shine]]/MAX(テーブル1[[#This Row],[基礎Shine]:[基礎Dark]])+テーブル1[[#This Row],[基礎Fire]]/MAX(J40:O40)+テーブル1[[#This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R40" s="5">
        <f>テーブル1[[#This Row],[分散度倍率　]]*テーブル1[[#This Row],[レア度倍率]]</f>
        <v>0.90472770463271524</v>
      </c>
      <c r="S40" s="10">
        <f>テーブル1[[#This Row],[コスト]]*テーブル1[[#This Row],[効率]]</f>
        <v>71.473488665984505</v>
      </c>
      <c r="T40" s="9">
        <f>テーブル1[[#This Row],[基礎Shine]]*テーブル1[[#This Row],[合計値]]/SUM(テーブル1[[#This Row],[基礎Shine]:[基礎Dark]])</f>
        <v>0</v>
      </c>
      <c r="U40" s="9">
        <f>テーブル1[[#This Row],[基礎Fire]]*テーブル1[[#This Row],[合計値]]/SUM(テーブル1[[#This Row],[基礎Shine]:[基礎Dark]])</f>
        <v>0</v>
      </c>
      <c r="V40" s="9">
        <f>テーブル1[[#This Row],[基礎Wind]]*テーブル1[[#This Row],[合計値]]/SUM(テーブル1[[#This Row],[基礎Shine]:[基礎Dark]])</f>
        <v>0</v>
      </c>
      <c r="W40" s="9">
        <f>テーブル1[[#This Row],[基礎Gaia]]*テーブル1[[#This Row],[合計値]]/SUM(テーブル1[[#This Row],[基礎Shine]:[基礎Dark]])</f>
        <v>6.9167892257404358</v>
      </c>
      <c r="X40" s="9">
        <f>テーブル1[[#This Row],[基礎Aqua]]*テーブル1[[#This Row],[合計値]]/SUM(テーブル1[[#This Row],[基礎Shine]:[基礎Dark]])</f>
        <v>41.500735354442618</v>
      </c>
      <c r="Y40" s="9">
        <f>テーブル1[[#This Row],[基礎Dark]]*テーブル1[[#This Row],[合計値]]/SUM(テーブル1[[#This Row],[基礎Shine]:[基礎Dark]])</f>
        <v>23.055964085801453</v>
      </c>
      <c r="Z40" s="14"/>
      <c r="AA40" s="14"/>
      <c r="AB40" s="14">
        <v>7</v>
      </c>
      <c r="AC40" s="14"/>
      <c r="AD40" s="14"/>
      <c r="AE40" s="14">
        <v>6</v>
      </c>
      <c r="AF40" s="14"/>
      <c r="AG40" s="14">
        <v>1</v>
      </c>
      <c r="AH40" s="13" t="str">
        <f>"public static VariantMirageFairy[] "&amp;テーブル1[[#This Row],[Type]]&amp;";"</f>
        <v>public static VariantMirageFairy[] plains;</v>
      </c>
      <c r="AI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r(38, plains = v(t(38, "plains", 1, 79, m(0, 0, 0, 3, 18, 10), a(0, 0, 7, 0, 0, 6, 0, 1), c(0x80FF00, 0xD4FF82, 0x86C91C, 0xBB5400))));</v>
      </c>
      <c r="AJ40" s="13" t="str">
        <f>"item.mirageFairy."&amp;テーブル1[[#This Row],[Type]]&amp;".name="&amp;テーブル1[[#This Row],[英名]]</f>
        <v>item.mirageFairy.plains.name=Plainsia</v>
      </c>
      <c r="AK40" s="13" t="str">
        <f>"item.mirageFairy."&amp;テーブル1[[#This Row],[Type]]&amp;".name="&amp;テーブル1[[#This Row],[和名]]</f>
        <v>item.mirageFairy.plains.name=プラインシャ</v>
      </c>
      <c r="AL40" s="13"/>
    </row>
    <row r="41" spans="1:38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3">
        <v>2</v>
      </c>
      <c r="I41" s="8">
        <v>83</v>
      </c>
      <c r="J41" s="7"/>
      <c r="K41" s="7"/>
      <c r="L41" s="7">
        <v>2</v>
      </c>
      <c r="M41" s="7">
        <v>12</v>
      </c>
      <c r="N41" s="7">
        <v>32</v>
      </c>
      <c r="O41" s="7">
        <v>10</v>
      </c>
      <c r="P41" s="5">
        <f>2^((テーブル1[[#This Row],[レア]]-1)/4)</f>
        <v>1.189207115002721</v>
      </c>
      <c r="Q41" s="5">
        <f>0.5^(((テーブル1[[#This Row],[基礎Shine]]/MAX(テーブル1[[#This Row],[基礎Shine]:[基礎Dark]])+テーブル1[[#This Row],[基礎Fire]]/MAX(J41:O41)+テーブル1[[#This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R41" s="5">
        <f>テーブル1[[#This Row],[分散度倍率　]]*テーブル1[[#This Row],[レア度倍率]]</f>
        <v>1.0717734625362931</v>
      </c>
      <c r="S41" s="10">
        <f>テーブル1[[#This Row],[コスト]]*テーブル1[[#This Row],[効率]]</f>
        <v>88.957197390512334</v>
      </c>
      <c r="T41" s="9">
        <f>テーブル1[[#This Row],[基礎Shine]]*テーブル1[[#This Row],[合計値]]/SUM(テーブル1[[#This Row],[基礎Shine]:[基礎Dark]])</f>
        <v>0</v>
      </c>
      <c r="U41" s="9">
        <f>テーブル1[[#This Row],[基礎Fire]]*テーブル1[[#This Row],[合計値]]/SUM(テーブル1[[#This Row],[基礎Shine]:[基礎Dark]])</f>
        <v>0</v>
      </c>
      <c r="V41" s="9">
        <f>テーブル1[[#This Row],[基礎Wind]]*テーブル1[[#This Row],[合計値]]/SUM(テーブル1[[#This Row],[基礎Shine]:[基礎Dark]])</f>
        <v>3.177042763946869</v>
      </c>
      <c r="W41" s="9">
        <f>テーブル1[[#This Row],[基礎Gaia]]*テーブル1[[#This Row],[合計値]]/SUM(テーブル1[[#This Row],[基礎Shine]:[基礎Dark]])</f>
        <v>19.062256583681215</v>
      </c>
      <c r="X41" s="9">
        <f>テーブル1[[#This Row],[基礎Aqua]]*テーブル1[[#This Row],[合計値]]/SUM(テーブル1[[#This Row],[基礎Shine]:[基礎Dark]])</f>
        <v>50.832684223149904</v>
      </c>
      <c r="Y41" s="9">
        <f>テーブル1[[#This Row],[基礎Dark]]*テーブル1[[#This Row],[合計値]]/SUM(テーブル1[[#This Row],[基礎Shine]:[基礎Dark]])</f>
        <v>15.885213819734345</v>
      </c>
      <c r="Z41" s="14">
        <v>1</v>
      </c>
      <c r="AA41" s="14"/>
      <c r="AB41" s="14">
        <v>10</v>
      </c>
      <c r="AC41" s="14"/>
      <c r="AD41" s="14"/>
      <c r="AE41" s="14">
        <v>6</v>
      </c>
      <c r="AF41" s="14"/>
      <c r="AG41" s="14">
        <v>2</v>
      </c>
      <c r="AH41" s="13" t="str">
        <f>"public static VariantMirageFairy[] "&amp;テーブル1[[#This Row],[Type]]&amp;";"</f>
        <v>public static VariantMirageFairy[] forest;</v>
      </c>
      <c r="AI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r(39, forest = v(t(39, "forest", 2, 83, m(0, 0, 2, 12, 32, 10), a(1, 0, 10, 0, 0, 6, 0, 2), c(0x80FF00, 0x7B9C62, 0x89591D, 0x2E6E14))));</v>
      </c>
      <c r="AJ41" s="13" t="str">
        <f>"item.mirageFairy."&amp;テーブル1[[#This Row],[Type]]&amp;".name="&amp;テーブル1[[#This Row],[英名]]</f>
        <v>item.mirageFairy.forest.name=Forestia</v>
      </c>
      <c r="AK41" s="13" t="str">
        <f>"item.mirageFairy."&amp;テーブル1[[#This Row],[Type]]&amp;".name="&amp;テーブル1[[#This Row],[和名]]</f>
        <v>item.mirageFairy.forest.name=フォレスチャ</v>
      </c>
      <c r="AL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2019-09-11T05:40:48Z</dcterms:modified>
</cp:coreProperties>
</file>