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20001_{81058AC6-BAB7-483B-9E6F-441A6E650D79}" xr6:coauthVersionLast="46" xr6:coauthVersionMax="46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90" i="1" l="1" a="1"/>
  <c r="AZ90" i="1" s="1"/>
  <c r="S98" i="1"/>
  <c r="S101" i="1"/>
  <c r="S99" i="1"/>
  <c r="S100" i="1"/>
  <c r="S97" i="1"/>
  <c r="T98" i="1"/>
  <c r="T101" i="1"/>
  <c r="T99" i="1"/>
  <c r="T100" i="1"/>
  <c r="T97" i="1"/>
  <c r="AX98" i="1"/>
  <c r="AX101" i="1"/>
  <c r="AX99" i="1"/>
  <c r="AX100" i="1"/>
  <c r="AX97" i="1"/>
  <c r="AY98" i="1"/>
  <c r="AY101" i="1"/>
  <c r="AY99" i="1"/>
  <c r="AY100" i="1"/>
  <c r="AY97" i="1"/>
  <c r="AZ98" i="1" a="1"/>
  <c r="AZ98" i="1" s="1"/>
  <c r="AZ101" i="1" a="1"/>
  <c r="AZ101" i="1" s="1"/>
  <c r="AZ99" i="1" a="1"/>
  <c r="AZ99" i="1" s="1"/>
  <c r="AZ100" i="1" a="1"/>
  <c r="AZ100" i="1" s="1"/>
  <c r="AZ97" i="1" a="1"/>
  <c r="AZ97" i="1" s="1"/>
  <c r="BA98" i="1"/>
  <c r="BA101" i="1"/>
  <c r="BA99" i="1"/>
  <c r="BA100" i="1"/>
  <c r="BA97" i="1"/>
  <c r="BB98" i="1"/>
  <c r="BB101" i="1"/>
  <c r="BB99" i="1"/>
  <c r="BB100" i="1"/>
  <c r="BB97" i="1"/>
  <c r="S94" i="1"/>
  <c r="T94" i="1"/>
  <c r="AX94" i="1"/>
  <c r="AY94" i="1"/>
  <c r="AZ94" i="1" a="1"/>
  <c r="AZ94" i="1" s="1"/>
  <c r="BA94" i="1"/>
  <c r="BB94" i="1"/>
  <c r="S92" i="1"/>
  <c r="S93" i="1"/>
  <c r="T92" i="1"/>
  <c r="T93" i="1"/>
  <c r="AX92" i="1"/>
  <c r="AX93" i="1"/>
  <c r="AY92" i="1"/>
  <c r="AY93" i="1"/>
  <c r="AZ92" i="1" a="1"/>
  <c r="AZ92" i="1" s="1"/>
  <c r="AZ93" i="1" a="1"/>
  <c r="AZ93" i="1" s="1"/>
  <c r="BA92" i="1"/>
  <c r="BA93" i="1"/>
  <c r="BB92" i="1"/>
  <c r="BB93" i="1"/>
  <c r="S96" i="1"/>
  <c r="T96" i="1"/>
  <c r="AX96" i="1"/>
  <c r="AY96" i="1"/>
  <c r="AZ96" i="1" a="1"/>
  <c r="AZ96" i="1" s="1"/>
  <c r="BA96" i="1"/>
  <c r="BB96" i="1"/>
  <c r="S95" i="1"/>
  <c r="T95" i="1"/>
  <c r="AX95" i="1"/>
  <c r="AY95" i="1"/>
  <c r="AZ95" i="1" a="1"/>
  <c r="AZ95" i="1" s="1"/>
  <c r="BA95" i="1"/>
  <c r="BB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99" i="1" l="1"/>
  <c r="V99" i="1" s="1"/>
  <c r="W99" i="1" s="1"/>
  <c r="U98" i="1"/>
  <c r="V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W98" i="1"/>
  <c r="BD98" i="1" s="1"/>
  <c r="Z98" i="1"/>
  <c r="Y101" i="1"/>
  <c r="Y98" i="1"/>
  <c r="AB98" i="1"/>
  <c r="X98" i="1"/>
  <c r="AA98" i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BD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BD91" i="1" s="1"/>
  <c r="U83" i="1"/>
  <c r="V83" i="1" s="1"/>
  <c r="W83" i="1" s="1"/>
  <c r="BD83" i="1" s="1"/>
  <c r="U89" i="1"/>
  <c r="V89" i="1" s="1"/>
  <c r="AB89" i="1" s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B101" i="1" l="1"/>
  <c r="X101" i="1"/>
  <c r="AA101" i="1"/>
  <c r="W101" i="1"/>
  <c r="BD101" i="1" s="1"/>
  <c r="Y99" i="1"/>
  <c r="Z99" i="1"/>
  <c r="AB99" i="1"/>
  <c r="X99" i="1"/>
  <c r="AA99" i="1"/>
  <c r="Y84" i="1"/>
  <c r="W97" i="1"/>
  <c r="BD97" i="1" s="1"/>
  <c r="AB97" i="1"/>
  <c r="W94" i="1"/>
  <c r="BD94" i="1" s="1"/>
  <c r="AA94" i="1"/>
  <c r="AB94" i="1"/>
  <c r="Z100" i="1"/>
  <c r="Y100" i="1"/>
  <c r="X97" i="1"/>
  <c r="AB100" i="1"/>
  <c r="AA100" i="1"/>
  <c r="Y94" i="1"/>
  <c r="X94" i="1"/>
  <c r="X84" i="1"/>
  <c r="Z97" i="1"/>
  <c r="Y97" i="1"/>
  <c r="W100" i="1"/>
  <c r="X96" i="1"/>
  <c r="AB93" i="1"/>
  <c r="Z95" i="1"/>
  <c r="BC98" i="1"/>
  <c r="Y96" i="1"/>
  <c r="Z84" i="1"/>
  <c r="W86" i="1"/>
  <c r="BD86" i="1" s="1"/>
  <c r="W84" i="1"/>
  <c r="BD84" i="1" s="1"/>
  <c r="BD99" i="1"/>
  <c r="BC101" i="1"/>
  <c r="AA84" i="1"/>
  <c r="W96" i="1"/>
  <c r="BD96" i="1" s="1"/>
  <c r="Y93" i="1"/>
  <c r="X92" i="1"/>
  <c r="X95" i="1"/>
  <c r="Z93" i="1"/>
  <c r="X86" i="1"/>
  <c r="AA95" i="1"/>
  <c r="AB95" i="1"/>
  <c r="X93" i="1"/>
  <c r="AB92" i="1"/>
  <c r="Y92" i="1"/>
  <c r="W93" i="1"/>
  <c r="BD93" i="1" s="1"/>
  <c r="AA92" i="1"/>
  <c r="Y95" i="1"/>
  <c r="Z92" i="1"/>
  <c r="AA86" i="1"/>
  <c r="AB96" i="1"/>
  <c r="Z86" i="1"/>
  <c r="Z88" i="1"/>
  <c r="Z96" i="1"/>
  <c r="BD92" i="1"/>
  <c r="X90" i="1"/>
  <c r="Y90" i="1"/>
  <c r="Y85" i="1"/>
  <c r="Z90" i="1"/>
  <c r="Z85" i="1"/>
  <c r="AA85" i="1"/>
  <c r="AB86" i="1"/>
  <c r="W90" i="1"/>
  <c r="W85" i="1"/>
  <c r="BD85" i="1" s="1"/>
  <c r="X85" i="1"/>
  <c r="AA90" i="1"/>
  <c r="AA82" i="1"/>
  <c r="W88" i="1"/>
  <c r="BD88" i="1" s="1"/>
  <c r="AA88" i="1"/>
  <c r="AB88" i="1"/>
  <c r="X88" i="1"/>
  <c r="Z82" i="1"/>
  <c r="AB82" i="1"/>
  <c r="Y82" i="1"/>
  <c r="AA87" i="1"/>
  <c r="X87" i="1"/>
  <c r="Z87" i="1"/>
  <c r="W87" i="1"/>
  <c r="BD87" i="1" s="1"/>
  <c r="AB87" i="1"/>
  <c r="W82" i="1"/>
  <c r="BD82" i="1" s="1"/>
  <c r="X83" i="1"/>
  <c r="Y91" i="1"/>
  <c r="AA91" i="1"/>
  <c r="Z91" i="1"/>
  <c r="AB91" i="1"/>
  <c r="AB83" i="1"/>
  <c r="Z83" i="1"/>
  <c r="Y83" i="1"/>
  <c r="X91" i="1"/>
  <c r="AA83" i="1"/>
  <c r="W89" i="1"/>
  <c r="BD89" i="1" s="1"/>
  <c r="Z89" i="1"/>
  <c r="X89" i="1"/>
  <c r="AA89" i="1"/>
  <c r="Y89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99" i="1" l="1"/>
  <c r="BC100" i="1"/>
  <c r="BC94" i="1"/>
  <c r="BD100" i="1"/>
  <c r="BC97" i="1"/>
  <c r="BC86" i="1"/>
  <c r="BC95" i="1"/>
  <c r="BC84" i="1"/>
  <c r="BC96" i="1"/>
  <c r="BC92" i="1"/>
  <c r="BC93" i="1"/>
  <c r="BC85" i="1"/>
  <c r="BC90" i="1"/>
  <c r="BD90" i="1"/>
  <c r="BC82" i="1"/>
  <c r="BC88" i="1"/>
  <c r="BC87" i="1"/>
  <c r="BC91" i="1"/>
  <c r="BC83" i="1"/>
  <c r="BC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U50" i="1" l="1"/>
  <c r="U43" i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104" i="1"/>
  <c r="BA104" i="1"/>
  <c r="AZ104" i="1"/>
  <c r="AY104" i="1"/>
  <c r="T104" i="1"/>
  <c r="S104" i="1"/>
  <c r="BB103" i="1"/>
  <c r="BA103" i="1"/>
  <c r="AZ103" i="1"/>
  <c r="AY103" i="1"/>
  <c r="T103" i="1"/>
  <c r="S103" i="1"/>
  <c r="BB102" i="1"/>
  <c r="BA102" i="1"/>
  <c r="AZ102" i="1"/>
  <c r="AY102" i="1"/>
  <c r="T102" i="1"/>
  <c r="S10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104" i="1"/>
  <c r="V104" i="1" s="1"/>
  <c r="AA104" i="1" s="1"/>
  <c r="U103" i="1"/>
  <c r="V103" i="1" s="1"/>
  <c r="AA103" i="1" s="1"/>
  <c r="U102" i="1"/>
  <c r="V102" i="1" s="1"/>
  <c r="Z10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104" i="1"/>
  <c r="Y104" i="1"/>
  <c r="X104" i="1"/>
  <c r="AB104" i="1"/>
  <c r="Z104" i="1"/>
  <c r="W103" i="1"/>
  <c r="Z103" i="1"/>
  <c r="X103" i="1"/>
  <c r="Y103" i="1"/>
  <c r="AB103" i="1"/>
  <c r="X102" i="1"/>
  <c r="AA102" i="1"/>
  <c r="AB102" i="1"/>
  <c r="Y102" i="1"/>
  <c r="W10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D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<sst xmlns="http://schemas.openxmlformats.org/spreadsheetml/2006/main" count="1084" uniqueCount="830">
  <si>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</si>
  <si>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</si>
  <si>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</si>
  <si>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</si>
  <si>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</si>
  <si>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</si>
  <si>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</si>
  <si>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</si>
  <si>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</si>
  <si>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</si>
  <si>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</si>
  <si>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</si>
  <si>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</si>
  <si>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</si>
  <si>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</si>
  <si>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</si>
  <si>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</si>
  <si>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</si>
  <si>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</si>
  <si>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</si>
  <si>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</si>
  <si>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</si>
  <si>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</si>
  <si>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</si>
  <si>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</si>
  <si>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</si>
  <si>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</si>
  <si>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</si>
  <si>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</si>
  <si>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</si>
  <si>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</si>
  <si>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</si>
  <si>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</si>
  <si>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</si>
  <si>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</si>
  <si>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</si>
  <si>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</si>
  <si>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</si>
  <si>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</si>
  <si>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</si>
  <si>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</si>
  <si>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</si>
  <si>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</si>
  <si>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</si>
  <si>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</si>
  <si>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</si>
  <si>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</si>
  <si>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</si>
  <si>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</si>
  <si>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</si>
  <si>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</si>
  <si>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</si>
  <si>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</si>
  <si>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</si>
  <si>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</si>
  <si>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</si>
  <si>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</si>
  <si>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</si>
  <si>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</si>
  <si>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</si>
  <si>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</si>
  <si>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</si>
  <si>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</si>
  <si>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</si>
  <si>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</si>
  <si>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</si>
  <si>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</si>
  <si>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</si>
  <si>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</si>
  <si>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</si>
  <si>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</si>
  <si>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</si>
  <si>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</si>
  <si>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</si>
  <si>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</si>
  <si>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</si>
  <si>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</si>
  <si>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</si>
  <si>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</si>
  <si>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</si>
  <si>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</si>
  <si>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</si>
  <si>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</si>
  <si>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</si>
  <si>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</si>
  <si>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</si>
  <si>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</si>
  <si>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</si>
  <si>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</si>
  <si>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</si>
  <si>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</si>
  <si>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</si>
  <si>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</si>
  <si>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</si>
  <si>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</si>
  <si>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</si>
  <si>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</si>
  <si>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</si>
  <si>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</si>
  <si>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</si>
  <si>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</si>
  <si>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</si>
  <si>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</si>
  <si>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</si>
  <si>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</si>
  <si>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</si>
  <si>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</si>
  <si>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</si>
  <si>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</si>
  <si>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</si>
  <si>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</si>
  <si>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</si>
  <si>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</si>
  <si>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</si>
  <si>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</si>
  <si>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</si>
  <si>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</si>
  <si>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</si>
  <si>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</si>
  <si>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</si>
  <si>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</si>
  <si>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</si>
  <si>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</si>
  <si>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</si>
  <si>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</si>
  <si>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</si>
  <si>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</si>
  <si>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</si>
  <si>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</si>
  <si>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</si>
  <si>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</si>
  <si>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</si>
  <si>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</si>
  <si>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</si>
  <si>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</si>
  <si>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</si>
  <si>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</si>
  <si>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</si>
  <si>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</si>
  <si>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</si>
  <si>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</si>
  <si>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</si>
  <si>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</si>
  <si>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</si>
  <si>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</si>
  <si>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</si>
  <si>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</si>
  <si>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</si>
  <si>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</si>
  <si>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</si>
  <si>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</si>
  <si>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</si>
  <si>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</si>
  <si>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</si>
  <si>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</si>
  <si>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</si>
  <si>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</si>
  <si>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</si>
  <si>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</si>
  <si>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</si>
  <si>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</si>
  <si>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</si>
  <si>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</si>
  <si>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</si>
  <si>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</si>
  <si>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</si>
  <si>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</si>
  <si>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</si>
  <si>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</si>
  <si>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</si>
  <si>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</si>
  <si>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</si>
  <si>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</si>
  <si>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</si>
  <si>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</si>
  <si>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</si>
  <si>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</si>
  <si>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</si>
  <si>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</si>
  <si>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</si>
  <si>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</si>
  <si>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</si>
  <si>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</si>
  <si>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</si>
  <si>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</si>
  <si>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</si>
  <si>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</si>
  <si>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</si>
  <si>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</si>
  <si>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</si>
  <si>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</si>
  <si>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</si>
  <si>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</si>
  <si>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</si>
  <si>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</si>
  <si>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</si>
  <si>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</si>
  <si>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</si>
  <si>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</si>
  <si>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</si>
  <si>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</si>
  <si>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</si>
  <si>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</si>
  <si>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</si>
  <si>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</si>
  <si>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</si>
  <si>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</si>
  <si>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</si>
  <si>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</si>
  <si>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</si>
  <si>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</si>
  <si>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</si>
  <si>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</si>
  <si>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</si>
  <si>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</si>
  <si>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</si>
  <si>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</si>
  <si>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</si>
  <si>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</si>
  <si>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</si>
  <si>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</si>
  <si>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</si>
  <si>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</si>
  <si>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</si>
  <si>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</si>
  <si>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</si>
  <si>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</si>
  <si>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</si>
  <si>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</si>
  <si>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</si>
  <si>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</si>
  <si>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</si>
  <si>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</si>
  <si>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</si>
  <si>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</si>
  <si>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</si>
  <si>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</si>
  <si>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</si>
  <si>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</si>
  <si>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</si>
  <si>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</si>
  <si>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</si>
  <si>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</si>
  <si>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</si>
  <si>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</si>
  <si>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</si>
  <si>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</si>
  <si>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</si>
  <si>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</si>
  <si>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</si>
  <si>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</si>
  <si>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</si>
  <si>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</si>
  <si>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</si>
  <si>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</si>
  <si>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</si>
  <si>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</si>
  <si>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</si>
  <si>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</si>
  <si>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</si>
  <si>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</si>
  <si>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</si>
  <si>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</si>
  <si>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</si>
  <si>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</si>
  <si>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</si>
  <si>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</si>
  <si>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</si>
  <si>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</si>
  <si>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</si>
  <si>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</si>
  <si>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</si>
  <si>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</si>
  <si>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</si>
  <si>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</si>
  <si>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</si>
  <si>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</si>
  <si>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</si>
  <si>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</si>
  <si>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</si>
  <si>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</si>
  <si>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</si>
  <si>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</si>
  <si>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</si>
  <si>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</si>
  <si>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</si>
  <si>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</si>
  <si>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</si>
  <si>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</si>
  <si>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</si>
  <si>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</si>
  <si>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</si>
  <si>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</si>
  <si>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</si>
  <si>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</si>
  <si>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</si>
  <si>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</si>
  <si>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</si>
  <si>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</si>
  <si>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</si>
  <si>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</si>
  <si>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</si>
  <si>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</si>
  <si>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</si>
  <si>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</si>
  <si>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</si>
  <si>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</si>
  <si>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</si>
  <si>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</si>
  <si>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</si>
  <si>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</si>
  <si>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</si>
  <si>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</si>
  <si>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</si>
  <si>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</si>
  <si>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</si>
  <si>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</si>
  <si>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</si>
  <si>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</si>
  <si>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</si>
  <si>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</si>
  <si>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</si>
  <si>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</si>
  <si>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</si>
  <si>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</si>
  <si>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</si>
  <si>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</si>
  <si>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</si>
  <si>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</si>
  <si>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</si>
  <si>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</si>
  <si>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</si>
  <si>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</si>
  <si>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</si>
  <si>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</si>
  <si>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</si>
  <si>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</si>
  <si>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</si>
  <si>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</si>
  <si>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</si>
  <si>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</si>
  <si>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</si>
  <si>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</si>
  <si>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</si>
  <si>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</si>
  <si>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</si>
  <si>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</si>
  <si>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</si>
  <si>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</si>
  <si>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</si>
  <si>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</si>
  <si>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</si>
  <si>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</si>
  <si>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</si>
  <si>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</si>
  <si>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</si>
  <si>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</si>
  <si>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</si>
  <si>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</si>
  <si>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</si>
  <si>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</si>
  <si>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</si>
  <si>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</si>
  <si>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</si>
  <si>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</si>
  <si>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</si>
  <si>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</si>
  <si>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</si>
  <si>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</si>
  <si>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</si>
  <si>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</si>
  <si>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</si>
  <si>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</si>
  <si>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</si>
  <si>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</si>
  <si>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</si>
  <si>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</si>
  <si>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</si>
  <si>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</si>
  <si>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</si>
  <si>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</si>
  <si>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</si>
  <si>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</si>
  <si>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</si>
  <si>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</si>
  <si>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</si>
  <si>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</si>
  <si>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</si>
  <si>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</si>
  <si>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</si>
  <si>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</si>
  <si>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</si>
  <si>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</si>
  <si>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</si>
  <si>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</si>
  <si>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</si>
  <si>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</si>
  <si>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</si>
  <si>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</si>
  <si>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</si>
  <si>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</si>
  <si>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</si>
  <si>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</si>
  <si>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</si>
  <si>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</si>
  <si>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</si>
  <si>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</si>
  <si>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</si>
  <si>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</si>
  <si>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</si>
  <si>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</si>
  <si>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</si>
  <si>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</si>
  <si>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</si>
  <si>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</si>
  <si>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</si>
  <si>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</si>
  <si>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</si>
  <si>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</si>
  <si>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</si>
  <si>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</si>
  <si>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</si>
  <si>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</si>
  <si>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</si>
  <si>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</si>
  <si>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</si>
  <si>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</si>
  <si>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</si>
  <si>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</si>
  <si>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</si>
  <si>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</si>
  <si>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</si>
  <si>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</si>
  <si>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</si>
  <si>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</si>
  <si>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</si>
  <si>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</si>
  <si>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</si>
  <si>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</si>
  <si>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</si>
  <si>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</si>
  <si>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</si>
  <si>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</si>
  <si>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</si>
  <si>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</si>
  <si>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</si>
  <si>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</si>
  <si>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</si>
  <si>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</si>
  <si>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</si>
  <si>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</si>
  <si>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</si>
  <si>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</si>
  <si>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</si>
  <si>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</si>
  <si>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</si>
  <si>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</si>
  <si>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</si>
  <si>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</si>
  <si>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</si>
  <si>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</si>
  <si>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</si>
  <si>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</si>
  <si>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</si>
  <si>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</si>
  <si>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</si>
  <si>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</si>
  <si>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</si>
  <si>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</si>
  <si>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</si>
  <si>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</si>
  <si>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</si>
  <si>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</si>
  <si>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</si>
  <si>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</si>
  <si>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</si>
  <si>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</si>
  <si>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</si>
  <si>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</si>
  <si>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</si>
  <si>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</si>
  <si>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</si>
  <si>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</si>
  <si>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</si>
  <si>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</si>
  <si>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</si>
  <si>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</si>
  <si>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</si>
  <si>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</si>
  <si>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</si>
  <si>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</si>
  <si>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</si>
  <si>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</si>
  <si>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</si>
  <si>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</si>
  <si>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</si>
  <si>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</si>
  <si>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</si>
  <si>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</si>
  <si>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</si>
  <si>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</si>
  <si>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</si>
  <si>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</si>
  <si>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</si>
  <si>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</si>
  <si>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</si>
  <si>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</si>
  <si>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</si>
  <si>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</si>
  <si>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</si>
  <si>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</si>
  <si>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</si>
  <si>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</si>
  <si>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</si>
  <si>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</si>
  <si>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</si>
  <si>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</si>
  <si>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</si>
  <si>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</si>
  <si>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</si>
  <si>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</si>
  <si>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</si>
  <si>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</si>
  <si>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</si>
  <si>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</si>
  <si>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</si>
  <si>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</si>
  <si>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</si>
  <si>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</si>
  <si>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</si>
  <si>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</si>
  <si>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</si>
  <si>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</si>
  <si>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</si>
  <si>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</si>
  <si>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</si>
  <si>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</si>
  <si>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</si>
  <si>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</si>
  <si>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</si>
  <si>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</si>
  <si>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</si>
  <si>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</si>
  <si>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</si>
  <si>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</si>
  <si>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</si>
  <si>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</si>
  <si>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</si>
  <si>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</si>
  <si>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</si>
  <si>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</si>
  <si>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</si>
  <si>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</si>
  <si>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</si>
  <si>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</si>
  <si>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</si>
  <si>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</si>
  <si>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</si>
  <si>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</si>
  <si>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</si>
  <si>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</si>
  <si>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</si>
  <si>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</si>
  <si>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</si>
  <si>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</si>
  <si>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</si>
  <si>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</si>
  <si>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</si>
  <si>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</si>
  <si>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</si>
  <si>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</si>
  <si>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</si>
  <si>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</si>
  <si>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</si>
  <si>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</si>
  <si>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</si>
  <si>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</si>
  <si>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</si>
  <si>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</si>
  <si>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</si>
  <si>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</si>
  <si>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</si>
  <si>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</si>
  <si>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</si>
  <si>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</si>
  <si>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</si>
  <si>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</si>
  <si>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</si>
  <si>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</si>
  <si>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</si>
  <si>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</si>
  <si>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</si>
  <si>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</si>
  <si>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</si>
  <si>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</si>
  <si>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</si>
  <si>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</si>
  <si>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</si>
  <si>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</si>
  <si>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</si>
  <si>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</si>
  <si>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</si>
  <si>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</si>
  <si>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</si>
  <si>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</si>
  <si>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</si>
  <si>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</si>
  <si>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</si>
  <si>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</si>
  <si>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</si>
  <si>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</si>
  <si>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</si>
  <si>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</si>
  <si>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</si>
  <si>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</si>
  <si>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</si>
  <si>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</si>
  <si>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</si>
  <si>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</si>
  <si>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</si>
  <si>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</si>
  <si>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</si>
  <si>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</si>
  <si>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</si>
  <si>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</si>
  <si>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</si>
  <si>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</si>
  <si>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</si>
  <si>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</si>
  <si>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</si>
  <si>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</si>
  <si>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</si>
  <si>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</si>
  <si>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</si>
  <si>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</si>
  <si>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</si>
  <si>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</si>
  <si>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</si>
  <si>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</si>
  <si>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</si>
  <si>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</si>
  <si>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</si>
  <si>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</si>
  <si>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</si>
  <si>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</si>
  <si>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</si>
  <si>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</si>
  <si>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</si>
  <si>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</si>
  <si>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</si>
  <si>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</si>
  <si>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</si>
  <si>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</si>
  <si>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</si>
  <si>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</si>
  <si>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</si>
  <si>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</si>
  <si>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</si>
  <si>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</si>
  <si>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</si>
  <si>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</si>
  <si>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</si>
  <si>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</si>
  <si>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</si>
  <si>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</si>
  <si>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</si>
  <si>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</si>
  <si>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</si>
  <si>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</si>
  <si>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</si>
  <si>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</si>
  <si>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</si>
  <si>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</si>
  <si>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</si>
  <si>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</si>
  <si>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</si>
  <si>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</si>
  <si>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</si>
  <si>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</si>
  <si>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</si>
  <si>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</si>
  <si>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</si>
  <si>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</si>
  <si>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</si>
  <si>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</si>
  <si>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</si>
  <si>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</si>
  <si>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</si>
  <si>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</si>
  <si>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</si>
  <si>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</si>
  <si>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</si>
  <si>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</si>
  <si>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</si>
  <si>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</si>
  <si>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</si>
  <si>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</si>
  <si>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</si>
  <si>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</si>
  <si>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</si>
  <si>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</si>
  <si>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</si>
  <si>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</si>
  <si>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</si>
  <si>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</si>
  <si>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</si>
  <si>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</si>
  <si>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</si>
  <si>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</si>
  <si>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</si>
  <si>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</si>
  <si>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</si>
  <si>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イロネバルシャ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</si>
  <si>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</si>
  <si>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</si>
  <si>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</si>
  <si>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</si>
  <si>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</si>
  <si>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</si>
  <si>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</si>
  <si>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</si>
  <si>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</si>
  <si>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</si>
  <si>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</si>
  <si>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</si>
  <si>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</si>
  <si>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</si>
  <si>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</si>
  <si>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</si>
  <si>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</si>
  <si>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</si>
  <si>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</si>
  <si>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</si>
  <si>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</si>
  <si>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</si>
  <si>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</si>
  <si>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</si>
  <si>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</si>
  <si>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</si>
  <si>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</si>
  <si>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</si>
  <si>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</si>
  <si>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</si>
  <si>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</si>
  <si>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</si>
  <si>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</si>
  <si>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</si>
  <si>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</si>
  <si>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</si>
  <si>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</si>
  <si>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</si>
  <si>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</si>
  <si>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</si>
  <si>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</si>
  <si>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</si>
  <si>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</si>
  <si>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</si>
  <si>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</si>
  <si>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</si>
  <si>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</si>
  <si>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エンキャンテーデゴルデネアップーリャ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</si>
  <si>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</si>
  <si>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</si>
  <si>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</si>
  <si>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</si>
  <si>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</si>
  <si>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</si>
  <si>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</si>
  <si>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</si>
  <si>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</si>
  <si>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</si>
  <si>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</si>
  <si>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</si>
  <si>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</si>
  <si>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</si>
  <si>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</si>
  <si>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</si>
  <si>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</si>
  <si>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</si>
  <si>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</si>
  <si>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</si>
  <si>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</si>
  <si>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</si>
  <si>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</si>
  <si>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Enchantedgoldenapplia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</si>
  <si>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</si>
  <si>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</si>
  <si>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</si>
  <si>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</si>
  <si>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</si>
  <si>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</si>
  <si>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</si>
  <si>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0x882500, 0x882500, 0x882500, 0x882500</t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</si>
  <si>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</si>
  <si>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</si>
  <si>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</si>
  <si>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</si>
  <si>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</si>
  <si>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</si>
  <si>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</si>
  <si>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Darkchocolatia</t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</si>
  <si>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</si>
  <si>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</si>
  <si>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</si>
  <si>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</si>
  <si>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</si>
  <si>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</si>
  <si>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</si>
  <si>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</si>
  <si>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</si>
  <si>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</si>
  <si>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</si>
  <si>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</si>
  <si>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</si>
  <si>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</si>
  <si>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</si>
  <si>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芸術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</si>
  <si>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</si>
  <si>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</si>
  <si>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</si>
  <si>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</si>
  <si>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</si>
  <si>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</si>
  <si>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</si>
  <si>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</si>
  <si>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</si>
  <si>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</si>
  <si>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</si>
  <si>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</si>
  <si>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栄養</t>
    <rPh sb="0" eb="2">
      <t>エイヨウ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</si>
</sst>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180975</xdr:colOff>
      <xdr:row>106</xdr:row>
      <xdr:rowOff>38100</xdr:rowOff>
    </xdr:from>
    <xdr:to>
      <xdr:col>55</xdr:col>
      <xdr:colOff>1819275</xdr:colOff>
      <xdr:row>126</xdr:row>
      <xdr:rowOff>76200</xdr:rowOff>
    </xdr:to>
    <xdr:sp macro="" textlink="">
      <xdr:nvSpPr>
        <xdr:cNvPr id="3" name="テキスト ボックス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3B8DBB-01EB-4346-99AD-1498D22794A1}"/>
            </a:ext>
          </a:extLst>
        </xdr:cNvPr>
        <xdr:cNvSpPr txBox="1"/>
      </xdr:nvSpPr>
      <xdr:spPr>
        <a:xfrm>
          <a:off x="17564100" y="19326225"/>
          <a:ext cx="9934575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Wiki</a:t>
          </a:r>
        </a:p>
        <a:p>
          <a:endParaRPr kumimoji="1" lang="en-US" altLang="ja-JP" sz="1100"/>
        </a:p>
        <a:p>
          <a:r>
            <a:rPr kumimoji="1" lang="en-US" altLang="ja-JP" sz="700"/>
            <a:t>https://mirrgieriana.github.io/fluorite-7/editor/?s=%3C%3C%20%27END%27%0D%0ANo%09%E9%9A%8E%E7%B4%9A%09%E5%88%86%E9%A1%9E%09%E3%82%BF%E3%82%A4%E3%83%97%09Type%09%E7%9F%AD%E7%B8%AE%E5%92%8C%E5%90%8D%09%E5%92%8C%E5%90%8D%09%E8%8B%B1%E5%90%8D%09Color%09%E3%83%AC%E3%82%A2%09%E3%82%B3%E3%82%B9%E3%83%88%09%E5%9F%BA%E7%A4%8EShine%09%E5%9F%BA%E7%A4%8EFire%09%E5%9F%BA%E7%A4%8EWind%09%E5%9F%BA%E7%A4%8EGaia%09%E5%9F%BA%E7%A4%8EAqua%09%E5%9F%BA%E7%A4%8EDark%09%E7%89%B9%E6%AE%8A%E5%80%8D%E7%8E%87%09%E3%83%AC%E3%82%A2%E5%BA%A6%E5%80%8D%E7%8E%87%09%E5%88%86%E6%95%A3%E5%BA%A6%E5%80%8D%E7%8E%87%E3%80%80%09%E5%8A%B9%E7%8E%87%09%E5%90%88%E8%A8%88%E5%80%A4%09Shine%09Fire%09Wind%09Gaia%09Aqua%09Dark%09ATTACK%09CRAFT%09FELL%09LIGHT%09FLAME%09WATER%09CRYSTAL%09ART%09STORE%09WARP%09SHOOT%09BREAK%09CHEMICAL%09SLASH%09FOOD%09KNOWLEDGE%09ENERGY%09SUBMISSION%09CHRISTMAS%09FREEZE%09THUNDER%0D%0A0%091%09A%09A%E6%B0%97%E4%BD%93%09air%09%E7%A9%BA%E6%B0%97%E7%B2%BE%09%E3%82%A2%E3%82%A4%E3%83%AA%E3%83%A3%09Airia%090xFFBE80%2C%200xDEFFFF%2C%200xDEFFFF%2C%200xB0FFFF%091%0915%09%09%092%09%091%0910%091.00%091.00%090.96%090.96%0914.4%090.0%090.0%092.2%090.0%091.1%0911.1%09%09%09%09%09%09%09%091%09%09%093%09%09%09%09%09%091%09%09%092%091%0D%0AEND%0D%0A%7C%20(%0D%0A%20%20t%20%3A%20%5Bl%20%3D%20%5B_%20%3D%3E%20LF%20%3D%3E%20SPLIT%20%3E%3E%20%22%5Cn%22%20%7C%20%5B_%20%3D%3E%20SPLIT%20%3E%3E%20%22%5Ct%22%5D%5D%20%7C%20r%20%3A%20l%5B1%3B%20%5D%5B%5D%20%7C%20%7B%5Bi%2C%20c%20%3A%20r%5B%5D%20%7C%20%7B(l.0%5Bi%5D)%20%3D%20c%7D%5B%5D%5D%7D%5D%3B%0D%0A%20%20%5B%0D%0A%20%20%20%20%26(t%5B%5D%20%7C%20(%0D%0A%20%20%20%20%20%20%40_%3B%0D%0A%20%20%20%20%20%20list_manaName%20%3A%20%5B%24%7BShine%20Fire%20Wind%20Gaia%20Aqua%20Dark%7D%5D%3B%0D%0A%20%20%20%20%20%20list_ergName%20%3A%20%5B%24%7BATTACK%20CRAFT%20FELL%20LIGHT%20FLAME%20WATER%20CRYSTAL%20ART%20STORE%20WARP%20SHOOT%20BREAK%20CHEMICAL%20SLASH%20FOOD%20KNOWLEDGE%20ENERGY%20SUBMISSION%20CHRISTMAS%20FREEZE%20THUNDER%7D%5D%3B%0D%0A%20%20%20%20%20%20%E3%83%AC%E3%82%A2%E5%BA%A6%E5%80%8D%E7%8E%87%20%3A%202%20%5E%20((%2B%E3%83%AC%E3%82%A2%20-%201)%20%2F%204)%3B%0D%0A%20%20%20%20%20%20%E5%90%88%E8%A8%88%E5%9F%BA%E7%A4%8E%E3%83%9E%E3%83%8A%20%3A%20%2B(manaName%20%3A%20list_manaName%5B%5D%20%7C%20%2B_.%22%E5%9F%BA%E7%A4%8E%24manaName%22)%3B%0D%0A%20%20%20%20%20%20%E6%9C%80%E5%A4%A7%E5%9F%BA%E7%A4%8E%E3%83%9E%E3%83%8A%20%3A%20MAX(manaName%20%3A%20list_manaName%5B%5D%20%7C%20%2B_.%22%E5%9F%BA%E7%A4%8E%24manaName%22)%3B%0D%0A%20%20%20%20%20%20%E5%88%86%E6%95%A3%E5%BA%A6%E5%80%8D%E7%8E%87%20%3A%200.5%20%5E%20((%E5%90%88%E8%A8%88%E5%9F%BA%E7%A4%8E%E3%83%9E%E3%83%8A%20%2F%20%E6%9C%80%E5%A4%A7%E5%9F%BA%E7%A4%8E%E3%83%9E%E3%83%8A%20-%201)%20%2F%205)%3B%0D%0A%20%20%20%20%20%20%E5%8A%B9%E7%8E%87%20%3A%20%2B%E7%89%B9%E6%AE%8A%E5%80%8D%E7%8E%87%20*%20%E5%88%86%E6%95%A3%E5%BA%A6%E5%80%8D%E7%8E%87%20*%20%E3%83%AC%E3%82%A2%E5%BA%A6%E5%80%8D%E7%8E%87%3B%0D%0A%20%20%20%20%20%20%E5%90%88%E8%A8%88%E5%80%A4%20%3A%20%2B%E3%82%B3%E3%82%B9%E3%83%88%20*%20%2B%E5%8A%B9%E7%8E%87%3B%0D%0A%20%20%20%20%20%20%5B%0D%0A%20%20%20%20%20%20%20%20No%3B%0D%0A%20%20%20%20%20%20%20%20%22%27%27!FairyImage(%24(REPLACE(Color%3B%20%2F%20%3F0x%2Fg%3B%20%22%23%22)))%27%27%22%3B%0D%0A%20%20%20%20%20%20%20%20%22%24Type~~%24%E7%9F%AD%E7%B8%AE%E5%92%8C%E5%90%8D%24%E5%92%8C%E5%90%8D%22%3B%0D%0A%20%20%20%20%20%20%20%20%E3%83%AC%E3%82%A2%3B%0D%0A%20%20%20%20%20%20%20%20%E3%82%B3%E3%82%B9%E3%83%88%3B%0D%0A%20%20%20%20%20%20%20%20manaName%20%3A%20list_manaName%5B%5D%20%7C%20%E5%90%88%E8%A8%88%E5%80%A4%20*%20%2B_.%22%E5%9F%BA%E7%A4%8E%24manaName%22%20%2F%20%E5%90%88%E8%A8%88%E5%9F%BA%E7%A4%8E%E3%83%9E%E3%83%8A%20%7C%20%24%25.3f(_)%3B%0D%0A%20%20%20%20%20%20%20%20%E5%90%88%E8%A8%88%E5%80%A4%20%7C%20%24%25.3f(_)%3B%0D%0A%20%20%20%20%20%20%20%20%E5%90%88%E8%A8%88%E5%80%A4%20%2F%20%E3%82%B3%E3%82%B9%E3%83%88%20%7C%20%24%25.3f(_)%3B%0D%0A%20%20%20%20%20%20%20%20ergName%20%3A%20list_ergName%5B%5D%20%7C%20%2B_.%22%24ergName%22%20*%20%E3%83%AC%E3%82%A2%E5%BA%A6%E5%80%8D%E7%8E%87%20%7C%20%24%25.3f(_)%3B%0D%0A%20%20%20%20%20%20%5D%20%7C%20%22%7C%24(JOIN(_%5B%5D%3B%20%22%7C%22))%7C%22%0D%0A%20%20%20%20))%3B%0D%0A%20%20%20%20%26(t%5B%5D%20%7C%20(%0D%0A%20%20%20%20%20%20%40_%3B%0D%0A%20%20%20%20%20%20%5B%0D%0A%20%20%20%20%20%20%20%20No%3B%0D%0A%20%20%20%20%20%20%20%20%22%27%27!FairyImage(%24(REPLACE(Color%3B%20%2F%20%3F0x%2Fg%3B%20%22%23%22)))%27%27%22%3B%0D%0A%20%20%20%20%20%20%20%20Type%3B%0D%0A%20%20%20%20%20%20%20%20%E7%9F%AD%E7%B8%AE%E5%92%8C%E5%90%8D%3B%0D%0A%20%20%20%20%20%20%20%20%E5%92%8C%E5%90%8D%3B%0D%0A%20%20%20%20%20%20%20%20%E8%8B%B1%E5%90%8D%3B%0D%0A%20%20%20%20%20%20%20%20%E3%83%AC%E3%82%A2%3B%0D%0A%20%20%20%20%20%20%5D%20%7C%20%22%7C%24(JOIN(_%5B%5D%3B%20%22%7C%22))%7C%22%0D%0A%20%20%20%20))%3B%0D%0A%20%20%5D.0%0D%0A)%0D%0A</a:t>
          </a:r>
          <a:endParaRPr kumimoji="1" lang="ja-JP" altLang="en-US" sz="7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01" totalsRowShown="0" headerRowDxfId="62" dataDxfId="61">
  <autoFilter ref="A1:BD101" xr:uid="{75B54AD4-ACAB-4F59-97B1-A32EA130B0BF}"/>
  <sortState xmlns:xlrd2="http://schemas.microsoft.com/office/spreadsheetml/2017/richdata2" ref="A2:BD101">
    <sortCondition ref="A1:A10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芸術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栄養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53" xr3:uid="{0700EC90-BD06-48B4-A682-B65581165E4E}" name="超能力合計" dataDxfId="11">
      <calculatedColumnFormula>SUM(テーブル1[[#This Row],[攻撃]:[雷電]])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5">
      <calculatedColumnFormula>テーブル1[[#This Row],[Shine]]/テーブル1[[#This Row],[コスト]]*テーブル1[[#This Row],[結晶]]*4*50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07"/>
  <sheetViews>
    <sheetView tabSelected="1" zoomScaleNormal="100" workbookViewId="0">
      <pane xSplit="6" ySplit="1" topLeftCell="W2" activePane="bottomRight" state="frozen"/>
      <selection pane="topRight" activeCell="G1" sqref="G1"/>
      <selection pane="bottomLeft" activeCell="A2" sqref="A2"/>
      <selection pane="bottomRight" activeCell="AZ14" sqref="AZ14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454</v>
      </c>
      <c r="C1" s="17" t="s">
        <v>391</v>
      </c>
      <c r="D1" s="17" t="s">
        <v>218</v>
      </c>
      <c r="E1" s="2" t="s">
        <v>10</v>
      </c>
      <c r="F1" s="17" t="s">
        <v>490</v>
      </c>
      <c r="G1" s="17" t="s">
        <v>12</v>
      </c>
      <c r="H1" s="17" t="s">
        <v>11</v>
      </c>
      <c r="I1" s="2" t="s">
        <v>295</v>
      </c>
      <c r="J1" s="17" t="s">
        <v>32</v>
      </c>
      <c r="K1" s="17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17" t="s">
        <v>630</v>
      </c>
      <c r="S1" s="17" t="s">
        <v>33</v>
      </c>
      <c r="T1" s="17" t="s">
        <v>30</v>
      </c>
      <c r="U1" s="17" t="s">
        <v>47</v>
      </c>
      <c r="V1" s="17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809</v>
      </c>
      <c r="AD1" s="17" t="s">
        <v>810</v>
      </c>
      <c r="AE1" s="17" t="s">
        <v>811</v>
      </c>
      <c r="AF1" s="17" t="s">
        <v>812</v>
      </c>
      <c r="AG1" s="17" t="s">
        <v>813</v>
      </c>
      <c r="AH1" s="17" t="s">
        <v>814</v>
      </c>
      <c r="AI1" s="17" t="s">
        <v>815</v>
      </c>
      <c r="AJ1" s="17" t="s">
        <v>816</v>
      </c>
      <c r="AK1" s="17" t="s">
        <v>817</v>
      </c>
      <c r="AL1" s="17" t="s">
        <v>818</v>
      </c>
      <c r="AM1" s="17" t="s">
        <v>819</v>
      </c>
      <c r="AN1" s="17" t="s">
        <v>820</v>
      </c>
      <c r="AO1" s="17" t="s">
        <v>821</v>
      </c>
      <c r="AP1" s="17" t="s">
        <v>822</v>
      </c>
      <c r="AQ1" s="17" t="s">
        <v>829</v>
      </c>
      <c r="AR1" s="17" t="s">
        <v>823</v>
      </c>
      <c r="AS1" s="17" t="s">
        <v>824</v>
      </c>
      <c r="AT1" s="17" t="s">
        <v>825</v>
      </c>
      <c r="AU1" s="17" t="s">
        <v>826</v>
      </c>
      <c r="AV1" s="17" t="s">
        <v>827</v>
      </c>
      <c r="AW1" s="17" t="s">
        <v>828</v>
      </c>
      <c r="AX1" s="17" t="s">
        <v>631</v>
      </c>
      <c r="AY1" s="2" t="s">
        <v>445</v>
      </c>
      <c r="AZ1" s="2" t="s">
        <v>446</v>
      </c>
      <c r="BA1" s="2" t="s">
        <v>443</v>
      </c>
      <c r="BB1" s="2" t="s">
        <v>444</v>
      </c>
      <c r="BC1" s="2" t="s">
        <v>442</v>
      </c>
      <c r="BD1" s="2" t="s">
        <v>642</v>
      </c>
    </row>
    <row r="2" spans="1:56" x14ac:dyDescent="0.15">
      <c r="A2" s="4">
        <v>0</v>
      </c>
      <c r="B2" s="4">
        <v>1</v>
      </c>
      <c r="C2" s="4" t="s">
        <v>393</v>
      </c>
      <c r="D2" s="4" t="s">
        <v>406</v>
      </c>
      <c r="E2" s="6" t="s">
        <v>2</v>
      </c>
      <c r="F2" s="6" t="s">
        <v>491</v>
      </c>
      <c r="G2" s="6" t="s">
        <v>14</v>
      </c>
      <c r="H2" s="6" t="s">
        <v>23</v>
      </c>
      <c r="I2" s="11" t="s">
        <v>219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Row],[攻撃]:[雷電]])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Row],[結晶]]*4*50</f>
        <v>0</v>
      </c>
    </row>
    <row r="3" spans="1:56" x14ac:dyDescent="0.15">
      <c r="A3" s="4">
        <v>1</v>
      </c>
      <c r="B3" s="4">
        <v>1</v>
      </c>
      <c r="C3" s="4" t="s">
        <v>393</v>
      </c>
      <c r="D3" s="4" t="s">
        <v>407</v>
      </c>
      <c r="E3" s="6" t="s">
        <v>4</v>
      </c>
      <c r="F3" s="6" t="s">
        <v>492</v>
      </c>
      <c r="G3" s="6" t="s">
        <v>16</v>
      </c>
      <c r="H3" s="6" t="s">
        <v>22</v>
      </c>
      <c r="I3" s="11" t="s">
        <v>220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Row],[攻撃]:[雷電]])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Row],[結晶]]*4*50</f>
        <v>0</v>
      </c>
    </row>
    <row r="4" spans="1:56" x14ac:dyDescent="0.15">
      <c r="A4" s="4">
        <v>2</v>
      </c>
      <c r="B4" s="4">
        <v>1</v>
      </c>
      <c r="C4" s="4" t="s">
        <v>393</v>
      </c>
      <c r="D4" s="4" t="s">
        <v>409</v>
      </c>
      <c r="E4" s="6" t="s">
        <v>6</v>
      </c>
      <c r="F4" s="6" t="s">
        <v>493</v>
      </c>
      <c r="G4" s="6" t="s">
        <v>18</v>
      </c>
      <c r="H4" s="6" t="s">
        <v>20</v>
      </c>
      <c r="I4" s="11" t="s">
        <v>222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Row],[攻撃]:[雷電]])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Row],[結晶]]*4*50</f>
        <v>0</v>
      </c>
    </row>
    <row r="5" spans="1:56" x14ac:dyDescent="0.15">
      <c r="A5" s="4">
        <v>3</v>
      </c>
      <c r="B5" s="4">
        <v>1</v>
      </c>
      <c r="C5" s="4" t="s">
        <v>393</v>
      </c>
      <c r="D5" s="4" t="s">
        <v>410</v>
      </c>
      <c r="E5" s="6" t="s">
        <v>89</v>
      </c>
      <c r="F5" s="6" t="s">
        <v>494</v>
      </c>
      <c r="G5" s="6" t="s">
        <v>157</v>
      </c>
      <c r="H5" s="6" t="s">
        <v>201</v>
      </c>
      <c r="I5" s="11" t="s">
        <v>299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Row],[攻撃]:[雷電]])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Row],[結晶]]*4*50</f>
        <v>0</v>
      </c>
    </row>
    <row r="6" spans="1:56" x14ac:dyDescent="0.15">
      <c r="A6" s="4">
        <v>4</v>
      </c>
      <c r="B6" s="4">
        <v>1</v>
      </c>
      <c r="C6" s="4" t="s">
        <v>399</v>
      </c>
      <c r="D6" s="4" t="s">
        <v>411</v>
      </c>
      <c r="E6" s="6" t="s">
        <v>61</v>
      </c>
      <c r="F6" s="6" t="s">
        <v>495</v>
      </c>
      <c r="G6" s="6" t="s">
        <v>121</v>
      </c>
      <c r="H6" s="6" t="s">
        <v>186</v>
      </c>
      <c r="I6" s="11" t="s">
        <v>314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Row],[攻撃]:[雷電]])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Row],[結晶]]*4*50</f>
        <v>0</v>
      </c>
    </row>
    <row r="7" spans="1:56" x14ac:dyDescent="0.15">
      <c r="A7" s="4">
        <v>5</v>
      </c>
      <c r="B7" s="4">
        <v>1</v>
      </c>
      <c r="C7" s="4" t="s">
        <v>399</v>
      </c>
      <c r="D7" s="4" t="s">
        <v>412</v>
      </c>
      <c r="E7" s="6" t="s">
        <v>8</v>
      </c>
      <c r="F7" s="6" t="s">
        <v>496</v>
      </c>
      <c r="G7" s="6" t="s">
        <v>133</v>
      </c>
      <c r="H7" s="6" t="s">
        <v>21</v>
      </c>
      <c r="I7" s="11" t="s">
        <v>221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Row],[攻撃]:[雷電]])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Row],[結晶]]*4*50</f>
        <v>0</v>
      </c>
    </row>
    <row r="8" spans="1:56" x14ac:dyDescent="0.15">
      <c r="A8" s="4">
        <v>6</v>
      </c>
      <c r="B8" s="4">
        <v>1</v>
      </c>
      <c r="C8" s="4" t="s">
        <v>401</v>
      </c>
      <c r="D8" s="4" t="s">
        <v>413</v>
      </c>
      <c r="E8" s="6" t="s">
        <v>49</v>
      </c>
      <c r="F8" s="6" t="s">
        <v>497</v>
      </c>
      <c r="G8" s="6" t="s">
        <v>113</v>
      </c>
      <c r="H8" s="6" t="s">
        <v>180</v>
      </c>
      <c r="I8" s="11" t="s">
        <v>307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Row],[攻撃]:[雷電]])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Row],[結晶]]*4*50</f>
        <v>0</v>
      </c>
    </row>
    <row r="9" spans="1:56" x14ac:dyDescent="0.15">
      <c r="A9" s="4">
        <v>7</v>
      </c>
      <c r="B9" s="4">
        <v>1</v>
      </c>
      <c r="C9" s="4" t="s">
        <v>401</v>
      </c>
      <c r="D9" s="4" t="s">
        <v>414</v>
      </c>
      <c r="E9" s="6" t="s">
        <v>53</v>
      </c>
      <c r="F9" s="6" t="s">
        <v>498</v>
      </c>
      <c r="G9" s="6" t="s">
        <v>136</v>
      </c>
      <c r="H9" s="6" t="s">
        <v>182</v>
      </c>
      <c r="I9" s="11" t="s">
        <v>308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Row],[攻撃]:[雷電]])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Row],[結晶]]*4*50</f>
        <v>417.33178372371856</v>
      </c>
    </row>
    <row r="10" spans="1:56" x14ac:dyDescent="0.15">
      <c r="A10" s="4">
        <v>8</v>
      </c>
      <c r="B10" s="4">
        <v>1</v>
      </c>
      <c r="C10" s="4" t="s">
        <v>401</v>
      </c>
      <c r="D10" s="4" t="s">
        <v>415</v>
      </c>
      <c r="E10" s="6" t="s">
        <v>59</v>
      </c>
      <c r="F10" s="6" t="s">
        <v>499</v>
      </c>
      <c r="G10" s="6" t="s">
        <v>119</v>
      </c>
      <c r="H10" s="6" t="s">
        <v>185</v>
      </c>
      <c r="I10" s="11" t="s">
        <v>298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Row],[攻撃]:[雷電]])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Row],[結晶]]*4*50</f>
        <v>24.109649408957718</v>
      </c>
    </row>
    <row r="11" spans="1:56" x14ac:dyDescent="0.15">
      <c r="A11" s="4">
        <v>9</v>
      </c>
      <c r="B11" s="4">
        <v>1</v>
      </c>
      <c r="C11" s="4" t="s">
        <v>402</v>
      </c>
      <c r="D11" s="4" t="s">
        <v>416</v>
      </c>
      <c r="E11" s="6" t="s">
        <v>109</v>
      </c>
      <c r="F11" s="6" t="s">
        <v>606</v>
      </c>
      <c r="G11" s="6" t="s">
        <v>177</v>
      </c>
      <c r="H11" s="6" t="s">
        <v>211</v>
      </c>
      <c r="I11" s="11" t="s">
        <v>318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Row],[攻撃]:[雷電]])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Row],[結晶]]*4*50</f>
        <v>9.4703416411147412</v>
      </c>
    </row>
    <row r="12" spans="1:56" x14ac:dyDescent="0.15">
      <c r="A12" s="4">
        <v>10</v>
      </c>
      <c r="B12" s="4">
        <v>1</v>
      </c>
      <c r="C12" s="4" t="s">
        <v>393</v>
      </c>
      <c r="D12" s="4" t="s">
        <v>410</v>
      </c>
      <c r="E12" s="6" t="s">
        <v>91</v>
      </c>
      <c r="F12" s="6" t="s">
        <v>533</v>
      </c>
      <c r="G12" s="6" t="s">
        <v>159</v>
      </c>
      <c r="H12" s="6" t="s">
        <v>202</v>
      </c>
      <c r="I12" s="11" t="s">
        <v>300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Row],[攻撃]:[雷電]])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Row],[結晶]]*4*50</f>
        <v>36.094483488550431</v>
      </c>
    </row>
    <row r="13" spans="1:56" x14ac:dyDescent="0.15">
      <c r="A13" s="4">
        <v>11</v>
      </c>
      <c r="B13" s="4">
        <v>1</v>
      </c>
      <c r="C13" s="4" t="s">
        <v>399</v>
      </c>
      <c r="D13" s="4" t="s">
        <v>412</v>
      </c>
      <c r="E13" s="6" t="s">
        <v>63</v>
      </c>
      <c r="F13" s="6" t="s">
        <v>501</v>
      </c>
      <c r="G13" s="6" t="s">
        <v>140</v>
      </c>
      <c r="H13" s="6" t="s">
        <v>187</v>
      </c>
      <c r="I13" s="11" t="s">
        <v>303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Row],[攻撃]:[雷電]])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Row],[結晶]]*4*50</f>
        <v>8.6386529869316711</v>
      </c>
    </row>
    <row r="14" spans="1:56" x14ac:dyDescent="0.15">
      <c r="A14" s="4">
        <v>12</v>
      </c>
      <c r="B14" s="4">
        <v>1</v>
      </c>
      <c r="C14" s="4" t="s">
        <v>401</v>
      </c>
      <c r="D14" s="4" t="s">
        <v>413</v>
      </c>
      <c r="E14" s="6" t="s">
        <v>51</v>
      </c>
      <c r="F14" s="6" t="s">
        <v>502</v>
      </c>
      <c r="G14" s="6" t="s">
        <v>115</v>
      </c>
      <c r="H14" s="6" t="s">
        <v>181</v>
      </c>
      <c r="I14" s="11" t="s">
        <v>793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Row],[攻撃]:[雷電]])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Row],[結晶]]*4*50</f>
        <v>16.275162231685936</v>
      </c>
    </row>
    <row r="15" spans="1:56" x14ac:dyDescent="0.15">
      <c r="A15" s="4">
        <v>13</v>
      </c>
      <c r="B15" s="4">
        <v>1</v>
      </c>
      <c r="C15" s="4" t="s">
        <v>402</v>
      </c>
      <c r="D15" s="4" t="s">
        <v>416</v>
      </c>
      <c r="E15" s="6" t="s">
        <v>77</v>
      </c>
      <c r="F15" s="6" t="s">
        <v>503</v>
      </c>
      <c r="G15" s="6" t="s">
        <v>131</v>
      </c>
      <c r="H15" s="6" t="s">
        <v>194</v>
      </c>
      <c r="I15" s="11" t="s">
        <v>313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Row],[攻撃]:[雷電]])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Row],[結晶]]*4*50</f>
        <v>0</v>
      </c>
    </row>
    <row r="16" spans="1:56" x14ac:dyDescent="0.15">
      <c r="A16" s="4">
        <v>14</v>
      </c>
      <c r="B16" s="4">
        <v>1</v>
      </c>
      <c r="C16" s="4" t="s">
        <v>402</v>
      </c>
      <c r="D16" s="4" t="s">
        <v>418</v>
      </c>
      <c r="E16" s="6" t="s">
        <v>75</v>
      </c>
      <c r="F16" s="6" t="s">
        <v>504</v>
      </c>
      <c r="G16" s="6" t="s">
        <v>129</v>
      </c>
      <c r="H16" s="6" t="s">
        <v>193</v>
      </c>
      <c r="I16" s="11" t="s">
        <v>302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Row],[攻撃]:[雷電]])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Row],[結晶]]*4*50</f>
        <v>0</v>
      </c>
    </row>
    <row r="17" spans="1:56" x14ac:dyDescent="0.15">
      <c r="A17" s="4">
        <v>15</v>
      </c>
      <c r="B17" s="4">
        <v>1</v>
      </c>
      <c r="C17" s="4" t="s">
        <v>402</v>
      </c>
      <c r="D17" s="4" t="s">
        <v>418</v>
      </c>
      <c r="E17" s="6" t="s">
        <v>71</v>
      </c>
      <c r="F17" s="6" t="s">
        <v>605</v>
      </c>
      <c r="G17" s="6" t="s">
        <v>126</v>
      </c>
      <c r="H17" s="6" t="s">
        <v>191</v>
      </c>
      <c r="I17" s="11" t="s">
        <v>315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Row],[攻撃]:[雷電]])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Row],[結晶]]*4*50</f>
        <v>0</v>
      </c>
    </row>
    <row r="18" spans="1:56" x14ac:dyDescent="0.15">
      <c r="A18" s="4">
        <v>16</v>
      </c>
      <c r="B18" s="4">
        <v>1</v>
      </c>
      <c r="C18" s="4" t="s">
        <v>402</v>
      </c>
      <c r="D18" s="4" t="s">
        <v>419</v>
      </c>
      <c r="E18" s="6" t="s">
        <v>73</v>
      </c>
      <c r="F18" s="6" t="s">
        <v>505</v>
      </c>
      <c r="G18" s="6" t="s">
        <v>761</v>
      </c>
      <c r="H18" s="6" t="s">
        <v>192</v>
      </c>
      <c r="I18" s="11" t="s">
        <v>311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Row],[攻撃]:[雷電]])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&lt;tr&gt;&lt;td&gt;16&lt;/td&gt;&lt;td&gt;匠精ツレペーリャ&lt;/td&gt;&lt;td&gt;2&lt;/td&gt;&lt;td&gt;35&lt;/td&gt;&lt;td&gt;0&lt;/td&gt;&lt;td&gt;0&lt;/td&gt;&lt;td&gt;13&lt;/td&gt;&lt;td&gt;0&lt;/td&gt;&lt;td&gt;16&lt;/td&gt;&lt;td&gt;5&lt;/td&gt;&lt;/tr&gt;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Row],[結晶]]*4*50</f>
        <v>0</v>
      </c>
    </row>
    <row r="19" spans="1:56" x14ac:dyDescent="0.15">
      <c r="A19" s="4">
        <v>17</v>
      </c>
      <c r="B19" s="4">
        <v>1</v>
      </c>
      <c r="C19" s="4" t="s">
        <v>403</v>
      </c>
      <c r="D19" s="4" t="s">
        <v>420</v>
      </c>
      <c r="E19" s="6" t="s">
        <v>79</v>
      </c>
      <c r="F19" s="6" t="s">
        <v>506</v>
      </c>
      <c r="G19" s="6" t="s">
        <v>144</v>
      </c>
      <c r="H19" s="6" t="s">
        <v>195</v>
      </c>
      <c r="I19" s="11" t="s">
        <v>317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Row],[攻撃]:[雷電]])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Row],[結晶]]*4*50</f>
        <v>0</v>
      </c>
    </row>
    <row r="20" spans="1:56" x14ac:dyDescent="0.15">
      <c r="A20" s="4">
        <v>18</v>
      </c>
      <c r="B20" s="4">
        <v>1</v>
      </c>
      <c r="C20" s="4" t="s">
        <v>403</v>
      </c>
      <c r="D20" s="4" t="s">
        <v>421</v>
      </c>
      <c r="E20" s="6" t="s">
        <v>69</v>
      </c>
      <c r="F20" s="6" t="s">
        <v>604</v>
      </c>
      <c r="G20" s="6" t="s">
        <v>762</v>
      </c>
      <c r="H20" s="6" t="s">
        <v>190</v>
      </c>
      <c r="I20" s="11" t="s">
        <v>310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Row],[攻撃]:[雷電]])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&lt;tr&gt;&lt;td&gt;18&lt;/td&gt;&lt;td&gt;紫丁香精リラーツァ&lt;/td&gt;&lt;td&gt;3&lt;/td&gt;&lt;td&gt;28&lt;/td&gt;&lt;td&gt;0&lt;/td&gt;&lt;td&gt;0&lt;/td&gt;&lt;td&gt;3&lt;/td&gt;&lt;td&gt;3&lt;/td&gt;&lt;td&gt;32&lt;/td&gt;&lt;td&gt;0&lt;/td&gt;&lt;/tr&gt;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Row],[結晶]]*4*50</f>
        <v>0</v>
      </c>
    </row>
    <row r="21" spans="1:56" x14ac:dyDescent="0.15">
      <c r="A21" s="4">
        <v>19</v>
      </c>
      <c r="B21" s="4">
        <v>1</v>
      </c>
      <c r="C21" s="4" t="s">
        <v>404</v>
      </c>
      <c r="D21" s="4" t="s">
        <v>422</v>
      </c>
      <c r="E21" s="6" t="s">
        <v>148</v>
      </c>
      <c r="F21" s="6" t="s">
        <v>507</v>
      </c>
      <c r="G21" s="6" t="s">
        <v>150</v>
      </c>
      <c r="H21" s="6" t="s">
        <v>197</v>
      </c>
      <c r="I21" s="11" t="s">
        <v>436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Row],[攻撃]:[雷電]])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Row],[結晶]]*4*50</f>
        <v>0</v>
      </c>
    </row>
    <row r="22" spans="1:56" x14ac:dyDescent="0.15">
      <c r="A22" s="4">
        <v>20</v>
      </c>
      <c r="B22" s="4">
        <v>1</v>
      </c>
      <c r="C22" s="4" t="s">
        <v>393</v>
      </c>
      <c r="D22" s="4" t="s">
        <v>407</v>
      </c>
      <c r="E22" s="6" t="s">
        <v>67</v>
      </c>
      <c r="F22" s="6" t="s">
        <v>508</v>
      </c>
      <c r="G22" s="6" t="s">
        <v>142</v>
      </c>
      <c r="H22" s="6" t="s">
        <v>189</v>
      </c>
      <c r="I22" s="11" t="s">
        <v>301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Row],[攻撃]:[雷電]])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Row],[結晶]]*4*50</f>
        <v>0</v>
      </c>
    </row>
    <row r="23" spans="1:56" x14ac:dyDescent="0.15">
      <c r="A23" s="4">
        <v>21</v>
      </c>
      <c r="B23" s="4">
        <v>1</v>
      </c>
      <c r="C23" s="4" t="s">
        <v>393</v>
      </c>
      <c r="D23" s="4" t="s">
        <v>410</v>
      </c>
      <c r="E23" s="6" t="s">
        <v>93</v>
      </c>
      <c r="F23" s="6" t="s">
        <v>509</v>
      </c>
      <c r="G23" s="6" t="s">
        <v>161</v>
      </c>
      <c r="H23" s="6" t="s">
        <v>203</v>
      </c>
      <c r="I23" s="11" t="s">
        <v>296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Row],[攻撃]:[雷電]])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Row],[結晶]]*4*50</f>
        <v>12.514560166771419</v>
      </c>
    </row>
    <row r="24" spans="1:56" x14ac:dyDescent="0.15">
      <c r="A24" s="4">
        <v>22</v>
      </c>
      <c r="B24" s="4">
        <v>1</v>
      </c>
      <c r="C24" s="4" t="s">
        <v>399</v>
      </c>
      <c r="D24" s="4" t="s">
        <v>412</v>
      </c>
      <c r="E24" s="6" t="s">
        <v>65</v>
      </c>
      <c r="F24" s="6" t="s">
        <v>510</v>
      </c>
      <c r="G24" s="6" t="s">
        <v>123</v>
      </c>
      <c r="H24" s="6" t="s">
        <v>188</v>
      </c>
      <c r="I24" s="11" t="s">
        <v>434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Row],[攻撃]:[雷電]])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Row],[結晶]]*4*50</f>
        <v>0</v>
      </c>
    </row>
    <row r="25" spans="1:56" x14ac:dyDescent="0.15">
      <c r="A25" s="4">
        <v>23</v>
      </c>
      <c r="B25" s="4">
        <v>1</v>
      </c>
      <c r="C25" s="4" t="s">
        <v>401</v>
      </c>
      <c r="D25" s="4" t="s">
        <v>414</v>
      </c>
      <c r="E25" s="6" t="s">
        <v>55</v>
      </c>
      <c r="F25" s="6" t="s">
        <v>511</v>
      </c>
      <c r="G25" s="6" t="s">
        <v>138</v>
      </c>
      <c r="H25" s="6" t="s">
        <v>183</v>
      </c>
      <c r="I25" s="11" t="s">
        <v>433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Row],[攻撃]:[雷電]])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Row],[結晶]]*4*50</f>
        <v>349.23814733817858</v>
      </c>
    </row>
    <row r="26" spans="1:56" x14ac:dyDescent="0.15">
      <c r="A26" s="4">
        <v>24</v>
      </c>
      <c r="B26" s="4">
        <v>1</v>
      </c>
      <c r="C26" s="4" t="s">
        <v>401</v>
      </c>
      <c r="D26" s="4" t="s">
        <v>415</v>
      </c>
      <c r="E26" s="6" t="s">
        <v>57</v>
      </c>
      <c r="F26" s="6" t="s">
        <v>512</v>
      </c>
      <c r="G26" s="6" t="s">
        <v>117</v>
      </c>
      <c r="H26" s="6" t="s">
        <v>184</v>
      </c>
      <c r="I26" s="11" t="s">
        <v>306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Row],[攻撃]:[雷電]])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Row],[結晶]]*4*50</f>
        <v>70.679342520519313</v>
      </c>
    </row>
    <row r="27" spans="1:56" x14ac:dyDescent="0.15">
      <c r="A27" s="4">
        <v>25</v>
      </c>
      <c r="B27" s="4">
        <v>1</v>
      </c>
      <c r="C27" s="4" t="s">
        <v>402</v>
      </c>
      <c r="D27" s="4" t="s">
        <v>416</v>
      </c>
      <c r="E27" s="6" t="s">
        <v>213</v>
      </c>
      <c r="F27" s="6" t="s">
        <v>607</v>
      </c>
      <c r="G27" s="6" t="s">
        <v>217</v>
      </c>
      <c r="H27" s="6" t="s">
        <v>214</v>
      </c>
      <c r="I27" s="11" t="s">
        <v>319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Row],[攻撃]:[雷電]])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Row],[結晶]]*4*50</f>
        <v>0</v>
      </c>
    </row>
    <row r="28" spans="1:56" x14ac:dyDescent="0.15">
      <c r="A28" s="4">
        <v>26</v>
      </c>
      <c r="B28" s="4">
        <v>1</v>
      </c>
      <c r="C28" s="4" t="s">
        <v>402</v>
      </c>
      <c r="D28" s="4" t="s">
        <v>418</v>
      </c>
      <c r="E28" s="6" t="s">
        <v>111</v>
      </c>
      <c r="F28" s="6" t="s">
        <v>513</v>
      </c>
      <c r="G28" s="6" t="s">
        <v>179</v>
      </c>
      <c r="H28" s="6" t="s">
        <v>215</v>
      </c>
      <c r="I28" s="11" t="s">
        <v>312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Row],[攻撃]:[雷電]])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Row],[結晶]]*4*50</f>
        <v>0</v>
      </c>
    </row>
    <row r="29" spans="1:56" x14ac:dyDescent="0.15">
      <c r="A29" s="4">
        <v>27</v>
      </c>
      <c r="B29" s="4">
        <v>1</v>
      </c>
      <c r="C29" s="4" t="s">
        <v>402</v>
      </c>
      <c r="D29" s="4" t="s">
        <v>418</v>
      </c>
      <c r="E29" s="6" t="s">
        <v>107</v>
      </c>
      <c r="F29" s="6" t="s">
        <v>514</v>
      </c>
      <c r="G29" s="6" t="s">
        <v>175</v>
      </c>
      <c r="H29" s="6" t="s">
        <v>210</v>
      </c>
      <c r="I29" s="11" t="s">
        <v>316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Row],[攻撃]:[雷電]])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Row],[結晶]]*4*50</f>
        <v>0</v>
      </c>
    </row>
    <row r="30" spans="1:56" x14ac:dyDescent="0.15">
      <c r="A30" s="4">
        <v>28</v>
      </c>
      <c r="B30" s="4">
        <v>1</v>
      </c>
      <c r="C30" s="4" t="s">
        <v>393</v>
      </c>
      <c r="D30" s="4" t="s">
        <v>409</v>
      </c>
      <c r="E30" s="6" t="s">
        <v>95</v>
      </c>
      <c r="F30" s="6" t="s">
        <v>515</v>
      </c>
      <c r="G30" s="6" t="s">
        <v>163</v>
      </c>
      <c r="H30" s="6" t="s">
        <v>204</v>
      </c>
      <c r="I30" s="11" t="s">
        <v>304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Row],[攻撃]:[雷電]])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Row],[結晶]]*4*50</f>
        <v>0</v>
      </c>
    </row>
    <row r="31" spans="1:56" x14ac:dyDescent="0.15">
      <c r="A31" s="4">
        <v>29</v>
      </c>
      <c r="B31" s="4">
        <v>1</v>
      </c>
      <c r="C31" s="4" t="s">
        <v>402</v>
      </c>
      <c r="D31" s="4" t="s">
        <v>416</v>
      </c>
      <c r="E31" s="6" t="s">
        <v>429</v>
      </c>
      <c r="F31" s="6" t="s">
        <v>516</v>
      </c>
      <c r="G31" s="6" t="s">
        <v>758</v>
      </c>
      <c r="H31" s="6" t="s">
        <v>431</v>
      </c>
      <c r="I31" s="11" t="s">
        <v>432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Row],[攻撃]:[雷電]])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&lt;tr&gt;&lt;td&gt;29&lt;/td&gt;&lt;td&gt;鶏精キッケーニャ&lt;/td&gt;&lt;td&gt;1&lt;/td&gt;&lt;td&gt;39&lt;/td&gt;&lt;td&gt;0&lt;/td&gt;&lt;td&gt;0&lt;/td&gt;&lt;td&gt;1&lt;/td&gt;&lt;td&gt;0&lt;/td&gt;&lt;td&gt;19&lt;/td&gt;&lt;td&gt;13&lt;/td&gt;&lt;/tr&gt;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Row],[結晶]]*4*50</f>
        <v>0</v>
      </c>
    </row>
    <row r="32" spans="1:56" x14ac:dyDescent="0.15">
      <c r="A32" s="4">
        <v>30</v>
      </c>
      <c r="B32" s="4">
        <v>1</v>
      </c>
      <c r="C32" s="4" t="s">
        <v>404</v>
      </c>
      <c r="D32" s="4" t="s">
        <v>422</v>
      </c>
      <c r="E32" s="6" t="s">
        <v>83</v>
      </c>
      <c r="F32" s="6" t="s">
        <v>603</v>
      </c>
      <c r="G32" s="6" t="s">
        <v>763</v>
      </c>
      <c r="H32" s="6" t="s">
        <v>198</v>
      </c>
      <c r="I32" s="11" t="s">
        <v>438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Row],[攻撃]:[雷電]])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&lt;tr&gt;&lt;td&gt;30&lt;/td&gt;&lt;td&gt;釜戸精フルナーツァ&lt;/td&gt;&lt;td&gt;2&lt;/td&gt;&lt;td&gt;72&lt;/td&gt;&lt;td&gt;0&lt;/td&gt;&lt;td&gt;11&lt;/td&gt;&lt;td&gt;0&lt;/td&gt;&lt;td&gt;57&lt;/td&gt;&lt;td&gt;11&lt;/td&gt;&lt;td&gt;0&lt;/td&gt;&lt;/tr&gt;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Row],[結晶]]*4*50</f>
        <v>0</v>
      </c>
    </row>
    <row r="33" spans="1:56" x14ac:dyDescent="0.15">
      <c r="A33" s="4">
        <v>31</v>
      </c>
      <c r="B33" s="4">
        <v>1</v>
      </c>
      <c r="C33" s="4" t="s">
        <v>404</v>
      </c>
      <c r="D33" s="4" t="s">
        <v>422</v>
      </c>
      <c r="E33" s="6" t="s">
        <v>9</v>
      </c>
      <c r="F33" s="6" t="s">
        <v>602</v>
      </c>
      <c r="G33" s="6" t="s">
        <v>764</v>
      </c>
      <c r="H33" s="6" t="s">
        <v>19</v>
      </c>
      <c r="I33" s="11" t="s">
        <v>437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Row],[攻撃]:[雷電]])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ツォ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Row],[結晶]]*4*50</f>
        <v>0</v>
      </c>
    </row>
    <row r="34" spans="1:56" x14ac:dyDescent="0.15">
      <c r="A34" s="4">
        <v>32</v>
      </c>
      <c r="B34" s="4">
        <v>1</v>
      </c>
      <c r="C34" s="4" t="s">
        <v>404</v>
      </c>
      <c r="D34" s="4" t="s">
        <v>568</v>
      </c>
      <c r="E34" s="6" t="s">
        <v>81</v>
      </c>
      <c r="F34" s="6" t="s">
        <v>517</v>
      </c>
      <c r="G34" s="6" t="s">
        <v>146</v>
      </c>
      <c r="H34" s="6" t="s">
        <v>196</v>
      </c>
      <c r="I34" s="11" t="s">
        <v>790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Row],[攻撃]:[雷電]])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Row],[結晶]]*4*50</f>
        <v>0</v>
      </c>
    </row>
    <row r="35" spans="1:56" x14ac:dyDescent="0.15">
      <c r="A35" s="4">
        <v>33</v>
      </c>
      <c r="B35" s="4">
        <v>1</v>
      </c>
      <c r="C35" s="4" t="s">
        <v>405</v>
      </c>
      <c r="D35" s="4" t="s">
        <v>424</v>
      </c>
      <c r="E35" s="6" t="s">
        <v>103</v>
      </c>
      <c r="F35" s="6" t="s">
        <v>518</v>
      </c>
      <c r="G35" s="6" t="s">
        <v>171</v>
      </c>
      <c r="H35" s="6" t="s">
        <v>208</v>
      </c>
      <c r="I35" s="11" t="s">
        <v>320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Row],[攻撃]:[雷電]])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Row],[結晶]]*4*50</f>
        <v>0</v>
      </c>
    </row>
    <row r="36" spans="1:56" x14ac:dyDescent="0.15">
      <c r="A36" s="4">
        <v>34</v>
      </c>
      <c r="B36" s="4">
        <v>1</v>
      </c>
      <c r="C36" s="4" t="s">
        <v>405</v>
      </c>
      <c r="D36" s="4" t="s">
        <v>424</v>
      </c>
      <c r="E36" s="6" t="s">
        <v>101</v>
      </c>
      <c r="F36" s="6" t="s">
        <v>519</v>
      </c>
      <c r="G36" s="6" t="s">
        <v>169</v>
      </c>
      <c r="H36" s="6" t="s">
        <v>207</v>
      </c>
      <c r="I36" s="11" t="s">
        <v>297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Row],[攻撃]:[雷電]])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Row],[結晶]]*4*50</f>
        <v>0</v>
      </c>
    </row>
    <row r="37" spans="1:56" x14ac:dyDescent="0.15">
      <c r="A37" s="4">
        <v>35</v>
      </c>
      <c r="B37" s="4">
        <v>1</v>
      </c>
      <c r="C37" s="4" t="s">
        <v>405</v>
      </c>
      <c r="D37" s="4" t="s">
        <v>424</v>
      </c>
      <c r="E37" s="6" t="s">
        <v>105</v>
      </c>
      <c r="F37" s="6" t="s">
        <v>500</v>
      </c>
      <c r="G37" s="6" t="s">
        <v>173</v>
      </c>
      <c r="H37" s="6" t="s">
        <v>209</v>
      </c>
      <c r="I37" s="11" t="s">
        <v>435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Row],[攻撃]:[雷電]])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Row],[結晶]]*4*50</f>
        <v>0</v>
      </c>
    </row>
    <row r="38" spans="1:56" x14ac:dyDescent="0.15">
      <c r="A38" s="4">
        <v>36</v>
      </c>
      <c r="B38" s="4">
        <v>1</v>
      </c>
      <c r="C38" s="4" t="s">
        <v>405</v>
      </c>
      <c r="D38" s="4" t="s">
        <v>425</v>
      </c>
      <c r="E38" s="6" t="s">
        <v>99</v>
      </c>
      <c r="F38" s="6" t="s">
        <v>520</v>
      </c>
      <c r="G38" s="6" t="s">
        <v>167</v>
      </c>
      <c r="H38" s="6" t="s">
        <v>206</v>
      </c>
      <c r="I38" s="11" t="s">
        <v>321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Row],[攻撃]:[雷電]])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Row],[結晶]]*4*50</f>
        <v>0</v>
      </c>
    </row>
    <row r="39" spans="1:56" x14ac:dyDescent="0.15">
      <c r="A39" s="4">
        <v>37</v>
      </c>
      <c r="B39" s="4">
        <v>1</v>
      </c>
      <c r="C39" s="4" t="s">
        <v>405</v>
      </c>
      <c r="D39" s="4" t="s">
        <v>425</v>
      </c>
      <c r="E39" s="6" t="s">
        <v>97</v>
      </c>
      <c r="F39" s="6" t="s">
        <v>521</v>
      </c>
      <c r="G39" s="6" t="s">
        <v>165</v>
      </c>
      <c r="H39" s="6" t="s">
        <v>205</v>
      </c>
      <c r="I39" s="11" t="s">
        <v>305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Row],[攻撃]:[雷電]])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Row],[結晶]]*4*50</f>
        <v>0</v>
      </c>
    </row>
    <row r="40" spans="1:56" x14ac:dyDescent="0.15">
      <c r="A40" s="4">
        <v>38</v>
      </c>
      <c r="B40" s="4">
        <v>1</v>
      </c>
      <c r="C40" s="4" t="s">
        <v>405</v>
      </c>
      <c r="D40" s="4" t="s">
        <v>427</v>
      </c>
      <c r="E40" s="6" t="s">
        <v>85</v>
      </c>
      <c r="F40" s="6" t="s">
        <v>522</v>
      </c>
      <c r="G40" s="6" t="s">
        <v>153</v>
      </c>
      <c r="H40" s="6" t="s">
        <v>199</v>
      </c>
      <c r="I40" s="11" t="s">
        <v>309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Row],[攻撃]:[雷電]])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Row],[結晶]]*4*50</f>
        <v>0</v>
      </c>
    </row>
    <row r="41" spans="1:56" x14ac:dyDescent="0.15">
      <c r="A41" s="4">
        <v>39</v>
      </c>
      <c r="B41" s="4">
        <v>1</v>
      </c>
      <c r="C41" s="4" t="s">
        <v>405</v>
      </c>
      <c r="D41" s="4" t="s">
        <v>427</v>
      </c>
      <c r="E41" s="6" t="s">
        <v>87</v>
      </c>
      <c r="F41" s="6" t="s">
        <v>523</v>
      </c>
      <c r="G41" s="6" t="s">
        <v>155</v>
      </c>
      <c r="H41" s="6" t="s">
        <v>200</v>
      </c>
      <c r="I41" s="11" t="s">
        <v>390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Row],[攻撃]:[雷電]])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Row],[結晶]]*4*50</f>
        <v>0</v>
      </c>
    </row>
    <row r="42" spans="1:56" x14ac:dyDescent="0.15">
      <c r="A42" s="4">
        <v>40</v>
      </c>
      <c r="B42" s="4">
        <v>1</v>
      </c>
      <c r="C42" s="4" t="s">
        <v>403</v>
      </c>
      <c r="D42" s="4" t="s">
        <v>420</v>
      </c>
      <c r="E42" s="6" t="s">
        <v>459</v>
      </c>
      <c r="F42" s="6" t="s">
        <v>524</v>
      </c>
      <c r="G42" s="6" t="s">
        <v>468</v>
      </c>
      <c r="H42" s="6" t="s">
        <v>478</v>
      </c>
      <c r="I42" s="11" t="s">
        <v>480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Row],[攻撃]:[雷電]])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Row],[結晶]]*4*50</f>
        <v>0</v>
      </c>
    </row>
    <row r="43" spans="1:56" x14ac:dyDescent="0.15">
      <c r="A43" s="4">
        <v>41</v>
      </c>
      <c r="B43" s="4">
        <v>1</v>
      </c>
      <c r="C43" s="4" t="s">
        <v>403</v>
      </c>
      <c r="D43" s="4" t="s">
        <v>420</v>
      </c>
      <c r="E43" s="6" t="s">
        <v>462</v>
      </c>
      <c r="F43" s="6" t="s">
        <v>525</v>
      </c>
      <c r="G43" s="6" t="s">
        <v>765</v>
      </c>
      <c r="H43" s="6" t="s">
        <v>473</v>
      </c>
      <c r="I43" s="11" t="s">
        <v>481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Row],[攻撃]:[雷電]])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&lt;tr&gt;&lt;td&gt;41&lt;/td&gt;&lt;td&gt;人参精ツァッローチャ&lt;/td&gt;&lt;td&gt;3&lt;/td&gt;&lt;td&gt;38&lt;/td&gt;&lt;td&gt;0&lt;/td&gt;&lt;td&gt;0&lt;/td&gt;&lt;td&gt;4&lt;/td&gt;&lt;td&gt;0&lt;/td&gt;&lt;td&gt;48&lt;/td&gt;&lt;td&gt;0&lt;/td&gt;&lt;/tr&gt;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Row],[結晶]]*4*50</f>
        <v>0</v>
      </c>
    </row>
    <row r="44" spans="1:56" x14ac:dyDescent="0.15">
      <c r="A44" s="4">
        <v>42</v>
      </c>
      <c r="B44" s="4">
        <v>1</v>
      </c>
      <c r="C44" s="4" t="s">
        <v>403</v>
      </c>
      <c r="D44" s="4" t="s">
        <v>420</v>
      </c>
      <c r="E44" s="6" t="s">
        <v>463</v>
      </c>
      <c r="F44" s="6" t="s">
        <v>526</v>
      </c>
      <c r="G44" s="6" t="s">
        <v>766</v>
      </c>
      <c r="H44" s="6" t="s">
        <v>472</v>
      </c>
      <c r="I44" s="11" t="s">
        <v>482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Row],[攻撃]:[雷電]])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ツァツ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Row],[結晶]]*4*50</f>
        <v>0</v>
      </c>
    </row>
    <row r="45" spans="1:56" x14ac:dyDescent="0.15">
      <c r="A45" s="4">
        <v>43</v>
      </c>
      <c r="B45" s="4">
        <v>1</v>
      </c>
      <c r="C45" s="4" t="s">
        <v>404</v>
      </c>
      <c r="D45" s="4" t="s">
        <v>422</v>
      </c>
      <c r="E45" s="6" t="s">
        <v>455</v>
      </c>
      <c r="F45" s="6" t="s">
        <v>527</v>
      </c>
      <c r="G45" s="6" t="s">
        <v>465</v>
      </c>
      <c r="H45" s="6" t="s">
        <v>475</v>
      </c>
      <c r="I45" s="11" t="s">
        <v>487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Row],[攻撃]:[雷電]])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Row],[結晶]]*4*50</f>
        <v>0</v>
      </c>
    </row>
    <row r="46" spans="1:56" x14ac:dyDescent="0.15">
      <c r="A46" s="4">
        <v>44</v>
      </c>
      <c r="B46" s="4">
        <v>1</v>
      </c>
      <c r="C46" s="4" t="s">
        <v>404</v>
      </c>
      <c r="D46" s="4" t="s">
        <v>422</v>
      </c>
      <c r="E46" s="6" t="s">
        <v>456</v>
      </c>
      <c r="F46" s="6" t="s">
        <v>528</v>
      </c>
      <c r="G46" s="6" t="s">
        <v>466</v>
      </c>
      <c r="H46" s="6" t="s">
        <v>476</v>
      </c>
      <c r="I46" s="11" t="s">
        <v>483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Row],[攻撃]:[雷電]])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Row],[結晶]]*4*50</f>
        <v>0</v>
      </c>
    </row>
    <row r="47" spans="1:56" x14ac:dyDescent="0.15">
      <c r="A47" s="4">
        <v>45</v>
      </c>
      <c r="B47" s="4">
        <v>1</v>
      </c>
      <c r="C47" s="4" t="s">
        <v>404</v>
      </c>
      <c r="D47" s="4" t="s">
        <v>422</v>
      </c>
      <c r="E47" s="6" t="s">
        <v>457</v>
      </c>
      <c r="F47" s="6" t="s">
        <v>529</v>
      </c>
      <c r="G47" s="6" t="s">
        <v>767</v>
      </c>
      <c r="H47" s="6" t="s">
        <v>612</v>
      </c>
      <c r="I47" s="11" t="s">
        <v>484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Row],[攻撃]:[雷電]])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ツ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Row],[結晶]]*4*50</f>
        <v>0</v>
      </c>
    </row>
    <row r="48" spans="1:56" x14ac:dyDescent="0.15">
      <c r="A48" s="4">
        <v>46</v>
      </c>
      <c r="B48" s="4">
        <v>1</v>
      </c>
      <c r="C48" s="4" t="s">
        <v>404</v>
      </c>
      <c r="D48" s="4" t="s">
        <v>422</v>
      </c>
      <c r="E48" s="6" t="s">
        <v>458</v>
      </c>
      <c r="F48" s="6" t="s">
        <v>530</v>
      </c>
      <c r="G48" s="6" t="s">
        <v>467</v>
      </c>
      <c r="H48" s="6" t="s">
        <v>477</v>
      </c>
      <c r="I48" s="11" t="s">
        <v>485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Row],[攻撃]:[雷電]])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Row],[結晶]]*4*50</f>
        <v>0</v>
      </c>
    </row>
    <row r="49" spans="1:56" x14ac:dyDescent="0.15">
      <c r="A49" s="4">
        <v>47</v>
      </c>
      <c r="B49" s="4">
        <v>1</v>
      </c>
      <c r="C49" s="4" t="s">
        <v>404</v>
      </c>
      <c r="D49" s="4" t="s">
        <v>422</v>
      </c>
      <c r="E49" s="6" t="s">
        <v>460</v>
      </c>
      <c r="F49" s="6" t="s">
        <v>531</v>
      </c>
      <c r="G49" s="6" t="s">
        <v>469</v>
      </c>
      <c r="H49" s="6" t="s">
        <v>479</v>
      </c>
      <c r="I49" s="11" t="s">
        <v>486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Row],[攻撃]:[雷電]])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Row],[結晶]]*4*50</f>
        <v>0</v>
      </c>
    </row>
    <row r="50" spans="1:56" x14ac:dyDescent="0.15">
      <c r="A50" s="4">
        <v>48</v>
      </c>
      <c r="B50" s="4">
        <v>1</v>
      </c>
      <c r="C50" s="4" t="s">
        <v>404</v>
      </c>
      <c r="D50" s="4" t="s">
        <v>569</v>
      </c>
      <c r="E50" s="6" t="s">
        <v>461</v>
      </c>
      <c r="F50" s="6" t="s">
        <v>600</v>
      </c>
      <c r="G50" s="6" t="s">
        <v>470</v>
      </c>
      <c r="H50" s="6" t="s">
        <v>474</v>
      </c>
      <c r="I50" s="11" t="s">
        <v>488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Row],[攻撃]:[雷電]])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Row],[結晶]]*4*50</f>
        <v>0</v>
      </c>
    </row>
    <row r="51" spans="1:56" x14ac:dyDescent="0.15">
      <c r="A51" s="4">
        <v>49</v>
      </c>
      <c r="B51" s="4">
        <v>1</v>
      </c>
      <c r="C51" s="4" t="s">
        <v>405</v>
      </c>
      <c r="D51" s="4" t="s">
        <v>427</v>
      </c>
      <c r="E51" s="6" t="s">
        <v>464</v>
      </c>
      <c r="F51" s="6" t="s">
        <v>532</v>
      </c>
      <c r="G51" s="6" t="s">
        <v>768</v>
      </c>
      <c r="H51" s="6" t="s">
        <v>471</v>
      </c>
      <c r="I51" s="11" t="s">
        <v>489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Row],[攻撃]:[雷電]])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&lt;tr&gt;&lt;td&gt;49&lt;/td&gt;&lt;td&gt;海精オツェアーニャ&lt;/td&gt;&lt;td&gt;1&lt;/td&gt;&lt;td&gt;73&lt;/td&gt;&lt;td&gt;0&lt;/td&gt;&lt;td&gt;0&lt;/td&gt;&lt;td&gt;0&lt;/td&gt;&lt;td&gt;0&lt;/td&gt;&lt;td&gt;47&lt;/td&gt;&lt;td&gt;21&lt;/td&gt;&lt;/tr&gt;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Row],[結晶]]*4*50</f>
        <v>0</v>
      </c>
    </row>
    <row r="52" spans="1:56" x14ac:dyDescent="0.15">
      <c r="A52" s="4">
        <v>50</v>
      </c>
      <c r="B52" s="4">
        <v>1</v>
      </c>
      <c r="C52" s="4" t="s">
        <v>402</v>
      </c>
      <c r="D52" s="4" t="s">
        <v>416</v>
      </c>
      <c r="E52" s="6" t="s">
        <v>537</v>
      </c>
      <c r="F52" s="6" t="s">
        <v>543</v>
      </c>
      <c r="G52" s="6" t="s">
        <v>552</v>
      </c>
      <c r="H52" s="6" t="s">
        <v>559</v>
      </c>
      <c r="I52" s="11" t="s">
        <v>571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Row],[攻撃]:[雷電]])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Row],[結晶]]*4*50</f>
        <v>0</v>
      </c>
    </row>
    <row r="53" spans="1:56" x14ac:dyDescent="0.15">
      <c r="A53" s="4">
        <v>51</v>
      </c>
      <c r="B53" s="4">
        <v>1</v>
      </c>
      <c r="C53" s="4" t="s">
        <v>402</v>
      </c>
      <c r="D53" s="4" t="s">
        <v>416</v>
      </c>
      <c r="E53" s="6" t="s">
        <v>538</v>
      </c>
      <c r="F53" s="6" t="s">
        <v>544</v>
      </c>
      <c r="G53" s="6" t="s">
        <v>769</v>
      </c>
      <c r="H53" s="6" t="s">
        <v>560</v>
      </c>
      <c r="I53" s="11" t="s">
        <v>572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Row],[攻撃]:[雷電]])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&lt;tr&gt;&lt;td&gt;51&lt;/td&gt;&lt;td&gt;鱈精ツォージャ&lt;/td&gt;&lt;td&gt;2&lt;/td&gt;&lt;td&gt;27&lt;/td&gt;&lt;td&gt;0&lt;/td&gt;&lt;td&gt;0&lt;/td&gt;&lt;td&gt;0&lt;/td&gt;&lt;td&gt;0&lt;/td&gt;&lt;td&gt;23&lt;/td&gt;&lt;td&gt;7&lt;/td&gt;&lt;/tr&gt;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Row],[結晶]]*4*50</f>
        <v>0</v>
      </c>
    </row>
    <row r="54" spans="1:56" x14ac:dyDescent="0.15">
      <c r="A54" s="4">
        <v>52</v>
      </c>
      <c r="B54" s="4">
        <v>1</v>
      </c>
      <c r="C54" s="4" t="s">
        <v>402</v>
      </c>
      <c r="D54" s="4" t="s">
        <v>416</v>
      </c>
      <c r="E54" s="6" t="s">
        <v>534</v>
      </c>
      <c r="F54" s="6" t="s">
        <v>545</v>
      </c>
      <c r="G54" s="6" t="s">
        <v>553</v>
      </c>
      <c r="H54" s="6" t="s">
        <v>561</v>
      </c>
      <c r="I54" s="11" t="s">
        <v>573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Row],[攻撃]:[雷電]])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Row],[結晶]]*4*50</f>
        <v>0</v>
      </c>
    </row>
    <row r="55" spans="1:56" x14ac:dyDescent="0.15">
      <c r="A55" s="4">
        <v>53</v>
      </c>
      <c r="B55" s="4">
        <v>1</v>
      </c>
      <c r="C55" s="4" t="s">
        <v>402</v>
      </c>
      <c r="D55" s="4" t="s">
        <v>416</v>
      </c>
      <c r="E55" s="6" t="s">
        <v>535</v>
      </c>
      <c r="F55" s="6" t="s">
        <v>546</v>
      </c>
      <c r="G55" s="6" t="s">
        <v>554</v>
      </c>
      <c r="H55" s="6" t="s">
        <v>562</v>
      </c>
      <c r="I55" s="11" t="s">
        <v>574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Row],[攻撃]:[雷電]])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Row],[結晶]]*4*50</f>
        <v>0</v>
      </c>
    </row>
    <row r="56" spans="1:56" x14ac:dyDescent="0.15">
      <c r="A56" s="4">
        <v>54</v>
      </c>
      <c r="B56" s="4">
        <v>1</v>
      </c>
      <c r="C56" s="4" t="s">
        <v>402</v>
      </c>
      <c r="D56" s="4" t="s">
        <v>416</v>
      </c>
      <c r="E56" s="6" t="s">
        <v>536</v>
      </c>
      <c r="F56" s="6" t="s">
        <v>547</v>
      </c>
      <c r="G56" s="6" t="s">
        <v>770</v>
      </c>
      <c r="H56" s="6" t="s">
        <v>563</v>
      </c>
      <c r="I56" s="11" t="s">
        <v>575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Row],[攻撃]:[雷電]])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ツ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Row],[結晶]]*4*50</f>
        <v>0</v>
      </c>
    </row>
    <row r="57" spans="1:56" x14ac:dyDescent="0.15">
      <c r="A57" s="4">
        <v>55</v>
      </c>
      <c r="B57" s="4">
        <v>1</v>
      </c>
      <c r="C57" s="4" t="s">
        <v>403</v>
      </c>
      <c r="D57" s="4" t="s">
        <v>420</v>
      </c>
      <c r="E57" s="6" t="s">
        <v>539</v>
      </c>
      <c r="F57" s="6" t="s">
        <v>548</v>
      </c>
      <c r="G57" s="6" t="s">
        <v>771</v>
      </c>
      <c r="H57" s="6" t="s">
        <v>564</v>
      </c>
      <c r="I57" s="11" t="s">
        <v>576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Row],[攻撃]:[雷電]])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&lt;tr&gt;&lt;td&gt;55&lt;/td&gt;&lt;td&gt;松精スプルーツァ&lt;/td&gt;&lt;td&gt;2&lt;/td&gt;&lt;td&gt;95&lt;/td&gt;&lt;td&gt;0&lt;/td&gt;&lt;td&gt;0&lt;/td&gt;&lt;td&gt;0&lt;/td&gt;&lt;td&gt;31&lt;/td&gt;&lt;td&gt;38&lt;/td&gt;&lt;td&gt;23&lt;/td&gt;&lt;/tr&gt;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Row],[結晶]]*4*50</f>
        <v>0</v>
      </c>
    </row>
    <row r="58" spans="1:56" x14ac:dyDescent="0.15">
      <c r="A58" s="4">
        <v>56</v>
      </c>
      <c r="B58" s="4">
        <v>1</v>
      </c>
      <c r="C58" s="4" t="s">
        <v>404</v>
      </c>
      <c r="D58" s="4" t="s">
        <v>422</v>
      </c>
      <c r="E58" s="6" t="s">
        <v>540</v>
      </c>
      <c r="F58" s="6" t="s">
        <v>549</v>
      </c>
      <c r="G58" s="6" t="s">
        <v>555</v>
      </c>
      <c r="H58" s="6" t="s">
        <v>565</v>
      </c>
      <c r="I58" s="11" t="s">
        <v>578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Row],[攻撃]:[雷電]])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Row],[結晶]]*4*50</f>
        <v>0</v>
      </c>
    </row>
    <row r="59" spans="1:56" x14ac:dyDescent="0.15">
      <c r="A59" s="4">
        <v>57</v>
      </c>
      <c r="B59" s="4">
        <v>1</v>
      </c>
      <c r="C59" s="4" t="s">
        <v>401</v>
      </c>
      <c r="D59" s="4" t="s">
        <v>415</v>
      </c>
      <c r="E59" s="6" t="s">
        <v>238</v>
      </c>
      <c r="F59" s="6" t="s">
        <v>550</v>
      </c>
      <c r="G59" s="6" t="s">
        <v>556</v>
      </c>
      <c r="H59" s="6" t="s">
        <v>566</v>
      </c>
      <c r="I59" s="11" t="s">
        <v>570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Row],[攻撃]:[雷電]])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Row],[結晶]]*4*50</f>
        <v>162.6677319302417</v>
      </c>
    </row>
    <row r="60" spans="1:56" x14ac:dyDescent="0.15">
      <c r="A60" s="4">
        <v>58</v>
      </c>
      <c r="B60" s="4">
        <v>1</v>
      </c>
      <c r="C60" s="4" t="s">
        <v>403</v>
      </c>
      <c r="D60" s="4" t="s">
        <v>420</v>
      </c>
      <c r="E60" s="6" t="s">
        <v>541</v>
      </c>
      <c r="F60" s="6" t="s">
        <v>551</v>
      </c>
      <c r="G60" s="6" t="s">
        <v>557</v>
      </c>
      <c r="H60" s="6" t="s">
        <v>567</v>
      </c>
      <c r="I60" s="11" t="s">
        <v>577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Row],[攻撃]:[雷電]])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Row],[結晶]]*4*50</f>
        <v>0</v>
      </c>
    </row>
    <row r="61" spans="1:56" x14ac:dyDescent="0.15">
      <c r="A61" s="4">
        <v>59</v>
      </c>
      <c r="B61" s="4">
        <v>1</v>
      </c>
      <c r="C61" s="4" t="s">
        <v>404</v>
      </c>
      <c r="D61" s="4" t="s">
        <v>422</v>
      </c>
      <c r="E61" s="6" t="s">
        <v>542</v>
      </c>
      <c r="F61" s="6" t="s">
        <v>601</v>
      </c>
      <c r="G61" s="6" t="s">
        <v>757</v>
      </c>
      <c r="H61" s="6" t="s">
        <v>558</v>
      </c>
      <c r="I61" s="11" t="s">
        <v>579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Row],[攻撃]:[雷電]])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&lt;tr&gt;&lt;td&gt;59&lt;/td&gt;&lt;td&gt;付魔精エンキャンチャ&lt;/td&gt;&lt;td&gt;3&lt;/td&gt;&lt;td&gt;13&lt;/td&gt;&lt;td&gt;2&lt;/td&gt;&lt;td&gt;0&lt;/td&gt;&lt;td&gt;12&lt;/td&gt;&lt;td&gt;0&lt;/td&gt;&lt;td&gt;2&lt;/td&gt;&lt;td&gt;0&lt;/td&gt;&lt;/tr&gt;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Row],[結晶]]*4*50</f>
        <v>0</v>
      </c>
    </row>
    <row r="62" spans="1:56" x14ac:dyDescent="0.15">
      <c r="A62" s="4">
        <v>60</v>
      </c>
      <c r="B62" s="4">
        <v>1</v>
      </c>
      <c r="C62" s="4" t="s">
        <v>401</v>
      </c>
      <c r="D62" s="4" t="s">
        <v>415</v>
      </c>
      <c r="E62" s="6" t="s">
        <v>581</v>
      </c>
      <c r="F62" s="6" t="s">
        <v>599</v>
      </c>
      <c r="G62" s="6" t="s">
        <v>620</v>
      </c>
      <c r="H62" s="6" t="s">
        <v>610</v>
      </c>
      <c r="I62" s="11" t="s">
        <v>636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Row],[攻撃]:[雷電]])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Row],[結晶]]*4*50</f>
        <v>183.96450194339548</v>
      </c>
    </row>
    <row r="63" spans="1:56" x14ac:dyDescent="0.15">
      <c r="A63" s="4">
        <v>61</v>
      </c>
      <c r="B63" s="4">
        <v>1</v>
      </c>
      <c r="C63" s="4" t="s">
        <v>401</v>
      </c>
      <c r="D63" s="4" t="s">
        <v>415</v>
      </c>
      <c r="E63" s="6" t="s">
        <v>587</v>
      </c>
      <c r="F63" s="6" t="s">
        <v>598</v>
      </c>
      <c r="G63" s="6" t="s">
        <v>772</v>
      </c>
      <c r="H63" s="6" t="s">
        <v>617</v>
      </c>
      <c r="I63" s="11" t="s">
        <v>637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Row],[攻撃]:[雷電]])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&lt;tr&gt;&lt;td&gt;61&lt;/td&gt;&lt;td&gt;石炭精ツォアーリャ&lt;/td&gt;&lt;td&gt;1&lt;/td&gt;&lt;td&gt;61&lt;/td&gt;&lt;td&gt;0&lt;/td&gt;&lt;td&gt;16&lt;/td&gt;&lt;td&gt;0&lt;/td&gt;&lt;td&gt;18&lt;/td&gt;&lt;td&gt;0&lt;/td&gt;&lt;td&gt;13&lt;/td&gt;&lt;/tr&gt;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Row],[結晶]]*4*50</f>
        <v>0</v>
      </c>
    </row>
    <row r="64" spans="1:56" x14ac:dyDescent="0.15">
      <c r="A64" s="4">
        <v>62</v>
      </c>
      <c r="B64" s="4">
        <v>1</v>
      </c>
      <c r="C64" s="4" t="s">
        <v>402</v>
      </c>
      <c r="D64" s="4" t="s">
        <v>416</v>
      </c>
      <c r="E64" s="6" t="s">
        <v>580</v>
      </c>
      <c r="F64" s="6" t="s">
        <v>592</v>
      </c>
      <c r="G64" s="6" t="s">
        <v>619</v>
      </c>
      <c r="H64" s="6" t="s">
        <v>609</v>
      </c>
      <c r="I64" s="11" t="s">
        <v>641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Row],[攻撃]:[雷電]])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Row],[結晶]]*4*50</f>
        <v>0</v>
      </c>
    </row>
    <row r="65" spans="1:56" x14ac:dyDescent="0.15">
      <c r="A65" s="4">
        <v>63</v>
      </c>
      <c r="B65" s="4">
        <v>1</v>
      </c>
      <c r="C65" s="4" t="s">
        <v>402</v>
      </c>
      <c r="D65" s="4" t="s">
        <v>416</v>
      </c>
      <c r="E65" s="6" t="s">
        <v>588</v>
      </c>
      <c r="F65" s="6" t="s">
        <v>591</v>
      </c>
      <c r="G65" s="6" t="s">
        <v>626</v>
      </c>
      <c r="H65" s="6" t="s">
        <v>618</v>
      </c>
      <c r="I65" s="11" t="s">
        <v>640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Row],[攻撃]:[雷電]])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Row],[結晶]]*4*50</f>
        <v>0</v>
      </c>
    </row>
    <row r="66" spans="1:56" x14ac:dyDescent="0.15">
      <c r="A66" s="4">
        <v>64</v>
      </c>
      <c r="B66" s="4">
        <v>1</v>
      </c>
      <c r="C66" s="4" t="s">
        <v>402</v>
      </c>
      <c r="D66" s="4" t="s">
        <v>418</v>
      </c>
      <c r="E66" s="6" t="s">
        <v>584</v>
      </c>
      <c r="F66" s="6" t="s">
        <v>595</v>
      </c>
      <c r="G66" s="6" t="s">
        <v>623</v>
      </c>
      <c r="H66" s="6" t="s">
        <v>614</v>
      </c>
      <c r="I66" s="11" t="s">
        <v>638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Row],[攻撃]:[雷電]])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Row],[結晶]]*4*50</f>
        <v>522.33033797767439</v>
      </c>
    </row>
    <row r="67" spans="1:56" x14ac:dyDescent="0.15">
      <c r="A67" s="4">
        <v>65</v>
      </c>
      <c r="B67" s="4">
        <v>1</v>
      </c>
      <c r="C67" s="4" t="s">
        <v>404</v>
      </c>
      <c r="D67" s="4" t="s">
        <v>422</v>
      </c>
      <c r="E67" s="6" t="s">
        <v>582</v>
      </c>
      <c r="F67" s="6" t="s">
        <v>593</v>
      </c>
      <c r="G67" s="6" t="s">
        <v>621</v>
      </c>
      <c r="H67" s="6" t="s">
        <v>611</v>
      </c>
      <c r="I67" s="11" t="s">
        <v>639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Row],[攻撃]:[雷電]])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Row],[結晶]]*4*50</f>
        <v>0</v>
      </c>
    </row>
    <row r="68" spans="1:56" x14ac:dyDescent="0.15">
      <c r="A68" s="4">
        <v>66</v>
      </c>
      <c r="B68" s="4">
        <v>1</v>
      </c>
      <c r="C68" s="4" t="s">
        <v>404</v>
      </c>
      <c r="D68" s="4" t="s">
        <v>422</v>
      </c>
      <c r="E68" s="6" t="s">
        <v>583</v>
      </c>
      <c r="F68" s="6" t="s">
        <v>594</v>
      </c>
      <c r="G68" s="6" t="s">
        <v>622</v>
      </c>
      <c r="H68" s="6" t="s">
        <v>613</v>
      </c>
      <c r="I68" s="11" t="s">
        <v>632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Row],[攻撃]:[雷電]])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Row],[結晶]]*4*50</f>
        <v>0</v>
      </c>
    </row>
    <row r="69" spans="1:56" x14ac:dyDescent="0.15">
      <c r="A69" s="4">
        <v>67</v>
      </c>
      <c r="B69" s="4">
        <v>1</v>
      </c>
      <c r="C69" s="4" t="s">
        <v>404</v>
      </c>
      <c r="D69" s="4" t="s">
        <v>422</v>
      </c>
      <c r="E69" s="6" t="s">
        <v>585</v>
      </c>
      <c r="F69" s="6" t="s">
        <v>596</v>
      </c>
      <c r="G69" s="6" t="s">
        <v>624</v>
      </c>
      <c r="H69" s="6" t="s">
        <v>615</v>
      </c>
      <c r="I69" s="11" t="s">
        <v>633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Row],[攻撃]:[雷電]])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Row],[結晶]]*4*50</f>
        <v>0</v>
      </c>
    </row>
    <row r="70" spans="1:56" x14ac:dyDescent="0.15">
      <c r="A70" s="4">
        <v>68</v>
      </c>
      <c r="B70" s="4">
        <v>1</v>
      </c>
      <c r="C70" s="4" t="s">
        <v>404</v>
      </c>
      <c r="D70" s="4" t="s">
        <v>422</v>
      </c>
      <c r="E70" s="6" t="s">
        <v>586</v>
      </c>
      <c r="F70" s="6" t="s">
        <v>597</v>
      </c>
      <c r="G70" s="6" t="s">
        <v>625</v>
      </c>
      <c r="H70" s="6" t="s">
        <v>616</v>
      </c>
      <c r="I70" s="11" t="s">
        <v>634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Row],[攻撃]:[雷電]])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Row],[結晶]]*4*50</f>
        <v>0</v>
      </c>
    </row>
    <row r="71" spans="1:56" x14ac:dyDescent="0.15">
      <c r="A71" s="4">
        <v>69</v>
      </c>
      <c r="B71" s="4">
        <v>1</v>
      </c>
      <c r="C71" s="4" t="s">
        <v>628</v>
      </c>
      <c r="D71" s="4" t="s">
        <v>629</v>
      </c>
      <c r="E71" s="6" t="s">
        <v>589</v>
      </c>
      <c r="F71" s="6" t="s">
        <v>590</v>
      </c>
      <c r="G71" s="6" t="s">
        <v>627</v>
      </c>
      <c r="H71" s="6" t="s">
        <v>608</v>
      </c>
      <c r="I71" s="11" t="s">
        <v>635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Row],[攻撃]:[雷電]])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Row],[結晶]]*4*50</f>
        <v>0</v>
      </c>
    </row>
    <row r="72" spans="1:56" x14ac:dyDescent="0.15">
      <c r="A72" s="4">
        <v>70</v>
      </c>
      <c r="B72" s="4">
        <v>1</v>
      </c>
      <c r="C72" s="4" t="s">
        <v>401</v>
      </c>
      <c r="D72" s="4" t="s">
        <v>414</v>
      </c>
      <c r="E72" s="6" t="s">
        <v>652</v>
      </c>
      <c r="F72" s="6" t="s">
        <v>643</v>
      </c>
      <c r="G72" s="6" t="s">
        <v>670</v>
      </c>
      <c r="H72" s="6" t="s">
        <v>661</v>
      </c>
      <c r="I72" s="11" t="s">
        <v>685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Row],[攻撃]:[雷電]])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Row],[結晶]]*4*50</f>
        <v>126.1844939578142</v>
      </c>
    </row>
    <row r="73" spans="1:56" x14ac:dyDescent="0.15">
      <c r="A73" s="4">
        <v>71</v>
      </c>
      <c r="B73" s="4">
        <v>1</v>
      </c>
      <c r="C73" s="4" t="s">
        <v>401</v>
      </c>
      <c r="D73" s="4" t="s">
        <v>414</v>
      </c>
      <c r="E73" s="6" t="s">
        <v>653</v>
      </c>
      <c r="F73" s="6" t="s">
        <v>644</v>
      </c>
      <c r="G73" s="6" t="s">
        <v>671</v>
      </c>
      <c r="H73" s="6" t="s">
        <v>662</v>
      </c>
      <c r="I73" s="11" t="s">
        <v>684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Row],[攻撃]:[雷電]])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Row],[結晶]]*4*50</f>
        <v>83.779547157297003</v>
      </c>
    </row>
    <row r="74" spans="1:56" x14ac:dyDescent="0.15">
      <c r="A74" s="4">
        <v>72</v>
      </c>
      <c r="B74" s="4">
        <v>1</v>
      </c>
      <c r="C74" s="4" t="s">
        <v>401</v>
      </c>
      <c r="D74" s="4" t="s">
        <v>414</v>
      </c>
      <c r="E74" s="6" t="s">
        <v>654</v>
      </c>
      <c r="F74" s="6" t="s">
        <v>645</v>
      </c>
      <c r="G74" s="6" t="s">
        <v>672</v>
      </c>
      <c r="H74" s="6" t="s">
        <v>663</v>
      </c>
      <c r="I74" s="11" t="s">
        <v>682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Row],[攻撃]:[雷電]])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Row],[結晶]]*4*50</f>
        <v>236.90044591039546</v>
      </c>
    </row>
    <row r="75" spans="1:56" x14ac:dyDescent="0.15">
      <c r="A75" s="4">
        <v>73</v>
      </c>
      <c r="B75" s="4">
        <v>1</v>
      </c>
      <c r="C75" s="4" t="s">
        <v>401</v>
      </c>
      <c r="D75" s="4" t="s">
        <v>414</v>
      </c>
      <c r="E75" s="6" t="s">
        <v>655</v>
      </c>
      <c r="F75" s="6" t="s">
        <v>646</v>
      </c>
      <c r="G75" s="6" t="s">
        <v>773</v>
      </c>
      <c r="H75" s="6" t="s">
        <v>664</v>
      </c>
      <c r="I75" s="11" t="s">
        <v>687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Row],[攻撃]:[雷電]])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&lt;tr&gt;&lt;td&gt;73&lt;/td&gt;&lt;td&gt;辰砂精ツィナバーリャ&lt;/td&gt;&lt;td&gt;3&lt;/td&gt;&lt;td&gt;61&lt;/td&gt;&lt;td&gt;4&lt;/td&gt;&lt;td&gt;26&lt;/td&gt;&lt;td&gt;11&lt;/td&gt;&lt;td&gt;0&lt;/td&gt;&lt;td&gt;0&lt;/td&gt;&lt;td&gt;29&lt;/td&gt;&lt;/tr&gt;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Row],[結晶]]*4*50</f>
        <v>139.76557297579166</v>
      </c>
    </row>
    <row r="76" spans="1:56" x14ac:dyDescent="0.15">
      <c r="A76" s="4">
        <v>74</v>
      </c>
      <c r="B76" s="4">
        <v>1</v>
      </c>
      <c r="C76" s="4" t="s">
        <v>401</v>
      </c>
      <c r="D76" s="4" t="s">
        <v>414</v>
      </c>
      <c r="E76" s="6" t="s">
        <v>657</v>
      </c>
      <c r="F76" s="6" t="s">
        <v>647</v>
      </c>
      <c r="G76" s="6" t="s">
        <v>673</v>
      </c>
      <c r="H76" s="6" t="s">
        <v>665</v>
      </c>
      <c r="I76" s="11" t="s">
        <v>683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Row],[攻撃]:[雷電]])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Row],[結晶]]*4*50</f>
        <v>204.45059603604162</v>
      </c>
    </row>
    <row r="77" spans="1:56" x14ac:dyDescent="0.15">
      <c r="A77" s="4">
        <v>75</v>
      </c>
      <c r="B77" s="4">
        <v>1</v>
      </c>
      <c r="C77" s="4" t="s">
        <v>401</v>
      </c>
      <c r="D77" s="4" t="s">
        <v>414</v>
      </c>
      <c r="E77" s="6" t="s">
        <v>656</v>
      </c>
      <c r="F77" s="6" t="s">
        <v>648</v>
      </c>
      <c r="G77" s="6" t="s">
        <v>674</v>
      </c>
      <c r="H77" s="6" t="s">
        <v>666</v>
      </c>
      <c r="I77" s="11" t="s">
        <v>681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Row],[攻撃]:[雷電]])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Row],[結晶]]*4*50</f>
        <v>324.27251419444747</v>
      </c>
    </row>
    <row r="78" spans="1:56" x14ac:dyDescent="0.15">
      <c r="A78" s="4">
        <v>76</v>
      </c>
      <c r="B78" s="4">
        <v>1</v>
      </c>
      <c r="C78" s="4" t="s">
        <v>401</v>
      </c>
      <c r="D78" s="4" t="s">
        <v>414</v>
      </c>
      <c r="E78" s="6" t="s">
        <v>658</v>
      </c>
      <c r="F78" s="6" t="s">
        <v>649</v>
      </c>
      <c r="G78" s="6" t="s">
        <v>675</v>
      </c>
      <c r="H78" s="6" t="s">
        <v>667</v>
      </c>
      <c r="I78" s="11" t="s">
        <v>680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Row],[攻撃]:[雷電]])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Row],[結晶]]*4*50</f>
        <v>315.11108209016425</v>
      </c>
    </row>
    <row r="79" spans="1:56" x14ac:dyDescent="0.15">
      <c r="A79" s="4">
        <v>77</v>
      </c>
      <c r="B79" s="4">
        <v>1</v>
      </c>
      <c r="C79" s="4" t="s">
        <v>401</v>
      </c>
      <c r="D79" s="4" t="s">
        <v>414</v>
      </c>
      <c r="E79" s="6" t="s">
        <v>659</v>
      </c>
      <c r="F79" s="6" t="s">
        <v>650</v>
      </c>
      <c r="G79" s="6" t="s">
        <v>676</v>
      </c>
      <c r="H79" s="6" t="s">
        <v>668</v>
      </c>
      <c r="I79" s="11" t="s">
        <v>686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Row],[攻撃]:[雷電]])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Row],[結晶]]*4*50</f>
        <v>89.19950807112096</v>
      </c>
    </row>
    <row r="80" spans="1:56" x14ac:dyDescent="0.15">
      <c r="A80" s="4">
        <v>78</v>
      </c>
      <c r="B80" s="4">
        <v>1</v>
      </c>
      <c r="C80" s="4" t="s">
        <v>405</v>
      </c>
      <c r="D80" s="4" t="s">
        <v>424</v>
      </c>
      <c r="E80" s="6" t="s">
        <v>678</v>
      </c>
      <c r="F80" s="6" t="s">
        <v>651</v>
      </c>
      <c r="G80" s="6" t="s">
        <v>759</v>
      </c>
      <c r="H80" s="6" t="s">
        <v>677</v>
      </c>
      <c r="I80" s="11" t="s">
        <v>689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Row],[攻撃]:[雷電]])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&lt;tr&gt;&lt;td&gt;78&lt;/td&gt;&lt;td&gt;聖夜精キュリストマーシャ&lt;/td&gt;&lt;td&gt;4&lt;/td&gt;&lt;td&gt;25&lt;/td&gt;&lt;td&gt;2&lt;/td&gt;&lt;td&gt;4&lt;/td&gt;&lt;td&gt;13&lt;/td&gt;&lt;td&gt;0&lt;/td&gt;&lt;td&gt;9&lt;/td&gt;&lt;td&gt;9&lt;/td&gt;&lt;/tr&gt;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Row],[結晶]]*4*50</f>
        <v>0</v>
      </c>
    </row>
    <row r="81" spans="1:56" x14ac:dyDescent="0.15">
      <c r="A81" s="4">
        <v>79</v>
      </c>
      <c r="B81" s="4">
        <v>1</v>
      </c>
      <c r="C81" s="4" t="s">
        <v>402</v>
      </c>
      <c r="D81" s="4" t="s">
        <v>416</v>
      </c>
      <c r="E81" s="6" t="s">
        <v>660</v>
      </c>
      <c r="F81" s="6" t="s">
        <v>679</v>
      </c>
      <c r="G81" s="6" t="s">
        <v>774</v>
      </c>
      <c r="H81" s="6" t="s">
        <v>669</v>
      </c>
      <c r="I81" s="11" t="s">
        <v>688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Row],[攻撃]:[雷電]])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ツ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Row],[結晶]]*4*50</f>
        <v>0</v>
      </c>
    </row>
    <row r="82" spans="1:56" x14ac:dyDescent="0.15">
      <c r="A82" s="4">
        <v>80</v>
      </c>
      <c r="B82" s="4">
        <v>1</v>
      </c>
      <c r="C82" s="4" t="s">
        <v>401</v>
      </c>
      <c r="D82" s="4" t="s">
        <v>414</v>
      </c>
      <c r="E82" s="6" t="s">
        <v>691</v>
      </c>
      <c r="F82" s="6" t="s">
        <v>700</v>
      </c>
      <c r="G82" s="6" t="s">
        <v>775</v>
      </c>
      <c r="H82" s="6" t="s">
        <v>717</v>
      </c>
      <c r="I82" s="11" t="s">
        <v>724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Row],[攻撃]:[雷電]])</f>
        <v>41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&lt;tr&gt;&lt;td&gt;80&lt;/td&gt;&lt;td&gt;氷精イーツァ&lt;/td&gt;&lt;td&gt;1&lt;/td&gt;&lt;td&gt;45&lt;/td&gt;&lt;td&gt;1&lt;/td&gt;&lt;td&gt;2&lt;/td&gt;&lt;td&gt;0&lt;/td&gt;&lt;td&gt;7&lt;/td&gt;&lt;td&gt;11&lt;/td&gt;&lt;td&gt;11&lt;/td&gt;&lt;/tr&gt;</v>
      </c>
      <c r="BD82" s="13">
        <f>テーブル1[[#This Row],[Shine]]/テーブル1[[#This Row],[コスト]]*テーブル1[[#This Row],[結晶]]*4*50</f>
        <v>42.462110700147015</v>
      </c>
    </row>
    <row r="83" spans="1:56" x14ac:dyDescent="0.15">
      <c r="A83" s="4">
        <v>81</v>
      </c>
      <c r="B83" s="4">
        <v>1</v>
      </c>
      <c r="C83" s="4" t="s">
        <v>401</v>
      </c>
      <c r="D83" s="4" t="s">
        <v>414</v>
      </c>
      <c r="E83" s="6" t="s">
        <v>698</v>
      </c>
      <c r="F83" s="6" t="s">
        <v>701</v>
      </c>
      <c r="G83" s="6" t="s">
        <v>776</v>
      </c>
      <c r="H83" s="6" t="s">
        <v>734</v>
      </c>
      <c r="I83" s="11" t="s">
        <v>725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Row],[攻撃]:[雷電]])</f>
        <v>53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83" s="13" t="str">
        <f>"mirageFairy2019.fairy."&amp;テーブル1[[#This Row],[Type]]&amp;".name="&amp;テーブル1[[#This Row],[英名]]</f>
        <v>mirageFairy2019.fairy.packedice.name=Packedeicia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&lt;tr&gt;&lt;td&gt;81&lt;/td&gt;&lt;td&gt;氷塊精パッケデイーツァ&lt;/td&gt;&lt;td&gt;4&lt;/td&gt;&lt;td&gt;75&lt;/td&gt;&lt;td&gt;6&lt;/td&gt;&lt;td&gt;13&lt;/td&gt;&lt;td&gt;0&lt;/td&gt;&lt;td&gt;51&lt;/td&gt;&lt;td&gt;37&lt;/td&gt;&lt;td&gt;0&lt;/td&gt;&lt;/tr&gt;</v>
      </c>
      <c r="BD83" s="13">
        <f>テーブル1[[#This Row],[Shine]]/テーブル1[[#This Row],[コスト]]*テーブル1[[#This Row],[結晶]]*4*50</f>
        <v>192.0534775828115</v>
      </c>
    </row>
    <row r="84" spans="1:56" x14ac:dyDescent="0.15">
      <c r="A84" s="4">
        <v>82</v>
      </c>
      <c r="B84" s="4">
        <v>1</v>
      </c>
      <c r="C84" s="4" t="s">
        <v>402</v>
      </c>
      <c r="D84" s="4" t="s">
        <v>419</v>
      </c>
      <c r="E84" s="6" t="s">
        <v>696</v>
      </c>
      <c r="F84" s="6" t="s">
        <v>702</v>
      </c>
      <c r="G84" s="6" t="s">
        <v>710</v>
      </c>
      <c r="H84" s="6" t="s">
        <v>718</v>
      </c>
      <c r="I84" s="11" t="s">
        <v>726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Row],[攻撃]:[雷電]])</f>
        <v>70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84" s="13">
        <f>テーブル1[[#This Row],[Shine]]/テーブル1[[#This Row],[コスト]]*テーブル1[[#This Row],[結晶]]*4*50</f>
        <v>0</v>
      </c>
    </row>
    <row r="85" spans="1:56" x14ac:dyDescent="0.15">
      <c r="A85" s="4">
        <v>83</v>
      </c>
      <c r="B85" s="4">
        <v>1</v>
      </c>
      <c r="C85" s="4" t="s">
        <v>404</v>
      </c>
      <c r="D85" s="4" t="s">
        <v>422</v>
      </c>
      <c r="E85" s="6" t="s">
        <v>694</v>
      </c>
      <c r="F85" s="6" t="s">
        <v>703</v>
      </c>
      <c r="G85" s="6" t="s">
        <v>711</v>
      </c>
      <c r="H85" s="6" t="s">
        <v>719</v>
      </c>
      <c r="I85" s="11" t="s">
        <v>727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Row],[攻撃]:[雷電]])</f>
        <v>42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85" s="13">
        <f>テーブル1[[#This Row],[Shine]]/テーブル1[[#This Row],[コスト]]*テーブル1[[#This Row],[結晶]]*4*50</f>
        <v>77.791400053881375</v>
      </c>
    </row>
    <row r="86" spans="1:56" x14ac:dyDescent="0.15">
      <c r="A86" s="4">
        <v>84</v>
      </c>
      <c r="B86" s="4">
        <v>1</v>
      </c>
      <c r="C86" s="4" t="s">
        <v>404</v>
      </c>
      <c r="D86" s="4" t="s">
        <v>569</v>
      </c>
      <c r="E86" s="6" t="s">
        <v>697</v>
      </c>
      <c r="F86" s="6" t="s">
        <v>709</v>
      </c>
      <c r="G86" s="6" t="s">
        <v>777</v>
      </c>
      <c r="H86" s="6" t="s">
        <v>735</v>
      </c>
      <c r="I86" s="11" t="s">
        <v>728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Row],[攻撃]:[雷電]])</f>
        <v>9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6" s="13" t="str">
        <f>"mirageFairy2019.fairy."&amp;テーブル1[[#This Row],[Type]]&amp;".name="&amp;テーブル1[[#This Row],[英名]]</f>
        <v>mirageFairy2019.fairy.activatorrail.name=Activatorerailia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ツティヴァトーレライリャ&lt;/td&gt;&lt;td&gt;3&lt;/td&gt;&lt;td&gt;77&lt;/td&gt;&lt;td&gt;0&lt;/td&gt;&lt;td&gt;58&lt;/td&gt;&lt;td&gt;0&lt;/td&gt;&lt;td&gt;40&lt;/td&gt;&lt;td&gt;0&lt;/td&gt;&lt;td&gt;0&lt;/td&gt;&lt;/tr&gt;</v>
      </c>
      <c r="BD86" s="13">
        <f>テーブル1[[#This Row],[Shine]]/テーブル1[[#This Row],[コスト]]*テーブル1[[#This Row],[結晶]]*4*50</f>
        <v>0</v>
      </c>
    </row>
    <row r="87" spans="1:56" x14ac:dyDescent="0.15">
      <c r="A87" s="4">
        <v>85</v>
      </c>
      <c r="B87" s="4">
        <v>1</v>
      </c>
      <c r="C87" s="4" t="s">
        <v>404</v>
      </c>
      <c r="D87" s="4" t="s">
        <v>422</v>
      </c>
      <c r="E87" s="6" t="s">
        <v>699</v>
      </c>
      <c r="F87" s="6" t="s">
        <v>704</v>
      </c>
      <c r="G87" s="6" t="s">
        <v>712</v>
      </c>
      <c r="H87" s="6" t="s">
        <v>736</v>
      </c>
      <c r="I87" s="11" t="s">
        <v>729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Row],[攻撃]:[雷電]])</f>
        <v>21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87" s="13" t="str">
        <f>"mirageFairy2019.fairy."&amp;テーブル1[[#This Row],[Type]]&amp;".name="&amp;テーブル1[[#This Row],[英名]]</f>
        <v>mirageFairy2019.fairy.ironbars.name=Ironebarsia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mirageFairy2019.fairy.ironbars.name=鉄格子精イロネバルシャ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&lt;tr&gt;&lt;td&gt;85&lt;/td&gt;&lt;td&gt;鉄格子精イロネバルシャ&lt;/td&gt;&lt;td&gt;2&lt;/td&gt;&lt;td&gt;64&lt;/td&gt;&lt;td&gt;0&lt;/td&gt;&lt;td&gt;9&lt;/td&gt;&lt;td&gt;0&lt;/td&gt;&lt;td&gt;24&lt;/td&gt;&lt;td&gt;0&lt;/td&gt;&lt;td&gt;29&lt;/td&gt;&lt;/tr&gt;</v>
      </c>
      <c r="BD87" s="13">
        <f>テーブル1[[#This Row],[Shine]]/テーブル1[[#This Row],[コスト]]*テーブル1[[#This Row],[結晶]]*4*50</f>
        <v>0</v>
      </c>
    </row>
    <row r="88" spans="1:56" x14ac:dyDescent="0.15">
      <c r="A88" s="4">
        <v>86</v>
      </c>
      <c r="B88" s="4">
        <v>1</v>
      </c>
      <c r="C88" s="4" t="s">
        <v>405</v>
      </c>
      <c r="D88" s="4" t="s">
        <v>427</v>
      </c>
      <c r="E88" s="6" t="s">
        <v>690</v>
      </c>
      <c r="F88" s="6" t="s">
        <v>705</v>
      </c>
      <c r="G88" s="6" t="s">
        <v>713</v>
      </c>
      <c r="H88" s="6" t="s">
        <v>720</v>
      </c>
      <c r="I88" s="11" t="s">
        <v>730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Row],[攻撃]:[雷電]])</f>
        <v>39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88" s="13">
        <f>テーブル1[[#This Row],[Shine]]/テーブル1[[#This Row],[コスト]]*テーブル1[[#This Row],[結晶]]*4*50</f>
        <v>0</v>
      </c>
    </row>
    <row r="89" spans="1:56" x14ac:dyDescent="0.15">
      <c r="A89" s="4">
        <v>87</v>
      </c>
      <c r="B89" s="4">
        <v>1</v>
      </c>
      <c r="C89" s="4" t="s">
        <v>405</v>
      </c>
      <c r="D89" s="4" t="s">
        <v>427</v>
      </c>
      <c r="E89" s="6" t="s">
        <v>692</v>
      </c>
      <c r="F89" s="6" t="s">
        <v>706</v>
      </c>
      <c r="G89" s="6" t="s">
        <v>714</v>
      </c>
      <c r="H89" s="6" t="s">
        <v>721</v>
      </c>
      <c r="I89" s="11" t="s">
        <v>731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Row],[攻撃]:[雷電]])</f>
        <v>30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89" s="13">
        <f>テーブル1[[#This Row],[Shine]]/テーブル1[[#This Row],[コスト]]*テーブル1[[#This Row],[結晶]]*4*50</f>
        <v>16.538516254514207</v>
      </c>
    </row>
    <row r="90" spans="1:56" x14ac:dyDescent="0.15">
      <c r="A90" s="4">
        <v>88</v>
      </c>
      <c r="B90" s="4">
        <v>1</v>
      </c>
      <c r="C90" s="4" t="s">
        <v>405</v>
      </c>
      <c r="D90" s="4" t="s">
        <v>427</v>
      </c>
      <c r="E90" s="6" t="s">
        <v>693</v>
      </c>
      <c r="F90" s="6" t="s">
        <v>707</v>
      </c>
      <c r="G90" s="6" t="s">
        <v>715</v>
      </c>
      <c r="H90" s="6" t="s">
        <v>722</v>
      </c>
      <c r="I90" s="11" t="s">
        <v>732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Row],[攻撃]:[雷電]])</f>
        <v>29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0" s="13">
        <f>テーブル1[[#This Row],[Shine]]/テーブル1[[#This Row],[コスト]]*テーブル1[[#This Row],[結晶]]*4*50</f>
        <v>0</v>
      </c>
    </row>
    <row r="91" spans="1:56" x14ac:dyDescent="0.15">
      <c r="A91" s="4">
        <v>89</v>
      </c>
      <c r="B91" s="4">
        <v>1</v>
      </c>
      <c r="C91" s="4" t="s">
        <v>628</v>
      </c>
      <c r="D91" s="4" t="s">
        <v>629</v>
      </c>
      <c r="E91" s="6" t="s">
        <v>695</v>
      </c>
      <c r="F91" s="6" t="s">
        <v>708</v>
      </c>
      <c r="G91" s="6" t="s">
        <v>716</v>
      </c>
      <c r="H91" s="6" t="s">
        <v>723</v>
      </c>
      <c r="I91" s="11" t="s">
        <v>733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">
        <f>SUM(テーブル1[[#This Row],[攻撃]:[雷電]])</f>
        <v>0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r(89, time = v(t(89, "time", 5, 26, 1, m(10, 5, 5, 5, 5, 10), a(0, 0, 0, 0, 0, 0, 0, 0, 0, 0, 0, 0, 0, 0, 0, 0, 0, 0, 0, 0, 0), c(0x89D585, 0xD5DEBC, 0xD8DEA7, 0x8DD586))));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91" s="13">
        <f>テーブル1[[#This Row],[Shine]]/テーブル1[[#This Row],[コスト]]*テーブル1[[#This Row],[結晶]]*4*50</f>
        <v>0</v>
      </c>
    </row>
    <row r="92" spans="1:56" x14ac:dyDescent="0.15">
      <c r="A92" s="4">
        <v>90</v>
      </c>
      <c r="B92" s="4">
        <v>1</v>
      </c>
      <c r="C92" s="4" t="s">
        <v>401</v>
      </c>
      <c r="D92" s="4" t="s">
        <v>415</v>
      </c>
      <c r="E92" s="6" t="s">
        <v>738</v>
      </c>
      <c r="F92" s="6" t="s">
        <v>746</v>
      </c>
      <c r="G92" s="6" t="s">
        <v>752</v>
      </c>
      <c r="H92" s="6" t="s">
        <v>778</v>
      </c>
      <c r="I92" s="11" t="s">
        <v>797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　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>
        <v>9</v>
      </c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3">
        <f>SUM(テーブル1[[#This Row],[攻撃]:[雷電]])</f>
        <v>45</v>
      </c>
      <c r="AY92" s="13" t="str">
        <f>"public static VariantFairy[] "&amp;テーブル1[[#This Row],[Type]]&amp;";"</f>
        <v>public static VariantFairy[] nephrite;</v>
      </c>
      <c r="AZ92" s="13" t="str" cm="1">
        <f t="array" ref="AZ9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r(90, nephrite = v(t(90, "nephrite", 3, 59, 1, m(1, 0, 12, 10, 3, 17), a(0, 13, 5, 0, 0, 0, 7, 9, 0, 1, 0, 2, 0, 0, 0, 7, 0, 0, 0, 1, 0), c(0x94D084, 0xA7D398, 0x88C698, 0x5EA15D))));</v>
      </c>
      <c r="BA92" s="13" t="str">
        <f>"mirageFairy2019.fairy."&amp;テーブル1[[#This Row],[Type]]&amp;".name="&amp;テーブル1[[#This Row],[英名]]</f>
        <v>mirageFairy2019.fairy.nephrite.name=Nephritia</v>
      </c>
      <c r="BB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C9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&lt;tr&gt;&lt;td&gt;90&lt;/td&gt;&lt;td&gt;軟玉精ネフリーチャ&lt;/td&gt;&lt;td&gt;3&lt;/td&gt;&lt;td&gt;59&lt;/td&gt;&lt;td&gt;1&lt;/td&gt;&lt;td&gt;0&lt;/td&gt;&lt;td&gt;18&lt;/td&gt;&lt;td&gt;15&lt;/td&gt;&lt;td&gt;4&lt;/td&gt;&lt;td&gt;26&lt;/td&gt;&lt;/tr&gt;</v>
      </c>
      <c r="BD92" s="13">
        <f>テーブル1[[#This Row],[Shine]]/テーブル1[[#This Row],[コスト]]*テーブル1[[#This Row],[結晶]]*4*50</f>
        <v>37.247301515536243</v>
      </c>
    </row>
    <row r="93" spans="1:56" x14ac:dyDescent="0.15">
      <c r="A93" s="4">
        <v>91</v>
      </c>
      <c r="B93" s="4">
        <v>1</v>
      </c>
      <c r="C93" s="4" t="s">
        <v>401</v>
      </c>
      <c r="D93" s="4" t="s">
        <v>414</v>
      </c>
      <c r="E93" s="6" t="s">
        <v>740</v>
      </c>
      <c r="F93" s="6" t="s">
        <v>748</v>
      </c>
      <c r="G93" s="6" t="s">
        <v>754</v>
      </c>
      <c r="H93" s="6" t="s">
        <v>780</v>
      </c>
      <c r="I93" s="11" t="s">
        <v>796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　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>
        <v>8</v>
      </c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3">
        <f>SUM(テーブル1[[#This Row],[攻撃]:[雷電]])</f>
        <v>76</v>
      </c>
      <c r="AY93" s="13" t="str">
        <f>"public static VariantFairy[] "&amp;テーブル1[[#This Row],[Type]]&amp;";"</f>
        <v>public static VariantFairy[] tourmaline;</v>
      </c>
      <c r="AZ93" s="13" t="str" cm="1">
        <f t="array" ref="AZ9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r(91, tourmaline = v(t(91, "tourmaline", 4, 66, 1, m(10, 51, 0, 19, 0, 42), a(0, 6, 0, 1, 0, 0, 11, 8, 0, 4, 0, 5, 5, 5, 0, 6, 5, 5, 0, 1, 14), c(0xF3F3F2, 0x3CCB5D, 0xB15498, 0xD7F5FF))));</v>
      </c>
      <c r="BA93" s="13" t="str">
        <f>"mirageFairy2019.fairy."&amp;テーブル1[[#This Row],[Type]]&amp;".name="&amp;テーブル1[[#This Row],[英名]]</f>
        <v>mirageFairy2019.fairy.tourmaline.name=Tourmalinia</v>
      </c>
      <c r="BB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C9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91&lt;/td&gt;&lt;td&gt;電気石精トウルマリーニャ&lt;/td&gt;&lt;td&gt;4&lt;/td&gt;&lt;td&gt;66&lt;/td&gt;&lt;td&gt;7&lt;/td&gt;&lt;td&gt;38&lt;/td&gt;&lt;td&gt;0&lt;/td&gt;&lt;td&gt;14&lt;/td&gt;&lt;td&gt;0&lt;/td&gt;&lt;td&gt;31&lt;/td&gt;&lt;/tr&gt;</v>
      </c>
      <c r="BD93" s="13">
        <f>テーブル1[[#This Row],[Shine]]/テーブル1[[#This Row],[コスト]]*テーブル1[[#This Row],[結晶]]*4*50</f>
        <v>250.04556272719984</v>
      </c>
    </row>
    <row r="94" spans="1:56" x14ac:dyDescent="0.15">
      <c r="A94" s="4">
        <v>92</v>
      </c>
      <c r="B94" s="4">
        <v>1</v>
      </c>
      <c r="C94" s="4" t="s">
        <v>401</v>
      </c>
      <c r="D94" s="4" t="s">
        <v>414</v>
      </c>
      <c r="E94" s="6" t="s">
        <v>739</v>
      </c>
      <c r="F94" s="6" t="s">
        <v>747</v>
      </c>
      <c r="G94" s="6" t="s">
        <v>753</v>
      </c>
      <c r="H94" s="6" t="s">
        <v>779</v>
      </c>
      <c r="I94" s="11" t="s">
        <v>795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　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>
        <v>10</v>
      </c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3">
        <f>SUM(テーブル1[[#This Row],[攻撃]:[雷電]])</f>
        <v>78</v>
      </c>
      <c r="AY94" s="13" t="str">
        <f>"public static VariantFairy[] "&amp;テーブル1[[#This Row],[Type]]&amp;";"</f>
        <v>public static VariantFairy[] topaz;</v>
      </c>
      <c r="AZ94" s="13" t="str" cm="1">
        <f t="array" ref="AZ9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r(92, topaz = v(t(92, "topaz", 4, 72, 1, m(10, 38, 40, 0, 0, 35), a(2, 0, 0, 16, 11, 0, 15, 10, 0, 0, 0, 6, 0, 6, 0, 3, 8, 0, 0, 1, 0), c(0xEED891, 0xEEAF2D, 0xCD7102, 0xFF9800))));</v>
      </c>
      <c r="BA94" s="13" t="str">
        <f>"mirageFairy2019.fairy."&amp;テーブル1[[#This Row],[Type]]&amp;".name="&amp;テーブル1[[#This Row],[英名]]</f>
        <v>mirageFairy2019.fairy.topaz.name=Topazia</v>
      </c>
      <c r="BB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C9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&lt;tr&gt;&lt;td&gt;92&lt;/td&gt;&lt;td&gt;黄玉精トパージャ&lt;/td&gt;&lt;td&gt;4&lt;/td&gt;&lt;td&gt;72&lt;/td&gt;&lt;td&gt;7&lt;/td&gt;&lt;td&gt;28&lt;/td&gt;&lt;td&gt;29&lt;/td&gt;&lt;td&gt;0&lt;/td&gt;&lt;td&gt;0&lt;/td&gt;&lt;td&gt;25&lt;/td&gt;&lt;/tr&gt;</v>
      </c>
      <c r="BD94" s="13">
        <f>テーブル1[[#This Row],[Shine]]/テーブル1[[#This Row],[コスト]]*テーブル1[[#This Row],[結晶]]*4*50</f>
        <v>307.65302654420719</v>
      </c>
    </row>
    <row r="95" spans="1:56" x14ac:dyDescent="0.15">
      <c r="A95" s="4">
        <v>93</v>
      </c>
      <c r="B95" s="4">
        <v>1</v>
      </c>
      <c r="C95" s="4" t="s">
        <v>402</v>
      </c>
      <c r="D95" s="4" t="s">
        <v>416</v>
      </c>
      <c r="E95" s="6" t="s">
        <v>737</v>
      </c>
      <c r="F95" s="6" t="s">
        <v>749</v>
      </c>
      <c r="G95" s="6" t="s">
        <v>804</v>
      </c>
      <c r="H95" s="6" t="s">
        <v>781</v>
      </c>
      <c r="I95" s="11" t="s">
        <v>787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　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2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17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3">
        <f>SUM(テーブル1[[#This Row],[攻撃]:[雷電]])</f>
        <v>42</v>
      </c>
      <c r="AY95" s="13" t="str">
        <f>"public static VariantFairy[] "&amp;テーブル1[[#This Row],[Type]]&amp;";"</f>
        <v>public static VariantFairy[] cow;</v>
      </c>
      <c r="AZ95" s="13" t="str" cm="1">
        <f t="array" ref="AZ9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r(93, cow = v(t(93, "cow", 1, 54, 1, m(0, 0, 0, 2, 10, 5), a(2, 0, 0, 0, 0, 3, 0, 2, 1, 0, 0, 3, 2, 1, 17, 3, 4, 4, 0, 0, 0), c(0x433626, 0x644B37, 0x4A3828, 0xADADAD))));</v>
      </c>
      <c r="BA95" s="13" t="str">
        <f>"mirageFairy2019.fairy."&amp;テーブル1[[#This Row],[Type]]&amp;".name="&amp;テーブル1[[#This Row],[英名]]</f>
        <v>mirageFairy2019.fairy.cow.name=Cowia</v>
      </c>
      <c r="BB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C9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&lt;tr&gt;&lt;td&gt;93&lt;/td&gt;&lt;td&gt;牛精ツォーウャ&lt;/td&gt;&lt;td&gt;1&lt;/td&gt;&lt;td&gt;54&lt;/td&gt;&lt;td&gt;0&lt;/td&gt;&lt;td&gt;0&lt;/td&gt;&lt;td&gt;0&lt;/td&gt;&lt;td&gt;5&lt;/td&gt;&lt;td&gt;28&lt;/td&gt;&lt;td&gt;14&lt;/td&gt;&lt;/tr&gt;</v>
      </c>
      <c r="BD95" s="13">
        <f>テーブル1[[#This Row],[Shine]]/テーブル1[[#This Row],[コスト]]*テーブル1[[#This Row],[結晶]]*4*50</f>
        <v>0</v>
      </c>
    </row>
    <row r="96" spans="1:56" x14ac:dyDescent="0.15">
      <c r="A96" s="4">
        <v>94</v>
      </c>
      <c r="B96" s="4">
        <v>1</v>
      </c>
      <c r="C96" s="4" t="s">
        <v>402</v>
      </c>
      <c r="D96" s="4" t="s">
        <v>416</v>
      </c>
      <c r="E96" s="6" t="s">
        <v>745</v>
      </c>
      <c r="F96" s="6" t="s">
        <v>750</v>
      </c>
      <c r="G96" s="6" t="s">
        <v>755</v>
      </c>
      <c r="H96" s="6" t="s">
        <v>782</v>
      </c>
      <c r="I96" s="11" t="s">
        <v>788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　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1</v>
      </c>
      <c r="AK96" s="14"/>
      <c r="AL96" s="14"/>
      <c r="AM96" s="14"/>
      <c r="AN96" s="14"/>
      <c r="AO96" s="14">
        <v>1</v>
      </c>
      <c r="AP96" s="14"/>
      <c r="AQ96" s="14">
        <v>16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3">
        <f>SUM(テーブル1[[#This Row],[攻撃]:[雷電]])</f>
        <v>31</v>
      </c>
      <c r="AY96" s="13" t="str">
        <f>"public static VariantFairy[] "&amp;テーブル1[[#This Row],[Type]]&amp;";"</f>
        <v>public static VariantFairy[] pig;</v>
      </c>
      <c r="AZ96" s="13" t="str" cm="1">
        <f t="array" ref="AZ9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r(94, pig = v(t(94, "pig", 1, 53, 1, m(0, 0, 0, 0, 10, 6), a(1, 0, 0, 0, 0, 3, 0, 1, 0, 0, 0, 0, 1, 0, 16, 3, 4, 2, 0, 0, 0), c(0xDB98A2, 0xF68C87, 0xC76B73, 0xDC94A1))));</v>
      </c>
      <c r="BA96" s="13" t="str">
        <f>"mirageFairy2019.fairy."&amp;テーブル1[[#This Row],[Type]]&amp;".name="&amp;テーブル1[[#This Row],[英名]]</f>
        <v>mirageFairy2019.fairy.pig.name=Pigia</v>
      </c>
      <c r="BB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C9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&lt;tr&gt;&lt;td&gt;94&lt;/td&gt;&lt;td&gt;豚精ピーギャ&lt;/td&gt;&lt;td&gt;1&lt;/td&gt;&lt;td&gt;53&lt;/td&gt;&lt;td&gt;0&lt;/td&gt;&lt;td&gt;0&lt;/td&gt;&lt;td&gt;0&lt;/td&gt;&lt;td&gt;0&lt;/td&gt;&lt;td&gt;30&lt;/td&gt;&lt;td&gt;18&lt;/td&gt;&lt;/tr&gt;</v>
      </c>
      <c r="BD96" s="13">
        <f>テーブル1[[#This Row],[Shine]]/テーブル1[[#This Row],[コスト]]*テーブル1[[#This Row],[結晶]]*4*50</f>
        <v>0</v>
      </c>
    </row>
    <row r="97" spans="1:56" x14ac:dyDescent="0.15">
      <c r="A97" s="4">
        <v>95</v>
      </c>
      <c r="B97" s="4">
        <v>1</v>
      </c>
      <c r="C97" s="4" t="s">
        <v>404</v>
      </c>
      <c r="D97" s="4" t="s">
        <v>568</v>
      </c>
      <c r="E97" s="6" t="s">
        <v>742</v>
      </c>
      <c r="F97" s="6" t="s">
        <v>751</v>
      </c>
      <c r="G97" s="6" t="s">
        <v>756</v>
      </c>
      <c r="H97" s="6" t="s">
        <v>786</v>
      </c>
      <c r="I97" s="11" t="s">
        <v>789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　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>
        <v>3</v>
      </c>
      <c r="AK97" s="14"/>
      <c r="AL97" s="14"/>
      <c r="AM97" s="14"/>
      <c r="AN97" s="14"/>
      <c r="AO97" s="14">
        <v>2</v>
      </c>
      <c r="AP97" s="14">
        <v>1</v>
      </c>
      <c r="AQ97" s="14">
        <v>7</v>
      </c>
      <c r="AR97" s="14">
        <v>7</v>
      </c>
      <c r="AS97" s="14">
        <v>7</v>
      </c>
      <c r="AT97" s="14"/>
      <c r="AU97" s="14"/>
      <c r="AV97" s="14"/>
      <c r="AW97" s="14"/>
      <c r="AX97" s="13">
        <f>SUM(テーブル1[[#This Row],[攻撃]:[雷電]])</f>
        <v>34</v>
      </c>
      <c r="AY97" s="13" t="str">
        <f>"public static VariantFairy[] "&amp;テーブル1[[#This Row],[Type]]&amp;";"</f>
        <v>public static VariantFairy[] sugar;</v>
      </c>
      <c r="AZ97" s="13" t="str" cm="1">
        <f t="array" ref="AZ9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r(95, sugar = v(t(95, "sugar", 1, 21, 1, m(0.1, 2, 0, 2, 10, 0), a(0, 1, 0, 0, 0, 0, 6, 3, 0, 0, 0, 0, 2, 1, 7, 7, 7, 0, 0, 0, 0), c(0xE3E3E3, 0xE3E3E3, 0xCECED8, 0xF7F7F7))));</v>
      </c>
      <c r="BA97" s="13" t="str">
        <f>"mirageFairy2019.fairy."&amp;テーブル1[[#This Row],[Type]]&amp;".name="&amp;テーブル1[[#This Row],[英名]]</f>
        <v>mirageFairy2019.fairy.sugar.name=Sugaria</v>
      </c>
      <c r="BB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C9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&lt;tr&gt;&lt;td&gt;95&lt;/td&gt;&lt;td&gt;砂糖精スガーリャ&lt;/td&gt;&lt;td&gt;1&lt;/td&gt;&lt;td&gt;21&lt;/td&gt;&lt;td&gt;0&lt;/td&gt;&lt;td&gt;2&lt;/td&gt;&lt;td&gt;0&lt;/td&gt;&lt;td&gt;2&lt;/td&gt;&lt;td&gt;14&lt;/td&gt;&lt;td&gt;0&lt;/td&gt;&lt;/tr&gt;</v>
      </c>
      <c r="BD97" s="13">
        <f>テーブル1[[#This Row],[Shine]]/テーブル1[[#This Row],[コスト]]*テーブル1[[#This Row],[結晶]]*4*50</f>
        <v>8.0404003489123923</v>
      </c>
    </row>
    <row r="98" spans="1:56" x14ac:dyDescent="0.15">
      <c r="A98" s="4">
        <v>96</v>
      </c>
      <c r="B98" s="4">
        <v>1</v>
      </c>
      <c r="C98" s="4" t="s">
        <v>404</v>
      </c>
      <c r="D98" s="4" t="s">
        <v>568</v>
      </c>
      <c r="E98" s="6" t="s">
        <v>741</v>
      </c>
      <c r="F98" s="6" t="s">
        <v>808</v>
      </c>
      <c r="G98" s="6" t="s">
        <v>801</v>
      </c>
      <c r="H98" s="6" t="s">
        <v>783</v>
      </c>
      <c r="I98" s="11" t="s">
        <v>806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　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>
        <v>9</v>
      </c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3">
        <f>SUM(テーブル1[[#This Row],[攻撃]:[雷電]])</f>
        <v>44</v>
      </c>
      <c r="AY98" s="13" t="str">
        <f>"public static VariantFairy[] "&amp;テーブル1[[#This Row],[Type]]&amp;";"</f>
        <v>public static VariantFairy[] cake;</v>
      </c>
      <c r="AZ98" s="13" t="str" cm="1">
        <f t="array" ref="AZ9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r(96, cake = v(t(96, "cake", 3, 47, 1, m(0, 0, 5, 1, 10, 0), a(0, 2, 0, 0, 0, 1, 0, 9, 2, 0, 0, 0, 0, 0, 16, 5, 8, 0, 0, 1, 0), c(0xCC850C, 0xF5F0DC, 0xD3D0BF, 0xDE3334))));</v>
      </c>
      <c r="BA98" s="13" t="str">
        <f>"mirageFairy2019.fairy."&amp;テーブル1[[#This Row],[Type]]&amp;".name="&amp;テーブル1[[#This Row],[英名]]</f>
        <v>mirageFairy2019.fairy.cake.name=Cakia</v>
      </c>
      <c r="BB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C9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&lt;tr&gt;&lt;td&gt;96&lt;/td&gt;&lt;td&gt;蛋麭精ツァーキャ&lt;/td&gt;&lt;td&gt;3&lt;/td&gt;&lt;td&gt;47&lt;/td&gt;&lt;td&gt;0&lt;/td&gt;&lt;td&gt;0&lt;/td&gt;&lt;td&gt;19&lt;/td&gt;&lt;td&gt;3&lt;/td&gt;&lt;td&gt;38&lt;/td&gt;&lt;td&gt;0&lt;/td&gt;&lt;/tr&gt;</v>
      </c>
      <c r="BD98" s="13">
        <f>テーブル1[[#This Row],[Shine]]/テーブル1[[#This Row],[コスト]]*テーブル1[[#This Row],[結晶]]*4*50</f>
        <v>0</v>
      </c>
    </row>
    <row r="99" spans="1:56" x14ac:dyDescent="0.15">
      <c r="A99" s="4">
        <v>97</v>
      </c>
      <c r="B99" s="4">
        <v>1</v>
      </c>
      <c r="C99" s="4" t="s">
        <v>404</v>
      </c>
      <c r="D99" s="4" t="s">
        <v>568</v>
      </c>
      <c r="E99" s="6" t="s">
        <v>743</v>
      </c>
      <c r="F99" s="6" t="s">
        <v>807</v>
      </c>
      <c r="G99" s="6" t="s">
        <v>802</v>
      </c>
      <c r="H99" s="6" t="s">
        <v>785</v>
      </c>
      <c r="I99" s="11" t="s">
        <v>791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　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>
        <v>4</v>
      </c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3">
        <f>SUM(テーブル1[[#This Row],[攻撃]:[雷電]])</f>
        <v>25</v>
      </c>
      <c r="AY99" s="13" t="str">
        <f>"public static VariantFairy[] "&amp;テーブル1[[#This Row],[Type]]&amp;";"</f>
        <v>public static VariantFairy[] cookie;</v>
      </c>
      <c r="AZ99" s="13" t="str" cm="1">
        <f t="array" ref="AZ9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r(97, cookie = v(t(97, "cookie", 3, 28, 1, m(0, 0, 0, 3, 10, 0), a(0, 1, 0, 0, 0, 0, 0, 4, 1, 0, 0, 0, 0, 0, 12, 3, 4, 0, 0, 0, 0), c(0xCC850C, 0xE9994F, 0xDA843C, 0x882500))));</v>
      </c>
      <c r="BA99" s="13" t="str">
        <f>"mirageFairy2019.fairy."&amp;テーブル1[[#This Row],[Type]]&amp;".name="&amp;テーブル1[[#This Row],[英名]]</f>
        <v>mirageFairy2019.fairy.cookie.name=Cookia</v>
      </c>
      <c r="BB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C9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&lt;tr&gt;&lt;td&gt;97&lt;/td&gt;&lt;td&gt;麭精ツォーキャ&lt;/td&gt;&lt;td&gt;3&lt;/td&gt;&lt;td&gt;28&lt;/td&gt;&lt;td&gt;0&lt;/td&gt;&lt;td&gt;0&lt;/td&gt;&lt;td&gt;0&lt;/td&gt;&lt;td&gt;8&lt;/td&gt;&lt;td&gt;29&lt;/td&gt;&lt;td&gt;0&lt;/td&gt;&lt;/tr&gt;</v>
      </c>
      <c r="BD99" s="13">
        <f>テーブル1[[#This Row],[Shine]]/テーブル1[[#This Row],[コスト]]*テーブル1[[#This Row],[結晶]]*4*50</f>
        <v>0</v>
      </c>
    </row>
    <row r="100" spans="1:56" x14ac:dyDescent="0.15">
      <c r="A100" s="4">
        <v>98</v>
      </c>
      <c r="B100" s="4">
        <v>1</v>
      </c>
      <c r="C100" s="4" t="s">
        <v>404</v>
      </c>
      <c r="D100" s="4" t="s">
        <v>568</v>
      </c>
      <c r="E100" s="6" t="s">
        <v>798</v>
      </c>
      <c r="F100" s="6" t="s">
        <v>799</v>
      </c>
      <c r="G100" s="6" t="s">
        <v>803</v>
      </c>
      <c r="H100" s="6" t="s">
        <v>800</v>
      </c>
      <c r="I100" s="11" t="s">
        <v>792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　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>
        <v>4</v>
      </c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3">
        <f>SUM(テーブル1[[#This Row],[攻撃]:[雷電]])</f>
        <v>38</v>
      </c>
      <c r="AY100" s="13" t="str">
        <f>"public static VariantFairy[] "&amp;テーブル1[[#This Row],[Type]]&amp;";"</f>
        <v>public static VariantFairy[] darkchocolate;</v>
      </c>
      <c r="AZ100" s="13" t="str" cm="1">
        <f t="array" ref="AZ10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r(98, darkchocolate = v(t(98, "darkchocolate", 4, 26, 1.5, m(0.1, 0, 2, 2, 10, 8), a(0, 1, 0, 0, 0, 0, 0, 4, 0, 0, 0, 0, 3, 0, 12, 9, 8, 0, 0, 1, 0), c(0x882500, 0x882500, 0x882500, 0x882500))));</v>
      </c>
      <c r="BA100" s="13" t="str">
        <f>"mirageFairy2019.fairy."&amp;テーブル1[[#This Row],[Type]]&amp;".name="&amp;テーブル1[[#This Row],[英名]]</f>
        <v>mirageFairy2019.fairy.darkchocolate.name=Darkchocolatia</v>
      </c>
      <c r="BB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C10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98&lt;/td&gt;&lt;td&gt;濃智代子齢糖精ダルケキョツォラーチャ&lt;/td&gt;&lt;td&gt;4&lt;/td&gt;&lt;td&gt;26&lt;/td&gt;&lt;td&gt;0&lt;/td&gt;&lt;td&gt;0&lt;/td&gt;&lt;td&gt;5&lt;/td&gt;&lt;td&gt;5&lt;/td&gt;&lt;td&gt;25&lt;/td&gt;&lt;td&gt;20&lt;/td&gt;&lt;/tr&gt;</v>
      </c>
      <c r="BD100" s="13">
        <f>テーブル1[[#This Row],[Shine]]/テーブル1[[#This Row],[コスト]]*テーブル1[[#This Row],[結晶]]*4*50</f>
        <v>0</v>
      </c>
    </row>
    <row r="101" spans="1:56" x14ac:dyDescent="0.15">
      <c r="A101" s="4">
        <v>99</v>
      </c>
      <c r="B101" s="4">
        <v>1</v>
      </c>
      <c r="C101" s="4" t="s">
        <v>404</v>
      </c>
      <c r="D101" s="4" t="s">
        <v>568</v>
      </c>
      <c r="E101" s="6" t="s">
        <v>744</v>
      </c>
      <c r="F101" s="6" t="s">
        <v>805</v>
      </c>
      <c r="G101" s="6" t="s">
        <v>760</v>
      </c>
      <c r="H101" s="6" t="s">
        <v>784</v>
      </c>
      <c r="I101" s="11" t="s">
        <v>794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　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>
        <v>15</v>
      </c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3">
        <f>SUM(テーブル1[[#This Row],[攻撃]:[雷電]])</f>
        <v>54</v>
      </c>
      <c r="AY101" s="13" t="str">
        <f>"public static VariantFairy[] "&amp;テーブル1[[#This Row],[Type]]&amp;";"</f>
        <v>public static VariantFairy[] enchantedgoldenapple;</v>
      </c>
      <c r="AZ101" s="13" t="str" cm="1">
        <f t="array" ref="AZ10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r(99, enchantedgoldenapple = v(t(99, "enchantedgoldenapple", 5, 90, 1, m(3, 0, 8, 1, 10, 21), a(0, 3, 0, 5, 0, 2, 0, 15, 0, 0, 0, 0, 0, 0, 13, 10, 6, 0, 0, 0, 0), c(0xFF755D, 0xDEDE00, 0xDEDE00, 0xDE4FD7))));</v>
      </c>
      <c r="BA101" s="13" t="str">
        <f>"mirageFairy2019.fairy."&amp;テーブル1[[#This Row],[Type]]&amp;".name="&amp;テーブル1[[#This Row],[英名]]</f>
        <v>mirageFairy2019.fairy.enchantedgoldenapple.name=Enchantedgoldenapplia</v>
      </c>
      <c r="BB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mirageFairy2019.fairy.enchantedgoldenapple.name=付魔金林檎精エンキャンテーデゴルデネアップーリャ</v>
      </c>
      <c r="BC10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99&lt;/td&gt;&lt;td&gt;付魔金林檎精エンキャンテーデゴルデネアップーリャ&lt;/td&gt;&lt;td&gt;5&lt;/td&gt;&lt;td&gt;90&lt;/td&gt;&lt;td&gt;10&lt;/td&gt;&lt;td&gt;0&lt;/td&gt;&lt;td&gt;28&lt;/td&gt;&lt;td&gt;3&lt;/td&gt;&lt;td&gt;36&lt;/td&gt;&lt;td&gt;76&lt;/td&gt;&lt;/tr&gt;</v>
      </c>
      <c r="BD101" s="13">
        <f>テーブル1[[#This Row],[Shine]]/テーブル1[[#This Row],[コスト]]*テーブル1[[#This Row],[結晶]]*4*50</f>
        <v>0</v>
      </c>
    </row>
    <row r="102" spans="1:56" x14ac:dyDescent="0.15">
      <c r="A102" s="4"/>
      <c r="B102" s="4">
        <v>2</v>
      </c>
      <c r="C102" s="4" t="s">
        <v>393</v>
      </c>
      <c r="D102" s="4" t="s">
        <v>406</v>
      </c>
      <c r="E102" s="6" t="s">
        <v>2</v>
      </c>
      <c r="F102" s="6"/>
      <c r="G102" s="6" t="s">
        <v>449</v>
      </c>
      <c r="H102" s="6" t="s">
        <v>448</v>
      </c>
      <c r="I102" s="11" t="s">
        <v>219</v>
      </c>
      <c r="J102" s="3">
        <v>6</v>
      </c>
      <c r="K102" s="8">
        <v>15</v>
      </c>
      <c r="L102" s="7">
        <v>1</v>
      </c>
      <c r="M102" s="7"/>
      <c r="N102" s="7">
        <v>10</v>
      </c>
      <c r="O102" s="7"/>
      <c r="P102" s="7"/>
      <c r="Q102" s="7"/>
      <c r="R102" s="5">
        <v>1</v>
      </c>
      <c r="S102" s="5" t="e">
        <f>2^((テーブル1[[#This Row],[レア]]-1)/4)</f>
        <v>#VALUE!</v>
      </c>
      <c r="T102" s="5" t="e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2" s="5" t="e">
        <f>テーブル1[[#This Row],[分散度倍率　]]*テーブル1[[#This Row],[レア度倍率]]</f>
        <v>#VALUE!</v>
      </c>
      <c r="V102" s="10" t="e">
        <f>テーブル1[[#This Row],[コスト]]*テーブル1[[#This Row],[効率]]</f>
        <v>#VALUE!</v>
      </c>
      <c r="W102" s="9" t="e">
        <f>テーブル1[[#This Row],[基礎Shine]]*テーブル1[[#This Row],[合計値]]/SUM(テーブル1[[#This Row],[基礎Shine]:[基礎Dark]])</f>
        <v>#VALUE!</v>
      </c>
      <c r="X102" s="9" t="e">
        <f>テーブル1[[#This Row],[基礎Fire]]*テーブル1[[#This Row],[合計値]]/SUM(テーブル1[[#This Row],[基礎Shine]:[基礎Dark]])</f>
        <v>#VALUE!</v>
      </c>
      <c r="Y102" s="9" t="e">
        <f>テーブル1[[#This Row],[基礎Wind]]*テーブル1[[#This Row],[合計値]]/SUM(テーブル1[[#This Row],[基礎Shine]:[基礎Dark]])</f>
        <v>#VALUE!</v>
      </c>
      <c r="Z102" s="9" t="e">
        <f>テーブル1[[#This Row],[基礎Gaia]]*テーブル1[[#This Row],[合計値]]/SUM(テーブル1[[#This Row],[基礎Shine]:[基礎Dark]])</f>
        <v>#VALUE!</v>
      </c>
      <c r="AA102" s="9" t="e">
        <f>テーブル1[[#This Row],[基礎Aqua]]*テーブル1[[#This Row],[合計値]]/SUM(テーブル1[[#This Row],[基礎Shine]:[基礎Dark]])</f>
        <v>#VALUE!</v>
      </c>
      <c r="AB102" s="9" t="e">
        <f>テーブル1[[#This Row],[基礎Dark]]*テーブル1[[#This Row],[合計値]]/SUM(テーブル1[[#This Row],[基礎Shine]:[基礎Dark]])</f>
        <v>#VALUE!</v>
      </c>
      <c r="AC102" s="14">
        <v>1</v>
      </c>
      <c r="AD102" s="14"/>
      <c r="AE102" s="14"/>
      <c r="AF102" s="14"/>
      <c r="AG102" s="14"/>
      <c r="AH102" s="14"/>
      <c r="AI102" s="14"/>
      <c r="AJ102" s="14">
        <v>1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3"/>
      <c r="AY102" s="13" t="e">
        <f>"public static VariantMirageFairy[] "&amp;テーブル1[[#This Row],[Type]]&amp;";"</f>
        <v>#VALUE!</v>
      </c>
      <c r="AZ10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02" s="13" t="e">
        <f>"item.mirageFairy."&amp;テーブル1[[#This Row],[Type]]&amp;".name="&amp;テーブル1[[#This Row],[英名]]</f>
        <v>#VALUE!</v>
      </c>
      <c r="BB102" s="13" t="e">
        <f>"item.mirageFairy."&amp;テーブル1[[#This Row],[Type]]&amp;".name="&amp;テーブル1[[#This Row],[和名]]</f>
        <v>#VALUE!</v>
      </c>
      <c r="BC102" s="13"/>
      <c r="BD102" s="13"/>
    </row>
    <row r="103" spans="1:56" x14ac:dyDescent="0.15">
      <c r="A103" s="4"/>
      <c r="B103" s="4">
        <v>2</v>
      </c>
      <c r="C103" s="4" t="s">
        <v>393</v>
      </c>
      <c r="D103" s="4" t="s">
        <v>407</v>
      </c>
      <c r="E103" s="6" t="s">
        <v>4</v>
      </c>
      <c r="F103" s="6"/>
      <c r="G103" s="6" t="s">
        <v>450</v>
      </c>
      <c r="H103" s="6" t="s">
        <v>451</v>
      </c>
      <c r="I103" s="11" t="s">
        <v>220</v>
      </c>
      <c r="J103" s="3">
        <v>5</v>
      </c>
      <c r="K103" s="8">
        <v>50</v>
      </c>
      <c r="L103" s="7">
        <v>1</v>
      </c>
      <c r="M103" s="7"/>
      <c r="N103" s="7"/>
      <c r="O103" s="7">
        <v>3</v>
      </c>
      <c r="P103" s="7">
        <v>10</v>
      </c>
      <c r="Q103" s="7"/>
      <c r="R103" s="5">
        <v>1</v>
      </c>
      <c r="S103" s="5" t="e">
        <f>2^((テーブル1[[#This Row],[レア]]-1)/4)</f>
        <v>#VALUE!</v>
      </c>
      <c r="T103" s="5" t="e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3" s="5" t="e">
        <f>テーブル1[[#This Row],[分散度倍率　]]*テーブル1[[#This Row],[レア度倍率]]</f>
        <v>#VALUE!</v>
      </c>
      <c r="V103" s="10" t="e">
        <f>テーブル1[[#This Row],[コスト]]*テーブル1[[#This Row],[効率]]</f>
        <v>#VALUE!</v>
      </c>
      <c r="W103" s="9" t="e">
        <f>テーブル1[[#This Row],[基礎Shine]]*テーブル1[[#This Row],[合計値]]/SUM(テーブル1[[#This Row],[基礎Shine]:[基礎Dark]])</f>
        <v>#VALUE!</v>
      </c>
      <c r="X103" s="9" t="e">
        <f>テーブル1[[#This Row],[基礎Fire]]*テーブル1[[#This Row],[合計値]]/SUM(テーブル1[[#This Row],[基礎Shine]:[基礎Dark]])</f>
        <v>#VALUE!</v>
      </c>
      <c r="Y103" s="9" t="e">
        <f>テーブル1[[#This Row],[基礎Wind]]*テーブル1[[#This Row],[合計値]]/SUM(テーブル1[[#This Row],[基礎Shine]:[基礎Dark]])</f>
        <v>#VALUE!</v>
      </c>
      <c r="Z103" s="9" t="e">
        <f>テーブル1[[#This Row],[基礎Gaia]]*テーブル1[[#This Row],[合計値]]/SUM(テーブル1[[#This Row],[基礎Shine]:[基礎Dark]])</f>
        <v>#VALUE!</v>
      </c>
      <c r="AA103" s="9" t="e">
        <f>テーブル1[[#This Row],[基礎Aqua]]*テーブル1[[#This Row],[合計値]]/SUM(テーブル1[[#This Row],[基礎Shine]:[基礎Dark]])</f>
        <v>#VALUE!</v>
      </c>
      <c r="AB103" s="9" t="e">
        <f>テーブル1[[#This Row],[基礎Dark]]*テーブル1[[#This Row],[合計値]]/SUM(テーブル1[[#This Row],[基礎Shine]:[基礎Dark]])</f>
        <v>#VALUE!</v>
      </c>
      <c r="AC103" s="14">
        <v>5</v>
      </c>
      <c r="AD103" s="14"/>
      <c r="AE103" s="14"/>
      <c r="AF103" s="14"/>
      <c r="AG103" s="14"/>
      <c r="AH103" s="14">
        <v>18</v>
      </c>
      <c r="AI103" s="14"/>
      <c r="AJ103" s="14">
        <v>3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3"/>
      <c r="AY103" s="13" t="e">
        <f>"public static VariantMirageFairy[] "&amp;テーブル1[[#This Row],[Type]]&amp;";"</f>
        <v>#VALUE!</v>
      </c>
      <c r="AZ10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03" s="13" t="e">
        <f>"item.mirageFairy."&amp;テーブル1[[#This Row],[Type]]&amp;".name="&amp;テーブル1[[#This Row],[英名]]</f>
        <v>#VALUE!</v>
      </c>
      <c r="BB103" s="13" t="e">
        <f>"item.mirageFairy."&amp;テーブル1[[#This Row],[Type]]&amp;".name="&amp;テーブル1[[#This Row],[和名]]</f>
        <v>#VALUE!</v>
      </c>
      <c r="BC103" s="13"/>
      <c r="BD103" s="13"/>
    </row>
    <row r="104" spans="1:56" x14ac:dyDescent="0.15">
      <c r="A104" s="4"/>
      <c r="B104" s="4">
        <v>2</v>
      </c>
      <c r="C104" s="4" t="s">
        <v>393</v>
      </c>
      <c r="D104" s="4" t="s">
        <v>410</v>
      </c>
      <c r="E104" s="6" t="s">
        <v>89</v>
      </c>
      <c r="F104" s="6"/>
      <c r="G104" s="6" t="s">
        <v>453</v>
      </c>
      <c r="H104" s="6" t="s">
        <v>452</v>
      </c>
      <c r="I104" s="11" t="s">
        <v>299</v>
      </c>
      <c r="J104" s="3">
        <v>10</v>
      </c>
      <c r="K104" s="8">
        <v>99</v>
      </c>
      <c r="L104" s="7">
        <v>10</v>
      </c>
      <c r="M104" s="7">
        <v>15</v>
      </c>
      <c r="N104" s="7">
        <v>14</v>
      </c>
      <c r="O104" s="7">
        <v>8</v>
      </c>
      <c r="P104" s="7">
        <v>8</v>
      </c>
      <c r="Q104" s="7"/>
      <c r="R104" s="5">
        <v>1</v>
      </c>
      <c r="S104" s="5" t="e">
        <f>2^((テーブル1[[#This Row],[レア]]-1)/4)</f>
        <v>#VALUE!</v>
      </c>
      <c r="T104" s="5" t="e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4" s="5" t="e">
        <f>テーブル1[[#This Row],[分散度倍率　]]*テーブル1[[#This Row],[レア度倍率]]</f>
        <v>#VALUE!</v>
      </c>
      <c r="V104" s="10" t="e">
        <f>テーブル1[[#This Row],[コスト]]*テーブル1[[#This Row],[効率]]</f>
        <v>#VALUE!</v>
      </c>
      <c r="W104" s="9" t="e">
        <f>テーブル1[[#This Row],[基礎Shine]]*テーブル1[[#This Row],[合計値]]/SUM(テーブル1[[#This Row],[基礎Shine]:[基礎Dark]])</f>
        <v>#VALUE!</v>
      </c>
      <c r="X104" s="9" t="e">
        <f>テーブル1[[#This Row],[基礎Fire]]*テーブル1[[#This Row],[合計値]]/SUM(テーブル1[[#This Row],[基礎Shine]:[基礎Dark]])</f>
        <v>#VALUE!</v>
      </c>
      <c r="Y104" s="9" t="e">
        <f>テーブル1[[#This Row],[基礎Wind]]*テーブル1[[#This Row],[合計値]]/SUM(テーブル1[[#This Row],[基礎Shine]:[基礎Dark]])</f>
        <v>#VALUE!</v>
      </c>
      <c r="Z104" s="9" t="e">
        <f>テーブル1[[#This Row],[基礎Gaia]]*テーブル1[[#This Row],[合計値]]/SUM(テーブル1[[#This Row],[基礎Shine]:[基礎Dark]])</f>
        <v>#VALUE!</v>
      </c>
      <c r="AA104" s="9" t="e">
        <f>テーブル1[[#This Row],[基礎Aqua]]*テーブル1[[#This Row],[合計値]]/SUM(テーブル1[[#This Row],[基礎Shine]:[基礎Dark]])</f>
        <v>#VALUE!</v>
      </c>
      <c r="AB104" s="9" t="e">
        <f>テーブル1[[#This Row],[基礎Dark]]*テーブル1[[#This Row],[合計値]]/SUM(テーブル1[[#This Row],[基礎Shine]:[基礎Dark]])</f>
        <v>#VALUE!</v>
      </c>
      <c r="AC104" s="14">
        <v>11</v>
      </c>
      <c r="AD104" s="14">
        <v>3</v>
      </c>
      <c r="AE104" s="14"/>
      <c r="AF104" s="14">
        <v>31</v>
      </c>
      <c r="AG104" s="14">
        <v>13</v>
      </c>
      <c r="AH104" s="14"/>
      <c r="AI104" s="14"/>
      <c r="AJ104" s="14">
        <v>6</v>
      </c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3"/>
      <c r="AY104" s="13" t="e">
        <f>"public static VariantMirageFairy[] "&amp;テーブル1[[#This Row],[Type]]&amp;";"</f>
        <v>#VALUE!</v>
      </c>
      <c r="AZ10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04" s="13" t="e">
        <f>"item.mirageFairy."&amp;テーブル1[[#This Row],[Type]]&amp;".name="&amp;テーブル1[[#This Row],[英名]]</f>
        <v>#VALUE!</v>
      </c>
      <c r="BB104" s="13" t="e">
        <f>"item.mirageFairy."&amp;テーブル1[[#This Row],[Type]]&amp;".name="&amp;テーブル1[[#This Row],[和名]]</f>
        <v>#VALUE!</v>
      </c>
      <c r="BC104" s="13"/>
      <c r="BD104" s="13"/>
    </row>
    <row r="106" spans="1:56" x14ac:dyDescent="0.15">
      <c r="AX106" s="16"/>
    </row>
    <row r="107" spans="1:56" x14ac:dyDescent="0.15">
      <c r="AY107" s="15"/>
      <c r="AZ107" s="15"/>
      <c r="BA107" s="15"/>
      <c r="BB107" s="15"/>
      <c r="BC107" s="15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292</v>
      </c>
      <c r="B1" s="12" t="s">
        <v>291</v>
      </c>
    </row>
    <row r="2" spans="1:2" x14ac:dyDescent="0.15">
      <c r="A2" s="12" t="s">
        <v>262</v>
      </c>
      <c r="B2" s="12" t="s">
        <v>322</v>
      </c>
    </row>
    <row r="3" spans="1:2" x14ac:dyDescent="0.15">
      <c r="A3" s="12" t="s">
        <v>273</v>
      </c>
      <c r="B3" s="12" t="s">
        <v>323</v>
      </c>
    </row>
    <row r="4" spans="1:2" x14ac:dyDescent="0.15">
      <c r="A4" s="12" t="s">
        <v>265</v>
      </c>
      <c r="B4" s="12" t="s">
        <v>324</v>
      </c>
    </row>
    <row r="5" spans="1:2" x14ac:dyDescent="0.15">
      <c r="A5" s="12" t="s">
        <v>282</v>
      </c>
      <c r="B5" s="12" t="s">
        <v>325</v>
      </c>
    </row>
    <row r="6" spans="1:2" x14ac:dyDescent="0.15">
      <c r="A6" s="12" t="s">
        <v>280</v>
      </c>
      <c r="B6" s="12" t="s">
        <v>326</v>
      </c>
    </row>
    <row r="7" spans="1:2" x14ac:dyDescent="0.15">
      <c r="A7" s="12" t="s">
        <v>231</v>
      </c>
      <c r="B7" s="12" t="s">
        <v>327</v>
      </c>
    </row>
    <row r="8" spans="1:2" x14ac:dyDescent="0.15">
      <c r="A8" s="12" t="s">
        <v>242</v>
      </c>
      <c r="B8" s="12" t="s">
        <v>328</v>
      </c>
    </row>
    <row r="9" spans="1:2" x14ac:dyDescent="0.15">
      <c r="A9" s="12" t="s">
        <v>251</v>
      </c>
      <c r="B9" s="12" t="s">
        <v>329</v>
      </c>
    </row>
    <row r="10" spans="1:2" x14ac:dyDescent="0.15">
      <c r="A10" s="12" t="s">
        <v>287</v>
      </c>
      <c r="B10" s="12" t="s">
        <v>330</v>
      </c>
    </row>
    <row r="11" spans="1:2" x14ac:dyDescent="0.15">
      <c r="A11" s="12" t="s">
        <v>272</v>
      </c>
      <c r="B11" s="12" t="s">
        <v>331</v>
      </c>
    </row>
    <row r="12" spans="1:2" x14ac:dyDescent="0.15">
      <c r="A12" s="12" t="s">
        <v>267</v>
      </c>
      <c r="B12" s="12" t="s">
        <v>332</v>
      </c>
    </row>
    <row r="13" spans="1:2" x14ac:dyDescent="0.15">
      <c r="A13" s="12" t="s">
        <v>260</v>
      </c>
      <c r="B13" s="12" t="s">
        <v>333</v>
      </c>
    </row>
    <row r="14" spans="1:2" x14ac:dyDescent="0.15">
      <c r="A14" s="12" t="s">
        <v>289</v>
      </c>
      <c r="B14" s="12" t="s">
        <v>334</v>
      </c>
    </row>
    <row r="15" spans="1:2" x14ac:dyDescent="0.15">
      <c r="A15" s="12" t="s">
        <v>279</v>
      </c>
      <c r="B15" s="12" t="s">
        <v>335</v>
      </c>
    </row>
    <row r="16" spans="1:2" x14ac:dyDescent="0.15">
      <c r="A16" s="12" t="s">
        <v>274</v>
      </c>
      <c r="B16" s="12" t="s">
        <v>336</v>
      </c>
    </row>
    <row r="17" spans="1:2" x14ac:dyDescent="0.15">
      <c r="A17" s="12" t="s">
        <v>240</v>
      </c>
      <c r="B17" s="12" t="s">
        <v>337</v>
      </c>
    </row>
    <row r="18" spans="1:2" x14ac:dyDescent="0.15">
      <c r="A18" s="12" t="s">
        <v>229</v>
      </c>
      <c r="B18" s="12" t="s">
        <v>338</v>
      </c>
    </row>
    <row r="19" spans="1:2" x14ac:dyDescent="0.15">
      <c r="A19" s="12" t="s">
        <v>270</v>
      </c>
      <c r="B19" s="12" t="s">
        <v>339</v>
      </c>
    </row>
    <row r="20" spans="1:2" x14ac:dyDescent="0.15">
      <c r="A20" s="12" t="s">
        <v>244</v>
      </c>
      <c r="B20" s="12" t="s">
        <v>340</v>
      </c>
    </row>
    <row r="21" spans="1:2" x14ac:dyDescent="0.15">
      <c r="A21" s="12" t="s">
        <v>226</v>
      </c>
      <c r="B21" s="12" t="s">
        <v>341</v>
      </c>
    </row>
    <row r="22" spans="1:2" x14ac:dyDescent="0.15">
      <c r="A22" s="12" t="s">
        <v>285</v>
      </c>
      <c r="B22" s="12" t="s">
        <v>342</v>
      </c>
    </row>
    <row r="23" spans="1:2" x14ac:dyDescent="0.15">
      <c r="A23" s="12" t="s">
        <v>276</v>
      </c>
      <c r="B23" s="12" t="s">
        <v>343</v>
      </c>
    </row>
    <row r="24" spans="1:2" x14ac:dyDescent="0.15">
      <c r="A24" s="12" t="s">
        <v>228</v>
      </c>
      <c r="B24" s="12" t="s">
        <v>344</v>
      </c>
    </row>
    <row r="25" spans="1:2" x14ac:dyDescent="0.15">
      <c r="A25" s="12" t="s">
        <v>254</v>
      </c>
      <c r="B25" s="12" t="s">
        <v>345</v>
      </c>
    </row>
    <row r="26" spans="1:2" x14ac:dyDescent="0.15">
      <c r="A26" s="12" t="s">
        <v>284</v>
      </c>
      <c r="B26" s="12" t="s">
        <v>346</v>
      </c>
    </row>
    <row r="27" spans="1:2" x14ac:dyDescent="0.15">
      <c r="A27" s="12" t="s">
        <v>232</v>
      </c>
      <c r="B27" s="12" t="s">
        <v>347</v>
      </c>
    </row>
    <row r="28" spans="1:2" x14ac:dyDescent="0.15">
      <c r="A28" s="12" t="s">
        <v>248</v>
      </c>
      <c r="B28" s="12" t="s">
        <v>348</v>
      </c>
    </row>
    <row r="29" spans="1:2" x14ac:dyDescent="0.15">
      <c r="A29" s="12" t="s">
        <v>253</v>
      </c>
      <c r="B29" s="12" t="s">
        <v>349</v>
      </c>
    </row>
    <row r="30" spans="1:2" x14ac:dyDescent="0.15">
      <c r="A30" s="12" t="s">
        <v>268</v>
      </c>
      <c r="B30" s="12" t="s">
        <v>350</v>
      </c>
    </row>
    <row r="31" spans="1:2" x14ac:dyDescent="0.15">
      <c r="A31" s="12" t="s">
        <v>243</v>
      </c>
      <c r="B31" s="12" t="s">
        <v>351</v>
      </c>
    </row>
    <row r="32" spans="1:2" x14ac:dyDescent="0.15">
      <c r="A32" s="12" t="s">
        <v>277</v>
      </c>
      <c r="B32" s="12" t="s">
        <v>352</v>
      </c>
    </row>
    <row r="33" spans="1:2" x14ac:dyDescent="0.15">
      <c r="A33" s="12" t="s">
        <v>239</v>
      </c>
      <c r="B33" s="12" t="s">
        <v>353</v>
      </c>
    </row>
    <row r="34" spans="1:2" x14ac:dyDescent="0.15">
      <c r="A34" s="12" t="s">
        <v>290</v>
      </c>
      <c r="B34" s="12" t="s">
        <v>354</v>
      </c>
    </row>
    <row r="35" spans="1:2" x14ac:dyDescent="0.15">
      <c r="A35" s="12" t="s">
        <v>246</v>
      </c>
      <c r="B35" s="12" t="s">
        <v>355</v>
      </c>
    </row>
    <row r="36" spans="1:2" x14ac:dyDescent="0.15">
      <c r="A36" s="12" t="s">
        <v>233</v>
      </c>
      <c r="B36" s="12" t="s">
        <v>356</v>
      </c>
    </row>
    <row r="37" spans="1:2" x14ac:dyDescent="0.15">
      <c r="A37" s="12" t="s">
        <v>266</v>
      </c>
      <c r="B37" s="12" t="s">
        <v>357</v>
      </c>
    </row>
    <row r="38" spans="1:2" x14ac:dyDescent="0.15">
      <c r="A38" s="12" t="s">
        <v>241</v>
      </c>
      <c r="B38" s="12" t="s">
        <v>358</v>
      </c>
    </row>
    <row r="39" spans="1:2" x14ac:dyDescent="0.15">
      <c r="A39" s="12" t="s">
        <v>234</v>
      </c>
      <c r="B39" s="12" t="s">
        <v>359</v>
      </c>
    </row>
    <row r="40" spans="1:2" x14ac:dyDescent="0.15">
      <c r="A40" s="12" t="s">
        <v>249</v>
      </c>
      <c r="B40" s="12" t="s">
        <v>360</v>
      </c>
    </row>
    <row r="41" spans="1:2" x14ac:dyDescent="0.15">
      <c r="A41" s="12" t="s">
        <v>261</v>
      </c>
      <c r="B41" s="12" t="s">
        <v>361</v>
      </c>
    </row>
    <row r="42" spans="1:2" x14ac:dyDescent="0.15">
      <c r="A42" s="12" t="s">
        <v>252</v>
      </c>
      <c r="B42" s="12" t="s">
        <v>362</v>
      </c>
    </row>
    <row r="43" spans="1:2" x14ac:dyDescent="0.15">
      <c r="A43" s="12" t="s">
        <v>247</v>
      </c>
      <c r="B43" s="12" t="s">
        <v>363</v>
      </c>
    </row>
    <row r="44" spans="1:2" x14ac:dyDescent="0.15">
      <c r="A44" s="12" t="s">
        <v>230</v>
      </c>
      <c r="B44" s="12" t="s">
        <v>364</v>
      </c>
    </row>
    <row r="45" spans="1:2" x14ac:dyDescent="0.15">
      <c r="A45" s="12" t="s">
        <v>227</v>
      </c>
      <c r="B45" s="12" t="s">
        <v>365</v>
      </c>
    </row>
    <row r="46" spans="1:2" x14ac:dyDescent="0.15">
      <c r="A46" s="12" t="s">
        <v>283</v>
      </c>
      <c r="B46" s="12" t="s">
        <v>366</v>
      </c>
    </row>
    <row r="47" spans="1:2" x14ac:dyDescent="0.15">
      <c r="A47" s="12" t="s">
        <v>237</v>
      </c>
      <c r="B47" s="12" t="s">
        <v>367</v>
      </c>
    </row>
    <row r="48" spans="1:2" x14ac:dyDescent="0.15">
      <c r="A48" s="12" t="s">
        <v>255</v>
      </c>
      <c r="B48" s="12" t="s">
        <v>368</v>
      </c>
    </row>
    <row r="49" spans="1:2" x14ac:dyDescent="0.15">
      <c r="A49" s="12" t="s">
        <v>223</v>
      </c>
      <c r="B49" s="12" t="s">
        <v>369</v>
      </c>
    </row>
    <row r="50" spans="1:2" x14ac:dyDescent="0.15">
      <c r="A50" s="12" t="s">
        <v>238</v>
      </c>
      <c r="B50" s="12" t="s">
        <v>370</v>
      </c>
    </row>
    <row r="51" spans="1:2" x14ac:dyDescent="0.15">
      <c r="A51" s="12" t="s">
        <v>225</v>
      </c>
      <c r="B51" s="12" t="s">
        <v>371</v>
      </c>
    </row>
    <row r="52" spans="1:2" x14ac:dyDescent="0.15">
      <c r="A52" s="12" t="s">
        <v>236</v>
      </c>
      <c r="B52" s="12" t="s">
        <v>372</v>
      </c>
    </row>
    <row r="53" spans="1:2" x14ac:dyDescent="0.15">
      <c r="A53" s="12" t="s">
        <v>263</v>
      </c>
      <c r="B53" s="12" t="s">
        <v>373</v>
      </c>
    </row>
    <row r="54" spans="1:2" x14ac:dyDescent="0.15">
      <c r="A54" s="12" t="s">
        <v>259</v>
      </c>
      <c r="B54" s="12" t="s">
        <v>374</v>
      </c>
    </row>
    <row r="55" spans="1:2" x14ac:dyDescent="0.15">
      <c r="A55" s="12" t="s">
        <v>256</v>
      </c>
      <c r="B55" s="12" t="s">
        <v>375</v>
      </c>
    </row>
    <row r="56" spans="1:2" x14ac:dyDescent="0.15">
      <c r="A56" s="12" t="s">
        <v>258</v>
      </c>
      <c r="B56" s="12" t="s">
        <v>376</v>
      </c>
    </row>
    <row r="57" spans="1:2" x14ac:dyDescent="0.15">
      <c r="A57" s="12" t="s">
        <v>269</v>
      </c>
      <c r="B57" s="12" t="s">
        <v>377</v>
      </c>
    </row>
    <row r="58" spans="1:2" x14ac:dyDescent="0.15">
      <c r="A58" s="12" t="s">
        <v>264</v>
      </c>
      <c r="B58" s="12" t="s">
        <v>378</v>
      </c>
    </row>
    <row r="59" spans="1:2" x14ac:dyDescent="0.15">
      <c r="A59" s="12" t="s">
        <v>235</v>
      </c>
      <c r="B59" s="12" t="s">
        <v>379</v>
      </c>
    </row>
    <row r="60" spans="1:2" x14ac:dyDescent="0.15">
      <c r="A60" s="12" t="s">
        <v>224</v>
      </c>
      <c r="B60" s="12" t="s">
        <v>380</v>
      </c>
    </row>
    <row r="61" spans="1:2" x14ac:dyDescent="0.15">
      <c r="A61" s="12" t="s">
        <v>281</v>
      </c>
      <c r="B61" s="12" t="s">
        <v>381</v>
      </c>
    </row>
    <row r="62" spans="1:2" x14ac:dyDescent="0.15">
      <c r="A62" s="12" t="s">
        <v>278</v>
      </c>
      <c r="B62" s="12" t="s">
        <v>382</v>
      </c>
    </row>
    <row r="63" spans="1:2" x14ac:dyDescent="0.15">
      <c r="A63" s="12" t="s">
        <v>250</v>
      </c>
      <c r="B63" s="12" t="s">
        <v>383</v>
      </c>
    </row>
    <row r="64" spans="1:2" x14ac:dyDescent="0.15">
      <c r="A64" s="12" t="s">
        <v>288</v>
      </c>
      <c r="B64" s="12" t="s">
        <v>384</v>
      </c>
    </row>
    <row r="65" spans="1:2" x14ac:dyDescent="0.15">
      <c r="A65" s="12" t="s">
        <v>271</v>
      </c>
      <c r="B65" s="12" t="s">
        <v>385</v>
      </c>
    </row>
    <row r="66" spans="1:2" x14ac:dyDescent="0.15">
      <c r="A66" s="12" t="s">
        <v>257</v>
      </c>
      <c r="B66" s="12" t="s">
        <v>386</v>
      </c>
    </row>
    <row r="67" spans="1:2" x14ac:dyDescent="0.15">
      <c r="A67" s="12" t="s">
        <v>286</v>
      </c>
      <c r="B67" s="12" t="s">
        <v>387</v>
      </c>
    </row>
    <row r="68" spans="1:2" x14ac:dyDescent="0.15">
      <c r="A68" s="12" t="s">
        <v>245</v>
      </c>
      <c r="B68" s="12" t="s">
        <v>388</v>
      </c>
    </row>
    <row r="69" spans="1:2" x14ac:dyDescent="0.15">
      <c r="A69" s="12" t="s">
        <v>275</v>
      </c>
      <c r="B69" s="12" t="s">
        <v>389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293</v>
      </c>
      <c r="H1" t="s">
        <v>294</v>
      </c>
      <c r="I1" t="s">
        <v>447</v>
      </c>
    </row>
    <row r="2" spans="1:9" x14ac:dyDescent="0.15">
      <c r="A2" t="s">
        <v>392</v>
      </c>
      <c r="B2" t="s">
        <v>406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392</v>
      </c>
      <c r="B3" t="s">
        <v>407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392</v>
      </c>
      <c r="B4" t="s">
        <v>407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392</v>
      </c>
      <c r="B5" t="s">
        <v>408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392</v>
      </c>
      <c r="B6" t="s">
        <v>408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392</v>
      </c>
      <c r="B7" t="s">
        <v>410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392</v>
      </c>
      <c r="B8" t="s">
        <v>410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392</v>
      </c>
      <c r="B9" t="s">
        <v>410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396</v>
      </c>
      <c r="B10" t="s">
        <v>411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396</v>
      </c>
      <c r="B11" t="s">
        <v>412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396</v>
      </c>
      <c r="B12" t="s">
        <v>412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396</v>
      </c>
      <c r="B13" t="s">
        <v>412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400</v>
      </c>
      <c r="B14" t="s">
        <v>413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400</v>
      </c>
      <c r="B15" t="s">
        <v>413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400</v>
      </c>
      <c r="B16" t="s">
        <v>414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400</v>
      </c>
      <c r="B17" t="s">
        <v>414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400</v>
      </c>
      <c r="B18" t="s">
        <v>415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400</v>
      </c>
      <c r="B19" t="s">
        <v>415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395</v>
      </c>
      <c r="B20" t="s">
        <v>416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395</v>
      </c>
      <c r="B21" t="s">
        <v>416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395</v>
      </c>
      <c r="B22" t="s">
        <v>416</v>
      </c>
      <c r="C22" t="s">
        <v>212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395</v>
      </c>
      <c r="B23" t="s">
        <v>416</v>
      </c>
      <c r="C23" t="s">
        <v>428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395</v>
      </c>
      <c r="B24" t="s">
        <v>417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395</v>
      </c>
      <c r="B25" t="s">
        <v>417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395</v>
      </c>
      <c r="B26" t="s">
        <v>417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395</v>
      </c>
      <c r="B27" t="s">
        <v>417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395</v>
      </c>
      <c r="B28" t="s">
        <v>419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398</v>
      </c>
      <c r="B29" t="s">
        <v>420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398</v>
      </c>
      <c r="B30" t="s">
        <v>421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397</v>
      </c>
      <c r="B31" t="s">
        <v>422</v>
      </c>
      <c r="C31" t="s">
        <v>147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397</v>
      </c>
      <c r="B32" t="s">
        <v>422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397</v>
      </c>
      <c r="B33" t="s">
        <v>422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397</v>
      </c>
      <c r="B34" t="s">
        <v>423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394</v>
      </c>
      <c r="B35" t="s">
        <v>424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394</v>
      </c>
      <c r="B36" t="s">
        <v>424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394</v>
      </c>
      <c r="B37" t="s">
        <v>424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394</v>
      </c>
      <c r="B38" t="s">
        <v>425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394</v>
      </c>
      <c r="B39" t="s">
        <v>425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394</v>
      </c>
      <c r="B40" t="s">
        <v>426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394</v>
      </c>
      <c r="B41" t="s">
        <v>426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439</v>
      </c>
      <c r="E42" t="s">
        <v>440</v>
      </c>
      <c r="F42" t="s">
        <v>441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132</v>
      </c>
      <c r="E46">
        <v>1</v>
      </c>
      <c r="F46">
        <v>0.5</v>
      </c>
    </row>
    <row r="47" spans="1:9" x14ac:dyDescent="0.15">
      <c r="D47" t="s">
        <v>139</v>
      </c>
      <c r="E47">
        <v>1</v>
      </c>
      <c r="F47">
        <v>0.5</v>
      </c>
    </row>
    <row r="48" spans="1:9" x14ac:dyDescent="0.15">
      <c r="D48" t="s">
        <v>141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430</v>
      </c>
      <c r="E50">
        <v>1</v>
      </c>
      <c r="F50">
        <v>0.1</v>
      </c>
    </row>
    <row r="51" spans="4:6" x14ac:dyDescent="0.15">
      <c r="D51" t="s">
        <v>128</v>
      </c>
      <c r="E51">
        <v>1</v>
      </c>
      <c r="F51">
        <v>0.1</v>
      </c>
    </row>
    <row r="52" spans="4:6" x14ac:dyDescent="0.15">
      <c r="D52" t="s">
        <v>125</v>
      </c>
      <c r="E52">
        <v>1</v>
      </c>
      <c r="F52">
        <v>0.1</v>
      </c>
    </row>
    <row r="53" spans="4:6" x14ac:dyDescent="0.15">
      <c r="D53" t="s">
        <v>149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152</v>
      </c>
      <c r="E55">
        <v>1</v>
      </c>
      <c r="F55">
        <v>0.05</v>
      </c>
    </row>
    <row r="56" spans="4:6" x14ac:dyDescent="0.15">
      <c r="D56" t="s">
        <v>130</v>
      </c>
      <c r="E56">
        <v>2</v>
      </c>
      <c r="F56">
        <v>0.03</v>
      </c>
    </row>
    <row r="57" spans="4:6" x14ac:dyDescent="0.15">
      <c r="D57" t="s">
        <v>127</v>
      </c>
      <c r="E57">
        <v>2</v>
      </c>
      <c r="F57">
        <v>0.03</v>
      </c>
    </row>
    <row r="58" spans="4:6" x14ac:dyDescent="0.15">
      <c r="D58" t="s">
        <v>143</v>
      </c>
      <c r="E58">
        <v>2</v>
      </c>
      <c r="F58">
        <v>0.03</v>
      </c>
    </row>
    <row r="59" spans="4:6" x14ac:dyDescent="0.15">
      <c r="D59" t="s">
        <v>151</v>
      </c>
      <c r="E59">
        <v>2</v>
      </c>
      <c r="F59">
        <v>0.03</v>
      </c>
    </row>
    <row r="60" spans="4:6" x14ac:dyDescent="0.15">
      <c r="D60" t="s">
        <v>145</v>
      </c>
      <c r="E60">
        <v>2</v>
      </c>
      <c r="F60">
        <v>0.03</v>
      </c>
    </row>
    <row r="61" spans="4:6" x14ac:dyDescent="0.15">
      <c r="D61" t="s">
        <v>170</v>
      </c>
      <c r="E61">
        <v>1</v>
      </c>
      <c r="F61">
        <v>0.02</v>
      </c>
    </row>
    <row r="62" spans="4:6" x14ac:dyDescent="0.15">
      <c r="D62" t="s">
        <v>168</v>
      </c>
      <c r="E62">
        <v>1</v>
      </c>
      <c r="F62">
        <v>0.02</v>
      </c>
    </row>
    <row r="63" spans="4:6" x14ac:dyDescent="0.15">
      <c r="D63" t="s">
        <v>166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154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134</v>
      </c>
      <c r="E69">
        <v>3</v>
      </c>
      <c r="F69">
        <v>8.9999999999999993E-3</v>
      </c>
    </row>
    <row r="70" spans="4:6" x14ac:dyDescent="0.15">
      <c r="D70" t="s">
        <v>172</v>
      </c>
      <c r="E70">
        <v>2</v>
      </c>
      <c r="F70">
        <v>6.0000000000000001E-3</v>
      </c>
    </row>
    <row r="71" spans="4:6" x14ac:dyDescent="0.15">
      <c r="D71" t="s">
        <v>164</v>
      </c>
      <c r="E71">
        <v>2</v>
      </c>
      <c r="F71">
        <v>6.0000000000000001E-3</v>
      </c>
    </row>
    <row r="72" spans="4:6" x14ac:dyDescent="0.15">
      <c r="D72" t="s">
        <v>135</v>
      </c>
      <c r="E72">
        <v>4</v>
      </c>
      <c r="F72">
        <v>5.4000000000000003E-3</v>
      </c>
    </row>
    <row r="73" spans="4:6" x14ac:dyDescent="0.15">
      <c r="D73" t="s">
        <v>137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162</v>
      </c>
      <c r="E75">
        <v>3</v>
      </c>
      <c r="F75">
        <v>4.4999999999999997E-3</v>
      </c>
    </row>
    <row r="76" spans="4:6" x14ac:dyDescent="0.15">
      <c r="D76" t="s">
        <v>176</v>
      </c>
      <c r="E76">
        <v>4</v>
      </c>
      <c r="F76">
        <v>2.7000000000000001E-3</v>
      </c>
    </row>
    <row r="77" spans="4:6" x14ac:dyDescent="0.15">
      <c r="D77" t="s">
        <v>178</v>
      </c>
      <c r="E77">
        <v>4</v>
      </c>
      <c r="F77">
        <v>2.7000000000000001E-3</v>
      </c>
    </row>
    <row r="78" spans="4:6" x14ac:dyDescent="0.15">
      <c r="D78" t="s">
        <v>216</v>
      </c>
      <c r="E78">
        <v>5</v>
      </c>
      <c r="F78">
        <v>8.0999999999999996E-4</v>
      </c>
    </row>
    <row r="79" spans="4:6" x14ac:dyDescent="0.15">
      <c r="D79" t="s">
        <v>174</v>
      </c>
      <c r="E79">
        <v>5</v>
      </c>
      <c r="F79">
        <v>8.0999999999999996E-4</v>
      </c>
    </row>
    <row r="80" spans="4:6" x14ac:dyDescent="0.15">
      <c r="D80" t="s">
        <v>160</v>
      </c>
      <c r="E80">
        <v>4</v>
      </c>
      <c r="F80">
        <v>2.7E-4</v>
      </c>
    </row>
    <row r="81" spans="4:6" x14ac:dyDescent="0.15">
      <c r="D81" t="s">
        <v>156</v>
      </c>
      <c r="E81">
        <v>5</v>
      </c>
      <c r="F81">
        <v>8.1000000000000004E-5</v>
      </c>
    </row>
    <row r="82" spans="4:6" x14ac:dyDescent="0.15">
      <c r="D82" t="s">
        <v>158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2021-05-01T15:52:24Z</dcterms:modified>
</cp:coreProperties>
</file>