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7B7EA031-9865-421A-A3F8-F230BF41BD4E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权重表" sheetId="8" r:id="rId1"/>
    <sheet name="需求表" sheetId="9" r:id="rId2"/>
    <sheet name="代码化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10" l="1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/>
  <c r="P5" i="9"/>
  <c r="Q5" i="9"/>
  <c r="R5" i="9"/>
  <c r="P6" i="9"/>
  <c r="Q6" i="9" s="1"/>
  <c r="R6" i="9" s="1"/>
  <c r="P7" i="9"/>
  <c r="Q7" i="9"/>
  <c r="R7" i="9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/>
  <c r="P20" i="9"/>
  <c r="Q20" i="9" s="1"/>
  <c r="R20" i="9" s="1"/>
  <c r="P21" i="9"/>
  <c r="Q21" i="9" s="1"/>
  <c r="R21" i="9" s="1"/>
  <c r="P22" i="9"/>
  <c r="Q22" i="9"/>
  <c r="R22" i="9" s="1"/>
  <c r="P23" i="9"/>
  <c r="Q23" i="9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/>
  <c r="R32" i="9"/>
  <c r="P33" i="9"/>
  <c r="Q33" i="9"/>
  <c r="R33" i="9" s="1"/>
  <c r="P34" i="9"/>
  <c r="Q34" i="9" s="1"/>
  <c r="R34" i="9" s="1"/>
  <c r="P35" i="9"/>
  <c r="Q35" i="9" s="1"/>
  <c r="R35" i="9" s="1"/>
  <c r="P36" i="9"/>
  <c r="Q36" i="9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/>
  <c r="R44" i="9"/>
  <c r="P45" i="9"/>
  <c r="Q45" i="9"/>
  <c r="R45" i="9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/>
  <c r="R54" i="9"/>
  <c r="P55" i="9"/>
  <c r="Q55" i="9" s="1"/>
  <c r="R55" i="9" s="1"/>
  <c r="P56" i="9"/>
  <c r="Q56" i="9"/>
  <c r="R56" i="9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/>
  <c r="R63" i="9"/>
  <c r="P64" i="9"/>
  <c r="Q64" i="9" s="1"/>
  <c r="R64" i="9" s="1"/>
  <c r="P65" i="9"/>
  <c r="Q65" i="9" s="1"/>
  <c r="R65" i="9" s="1"/>
  <c r="P66" i="9"/>
  <c r="Q66" i="9"/>
  <c r="R66" i="9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/>
  <c r="R84" i="9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/>
  <c r="R92" i="9"/>
  <c r="P93" i="9"/>
  <c r="Q93" i="9"/>
  <c r="R93" i="9" s="1"/>
  <c r="P94" i="9"/>
  <c r="Q94" i="9"/>
  <c r="R94" i="9" s="1"/>
  <c r="P95" i="9"/>
  <c r="Q95" i="9" s="1"/>
  <c r="R95" i="9" s="1"/>
  <c r="P96" i="9"/>
  <c r="Q96" i="9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8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B79" i="8" l="1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U66" i="8" l="1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R81" i="8" l="1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</calcChain>
</file>

<file path=xl/sharedStrings.xml><?xml version="1.0" encoding="utf-8"?>
<sst xmlns="http://schemas.openxmlformats.org/spreadsheetml/2006/main" count="596" uniqueCount="165">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</sst>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17</c:v>
                </c:pt>
                <c:pt idx="13">
                  <c:v>23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17</c:v>
                </c:pt>
                <c:pt idx="13">
                  <c:v>23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26</c:v>
                </c:pt>
                <c:pt idx="8">
                  <c:v>32</c:v>
                </c:pt>
                <c:pt idx="9">
                  <c:v>39</c:v>
                </c:pt>
                <c:pt idx="10">
                  <c:v>47</c:v>
                </c:pt>
                <c:pt idx="11">
                  <c:v>56</c:v>
                </c:pt>
                <c:pt idx="12">
                  <c:v>67</c:v>
                </c:pt>
                <c:pt idx="13">
                  <c:v>79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49</c:v>
                </c:pt>
                <c:pt idx="3">
                  <c:v>63</c:v>
                </c:pt>
                <c:pt idx="4">
                  <c:v>68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98</c:v>
                </c:pt>
                <c:pt idx="10">
                  <c:v>107</c:v>
                </c:pt>
                <c:pt idx="11">
                  <c:v>117</c:v>
                </c:pt>
                <c:pt idx="12">
                  <c:v>127</c:v>
                </c:pt>
                <c:pt idx="13">
                  <c:v>139</c:v>
                </c:pt>
                <c:pt idx="1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35</c:v>
                </c:pt>
                <c:pt idx="6">
                  <c:v>56</c:v>
                </c:pt>
                <c:pt idx="7">
                  <c:v>80</c:v>
                </c:pt>
                <c:pt idx="8">
                  <c:v>108</c:v>
                </c:pt>
                <c:pt idx="9">
                  <c:v>118</c:v>
                </c:pt>
                <c:pt idx="10">
                  <c:v>128</c:v>
                </c:pt>
                <c:pt idx="11">
                  <c:v>140</c:v>
                </c:pt>
                <c:pt idx="12">
                  <c:v>153</c:v>
                </c:pt>
                <c:pt idx="13">
                  <c:v>167</c:v>
                </c:pt>
                <c:pt idx="1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43</c:v>
                </c:pt>
                <c:pt idx="11">
                  <c:v>70</c:v>
                </c:pt>
                <c:pt idx="12">
                  <c:v>102</c:v>
                </c:pt>
                <c:pt idx="13">
                  <c:v>139</c:v>
                </c:pt>
                <c:pt idx="1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19</c:v>
                </c:pt>
                <c:pt idx="1">
                  <c:v>28</c:v>
                </c:pt>
                <c:pt idx="2">
                  <c:v>39</c:v>
                </c:pt>
                <c:pt idx="3">
                  <c:v>51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64</c:v>
                </c:pt>
                <c:pt idx="8">
                  <c:v>68</c:v>
                </c:pt>
                <c:pt idx="9">
                  <c:v>73</c:v>
                </c:pt>
                <c:pt idx="10">
                  <c:v>78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14</c:v>
                </c:pt>
                <c:pt idx="1">
                  <c:v>21</c:v>
                </c:pt>
                <c:pt idx="2">
                  <c:v>29</c:v>
                </c:pt>
                <c:pt idx="3">
                  <c:v>38</c:v>
                </c:pt>
                <c:pt idx="4">
                  <c:v>49</c:v>
                </c:pt>
                <c:pt idx="5">
                  <c:v>61</c:v>
                </c:pt>
                <c:pt idx="6">
                  <c:v>75</c:v>
                </c:pt>
                <c:pt idx="7">
                  <c:v>90</c:v>
                </c:pt>
                <c:pt idx="8">
                  <c:v>108</c:v>
                </c:pt>
                <c:pt idx="9">
                  <c:v>130</c:v>
                </c:pt>
                <c:pt idx="10">
                  <c:v>154</c:v>
                </c:pt>
                <c:pt idx="11">
                  <c:v>182</c:v>
                </c:pt>
                <c:pt idx="12">
                  <c:v>214</c:v>
                </c:pt>
                <c:pt idx="13">
                  <c:v>250</c:v>
                </c:pt>
                <c:pt idx="1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32</c:v>
                </c:pt>
                <c:pt idx="1">
                  <c:v>38</c:v>
                </c:pt>
                <c:pt idx="2">
                  <c:v>44</c:v>
                </c:pt>
                <c:pt idx="3">
                  <c:v>51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64</c:v>
                </c:pt>
                <c:pt idx="8">
                  <c:v>68</c:v>
                </c:pt>
                <c:pt idx="9">
                  <c:v>73</c:v>
                </c:pt>
                <c:pt idx="10">
                  <c:v>78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18</c:v>
                </c:pt>
                <c:pt idx="6">
                  <c:v>28</c:v>
                </c:pt>
                <c:pt idx="7">
                  <c:v>40</c:v>
                </c:pt>
                <c:pt idx="8">
                  <c:v>54</c:v>
                </c:pt>
                <c:pt idx="9">
                  <c:v>71</c:v>
                </c:pt>
                <c:pt idx="10">
                  <c:v>90</c:v>
                </c:pt>
                <c:pt idx="11">
                  <c:v>112</c:v>
                </c:pt>
                <c:pt idx="12">
                  <c:v>137</c:v>
                </c:pt>
                <c:pt idx="13">
                  <c:v>167</c:v>
                </c:pt>
                <c:pt idx="1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80</c:v>
                </c:pt>
                <c:pt idx="1">
                  <c:v>82</c:v>
                </c:pt>
                <c:pt idx="2">
                  <c:v>85</c:v>
                </c:pt>
                <c:pt idx="3">
                  <c:v>88</c:v>
                </c:pt>
                <c:pt idx="4">
                  <c:v>95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126</c:v>
                </c:pt>
                <c:pt idx="9">
                  <c:v>138</c:v>
                </c:pt>
                <c:pt idx="10">
                  <c:v>150</c:v>
                </c:pt>
                <c:pt idx="11">
                  <c:v>163</c:v>
                </c:pt>
                <c:pt idx="12">
                  <c:v>178</c:v>
                </c:pt>
                <c:pt idx="13">
                  <c:v>195</c:v>
                </c:pt>
                <c:pt idx="14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42</c:v>
                </c:pt>
                <c:pt idx="8">
                  <c:v>46</c:v>
                </c:pt>
                <c:pt idx="9">
                  <c:v>50</c:v>
                </c:pt>
                <c:pt idx="10">
                  <c:v>55</c:v>
                </c:pt>
                <c:pt idx="11">
                  <c:v>61</c:v>
                </c:pt>
                <c:pt idx="12">
                  <c:v>67</c:v>
                </c:pt>
                <c:pt idx="13">
                  <c:v>73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168</c:v>
                </c:pt>
                <c:pt idx="1">
                  <c:v>185</c:v>
                </c:pt>
                <c:pt idx="2">
                  <c:v>204</c:v>
                </c:pt>
                <c:pt idx="3">
                  <c:v>225</c:v>
                </c:pt>
                <c:pt idx="4">
                  <c:v>248</c:v>
                </c:pt>
                <c:pt idx="5">
                  <c:v>274</c:v>
                </c:pt>
                <c:pt idx="6">
                  <c:v>303</c:v>
                </c:pt>
                <c:pt idx="7">
                  <c:v>335</c:v>
                </c:pt>
                <c:pt idx="8">
                  <c:v>371</c:v>
                </c:pt>
                <c:pt idx="9">
                  <c:v>415</c:v>
                </c:pt>
                <c:pt idx="10">
                  <c:v>464</c:v>
                </c:pt>
                <c:pt idx="11">
                  <c:v>519</c:v>
                </c:pt>
                <c:pt idx="12">
                  <c:v>580</c:v>
                </c:pt>
                <c:pt idx="13">
                  <c:v>649</c:v>
                </c:pt>
                <c:pt idx="14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202</c:v>
                </c:pt>
                <c:pt idx="1">
                  <c:v>222</c:v>
                </c:pt>
                <c:pt idx="2">
                  <c:v>245</c:v>
                </c:pt>
                <c:pt idx="3">
                  <c:v>270</c:v>
                </c:pt>
                <c:pt idx="4">
                  <c:v>298</c:v>
                </c:pt>
                <c:pt idx="5">
                  <c:v>329</c:v>
                </c:pt>
                <c:pt idx="6">
                  <c:v>363</c:v>
                </c:pt>
                <c:pt idx="7">
                  <c:v>402</c:v>
                </c:pt>
                <c:pt idx="8">
                  <c:v>445</c:v>
                </c:pt>
                <c:pt idx="9">
                  <c:v>497</c:v>
                </c:pt>
                <c:pt idx="10">
                  <c:v>556</c:v>
                </c:pt>
                <c:pt idx="11">
                  <c:v>622</c:v>
                </c:pt>
                <c:pt idx="12">
                  <c:v>696</c:v>
                </c:pt>
                <c:pt idx="13">
                  <c:v>779</c:v>
                </c:pt>
                <c:pt idx="14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168</c:v>
                </c:pt>
                <c:pt idx="1">
                  <c:v>185</c:v>
                </c:pt>
                <c:pt idx="2">
                  <c:v>204</c:v>
                </c:pt>
                <c:pt idx="3">
                  <c:v>225</c:v>
                </c:pt>
                <c:pt idx="4">
                  <c:v>248</c:v>
                </c:pt>
                <c:pt idx="5">
                  <c:v>274</c:v>
                </c:pt>
                <c:pt idx="6">
                  <c:v>303</c:v>
                </c:pt>
                <c:pt idx="7">
                  <c:v>335</c:v>
                </c:pt>
                <c:pt idx="8">
                  <c:v>371</c:v>
                </c:pt>
                <c:pt idx="9">
                  <c:v>415</c:v>
                </c:pt>
                <c:pt idx="10">
                  <c:v>464</c:v>
                </c:pt>
                <c:pt idx="11">
                  <c:v>519</c:v>
                </c:pt>
                <c:pt idx="12">
                  <c:v>580</c:v>
                </c:pt>
                <c:pt idx="13">
                  <c:v>649</c:v>
                </c:pt>
                <c:pt idx="14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135</c:v>
                </c:pt>
                <c:pt idx="3">
                  <c:v>147</c:v>
                </c:pt>
                <c:pt idx="4">
                  <c:v>159</c:v>
                </c:pt>
                <c:pt idx="5">
                  <c:v>173</c:v>
                </c:pt>
                <c:pt idx="6">
                  <c:v>189</c:v>
                </c:pt>
                <c:pt idx="7">
                  <c:v>205</c:v>
                </c:pt>
                <c:pt idx="8">
                  <c:v>224</c:v>
                </c:pt>
                <c:pt idx="9">
                  <c:v>246</c:v>
                </c:pt>
                <c:pt idx="10">
                  <c:v>270</c:v>
                </c:pt>
                <c:pt idx="11">
                  <c:v>297</c:v>
                </c:pt>
                <c:pt idx="12">
                  <c:v>327</c:v>
                </c:pt>
                <c:pt idx="13">
                  <c:v>359</c:v>
                </c:pt>
                <c:pt idx="1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343</c:v>
                </c:pt>
                <c:pt idx="1">
                  <c:v>399</c:v>
                </c:pt>
                <c:pt idx="2">
                  <c:v>464</c:v>
                </c:pt>
                <c:pt idx="3">
                  <c:v>539</c:v>
                </c:pt>
                <c:pt idx="4">
                  <c:v>624</c:v>
                </c:pt>
                <c:pt idx="5">
                  <c:v>722</c:v>
                </c:pt>
                <c:pt idx="6">
                  <c:v>835</c:v>
                </c:pt>
                <c:pt idx="7">
                  <c:v>964</c:v>
                </c:pt>
                <c:pt idx="8">
                  <c:v>1111</c:v>
                </c:pt>
                <c:pt idx="9">
                  <c:v>1243</c:v>
                </c:pt>
                <c:pt idx="10">
                  <c:v>1390</c:v>
                </c:pt>
                <c:pt idx="11">
                  <c:v>1555</c:v>
                </c:pt>
                <c:pt idx="12">
                  <c:v>1740</c:v>
                </c:pt>
                <c:pt idx="13">
                  <c:v>1947</c:v>
                </c:pt>
                <c:pt idx="14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135</c:v>
                </c:pt>
                <c:pt idx="3">
                  <c:v>147</c:v>
                </c:pt>
                <c:pt idx="4">
                  <c:v>159</c:v>
                </c:pt>
                <c:pt idx="5">
                  <c:v>173</c:v>
                </c:pt>
                <c:pt idx="6">
                  <c:v>189</c:v>
                </c:pt>
                <c:pt idx="7">
                  <c:v>205</c:v>
                </c:pt>
                <c:pt idx="8">
                  <c:v>224</c:v>
                </c:pt>
                <c:pt idx="9">
                  <c:v>246</c:v>
                </c:pt>
                <c:pt idx="10">
                  <c:v>270</c:v>
                </c:pt>
                <c:pt idx="11">
                  <c:v>297</c:v>
                </c:pt>
                <c:pt idx="12">
                  <c:v>327</c:v>
                </c:pt>
                <c:pt idx="13">
                  <c:v>359</c:v>
                </c:pt>
                <c:pt idx="1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196</c:v>
                </c:pt>
                <c:pt idx="1">
                  <c:v>213</c:v>
                </c:pt>
                <c:pt idx="2">
                  <c:v>231</c:v>
                </c:pt>
                <c:pt idx="3">
                  <c:v>251</c:v>
                </c:pt>
                <c:pt idx="4">
                  <c:v>272</c:v>
                </c:pt>
                <c:pt idx="5">
                  <c:v>296</c:v>
                </c:pt>
                <c:pt idx="6">
                  <c:v>322</c:v>
                </c:pt>
                <c:pt idx="7">
                  <c:v>351</c:v>
                </c:pt>
                <c:pt idx="8">
                  <c:v>382</c:v>
                </c:pt>
                <c:pt idx="9">
                  <c:v>420</c:v>
                </c:pt>
                <c:pt idx="10">
                  <c:v>462</c:v>
                </c:pt>
                <c:pt idx="11">
                  <c:v>508</c:v>
                </c:pt>
                <c:pt idx="12">
                  <c:v>559</c:v>
                </c:pt>
                <c:pt idx="13">
                  <c:v>615</c:v>
                </c:pt>
                <c:pt idx="14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235</c:v>
                </c:pt>
                <c:pt idx="1">
                  <c:v>259</c:v>
                </c:pt>
                <c:pt idx="2">
                  <c:v>285</c:v>
                </c:pt>
                <c:pt idx="3">
                  <c:v>315</c:v>
                </c:pt>
                <c:pt idx="4">
                  <c:v>347</c:v>
                </c:pt>
                <c:pt idx="5">
                  <c:v>383</c:v>
                </c:pt>
                <c:pt idx="6">
                  <c:v>424</c:v>
                </c:pt>
                <c:pt idx="7">
                  <c:v>469</c:v>
                </c:pt>
                <c:pt idx="8">
                  <c:v>519</c:v>
                </c:pt>
                <c:pt idx="9">
                  <c:v>580</c:v>
                </c:pt>
                <c:pt idx="10">
                  <c:v>649</c:v>
                </c:pt>
                <c:pt idx="11">
                  <c:v>726</c:v>
                </c:pt>
                <c:pt idx="12">
                  <c:v>812</c:v>
                </c:pt>
                <c:pt idx="13">
                  <c:v>909</c:v>
                </c:pt>
                <c:pt idx="14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96</c:v>
                </c:pt>
                <c:pt idx="1">
                  <c:v>159</c:v>
                </c:pt>
                <c:pt idx="2">
                  <c:v>233</c:v>
                </c:pt>
                <c:pt idx="3">
                  <c:v>321</c:v>
                </c:pt>
                <c:pt idx="4">
                  <c:v>425</c:v>
                </c:pt>
                <c:pt idx="5">
                  <c:v>547</c:v>
                </c:pt>
                <c:pt idx="6">
                  <c:v>691</c:v>
                </c:pt>
                <c:pt idx="7">
                  <c:v>860</c:v>
                </c:pt>
                <c:pt idx="8">
                  <c:v>1058</c:v>
                </c:pt>
                <c:pt idx="9">
                  <c:v>1302</c:v>
                </c:pt>
                <c:pt idx="10">
                  <c:v>1588</c:v>
                </c:pt>
                <c:pt idx="11">
                  <c:v>1925</c:v>
                </c:pt>
                <c:pt idx="12">
                  <c:v>2319</c:v>
                </c:pt>
                <c:pt idx="13">
                  <c:v>2781</c:v>
                </c:pt>
                <c:pt idx="14">
                  <c:v>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workbookViewId="0">
      <selection activeCell="F15" sqref="F15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50</v>
      </c>
      <c r="D3">
        <v>80</v>
      </c>
      <c r="E3">
        <v>250</v>
      </c>
      <c r="F3">
        <v>75</v>
      </c>
      <c r="G3">
        <v>300</v>
      </c>
      <c r="H3">
        <v>80</v>
      </c>
      <c r="I3">
        <v>100</v>
      </c>
      <c r="J3">
        <v>250</v>
      </c>
      <c r="K3">
        <v>200</v>
      </c>
      <c r="L3">
        <v>750</v>
      </c>
      <c r="M3">
        <v>200</v>
      </c>
      <c r="N3">
        <v>300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94.5</v>
      </c>
      <c r="C8">
        <f t="shared" ref="C8:C39" si="0">IF(OR($A8&lt;C$1,$A8&gt;C$5),0,IF(AND($A8&gt;=C$1,$A8&lt;C$2),($A8+1-C$1)/(C$2-C$1)*C$3,IF(AND($A8&gt;=C$4,$A8&lt;=C$5),(C$5-$A8)/(C$5-C$4+1)*C$3,C$3)))</f>
        <v>49.5</v>
      </c>
      <c r="D8">
        <f t="shared" ref="D8:P23" si="1">IF(OR($A8&lt;D$1,$A8&gt;D$5),0,IF(AND($A8&gt;=D$1,$A8&lt;D$2),($A8+1-D$1)/(D$2-D$1)*D$3,IF(AND($A8&gt;=D$4,$A8&lt;=D$5),(D$5-$A8)/(D$5-D$4+1)*D$3,D$3)))</f>
        <v>20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30*EXP(A8*0.13)-30</f>
        <v>4.1648514997386528</v>
      </c>
      <c r="R8">
        <f>SUM(S8:AC8)</f>
        <v>4</v>
      </c>
      <c r="S8">
        <f>_xlfn.CEILING.MATH($Q8*C8/$B8)</f>
        <v>3</v>
      </c>
      <c r="T8">
        <f t="shared" ref="T8:AF8" si="2">_xlfn.CEILING.MATH($Q8*D8/$B8)</f>
        <v>1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2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139</v>
      </c>
      <c r="C9">
        <f t="shared" si="0"/>
        <v>49</v>
      </c>
      <c r="D9">
        <f t="shared" ref="D9:P9" si="4">IF(OR($A9&lt;D$1,$A9&gt;D$5),0,IF(AND($A9&gt;=D$1,$A9&lt;D$2),($A9+1-D$1)/(D$2-D$1)*D$3,IF(AND($A9&gt;=D$4,$A9&lt;=D$5),(D$5-$A9)/(D$5-D$4+1)*D$3,D$3)))</f>
        <v>40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7</v>
      </c>
      <c r="S9">
        <f t="shared" ref="S9:S72" si="7">_xlfn.CEILING.MATH($Q9*C9/$B9)</f>
        <v>4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183.5</v>
      </c>
      <c r="C10">
        <f t="shared" si="0"/>
        <v>48.5</v>
      </c>
      <c r="D10">
        <f t="shared" si="1"/>
        <v>60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6</v>
      </c>
      <c r="AF10">
        <f t="shared" si="20"/>
        <v>0</v>
      </c>
    </row>
    <row r="11" spans="1:32" x14ac:dyDescent="0.35">
      <c r="A11">
        <v>4</v>
      </c>
      <c r="B11">
        <f t="shared" si="3"/>
        <v>228</v>
      </c>
      <c r="C11">
        <f t="shared" si="0"/>
        <v>48</v>
      </c>
      <c r="D11">
        <f t="shared" si="1"/>
        <v>80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13</v>
      </c>
      <c r="S11">
        <f t="shared" si="7"/>
        <v>5</v>
      </c>
      <c r="T11">
        <f t="shared" si="8"/>
        <v>8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9</v>
      </c>
      <c r="AF11">
        <f t="shared" si="20"/>
        <v>0</v>
      </c>
    </row>
    <row r="12" spans="1:32" x14ac:dyDescent="0.35">
      <c r="A12">
        <v>5</v>
      </c>
      <c r="B12">
        <f t="shared" si="3"/>
        <v>278.5</v>
      </c>
      <c r="C12">
        <f t="shared" si="0"/>
        <v>47.5</v>
      </c>
      <c r="D12">
        <f t="shared" si="1"/>
        <v>75</v>
      </c>
      <c r="E12">
        <f t="shared" si="1"/>
        <v>0</v>
      </c>
      <c r="F12">
        <f t="shared" si="1"/>
        <v>15</v>
      </c>
      <c r="G12">
        <f t="shared" si="1"/>
        <v>0</v>
      </c>
      <c r="H12">
        <f t="shared" si="1"/>
        <v>16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17</v>
      </c>
      <c r="S12">
        <f t="shared" si="7"/>
        <v>5</v>
      </c>
      <c r="T12">
        <f t="shared" si="8"/>
        <v>8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13</v>
      </c>
      <c r="AF12">
        <f t="shared" si="20"/>
        <v>0</v>
      </c>
    </row>
    <row r="13" spans="1:32" x14ac:dyDescent="0.35">
      <c r="A13">
        <v>6</v>
      </c>
      <c r="B13">
        <f t="shared" si="3"/>
        <v>329</v>
      </c>
      <c r="C13">
        <f t="shared" si="0"/>
        <v>47</v>
      </c>
      <c r="D13">
        <f t="shared" si="1"/>
        <v>70</v>
      </c>
      <c r="E13">
        <f t="shared" si="1"/>
        <v>0</v>
      </c>
      <c r="F13">
        <f t="shared" si="1"/>
        <v>30</v>
      </c>
      <c r="G13">
        <f t="shared" si="1"/>
        <v>0</v>
      </c>
      <c r="H13">
        <f t="shared" si="1"/>
        <v>32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22</v>
      </c>
      <c r="S13">
        <f t="shared" si="7"/>
        <v>6</v>
      </c>
      <c r="T13">
        <f t="shared" si="8"/>
        <v>8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4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17</v>
      </c>
      <c r="AF13">
        <f t="shared" si="20"/>
        <v>0</v>
      </c>
    </row>
    <row r="14" spans="1:32" x14ac:dyDescent="0.35">
      <c r="A14">
        <v>7</v>
      </c>
      <c r="B14">
        <f t="shared" si="3"/>
        <v>379.5</v>
      </c>
      <c r="C14">
        <f t="shared" si="0"/>
        <v>46.5</v>
      </c>
      <c r="D14">
        <f t="shared" si="1"/>
        <v>65</v>
      </c>
      <c r="E14">
        <f t="shared" si="1"/>
        <v>0</v>
      </c>
      <c r="F14">
        <f t="shared" si="1"/>
        <v>45</v>
      </c>
      <c r="G14">
        <f t="shared" si="1"/>
        <v>0</v>
      </c>
      <c r="H14">
        <f t="shared" si="1"/>
        <v>48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26</v>
      </c>
      <c r="S14">
        <f t="shared" si="7"/>
        <v>6</v>
      </c>
      <c r="T14">
        <f t="shared" si="8"/>
        <v>8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6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21</v>
      </c>
      <c r="AF14">
        <f t="shared" si="20"/>
        <v>0</v>
      </c>
    </row>
    <row r="15" spans="1:32" x14ac:dyDescent="0.35">
      <c r="A15">
        <v>8</v>
      </c>
      <c r="B15">
        <f t="shared" si="3"/>
        <v>430</v>
      </c>
      <c r="C15">
        <f t="shared" si="0"/>
        <v>46</v>
      </c>
      <c r="D15">
        <f t="shared" si="1"/>
        <v>60</v>
      </c>
      <c r="E15">
        <f t="shared" si="1"/>
        <v>0</v>
      </c>
      <c r="F15">
        <f t="shared" si="1"/>
        <v>60</v>
      </c>
      <c r="G15">
        <f t="shared" si="1"/>
        <v>0</v>
      </c>
      <c r="H15">
        <f t="shared" si="1"/>
        <v>64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31</v>
      </c>
      <c r="S15">
        <f t="shared" si="7"/>
        <v>6</v>
      </c>
      <c r="T15">
        <f t="shared" si="8"/>
        <v>8</v>
      </c>
      <c r="U15">
        <f t="shared" si="9"/>
        <v>0</v>
      </c>
      <c r="V15">
        <f t="shared" si="10"/>
        <v>8</v>
      </c>
      <c r="W15">
        <f t="shared" si="11"/>
        <v>0</v>
      </c>
      <c r="X15">
        <f t="shared" si="12"/>
        <v>9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26</v>
      </c>
      <c r="AF15">
        <f t="shared" si="20"/>
        <v>0</v>
      </c>
    </row>
    <row r="16" spans="1:32" x14ac:dyDescent="0.35">
      <c r="A16">
        <v>9</v>
      </c>
      <c r="B16">
        <f t="shared" si="3"/>
        <v>480.5</v>
      </c>
      <c r="C16">
        <f t="shared" si="0"/>
        <v>45.5</v>
      </c>
      <c r="D16">
        <f t="shared" si="1"/>
        <v>55</v>
      </c>
      <c r="E16">
        <f t="shared" si="1"/>
        <v>0</v>
      </c>
      <c r="F16">
        <f t="shared" si="1"/>
        <v>75</v>
      </c>
      <c r="G16">
        <f t="shared" si="1"/>
        <v>0</v>
      </c>
      <c r="H16">
        <f t="shared" si="1"/>
        <v>80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38</v>
      </c>
      <c r="S16">
        <f t="shared" si="7"/>
        <v>7</v>
      </c>
      <c r="T16">
        <f t="shared" si="8"/>
        <v>8</v>
      </c>
      <c r="U16">
        <f t="shared" si="9"/>
        <v>0</v>
      </c>
      <c r="V16">
        <f t="shared" si="10"/>
        <v>11</v>
      </c>
      <c r="W16">
        <f t="shared" si="11"/>
        <v>0</v>
      </c>
      <c r="X16">
        <f t="shared" si="12"/>
        <v>12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32</v>
      </c>
      <c r="AF16">
        <f t="shared" si="20"/>
        <v>0</v>
      </c>
    </row>
    <row r="17" spans="1:32" x14ac:dyDescent="0.35">
      <c r="A17">
        <v>10</v>
      </c>
      <c r="B17">
        <f t="shared" si="3"/>
        <v>521.97916666666674</v>
      </c>
      <c r="C17">
        <f t="shared" si="0"/>
        <v>45</v>
      </c>
      <c r="D17">
        <f t="shared" si="1"/>
        <v>50</v>
      </c>
      <c r="E17">
        <f t="shared" si="1"/>
        <v>0</v>
      </c>
      <c r="F17">
        <f t="shared" si="1"/>
        <v>70.3125</v>
      </c>
      <c r="G17">
        <f t="shared" si="1"/>
        <v>0</v>
      </c>
      <c r="H17">
        <f t="shared" si="1"/>
        <v>66.666666666666671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20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45</v>
      </c>
      <c r="S17">
        <f t="shared" si="7"/>
        <v>7</v>
      </c>
      <c r="T17">
        <f t="shared" si="8"/>
        <v>8</v>
      </c>
      <c r="U17">
        <f t="shared" si="9"/>
        <v>0</v>
      </c>
      <c r="V17">
        <f t="shared" si="10"/>
        <v>11</v>
      </c>
      <c r="W17">
        <f t="shared" si="11"/>
        <v>0</v>
      </c>
      <c r="X17">
        <f t="shared" si="12"/>
        <v>11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4</v>
      </c>
      <c r="AD17">
        <f t="shared" si="18"/>
        <v>0</v>
      </c>
      <c r="AE17">
        <f t="shared" si="19"/>
        <v>39</v>
      </c>
      <c r="AF17">
        <f t="shared" si="20"/>
        <v>0</v>
      </c>
    </row>
    <row r="18" spans="1:32" x14ac:dyDescent="0.35">
      <c r="A18">
        <v>11</v>
      </c>
      <c r="B18">
        <f t="shared" si="3"/>
        <v>563.45833333333326</v>
      </c>
      <c r="C18">
        <f t="shared" si="0"/>
        <v>44.5</v>
      </c>
      <c r="D18">
        <f t="shared" si="1"/>
        <v>45</v>
      </c>
      <c r="E18">
        <f t="shared" si="1"/>
        <v>0</v>
      </c>
      <c r="F18">
        <f t="shared" si="1"/>
        <v>65.625</v>
      </c>
      <c r="G18">
        <f t="shared" si="1"/>
        <v>0</v>
      </c>
      <c r="H18">
        <f t="shared" si="1"/>
        <v>53.333333333333329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40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52</v>
      </c>
      <c r="S18">
        <f t="shared" si="7"/>
        <v>8</v>
      </c>
      <c r="T18">
        <f t="shared" si="8"/>
        <v>8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10</v>
      </c>
      <c r="Y18">
        <f t="shared" si="13"/>
        <v>7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7</v>
      </c>
      <c r="AD18">
        <f t="shared" si="18"/>
        <v>0</v>
      </c>
      <c r="AE18">
        <f t="shared" si="19"/>
        <v>47</v>
      </c>
      <c r="AF18">
        <f t="shared" si="20"/>
        <v>0</v>
      </c>
    </row>
    <row r="19" spans="1:32" x14ac:dyDescent="0.35">
      <c r="A19">
        <v>12</v>
      </c>
      <c r="B19">
        <f t="shared" si="3"/>
        <v>604.9375</v>
      </c>
      <c r="C19">
        <f t="shared" si="0"/>
        <v>44</v>
      </c>
      <c r="D19">
        <f t="shared" si="1"/>
        <v>40</v>
      </c>
      <c r="E19">
        <f t="shared" si="1"/>
        <v>0</v>
      </c>
      <c r="F19">
        <f t="shared" si="1"/>
        <v>60.9375</v>
      </c>
      <c r="G19">
        <f t="shared" si="1"/>
        <v>0</v>
      </c>
      <c r="H19">
        <f t="shared" si="1"/>
        <v>40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60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61</v>
      </c>
      <c r="S19">
        <f t="shared" si="7"/>
        <v>9</v>
      </c>
      <c r="T19">
        <f t="shared" si="8"/>
        <v>8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8</v>
      </c>
      <c r="Y19">
        <f t="shared" si="13"/>
        <v>12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12</v>
      </c>
      <c r="AD19">
        <f t="shared" si="18"/>
        <v>0</v>
      </c>
      <c r="AE19">
        <f t="shared" si="19"/>
        <v>56</v>
      </c>
      <c r="AF19">
        <f t="shared" si="20"/>
        <v>0</v>
      </c>
    </row>
    <row r="20" spans="1:32" x14ac:dyDescent="0.35">
      <c r="A20">
        <v>13</v>
      </c>
      <c r="B20">
        <f t="shared" si="3"/>
        <v>646.41666666666663</v>
      </c>
      <c r="C20">
        <f t="shared" si="0"/>
        <v>43.5</v>
      </c>
      <c r="D20">
        <f t="shared" ref="D20:I35" si="22">IF(OR($A20&lt;D$1,$A20&gt;D$5),0,IF(AND($A20&gt;=D$1,$A20&lt;D$2),($A20+1-D$1)/(D$2-D$1)*D$3,IF(AND($A20&gt;=D$4,$A20&lt;=D$5),(D$5-$A20)/(D$5-D$4+1)*D$3,D$3)))</f>
        <v>35</v>
      </c>
      <c r="E20">
        <f t="shared" si="22"/>
        <v>0</v>
      </c>
      <c r="F20">
        <f t="shared" si="22"/>
        <v>56.25</v>
      </c>
      <c r="G20">
        <f t="shared" si="22"/>
        <v>0</v>
      </c>
      <c r="H20">
        <f t="shared" si="1"/>
        <v>26.666666666666664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80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69</v>
      </c>
      <c r="S20">
        <f t="shared" si="7"/>
        <v>9</v>
      </c>
      <c r="T20">
        <f t="shared" si="8"/>
        <v>8</v>
      </c>
      <c r="U20">
        <f t="shared" si="9"/>
        <v>0</v>
      </c>
      <c r="V20">
        <f t="shared" si="10"/>
        <v>12</v>
      </c>
      <c r="W20">
        <f t="shared" si="11"/>
        <v>0</v>
      </c>
      <c r="X20">
        <f t="shared" si="12"/>
        <v>6</v>
      </c>
      <c r="Y20">
        <f t="shared" si="13"/>
        <v>17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17</v>
      </c>
      <c r="AD20">
        <f t="shared" si="18"/>
        <v>0</v>
      </c>
      <c r="AE20">
        <f t="shared" si="19"/>
        <v>67</v>
      </c>
      <c r="AF20">
        <f t="shared" si="20"/>
        <v>0</v>
      </c>
    </row>
    <row r="21" spans="1:32" x14ac:dyDescent="0.35">
      <c r="A21">
        <v>14</v>
      </c>
      <c r="B21">
        <f t="shared" si="3"/>
        <v>687.89583333333337</v>
      </c>
      <c r="C21">
        <f t="shared" si="0"/>
        <v>43</v>
      </c>
      <c r="D21">
        <f t="shared" si="22"/>
        <v>30</v>
      </c>
      <c r="E21">
        <f t="shared" si="22"/>
        <v>0</v>
      </c>
      <c r="F21">
        <f t="shared" si="22"/>
        <v>51.5625</v>
      </c>
      <c r="G21">
        <f t="shared" si="22"/>
        <v>0</v>
      </c>
      <c r="H21">
        <f t="shared" si="1"/>
        <v>13.333333333333332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100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79</v>
      </c>
      <c r="S21">
        <f t="shared" si="7"/>
        <v>10</v>
      </c>
      <c r="T21">
        <f t="shared" si="8"/>
        <v>7</v>
      </c>
      <c r="U21">
        <f t="shared" si="9"/>
        <v>0</v>
      </c>
      <c r="V21">
        <f t="shared" si="10"/>
        <v>12</v>
      </c>
      <c r="W21">
        <f t="shared" si="11"/>
        <v>0</v>
      </c>
      <c r="X21">
        <f t="shared" si="12"/>
        <v>4</v>
      </c>
      <c r="Y21">
        <f t="shared" si="13"/>
        <v>23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23</v>
      </c>
      <c r="AD21">
        <f t="shared" si="18"/>
        <v>0</v>
      </c>
      <c r="AE21">
        <f t="shared" si="19"/>
        <v>79</v>
      </c>
      <c r="AF21">
        <f t="shared" si="20"/>
        <v>0</v>
      </c>
    </row>
    <row r="22" spans="1:32" x14ac:dyDescent="0.35">
      <c r="A22">
        <v>15</v>
      </c>
      <c r="B22">
        <f t="shared" si="3"/>
        <v>798.125</v>
      </c>
      <c r="C22">
        <f t="shared" si="0"/>
        <v>42.5</v>
      </c>
      <c r="D22">
        <f t="shared" si="22"/>
        <v>25</v>
      </c>
      <c r="E22">
        <f t="shared" si="22"/>
        <v>50</v>
      </c>
      <c r="F22">
        <f t="shared" si="22"/>
        <v>46.875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120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106</v>
      </c>
      <c r="S22">
        <f t="shared" si="7"/>
        <v>10</v>
      </c>
      <c r="T22">
        <f t="shared" si="8"/>
        <v>6</v>
      </c>
      <c r="U22">
        <f t="shared" si="9"/>
        <v>12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22</v>
      </c>
      <c r="Z22">
        <f t="shared" si="14"/>
        <v>0</v>
      </c>
      <c r="AA22">
        <f t="shared" si="15"/>
        <v>10</v>
      </c>
      <c r="AB22">
        <f t="shared" si="16"/>
        <v>7</v>
      </c>
      <c r="AC22">
        <f t="shared" si="17"/>
        <v>28</v>
      </c>
      <c r="AD22">
        <f t="shared" si="18"/>
        <v>0</v>
      </c>
      <c r="AE22">
        <f t="shared" si="19"/>
        <v>80</v>
      </c>
      <c r="AF22">
        <f t="shared" si="20"/>
        <v>0</v>
      </c>
    </row>
    <row r="23" spans="1:32" x14ac:dyDescent="0.35">
      <c r="A23">
        <v>16</v>
      </c>
      <c r="B23">
        <f t="shared" si="3"/>
        <v>921.6875</v>
      </c>
      <c r="C23">
        <f t="shared" si="0"/>
        <v>42</v>
      </c>
      <c r="D23">
        <f t="shared" si="22"/>
        <v>20</v>
      </c>
      <c r="E23">
        <f t="shared" si="22"/>
        <v>100</v>
      </c>
      <c r="F23">
        <f t="shared" si="22"/>
        <v>42.1875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140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133</v>
      </c>
      <c r="S23">
        <f t="shared" si="7"/>
        <v>10</v>
      </c>
      <c r="T23">
        <f t="shared" si="8"/>
        <v>5</v>
      </c>
      <c r="U23">
        <f t="shared" si="9"/>
        <v>23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20</v>
      </c>
      <c r="Z23">
        <f t="shared" si="14"/>
        <v>0</v>
      </c>
      <c r="AA23">
        <f t="shared" si="15"/>
        <v>19</v>
      </c>
      <c r="AB23">
        <f t="shared" si="16"/>
        <v>14</v>
      </c>
      <c r="AC23">
        <f t="shared" si="17"/>
        <v>32</v>
      </c>
      <c r="AD23">
        <f t="shared" si="18"/>
        <v>0</v>
      </c>
      <c r="AE23">
        <f t="shared" si="19"/>
        <v>80</v>
      </c>
      <c r="AF23">
        <f t="shared" si="20"/>
        <v>0</v>
      </c>
    </row>
    <row r="24" spans="1:32" x14ac:dyDescent="0.35">
      <c r="A24">
        <v>17</v>
      </c>
      <c r="B24">
        <f t="shared" si="3"/>
        <v>1045.25</v>
      </c>
      <c r="C24">
        <f t="shared" si="0"/>
        <v>41.5</v>
      </c>
      <c r="D24">
        <f t="shared" si="22"/>
        <v>15</v>
      </c>
      <c r="E24">
        <f t="shared" si="22"/>
        <v>150</v>
      </c>
      <c r="F24">
        <f t="shared" si="22"/>
        <v>37.5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160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164</v>
      </c>
      <c r="S24">
        <f t="shared" si="7"/>
        <v>10</v>
      </c>
      <c r="T24">
        <f t="shared" si="8"/>
        <v>4</v>
      </c>
      <c r="U24">
        <f t="shared" si="9"/>
        <v>35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19</v>
      </c>
      <c r="Z24">
        <f t="shared" si="14"/>
        <v>0</v>
      </c>
      <c r="AA24">
        <f t="shared" si="15"/>
        <v>28</v>
      </c>
      <c r="AB24">
        <f t="shared" si="16"/>
        <v>21</v>
      </c>
      <c r="AC24">
        <f t="shared" si="17"/>
        <v>38</v>
      </c>
      <c r="AD24">
        <f t="shared" si="18"/>
        <v>0</v>
      </c>
      <c r="AE24">
        <f t="shared" si="19"/>
        <v>82</v>
      </c>
      <c r="AF24">
        <f t="shared" si="20"/>
        <v>0</v>
      </c>
    </row>
    <row r="25" spans="1:32" x14ac:dyDescent="0.35">
      <c r="A25">
        <v>18</v>
      </c>
      <c r="B25">
        <f t="shared" si="3"/>
        <v>1168.8125</v>
      </c>
      <c r="C25">
        <f t="shared" si="0"/>
        <v>41</v>
      </c>
      <c r="D25">
        <f t="shared" si="22"/>
        <v>10</v>
      </c>
      <c r="E25">
        <f t="shared" si="22"/>
        <v>200</v>
      </c>
      <c r="F25">
        <f t="shared" si="22"/>
        <v>32.8125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180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201</v>
      </c>
      <c r="S25">
        <f t="shared" si="7"/>
        <v>10</v>
      </c>
      <c r="T25">
        <f t="shared" si="8"/>
        <v>3</v>
      </c>
      <c r="U25">
        <f t="shared" si="9"/>
        <v>49</v>
      </c>
      <c r="V25">
        <f t="shared" si="10"/>
        <v>8</v>
      </c>
      <c r="W25">
        <f t="shared" si="11"/>
        <v>0</v>
      </c>
      <c r="X25">
        <f t="shared" si="12"/>
        <v>0</v>
      </c>
      <c r="Y25">
        <f t="shared" si="13"/>
        <v>19</v>
      </c>
      <c r="Z25">
        <f t="shared" si="14"/>
        <v>0</v>
      </c>
      <c r="AA25">
        <f t="shared" si="15"/>
        <v>39</v>
      </c>
      <c r="AB25">
        <f t="shared" si="16"/>
        <v>29</v>
      </c>
      <c r="AC25">
        <f t="shared" si="17"/>
        <v>44</v>
      </c>
      <c r="AD25">
        <f t="shared" si="18"/>
        <v>0</v>
      </c>
      <c r="AE25">
        <f t="shared" si="19"/>
        <v>85</v>
      </c>
      <c r="AF25">
        <f t="shared" si="20"/>
        <v>0</v>
      </c>
    </row>
    <row r="26" spans="1:32" x14ac:dyDescent="0.35">
      <c r="A26">
        <v>19</v>
      </c>
      <c r="B26">
        <f t="shared" si="3"/>
        <v>1292.375</v>
      </c>
      <c r="C26">
        <f t="shared" si="0"/>
        <v>40.5</v>
      </c>
      <c r="D26">
        <f t="shared" si="22"/>
        <v>5</v>
      </c>
      <c r="E26">
        <f t="shared" si="22"/>
        <v>250</v>
      </c>
      <c r="F26">
        <f t="shared" si="22"/>
        <v>28.125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200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242</v>
      </c>
      <c r="S26">
        <f t="shared" si="7"/>
        <v>11</v>
      </c>
      <c r="T26">
        <f t="shared" si="8"/>
        <v>2</v>
      </c>
      <c r="U26">
        <f t="shared" si="9"/>
        <v>63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18</v>
      </c>
      <c r="Z26">
        <f t="shared" si="14"/>
        <v>0</v>
      </c>
      <c r="AA26">
        <f t="shared" si="15"/>
        <v>51</v>
      </c>
      <c r="AB26">
        <f t="shared" si="16"/>
        <v>38</v>
      </c>
      <c r="AC26">
        <f t="shared" si="17"/>
        <v>51</v>
      </c>
      <c r="AD26">
        <f t="shared" si="18"/>
        <v>0</v>
      </c>
      <c r="AE26">
        <f t="shared" si="19"/>
        <v>88</v>
      </c>
      <c r="AF26">
        <f t="shared" si="20"/>
        <v>0</v>
      </c>
    </row>
    <row r="27" spans="1:32" x14ac:dyDescent="0.35">
      <c r="A27">
        <v>20</v>
      </c>
      <c r="B27">
        <f t="shared" si="3"/>
        <v>1390.9992283950617</v>
      </c>
      <c r="C27">
        <f t="shared" si="0"/>
        <v>40</v>
      </c>
      <c r="D27">
        <f t="shared" si="22"/>
        <v>0</v>
      </c>
      <c r="E27">
        <f t="shared" si="22"/>
        <v>250</v>
      </c>
      <c r="F27">
        <f t="shared" si="22"/>
        <v>23.4375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197.53086419753086</v>
      </c>
      <c r="N27">
        <f t="shared" si="21"/>
        <v>30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277</v>
      </c>
      <c r="S27">
        <f t="shared" si="7"/>
        <v>11</v>
      </c>
      <c r="T27">
        <f t="shared" si="8"/>
        <v>0</v>
      </c>
      <c r="U27">
        <f t="shared" si="9"/>
        <v>68</v>
      </c>
      <c r="V27">
        <f t="shared" si="10"/>
        <v>7</v>
      </c>
      <c r="W27">
        <f t="shared" si="11"/>
        <v>17</v>
      </c>
      <c r="X27">
        <f t="shared" si="12"/>
        <v>0</v>
      </c>
      <c r="Y27">
        <f t="shared" si="13"/>
        <v>17</v>
      </c>
      <c r="Z27">
        <f t="shared" si="14"/>
        <v>0</v>
      </c>
      <c r="AA27">
        <f t="shared" si="15"/>
        <v>54</v>
      </c>
      <c r="AB27">
        <f t="shared" si="16"/>
        <v>49</v>
      </c>
      <c r="AC27">
        <f t="shared" si="17"/>
        <v>54</v>
      </c>
      <c r="AD27">
        <f t="shared" si="18"/>
        <v>9</v>
      </c>
      <c r="AE27">
        <f t="shared" si="19"/>
        <v>95</v>
      </c>
      <c r="AF27">
        <f t="shared" si="20"/>
        <v>0</v>
      </c>
    </row>
    <row r="28" spans="1:32" x14ac:dyDescent="0.35">
      <c r="A28">
        <v>21</v>
      </c>
      <c r="B28">
        <f t="shared" si="3"/>
        <v>1494.6234567901233</v>
      </c>
      <c r="C28">
        <f t="shared" si="0"/>
        <v>39.5</v>
      </c>
      <c r="D28">
        <f t="shared" si="22"/>
        <v>0</v>
      </c>
      <c r="E28">
        <f t="shared" si="22"/>
        <v>250</v>
      </c>
      <c r="F28">
        <f t="shared" si="22"/>
        <v>18.75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195.06172839506172</v>
      </c>
      <c r="N28">
        <f t="shared" si="21"/>
        <v>60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317</v>
      </c>
      <c r="S28">
        <f t="shared" si="7"/>
        <v>12</v>
      </c>
      <c r="T28">
        <f t="shared" si="8"/>
        <v>0</v>
      </c>
      <c r="U28">
        <f t="shared" si="9"/>
        <v>72</v>
      </c>
      <c r="V28">
        <f t="shared" si="10"/>
        <v>6</v>
      </c>
      <c r="W28">
        <f t="shared" si="11"/>
        <v>35</v>
      </c>
      <c r="X28">
        <f t="shared" si="12"/>
        <v>0</v>
      </c>
      <c r="Y28">
        <f t="shared" si="13"/>
        <v>17</v>
      </c>
      <c r="Z28">
        <f t="shared" si="14"/>
        <v>0</v>
      </c>
      <c r="AA28">
        <f t="shared" si="15"/>
        <v>57</v>
      </c>
      <c r="AB28">
        <f t="shared" si="16"/>
        <v>61</v>
      </c>
      <c r="AC28">
        <f t="shared" si="17"/>
        <v>57</v>
      </c>
      <c r="AD28">
        <f t="shared" si="18"/>
        <v>18</v>
      </c>
      <c r="AE28">
        <f t="shared" si="19"/>
        <v>101</v>
      </c>
      <c r="AF28">
        <f t="shared" si="20"/>
        <v>0</v>
      </c>
    </row>
    <row r="29" spans="1:32" x14ac:dyDescent="0.35">
      <c r="A29">
        <v>22</v>
      </c>
      <c r="B29">
        <f t="shared" si="3"/>
        <v>1598.2476851851852</v>
      </c>
      <c r="C29">
        <f t="shared" si="0"/>
        <v>39</v>
      </c>
      <c r="D29">
        <f t="shared" si="22"/>
        <v>0</v>
      </c>
      <c r="E29">
        <f t="shared" si="22"/>
        <v>250</v>
      </c>
      <c r="F29">
        <f t="shared" si="22"/>
        <v>14.0625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192.59259259259258</v>
      </c>
      <c r="N29">
        <f t="shared" si="23"/>
        <v>90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363</v>
      </c>
      <c r="S29">
        <f t="shared" si="7"/>
        <v>13</v>
      </c>
      <c r="T29">
        <f t="shared" si="8"/>
        <v>0</v>
      </c>
      <c r="U29">
        <f t="shared" si="9"/>
        <v>78</v>
      </c>
      <c r="V29">
        <f t="shared" si="10"/>
        <v>5</v>
      </c>
      <c r="W29">
        <f t="shared" si="11"/>
        <v>56</v>
      </c>
      <c r="X29">
        <f t="shared" si="12"/>
        <v>0</v>
      </c>
      <c r="Y29">
        <f t="shared" si="13"/>
        <v>16</v>
      </c>
      <c r="Z29">
        <f t="shared" si="14"/>
        <v>0</v>
      </c>
      <c r="AA29">
        <f t="shared" si="15"/>
        <v>60</v>
      </c>
      <c r="AB29">
        <f t="shared" si="16"/>
        <v>75</v>
      </c>
      <c r="AC29">
        <f t="shared" si="17"/>
        <v>60</v>
      </c>
      <c r="AD29">
        <f t="shared" si="18"/>
        <v>28</v>
      </c>
      <c r="AE29">
        <f t="shared" si="19"/>
        <v>109</v>
      </c>
      <c r="AF29">
        <f t="shared" si="20"/>
        <v>0</v>
      </c>
    </row>
    <row r="30" spans="1:32" x14ac:dyDescent="0.35">
      <c r="A30">
        <v>23</v>
      </c>
      <c r="B30">
        <f t="shared" si="3"/>
        <v>1701.8719135802469</v>
      </c>
      <c r="C30">
        <f t="shared" si="0"/>
        <v>38.5</v>
      </c>
      <c r="D30">
        <f t="shared" si="22"/>
        <v>0</v>
      </c>
      <c r="E30">
        <f t="shared" si="22"/>
        <v>250</v>
      </c>
      <c r="F30">
        <f t="shared" si="22"/>
        <v>9.375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190.12345679012347</v>
      </c>
      <c r="N30">
        <f t="shared" si="23"/>
        <v>120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414</v>
      </c>
      <c r="S30">
        <f t="shared" si="7"/>
        <v>13</v>
      </c>
      <c r="T30">
        <f t="shared" si="8"/>
        <v>0</v>
      </c>
      <c r="U30">
        <f t="shared" si="9"/>
        <v>84</v>
      </c>
      <c r="V30">
        <f t="shared" si="10"/>
        <v>4</v>
      </c>
      <c r="W30">
        <f t="shared" si="11"/>
        <v>80</v>
      </c>
      <c r="X30">
        <f t="shared" si="12"/>
        <v>0</v>
      </c>
      <c r="Y30">
        <f t="shared" si="13"/>
        <v>15</v>
      </c>
      <c r="Z30">
        <f t="shared" si="14"/>
        <v>0</v>
      </c>
      <c r="AA30">
        <f t="shared" si="15"/>
        <v>64</v>
      </c>
      <c r="AB30">
        <f t="shared" si="16"/>
        <v>90</v>
      </c>
      <c r="AC30">
        <f t="shared" si="17"/>
        <v>64</v>
      </c>
      <c r="AD30">
        <f t="shared" si="18"/>
        <v>40</v>
      </c>
      <c r="AE30">
        <f t="shared" si="19"/>
        <v>117</v>
      </c>
      <c r="AF30">
        <f t="shared" si="20"/>
        <v>0</v>
      </c>
    </row>
    <row r="31" spans="1:32" x14ac:dyDescent="0.35">
      <c r="A31">
        <v>24</v>
      </c>
      <c r="B31">
        <f t="shared" si="3"/>
        <v>1805.4961419753085</v>
      </c>
      <c r="C31">
        <f t="shared" si="0"/>
        <v>38</v>
      </c>
      <c r="D31">
        <f t="shared" si="22"/>
        <v>0</v>
      </c>
      <c r="E31">
        <f t="shared" si="22"/>
        <v>250</v>
      </c>
      <c r="F31">
        <f t="shared" si="22"/>
        <v>4.6875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187.6543209876543</v>
      </c>
      <c r="N31">
        <f t="shared" si="23"/>
        <v>150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472</v>
      </c>
      <c r="S31">
        <f t="shared" si="7"/>
        <v>14</v>
      </c>
      <c r="T31">
        <f t="shared" si="8"/>
        <v>0</v>
      </c>
      <c r="U31">
        <f t="shared" si="9"/>
        <v>90</v>
      </c>
      <c r="V31">
        <f t="shared" si="10"/>
        <v>2</v>
      </c>
      <c r="W31">
        <f t="shared" si="11"/>
        <v>108</v>
      </c>
      <c r="X31">
        <f t="shared" si="12"/>
        <v>0</v>
      </c>
      <c r="Y31">
        <f t="shared" si="13"/>
        <v>14</v>
      </c>
      <c r="Z31">
        <f t="shared" si="14"/>
        <v>0</v>
      </c>
      <c r="AA31">
        <f t="shared" si="15"/>
        <v>68</v>
      </c>
      <c r="AB31">
        <f t="shared" si="16"/>
        <v>108</v>
      </c>
      <c r="AC31">
        <f t="shared" si="17"/>
        <v>68</v>
      </c>
      <c r="AD31">
        <f t="shared" si="18"/>
        <v>54</v>
      </c>
      <c r="AE31">
        <f t="shared" si="19"/>
        <v>126</v>
      </c>
      <c r="AF31">
        <f t="shared" si="20"/>
        <v>0</v>
      </c>
    </row>
    <row r="32" spans="1:32" x14ac:dyDescent="0.35">
      <c r="A32">
        <v>25</v>
      </c>
      <c r="B32">
        <f t="shared" si="3"/>
        <v>1899.1203703703704</v>
      </c>
      <c r="C32">
        <f t="shared" si="0"/>
        <v>37.5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185.18518518518519</v>
      </c>
      <c r="N32">
        <f t="shared" si="23"/>
        <v>180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540</v>
      </c>
      <c r="S32">
        <f t="shared" si="7"/>
        <v>15</v>
      </c>
      <c r="T32">
        <f t="shared" si="8"/>
        <v>0</v>
      </c>
      <c r="U32">
        <f t="shared" si="9"/>
        <v>98</v>
      </c>
      <c r="V32">
        <f t="shared" si="10"/>
        <v>0</v>
      </c>
      <c r="W32">
        <f t="shared" si="11"/>
        <v>118</v>
      </c>
      <c r="X32">
        <f t="shared" si="12"/>
        <v>0</v>
      </c>
      <c r="Y32">
        <f t="shared" si="13"/>
        <v>13</v>
      </c>
      <c r="Z32">
        <f t="shared" si="14"/>
        <v>20</v>
      </c>
      <c r="AA32">
        <f t="shared" si="15"/>
        <v>73</v>
      </c>
      <c r="AB32">
        <f t="shared" si="16"/>
        <v>130</v>
      </c>
      <c r="AC32">
        <f t="shared" si="17"/>
        <v>73</v>
      </c>
      <c r="AD32">
        <f t="shared" si="18"/>
        <v>71</v>
      </c>
      <c r="AE32">
        <f t="shared" si="19"/>
        <v>138</v>
      </c>
      <c r="AF32">
        <f t="shared" si="20"/>
        <v>0</v>
      </c>
    </row>
    <row r="33" spans="1:32" x14ac:dyDescent="0.35">
      <c r="A33">
        <v>26</v>
      </c>
      <c r="B33">
        <f t="shared" si="3"/>
        <v>1997.4320987654319</v>
      </c>
      <c r="C33">
        <f t="shared" si="0"/>
        <v>37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182.71604938271605</v>
      </c>
      <c r="N33">
        <f t="shared" si="23"/>
        <v>210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615</v>
      </c>
      <c r="S33">
        <f t="shared" si="7"/>
        <v>16</v>
      </c>
      <c r="T33">
        <f t="shared" si="8"/>
        <v>0</v>
      </c>
      <c r="U33">
        <f t="shared" si="9"/>
        <v>107</v>
      </c>
      <c r="V33">
        <f t="shared" si="10"/>
        <v>0</v>
      </c>
      <c r="W33">
        <f t="shared" si="11"/>
        <v>128</v>
      </c>
      <c r="X33">
        <f t="shared" si="12"/>
        <v>0</v>
      </c>
      <c r="Y33">
        <f t="shared" si="13"/>
        <v>11</v>
      </c>
      <c r="Z33">
        <f t="shared" si="14"/>
        <v>43</v>
      </c>
      <c r="AA33">
        <f t="shared" si="15"/>
        <v>78</v>
      </c>
      <c r="AB33">
        <f t="shared" si="16"/>
        <v>154</v>
      </c>
      <c r="AC33">
        <f t="shared" si="17"/>
        <v>78</v>
      </c>
      <c r="AD33">
        <f t="shared" si="18"/>
        <v>90</v>
      </c>
      <c r="AE33">
        <f t="shared" si="19"/>
        <v>150</v>
      </c>
      <c r="AF33">
        <f t="shared" si="20"/>
        <v>0</v>
      </c>
    </row>
    <row r="34" spans="1:32" x14ac:dyDescent="0.35">
      <c r="A34">
        <v>27</v>
      </c>
      <c r="B34">
        <f t="shared" si="3"/>
        <v>2095.7438271604938</v>
      </c>
      <c r="C34">
        <f t="shared" si="0"/>
        <v>36.5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180.24691358024691</v>
      </c>
      <c r="N34">
        <f t="shared" si="23"/>
        <v>240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703</v>
      </c>
      <c r="S34">
        <f t="shared" si="7"/>
        <v>17</v>
      </c>
      <c r="T34">
        <f t="shared" si="8"/>
        <v>0</v>
      </c>
      <c r="U34">
        <f t="shared" si="9"/>
        <v>117</v>
      </c>
      <c r="V34">
        <f t="shared" si="10"/>
        <v>0</v>
      </c>
      <c r="W34">
        <f t="shared" si="11"/>
        <v>140</v>
      </c>
      <c r="X34">
        <f t="shared" si="12"/>
        <v>0</v>
      </c>
      <c r="Y34">
        <f t="shared" si="13"/>
        <v>9</v>
      </c>
      <c r="Z34">
        <f t="shared" si="14"/>
        <v>70</v>
      </c>
      <c r="AA34">
        <f t="shared" si="15"/>
        <v>84</v>
      </c>
      <c r="AB34">
        <f t="shared" si="16"/>
        <v>182</v>
      </c>
      <c r="AC34">
        <f t="shared" si="17"/>
        <v>84</v>
      </c>
      <c r="AD34">
        <f t="shared" si="18"/>
        <v>112</v>
      </c>
      <c r="AE34">
        <f t="shared" si="19"/>
        <v>163</v>
      </c>
      <c r="AF34">
        <f t="shared" si="20"/>
        <v>0</v>
      </c>
    </row>
    <row r="35" spans="1:32" x14ac:dyDescent="0.35">
      <c r="A35">
        <v>28</v>
      </c>
      <c r="B35">
        <f t="shared" si="3"/>
        <v>2194.0555555555557</v>
      </c>
      <c r="C35">
        <f t="shared" si="0"/>
        <v>36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177.77777777777777</v>
      </c>
      <c r="N35">
        <f t="shared" si="23"/>
        <v>270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804</v>
      </c>
      <c r="S35">
        <f t="shared" si="7"/>
        <v>19</v>
      </c>
      <c r="T35">
        <f t="shared" si="8"/>
        <v>0</v>
      </c>
      <c r="U35">
        <f t="shared" si="9"/>
        <v>127</v>
      </c>
      <c r="V35">
        <f t="shared" si="10"/>
        <v>0</v>
      </c>
      <c r="W35">
        <f t="shared" si="11"/>
        <v>153</v>
      </c>
      <c r="X35">
        <f t="shared" si="12"/>
        <v>0</v>
      </c>
      <c r="Y35">
        <f t="shared" si="13"/>
        <v>7</v>
      </c>
      <c r="Z35">
        <f t="shared" si="14"/>
        <v>102</v>
      </c>
      <c r="AA35">
        <f t="shared" si="15"/>
        <v>91</v>
      </c>
      <c r="AB35">
        <f t="shared" si="16"/>
        <v>214</v>
      </c>
      <c r="AC35">
        <f t="shared" si="17"/>
        <v>91</v>
      </c>
      <c r="AD35">
        <f t="shared" si="18"/>
        <v>137</v>
      </c>
      <c r="AE35">
        <f t="shared" si="19"/>
        <v>178</v>
      </c>
      <c r="AF35">
        <f t="shared" si="20"/>
        <v>0</v>
      </c>
    </row>
    <row r="36" spans="1:32" x14ac:dyDescent="0.35">
      <c r="A36">
        <v>29</v>
      </c>
      <c r="B36">
        <f t="shared" si="3"/>
        <v>2292.3672839506171</v>
      </c>
      <c r="C36">
        <f t="shared" si="0"/>
        <v>35.5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175.30864197530863</v>
      </c>
      <c r="N36">
        <f t="shared" si="23"/>
        <v>300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915</v>
      </c>
      <c r="S36">
        <f t="shared" si="7"/>
        <v>20</v>
      </c>
      <c r="T36">
        <f t="shared" si="8"/>
        <v>0</v>
      </c>
      <c r="U36">
        <f t="shared" si="9"/>
        <v>139</v>
      </c>
      <c r="V36">
        <f t="shared" si="10"/>
        <v>0</v>
      </c>
      <c r="W36">
        <f t="shared" si="11"/>
        <v>167</v>
      </c>
      <c r="X36">
        <f t="shared" si="12"/>
        <v>0</v>
      </c>
      <c r="Y36">
        <f t="shared" si="13"/>
        <v>4</v>
      </c>
      <c r="Z36">
        <f t="shared" si="14"/>
        <v>139</v>
      </c>
      <c r="AA36">
        <f t="shared" si="15"/>
        <v>98</v>
      </c>
      <c r="AB36">
        <f t="shared" si="16"/>
        <v>250</v>
      </c>
      <c r="AC36">
        <f t="shared" si="17"/>
        <v>98</v>
      </c>
      <c r="AD36">
        <f t="shared" si="18"/>
        <v>167</v>
      </c>
      <c r="AE36">
        <f t="shared" si="19"/>
        <v>195</v>
      </c>
      <c r="AF36">
        <f t="shared" si="20"/>
        <v>0</v>
      </c>
    </row>
    <row r="37" spans="1:32" x14ac:dyDescent="0.35">
      <c r="A37">
        <v>30</v>
      </c>
      <c r="B37">
        <f t="shared" si="3"/>
        <v>2377.8822316615742</v>
      </c>
      <c r="C37">
        <f t="shared" si="0"/>
        <v>35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172.83950617283949</v>
      </c>
      <c r="N37">
        <f t="shared" si="23"/>
        <v>295.77464788732397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1018</v>
      </c>
      <c r="S37">
        <f t="shared" si="7"/>
        <v>22</v>
      </c>
      <c r="T37">
        <f t="shared" si="8"/>
        <v>0</v>
      </c>
      <c r="U37">
        <f t="shared" si="9"/>
        <v>153</v>
      </c>
      <c r="V37">
        <f t="shared" si="10"/>
        <v>0</v>
      </c>
      <c r="W37">
        <f t="shared" si="11"/>
        <v>184</v>
      </c>
      <c r="X37">
        <f t="shared" si="12"/>
        <v>0</v>
      </c>
      <c r="Y37">
        <f t="shared" si="13"/>
        <v>0</v>
      </c>
      <c r="Z37">
        <f t="shared" si="14"/>
        <v>153</v>
      </c>
      <c r="AA37">
        <f t="shared" si="15"/>
        <v>106</v>
      </c>
      <c r="AB37">
        <f t="shared" si="16"/>
        <v>294</v>
      </c>
      <c r="AC37">
        <f t="shared" si="17"/>
        <v>106</v>
      </c>
      <c r="AD37">
        <f t="shared" si="18"/>
        <v>181</v>
      </c>
      <c r="AE37">
        <f t="shared" si="19"/>
        <v>214</v>
      </c>
      <c r="AF37">
        <f t="shared" si="20"/>
        <v>44</v>
      </c>
    </row>
    <row r="38" spans="1:32" x14ac:dyDescent="0.35">
      <c r="A38">
        <v>31</v>
      </c>
      <c r="B38">
        <f t="shared" si="3"/>
        <v>2469.6471793725314</v>
      </c>
      <c r="C38">
        <f t="shared" si="0"/>
        <v>34.5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170.37037037037038</v>
      </c>
      <c r="N38">
        <f t="shared" si="23"/>
        <v>291.54929577464787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1135</v>
      </c>
      <c r="S38">
        <f t="shared" si="7"/>
        <v>24</v>
      </c>
      <c r="T38">
        <f t="shared" si="8"/>
        <v>0</v>
      </c>
      <c r="U38">
        <f t="shared" si="9"/>
        <v>168</v>
      </c>
      <c r="V38">
        <f t="shared" si="10"/>
        <v>0</v>
      </c>
      <c r="W38">
        <f t="shared" si="11"/>
        <v>202</v>
      </c>
      <c r="X38">
        <f t="shared" si="12"/>
        <v>0</v>
      </c>
      <c r="Y38">
        <f t="shared" si="13"/>
        <v>0</v>
      </c>
      <c r="Z38">
        <f t="shared" si="14"/>
        <v>168</v>
      </c>
      <c r="AA38">
        <f t="shared" si="15"/>
        <v>115</v>
      </c>
      <c r="AB38">
        <f t="shared" si="16"/>
        <v>343</v>
      </c>
      <c r="AC38">
        <f t="shared" si="17"/>
        <v>115</v>
      </c>
      <c r="AD38">
        <f t="shared" si="18"/>
        <v>196</v>
      </c>
      <c r="AE38">
        <f t="shared" si="19"/>
        <v>235</v>
      </c>
      <c r="AF38">
        <f t="shared" si="20"/>
        <v>96</v>
      </c>
    </row>
    <row r="39" spans="1:32" x14ac:dyDescent="0.35">
      <c r="A39">
        <v>32</v>
      </c>
      <c r="B39">
        <f t="shared" si="3"/>
        <v>2561.4121270834885</v>
      </c>
      <c r="C39">
        <f t="shared" si="0"/>
        <v>34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167.90123456790121</v>
      </c>
      <c r="N39">
        <f t="shared" si="23"/>
        <v>287.32394366197184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1267</v>
      </c>
      <c r="S39">
        <f t="shared" si="7"/>
        <v>26</v>
      </c>
      <c r="T39">
        <f t="shared" si="8"/>
        <v>0</v>
      </c>
      <c r="U39">
        <f t="shared" si="9"/>
        <v>185</v>
      </c>
      <c r="V39">
        <f t="shared" si="10"/>
        <v>0</v>
      </c>
      <c r="W39">
        <f t="shared" si="11"/>
        <v>222</v>
      </c>
      <c r="X39">
        <f t="shared" si="12"/>
        <v>0</v>
      </c>
      <c r="Y39">
        <f t="shared" si="13"/>
        <v>0</v>
      </c>
      <c r="Z39">
        <f t="shared" si="14"/>
        <v>185</v>
      </c>
      <c r="AA39">
        <f t="shared" si="15"/>
        <v>125</v>
      </c>
      <c r="AB39">
        <f t="shared" si="16"/>
        <v>399</v>
      </c>
      <c r="AC39">
        <f t="shared" si="17"/>
        <v>125</v>
      </c>
      <c r="AD39">
        <f t="shared" si="18"/>
        <v>213</v>
      </c>
      <c r="AE39">
        <f t="shared" si="19"/>
        <v>259</v>
      </c>
      <c r="AF39">
        <f t="shared" si="20"/>
        <v>159</v>
      </c>
    </row>
    <row r="40" spans="1:32" x14ac:dyDescent="0.35">
      <c r="A40">
        <v>33</v>
      </c>
      <c r="B40">
        <f t="shared" si="3"/>
        <v>2653.1770747944456</v>
      </c>
      <c r="C40">
        <f t="shared" ref="C40:C71" si="25">IF(OR($A40&lt;C$1,$A40&gt;C$5),0,IF(AND($A40&gt;=C$1,$A40&lt;C$2),($A40+1-C$1)/(C$2-C$1)*C$3,IF(AND($A40&gt;=C$4,$A40&lt;=C$5),(C$5-$A40)/(C$5-C$4+1)*C$3,C$3)))</f>
        <v>33.5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165.4320987654321</v>
      </c>
      <c r="N40">
        <f t="shared" si="23"/>
        <v>283.09859154929575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1415</v>
      </c>
      <c r="S40">
        <f t="shared" si="7"/>
        <v>28</v>
      </c>
      <c r="T40">
        <f t="shared" si="8"/>
        <v>0</v>
      </c>
      <c r="U40">
        <f t="shared" si="9"/>
        <v>204</v>
      </c>
      <c r="V40">
        <f t="shared" si="10"/>
        <v>0</v>
      </c>
      <c r="W40">
        <f t="shared" si="11"/>
        <v>245</v>
      </c>
      <c r="X40">
        <f t="shared" si="12"/>
        <v>0</v>
      </c>
      <c r="Y40">
        <f t="shared" si="13"/>
        <v>0</v>
      </c>
      <c r="Z40">
        <f t="shared" si="14"/>
        <v>204</v>
      </c>
      <c r="AA40">
        <f t="shared" si="15"/>
        <v>135</v>
      </c>
      <c r="AB40">
        <f t="shared" si="16"/>
        <v>464</v>
      </c>
      <c r="AC40">
        <f t="shared" si="17"/>
        <v>135</v>
      </c>
      <c r="AD40">
        <f t="shared" si="18"/>
        <v>231</v>
      </c>
      <c r="AE40">
        <f t="shared" si="19"/>
        <v>285</v>
      </c>
      <c r="AF40">
        <f t="shared" si="20"/>
        <v>233</v>
      </c>
    </row>
    <row r="41" spans="1:32" x14ac:dyDescent="0.35">
      <c r="A41">
        <v>34</v>
      </c>
      <c r="B41">
        <f t="shared" si="3"/>
        <v>2744.9420225054027</v>
      </c>
      <c r="C41">
        <f t="shared" si="25"/>
        <v>33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162.96296296296296</v>
      </c>
      <c r="N41">
        <f t="shared" si="23"/>
        <v>278.87323943661971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1583</v>
      </c>
      <c r="S41">
        <f t="shared" si="7"/>
        <v>30</v>
      </c>
      <c r="T41">
        <f t="shared" si="8"/>
        <v>0</v>
      </c>
      <c r="U41">
        <f t="shared" si="9"/>
        <v>225</v>
      </c>
      <c r="V41">
        <f t="shared" si="10"/>
        <v>0</v>
      </c>
      <c r="W41">
        <f t="shared" si="11"/>
        <v>270</v>
      </c>
      <c r="X41">
        <f t="shared" si="12"/>
        <v>0</v>
      </c>
      <c r="Y41">
        <f t="shared" si="13"/>
        <v>0</v>
      </c>
      <c r="Z41">
        <f t="shared" si="14"/>
        <v>225</v>
      </c>
      <c r="AA41">
        <f t="shared" si="15"/>
        <v>147</v>
      </c>
      <c r="AB41">
        <f t="shared" si="16"/>
        <v>539</v>
      </c>
      <c r="AC41">
        <f t="shared" si="17"/>
        <v>147</v>
      </c>
      <c r="AD41">
        <f t="shared" si="18"/>
        <v>251</v>
      </c>
      <c r="AE41">
        <f t="shared" si="19"/>
        <v>315</v>
      </c>
      <c r="AF41">
        <f t="shared" si="20"/>
        <v>321</v>
      </c>
    </row>
    <row r="42" spans="1:32" x14ac:dyDescent="0.35">
      <c r="A42">
        <v>35</v>
      </c>
      <c r="B42">
        <f t="shared" si="3"/>
        <v>2836.7069702163599</v>
      </c>
      <c r="C42">
        <f t="shared" si="25"/>
        <v>32.5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160.49382716049382</v>
      </c>
      <c r="N42">
        <f t="shared" si="23"/>
        <v>274.64788732394368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1769</v>
      </c>
      <c r="S42">
        <f t="shared" si="7"/>
        <v>33</v>
      </c>
      <c r="T42">
        <f t="shared" si="8"/>
        <v>0</v>
      </c>
      <c r="U42">
        <f t="shared" si="9"/>
        <v>248</v>
      </c>
      <c r="V42">
        <f t="shared" si="10"/>
        <v>0</v>
      </c>
      <c r="W42">
        <f t="shared" si="11"/>
        <v>298</v>
      </c>
      <c r="X42">
        <f t="shared" si="12"/>
        <v>0</v>
      </c>
      <c r="Y42">
        <f t="shared" si="13"/>
        <v>0</v>
      </c>
      <c r="Z42">
        <f t="shared" si="14"/>
        <v>248</v>
      </c>
      <c r="AA42">
        <f t="shared" si="15"/>
        <v>159</v>
      </c>
      <c r="AB42">
        <f t="shared" si="16"/>
        <v>624</v>
      </c>
      <c r="AC42">
        <f t="shared" si="17"/>
        <v>159</v>
      </c>
      <c r="AD42">
        <f t="shared" si="18"/>
        <v>272</v>
      </c>
      <c r="AE42">
        <f t="shared" si="19"/>
        <v>347</v>
      </c>
      <c r="AF42">
        <f t="shared" si="20"/>
        <v>425</v>
      </c>
    </row>
    <row r="43" spans="1:32" x14ac:dyDescent="0.35">
      <c r="A43">
        <v>36</v>
      </c>
      <c r="B43">
        <f t="shared" si="3"/>
        <v>2928.471917927317</v>
      </c>
      <c r="C43">
        <f t="shared" si="25"/>
        <v>32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158.02469135802468</v>
      </c>
      <c r="N43">
        <f t="shared" si="23"/>
        <v>270.42253521126759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1981</v>
      </c>
      <c r="S43">
        <f t="shared" si="7"/>
        <v>36</v>
      </c>
      <c r="T43">
        <f t="shared" si="8"/>
        <v>0</v>
      </c>
      <c r="U43">
        <f t="shared" si="9"/>
        <v>274</v>
      </c>
      <c r="V43">
        <f t="shared" si="10"/>
        <v>0</v>
      </c>
      <c r="W43">
        <f t="shared" si="11"/>
        <v>329</v>
      </c>
      <c r="X43">
        <f t="shared" si="12"/>
        <v>0</v>
      </c>
      <c r="Y43">
        <f t="shared" si="13"/>
        <v>0</v>
      </c>
      <c r="Z43">
        <f t="shared" si="14"/>
        <v>274</v>
      </c>
      <c r="AA43">
        <f t="shared" si="15"/>
        <v>173</v>
      </c>
      <c r="AB43">
        <f t="shared" si="16"/>
        <v>722</v>
      </c>
      <c r="AC43">
        <f t="shared" si="17"/>
        <v>173</v>
      </c>
      <c r="AD43">
        <f t="shared" si="18"/>
        <v>296</v>
      </c>
      <c r="AE43">
        <f t="shared" si="19"/>
        <v>383</v>
      </c>
      <c r="AF43">
        <f t="shared" si="20"/>
        <v>547</v>
      </c>
    </row>
    <row r="44" spans="1:32" x14ac:dyDescent="0.35">
      <c r="A44">
        <v>37</v>
      </c>
      <c r="B44">
        <f t="shared" si="3"/>
        <v>3020.2368656382746</v>
      </c>
      <c r="C44">
        <f t="shared" si="25"/>
        <v>31.5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155.55555555555557</v>
      </c>
      <c r="N44">
        <f t="shared" si="23"/>
        <v>266.19718309859155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2221</v>
      </c>
      <c r="S44">
        <f t="shared" si="7"/>
        <v>39</v>
      </c>
      <c r="T44">
        <f t="shared" si="8"/>
        <v>0</v>
      </c>
      <c r="U44">
        <f t="shared" si="9"/>
        <v>303</v>
      </c>
      <c r="V44">
        <f t="shared" si="10"/>
        <v>0</v>
      </c>
      <c r="W44">
        <f t="shared" si="11"/>
        <v>363</v>
      </c>
      <c r="X44">
        <f t="shared" si="12"/>
        <v>0</v>
      </c>
      <c r="Y44">
        <f t="shared" si="13"/>
        <v>0</v>
      </c>
      <c r="Z44">
        <f t="shared" si="14"/>
        <v>303</v>
      </c>
      <c r="AA44">
        <f t="shared" si="15"/>
        <v>189</v>
      </c>
      <c r="AB44">
        <f t="shared" si="16"/>
        <v>835</v>
      </c>
      <c r="AC44">
        <f t="shared" si="17"/>
        <v>189</v>
      </c>
      <c r="AD44">
        <f t="shared" si="18"/>
        <v>322</v>
      </c>
      <c r="AE44">
        <f t="shared" si="19"/>
        <v>424</v>
      </c>
      <c r="AF44">
        <f t="shared" si="20"/>
        <v>691</v>
      </c>
    </row>
    <row r="45" spans="1:32" x14ac:dyDescent="0.35">
      <c r="A45">
        <v>38</v>
      </c>
      <c r="B45">
        <f t="shared" si="3"/>
        <v>3112.0018133492308</v>
      </c>
      <c r="C45">
        <f t="shared" si="25"/>
        <v>31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153.0864197530864</v>
      </c>
      <c r="N45">
        <f t="shared" si="23"/>
        <v>261.97183098591546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2488</v>
      </c>
      <c r="S45">
        <f t="shared" si="7"/>
        <v>42</v>
      </c>
      <c r="T45">
        <f t="shared" si="8"/>
        <v>0</v>
      </c>
      <c r="U45">
        <f t="shared" si="9"/>
        <v>335</v>
      </c>
      <c r="V45">
        <f t="shared" si="10"/>
        <v>0</v>
      </c>
      <c r="W45">
        <f t="shared" si="11"/>
        <v>402</v>
      </c>
      <c r="X45">
        <f t="shared" si="12"/>
        <v>0</v>
      </c>
      <c r="Y45">
        <f t="shared" si="13"/>
        <v>0</v>
      </c>
      <c r="Z45">
        <f t="shared" si="14"/>
        <v>335</v>
      </c>
      <c r="AA45">
        <f t="shared" si="15"/>
        <v>205</v>
      </c>
      <c r="AB45">
        <f t="shared" si="16"/>
        <v>964</v>
      </c>
      <c r="AC45">
        <f t="shared" si="17"/>
        <v>205</v>
      </c>
      <c r="AD45">
        <f t="shared" si="18"/>
        <v>351</v>
      </c>
      <c r="AE45">
        <f t="shared" si="19"/>
        <v>469</v>
      </c>
      <c r="AF45">
        <f t="shared" si="20"/>
        <v>860</v>
      </c>
    </row>
    <row r="46" spans="1:32" x14ac:dyDescent="0.35">
      <c r="A46">
        <v>39</v>
      </c>
      <c r="B46">
        <f t="shared" si="3"/>
        <v>3203.7667610601884</v>
      </c>
      <c r="C46">
        <f t="shared" si="25"/>
        <v>30.5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150.61728395061729</v>
      </c>
      <c r="N46">
        <f t="shared" si="23"/>
        <v>257.74647887323943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2792</v>
      </c>
      <c r="S46">
        <f t="shared" si="7"/>
        <v>46</v>
      </c>
      <c r="T46">
        <f t="shared" si="8"/>
        <v>0</v>
      </c>
      <c r="U46">
        <f t="shared" si="9"/>
        <v>371</v>
      </c>
      <c r="V46">
        <f t="shared" si="10"/>
        <v>0</v>
      </c>
      <c r="W46">
        <f t="shared" si="11"/>
        <v>445</v>
      </c>
      <c r="X46">
        <f t="shared" si="12"/>
        <v>0</v>
      </c>
      <c r="Y46">
        <f t="shared" si="13"/>
        <v>0</v>
      </c>
      <c r="Z46">
        <f t="shared" si="14"/>
        <v>371</v>
      </c>
      <c r="AA46">
        <f t="shared" si="15"/>
        <v>224</v>
      </c>
      <c r="AB46">
        <f t="shared" si="16"/>
        <v>1111</v>
      </c>
      <c r="AC46">
        <f t="shared" si="17"/>
        <v>224</v>
      </c>
      <c r="AD46">
        <f t="shared" si="18"/>
        <v>382</v>
      </c>
      <c r="AE46">
        <f t="shared" si="19"/>
        <v>519</v>
      </c>
      <c r="AF46">
        <f t="shared" si="20"/>
        <v>1058</v>
      </c>
    </row>
    <row r="47" spans="1:32" x14ac:dyDescent="0.35">
      <c r="A47">
        <v>40</v>
      </c>
      <c r="B47">
        <f t="shared" si="3"/>
        <v>3265.5317087711455</v>
      </c>
      <c r="C47">
        <f t="shared" si="25"/>
        <v>30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148.14814814814815</v>
      </c>
      <c r="N47">
        <f t="shared" si="23"/>
        <v>253.52112676056336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3112</v>
      </c>
      <c r="S47">
        <f t="shared" si="7"/>
        <v>50</v>
      </c>
      <c r="T47">
        <f t="shared" si="8"/>
        <v>0</v>
      </c>
      <c r="U47">
        <f t="shared" si="9"/>
        <v>415</v>
      </c>
      <c r="V47">
        <f t="shared" si="10"/>
        <v>0</v>
      </c>
      <c r="W47">
        <f t="shared" si="11"/>
        <v>497</v>
      </c>
      <c r="X47">
        <f t="shared" si="12"/>
        <v>0</v>
      </c>
      <c r="Y47">
        <f t="shared" si="13"/>
        <v>0</v>
      </c>
      <c r="Z47">
        <f t="shared" si="14"/>
        <v>415</v>
      </c>
      <c r="AA47">
        <f t="shared" si="15"/>
        <v>246</v>
      </c>
      <c r="AB47">
        <f t="shared" si="16"/>
        <v>1243</v>
      </c>
      <c r="AC47">
        <f t="shared" si="17"/>
        <v>246</v>
      </c>
      <c r="AD47">
        <f t="shared" si="18"/>
        <v>420</v>
      </c>
      <c r="AE47">
        <f t="shared" si="19"/>
        <v>580</v>
      </c>
      <c r="AF47">
        <f t="shared" si="20"/>
        <v>1302</v>
      </c>
    </row>
    <row r="48" spans="1:32" x14ac:dyDescent="0.35">
      <c r="A48">
        <v>41</v>
      </c>
      <c r="B48">
        <f t="shared" si="3"/>
        <v>3327.2966564821027</v>
      </c>
      <c r="C48">
        <f t="shared" si="25"/>
        <v>29.5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145.67901234567901</v>
      </c>
      <c r="N48">
        <f t="shared" si="23"/>
        <v>249.29577464788733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3469</v>
      </c>
      <c r="S48">
        <f t="shared" si="7"/>
        <v>55</v>
      </c>
      <c r="T48">
        <f t="shared" si="8"/>
        <v>0</v>
      </c>
      <c r="U48">
        <f t="shared" si="9"/>
        <v>464</v>
      </c>
      <c r="V48">
        <f t="shared" si="10"/>
        <v>0</v>
      </c>
      <c r="W48">
        <f t="shared" si="11"/>
        <v>556</v>
      </c>
      <c r="X48">
        <f t="shared" si="12"/>
        <v>0</v>
      </c>
      <c r="Y48">
        <f t="shared" si="13"/>
        <v>0</v>
      </c>
      <c r="Z48">
        <f t="shared" si="14"/>
        <v>464</v>
      </c>
      <c r="AA48">
        <f t="shared" si="15"/>
        <v>270</v>
      </c>
      <c r="AB48">
        <f t="shared" si="16"/>
        <v>1390</v>
      </c>
      <c r="AC48">
        <f t="shared" si="17"/>
        <v>270</v>
      </c>
      <c r="AD48">
        <f t="shared" si="18"/>
        <v>462</v>
      </c>
      <c r="AE48">
        <f t="shared" si="19"/>
        <v>649</v>
      </c>
      <c r="AF48">
        <f t="shared" si="20"/>
        <v>1588</v>
      </c>
    </row>
    <row r="49" spans="1:32" x14ac:dyDescent="0.35">
      <c r="A49">
        <v>42</v>
      </c>
      <c r="B49">
        <f t="shared" si="3"/>
        <v>3389.0616041930598</v>
      </c>
      <c r="C49">
        <f t="shared" si="25"/>
        <v>28.999999999999996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143.20987654320987</v>
      </c>
      <c r="N49">
        <f t="shared" si="23"/>
        <v>245.07042253521126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3870</v>
      </c>
      <c r="S49">
        <f t="shared" si="7"/>
        <v>61</v>
      </c>
      <c r="T49">
        <f t="shared" si="8"/>
        <v>0</v>
      </c>
      <c r="U49">
        <f t="shared" si="9"/>
        <v>519</v>
      </c>
      <c r="V49">
        <f t="shared" si="10"/>
        <v>0</v>
      </c>
      <c r="W49">
        <f t="shared" si="11"/>
        <v>622</v>
      </c>
      <c r="X49">
        <f t="shared" si="12"/>
        <v>0</v>
      </c>
      <c r="Y49">
        <f t="shared" si="13"/>
        <v>0</v>
      </c>
      <c r="Z49">
        <f t="shared" si="14"/>
        <v>519</v>
      </c>
      <c r="AA49">
        <f t="shared" si="15"/>
        <v>297</v>
      </c>
      <c r="AB49">
        <f t="shared" si="16"/>
        <v>1555</v>
      </c>
      <c r="AC49">
        <f t="shared" si="17"/>
        <v>297</v>
      </c>
      <c r="AD49">
        <f t="shared" si="18"/>
        <v>508</v>
      </c>
      <c r="AE49">
        <f t="shared" si="19"/>
        <v>726</v>
      </c>
      <c r="AF49">
        <f t="shared" si="20"/>
        <v>1925</v>
      </c>
    </row>
    <row r="50" spans="1:32" x14ac:dyDescent="0.35">
      <c r="A50">
        <v>43</v>
      </c>
      <c r="B50">
        <f t="shared" si="3"/>
        <v>3450.8265519040169</v>
      </c>
      <c r="C50">
        <f t="shared" si="25"/>
        <v>28.499999999999996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140.74074074074073</v>
      </c>
      <c r="N50">
        <f t="shared" si="23"/>
        <v>240.84507042253523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4317</v>
      </c>
      <c r="S50">
        <f t="shared" si="7"/>
        <v>67</v>
      </c>
      <c r="T50">
        <f t="shared" si="8"/>
        <v>0</v>
      </c>
      <c r="U50">
        <f t="shared" si="9"/>
        <v>580</v>
      </c>
      <c r="V50">
        <f t="shared" si="10"/>
        <v>0</v>
      </c>
      <c r="W50">
        <f t="shared" si="11"/>
        <v>696</v>
      </c>
      <c r="X50">
        <f t="shared" si="12"/>
        <v>0</v>
      </c>
      <c r="Y50">
        <f t="shared" si="13"/>
        <v>0</v>
      </c>
      <c r="Z50">
        <f t="shared" si="14"/>
        <v>580</v>
      </c>
      <c r="AA50">
        <f t="shared" si="15"/>
        <v>327</v>
      </c>
      <c r="AB50">
        <f t="shared" si="16"/>
        <v>1740</v>
      </c>
      <c r="AC50">
        <f t="shared" si="17"/>
        <v>327</v>
      </c>
      <c r="AD50">
        <f t="shared" si="18"/>
        <v>559</v>
      </c>
      <c r="AE50">
        <f t="shared" si="19"/>
        <v>812</v>
      </c>
      <c r="AF50">
        <f t="shared" si="20"/>
        <v>2319</v>
      </c>
    </row>
    <row r="51" spans="1:32" x14ac:dyDescent="0.35">
      <c r="A51">
        <v>44</v>
      </c>
      <c r="B51">
        <f t="shared" si="3"/>
        <v>3512.5914996149741</v>
      </c>
      <c r="C51">
        <f t="shared" si="25"/>
        <v>28.000000000000004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138.27160493827159</v>
      </c>
      <c r="N51">
        <f t="shared" si="23"/>
        <v>236.61971830985914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4815</v>
      </c>
      <c r="S51">
        <f t="shared" si="7"/>
        <v>73</v>
      </c>
      <c r="T51">
        <f t="shared" si="8"/>
        <v>0</v>
      </c>
      <c r="U51">
        <f t="shared" si="9"/>
        <v>649</v>
      </c>
      <c r="V51">
        <f t="shared" si="10"/>
        <v>0</v>
      </c>
      <c r="W51">
        <f t="shared" si="11"/>
        <v>779</v>
      </c>
      <c r="X51">
        <f t="shared" si="12"/>
        <v>0</v>
      </c>
      <c r="Y51">
        <f t="shared" si="13"/>
        <v>0</v>
      </c>
      <c r="Z51">
        <f t="shared" si="14"/>
        <v>649</v>
      </c>
      <c r="AA51">
        <f t="shared" si="15"/>
        <v>359</v>
      </c>
      <c r="AB51">
        <f t="shared" si="16"/>
        <v>1947</v>
      </c>
      <c r="AC51">
        <f t="shared" si="17"/>
        <v>359</v>
      </c>
      <c r="AD51">
        <f t="shared" si="18"/>
        <v>615</v>
      </c>
      <c r="AE51">
        <f t="shared" si="19"/>
        <v>909</v>
      </c>
      <c r="AF51">
        <f t="shared" si="20"/>
        <v>2781</v>
      </c>
    </row>
    <row r="52" spans="1:32" x14ac:dyDescent="0.35">
      <c r="A52">
        <v>45</v>
      </c>
      <c r="B52">
        <f t="shared" si="3"/>
        <v>3574.3564473259312</v>
      </c>
      <c r="C52">
        <f t="shared" si="25"/>
        <v>27.500000000000004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135.80246913580248</v>
      </c>
      <c r="N52">
        <f t="shared" si="23"/>
        <v>232.39436619718307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5376</v>
      </c>
      <c r="S52">
        <f t="shared" si="7"/>
        <v>80</v>
      </c>
      <c r="T52">
        <f t="shared" si="8"/>
        <v>0</v>
      </c>
      <c r="U52">
        <f t="shared" si="9"/>
        <v>727</v>
      </c>
      <c r="V52">
        <f t="shared" si="10"/>
        <v>0</v>
      </c>
      <c r="W52">
        <f t="shared" si="11"/>
        <v>872</v>
      </c>
      <c r="X52">
        <f t="shared" si="12"/>
        <v>0</v>
      </c>
      <c r="Y52">
        <f t="shared" si="13"/>
        <v>0</v>
      </c>
      <c r="Z52">
        <f t="shared" si="14"/>
        <v>727</v>
      </c>
      <c r="AA52">
        <f t="shared" si="15"/>
        <v>395</v>
      </c>
      <c r="AB52">
        <f t="shared" si="16"/>
        <v>2180</v>
      </c>
      <c r="AC52">
        <f t="shared" si="17"/>
        <v>395</v>
      </c>
      <c r="AD52">
        <f t="shared" si="18"/>
        <v>676</v>
      </c>
      <c r="AE52">
        <f t="shared" si="19"/>
        <v>1018</v>
      </c>
      <c r="AF52">
        <f t="shared" si="20"/>
        <v>3322</v>
      </c>
    </row>
    <row r="53" spans="1:32" x14ac:dyDescent="0.35">
      <c r="A53">
        <v>46</v>
      </c>
      <c r="B53">
        <f t="shared" si="3"/>
        <v>3636.1213950368879</v>
      </c>
      <c r="C53">
        <f t="shared" si="25"/>
        <v>27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133.33333333333331</v>
      </c>
      <c r="N53">
        <f t="shared" si="23"/>
        <v>228.16901408450704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6002</v>
      </c>
      <c r="S53">
        <f t="shared" si="7"/>
        <v>88</v>
      </c>
      <c r="T53">
        <f t="shared" si="8"/>
        <v>0</v>
      </c>
      <c r="U53">
        <f t="shared" si="9"/>
        <v>814</v>
      </c>
      <c r="V53">
        <f t="shared" si="10"/>
        <v>0</v>
      </c>
      <c r="W53">
        <f t="shared" si="11"/>
        <v>977</v>
      </c>
      <c r="X53">
        <f t="shared" si="12"/>
        <v>0</v>
      </c>
      <c r="Y53">
        <f t="shared" si="13"/>
        <v>0</v>
      </c>
      <c r="Z53">
        <f t="shared" si="14"/>
        <v>814</v>
      </c>
      <c r="AA53">
        <f t="shared" si="15"/>
        <v>434</v>
      </c>
      <c r="AB53">
        <f t="shared" si="16"/>
        <v>2441</v>
      </c>
      <c r="AC53">
        <f t="shared" si="17"/>
        <v>434</v>
      </c>
      <c r="AD53">
        <f t="shared" si="18"/>
        <v>743</v>
      </c>
      <c r="AE53">
        <f t="shared" si="19"/>
        <v>1140</v>
      </c>
      <c r="AF53">
        <f t="shared" si="20"/>
        <v>3952</v>
      </c>
    </row>
    <row r="54" spans="1:32" x14ac:dyDescent="0.35">
      <c r="A54">
        <v>47</v>
      </c>
      <c r="B54">
        <f t="shared" si="3"/>
        <v>3697.8863427478445</v>
      </c>
      <c r="C54">
        <f t="shared" si="25"/>
        <v>26.5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130.8641975308642</v>
      </c>
      <c r="N54">
        <f t="shared" si="23"/>
        <v>223.94366197183098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6706</v>
      </c>
      <c r="S54">
        <f t="shared" si="7"/>
        <v>97</v>
      </c>
      <c r="T54">
        <f t="shared" si="8"/>
        <v>0</v>
      </c>
      <c r="U54">
        <f t="shared" si="9"/>
        <v>912</v>
      </c>
      <c r="V54">
        <f t="shared" si="10"/>
        <v>0</v>
      </c>
      <c r="W54">
        <f t="shared" si="11"/>
        <v>1094</v>
      </c>
      <c r="X54">
        <f t="shared" si="12"/>
        <v>0</v>
      </c>
      <c r="Y54">
        <f t="shared" si="13"/>
        <v>0</v>
      </c>
      <c r="Z54">
        <f t="shared" si="14"/>
        <v>912</v>
      </c>
      <c r="AA54">
        <f t="shared" si="15"/>
        <v>478</v>
      </c>
      <c r="AB54">
        <f t="shared" si="16"/>
        <v>2735</v>
      </c>
      <c r="AC54">
        <f t="shared" si="17"/>
        <v>478</v>
      </c>
      <c r="AD54">
        <f t="shared" si="18"/>
        <v>817</v>
      </c>
      <c r="AE54">
        <f t="shared" si="19"/>
        <v>1276</v>
      </c>
      <c r="AF54">
        <f t="shared" si="20"/>
        <v>4687</v>
      </c>
    </row>
    <row r="55" spans="1:32" x14ac:dyDescent="0.35">
      <c r="A55">
        <v>48</v>
      </c>
      <c r="B55">
        <f t="shared" si="3"/>
        <v>3759.6512904588017</v>
      </c>
      <c r="C55">
        <f t="shared" si="25"/>
        <v>26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128.39506172839506</v>
      </c>
      <c r="N55">
        <f t="shared" si="23"/>
        <v>219.71830985915494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107</v>
      </c>
      <c r="T55">
        <f t="shared" si="8"/>
        <v>0</v>
      </c>
      <c r="U55">
        <f t="shared" si="9"/>
        <v>1022</v>
      </c>
      <c r="V55">
        <f t="shared" si="10"/>
        <v>0</v>
      </c>
      <c r="W55">
        <f t="shared" si="11"/>
        <v>1226</v>
      </c>
      <c r="X55">
        <f t="shared" si="12"/>
        <v>0</v>
      </c>
      <c r="Y55">
        <f t="shared" si="13"/>
        <v>0</v>
      </c>
      <c r="Z55">
        <f t="shared" si="14"/>
        <v>1022</v>
      </c>
      <c r="AA55">
        <f t="shared" si="15"/>
        <v>525</v>
      </c>
      <c r="AB55">
        <f t="shared" si="16"/>
        <v>3064</v>
      </c>
      <c r="AC55">
        <f t="shared" si="17"/>
        <v>525</v>
      </c>
      <c r="AD55">
        <f t="shared" si="18"/>
        <v>898</v>
      </c>
      <c r="AE55">
        <f t="shared" si="19"/>
        <v>1430</v>
      </c>
      <c r="AF55">
        <f t="shared" si="20"/>
        <v>5544</v>
      </c>
    </row>
    <row r="56" spans="1:32" x14ac:dyDescent="0.35">
      <c r="A56">
        <v>49</v>
      </c>
      <c r="B56">
        <f t="shared" si="3"/>
        <v>3821.4162381697588</v>
      </c>
      <c r="C56">
        <f t="shared" si="25"/>
        <v>25.5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125.92592592592592</v>
      </c>
      <c r="N56">
        <f t="shared" si="23"/>
        <v>215.49295774647888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8368</v>
      </c>
      <c r="S56">
        <f t="shared" si="7"/>
        <v>117</v>
      </c>
      <c r="T56">
        <f t="shared" si="8"/>
        <v>0</v>
      </c>
      <c r="U56">
        <f t="shared" si="9"/>
        <v>1145</v>
      </c>
      <c r="V56">
        <f t="shared" si="10"/>
        <v>0</v>
      </c>
      <c r="W56">
        <f t="shared" si="11"/>
        <v>1374</v>
      </c>
      <c r="X56">
        <f t="shared" si="12"/>
        <v>0</v>
      </c>
      <c r="Y56">
        <f t="shared" si="13"/>
        <v>0</v>
      </c>
      <c r="Z56">
        <f t="shared" si="14"/>
        <v>1145</v>
      </c>
      <c r="AA56">
        <f t="shared" si="15"/>
        <v>577</v>
      </c>
      <c r="AB56">
        <f t="shared" si="16"/>
        <v>3433</v>
      </c>
      <c r="AC56">
        <f t="shared" si="17"/>
        <v>577</v>
      </c>
      <c r="AD56">
        <f t="shared" si="18"/>
        <v>987</v>
      </c>
      <c r="AE56">
        <f t="shared" si="19"/>
        <v>1603</v>
      </c>
      <c r="AF56">
        <f t="shared" si="20"/>
        <v>6539</v>
      </c>
    </row>
    <row r="57" spans="1:32" x14ac:dyDescent="0.35">
      <c r="A57">
        <v>50</v>
      </c>
      <c r="B57">
        <f t="shared" si="3"/>
        <v>3883.1811858807164</v>
      </c>
      <c r="C57">
        <f t="shared" si="25"/>
        <v>25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123.45679012345678</v>
      </c>
      <c r="N57">
        <f t="shared" si="23"/>
        <v>211.26760563380282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9352</v>
      </c>
      <c r="S57">
        <f t="shared" si="7"/>
        <v>129</v>
      </c>
      <c r="T57">
        <f t="shared" si="8"/>
        <v>0</v>
      </c>
      <c r="U57">
        <f t="shared" si="9"/>
        <v>1283</v>
      </c>
      <c r="V57">
        <f t="shared" si="10"/>
        <v>0</v>
      </c>
      <c r="W57">
        <f t="shared" si="11"/>
        <v>1540</v>
      </c>
      <c r="X57">
        <f t="shared" si="12"/>
        <v>0</v>
      </c>
      <c r="Y57">
        <f t="shared" si="13"/>
        <v>0</v>
      </c>
      <c r="Z57">
        <f t="shared" si="14"/>
        <v>1283</v>
      </c>
      <c r="AA57">
        <f t="shared" si="15"/>
        <v>634</v>
      </c>
      <c r="AB57">
        <f t="shared" si="16"/>
        <v>3849</v>
      </c>
      <c r="AC57">
        <f t="shared" si="17"/>
        <v>634</v>
      </c>
      <c r="AD57">
        <f t="shared" si="18"/>
        <v>1084</v>
      </c>
      <c r="AE57">
        <f t="shared" si="19"/>
        <v>1796</v>
      </c>
      <c r="AF57">
        <f t="shared" si="20"/>
        <v>7697</v>
      </c>
    </row>
    <row r="58" spans="1:32" x14ac:dyDescent="0.35">
      <c r="A58">
        <v>51</v>
      </c>
      <c r="B58">
        <f t="shared" si="3"/>
        <v>3944.9461335916731</v>
      </c>
      <c r="C58">
        <f t="shared" si="25"/>
        <v>24.5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120.98765432098766</v>
      </c>
      <c r="N58">
        <f t="shared" si="23"/>
        <v>207.04225352112675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10454</v>
      </c>
      <c r="S58">
        <f t="shared" si="7"/>
        <v>141</v>
      </c>
      <c r="T58">
        <f t="shared" si="8"/>
        <v>0</v>
      </c>
      <c r="U58">
        <f t="shared" si="9"/>
        <v>1439</v>
      </c>
      <c r="V58">
        <f t="shared" si="10"/>
        <v>0</v>
      </c>
      <c r="W58">
        <f t="shared" si="11"/>
        <v>1726</v>
      </c>
      <c r="X58">
        <f t="shared" si="12"/>
        <v>0</v>
      </c>
      <c r="Y58">
        <f t="shared" si="13"/>
        <v>0</v>
      </c>
      <c r="Z58">
        <f t="shared" si="14"/>
        <v>1439</v>
      </c>
      <c r="AA58">
        <f t="shared" si="15"/>
        <v>697</v>
      </c>
      <c r="AB58">
        <f t="shared" si="16"/>
        <v>4315</v>
      </c>
      <c r="AC58">
        <f t="shared" si="17"/>
        <v>697</v>
      </c>
      <c r="AD58">
        <f t="shared" si="18"/>
        <v>1192</v>
      </c>
      <c r="AE58">
        <f t="shared" si="19"/>
        <v>2014</v>
      </c>
      <c r="AF58">
        <f t="shared" si="20"/>
        <v>9041</v>
      </c>
    </row>
    <row r="59" spans="1:32" x14ac:dyDescent="0.35">
      <c r="A59">
        <v>52</v>
      </c>
      <c r="B59">
        <f t="shared" si="3"/>
        <v>4006.7110813026302</v>
      </c>
      <c r="C59">
        <f t="shared" si="25"/>
        <v>24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118.5185185185185</v>
      </c>
      <c r="N59">
        <f t="shared" si="23"/>
        <v>202.81690140845069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11686</v>
      </c>
      <c r="S59">
        <f t="shared" si="7"/>
        <v>155</v>
      </c>
      <c r="T59">
        <f t="shared" si="8"/>
        <v>0</v>
      </c>
      <c r="U59">
        <f t="shared" si="9"/>
        <v>1613</v>
      </c>
      <c r="V59">
        <f t="shared" si="10"/>
        <v>0</v>
      </c>
      <c r="W59">
        <f t="shared" si="11"/>
        <v>1936</v>
      </c>
      <c r="X59">
        <f t="shared" si="12"/>
        <v>0</v>
      </c>
      <c r="Y59">
        <f t="shared" si="13"/>
        <v>0</v>
      </c>
      <c r="Z59">
        <f t="shared" si="14"/>
        <v>1613</v>
      </c>
      <c r="AA59">
        <f t="shared" si="15"/>
        <v>765</v>
      </c>
      <c r="AB59">
        <f t="shared" si="16"/>
        <v>4839</v>
      </c>
      <c r="AC59">
        <f t="shared" si="17"/>
        <v>765</v>
      </c>
      <c r="AD59">
        <f t="shared" si="18"/>
        <v>1309</v>
      </c>
      <c r="AE59">
        <f t="shared" si="19"/>
        <v>2259</v>
      </c>
      <c r="AF59">
        <f t="shared" si="20"/>
        <v>10599</v>
      </c>
    </row>
    <row r="60" spans="1:32" x14ac:dyDescent="0.35">
      <c r="A60">
        <v>53</v>
      </c>
      <c r="B60">
        <f t="shared" si="3"/>
        <v>4068.4760290135878</v>
      </c>
      <c r="C60">
        <f t="shared" si="25"/>
        <v>23.5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116.04938271604939</v>
      </c>
      <c r="N60">
        <f t="shared" si="23"/>
        <v>198.59154929577466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13070</v>
      </c>
      <c r="S60">
        <f t="shared" si="7"/>
        <v>171</v>
      </c>
      <c r="T60">
        <f t="shared" si="8"/>
        <v>0</v>
      </c>
      <c r="U60">
        <f t="shared" si="9"/>
        <v>1810</v>
      </c>
      <c r="V60">
        <f t="shared" si="10"/>
        <v>0</v>
      </c>
      <c r="W60">
        <f t="shared" si="11"/>
        <v>2171</v>
      </c>
      <c r="X60">
        <f t="shared" si="12"/>
        <v>0</v>
      </c>
      <c r="Y60">
        <f t="shared" si="13"/>
        <v>0</v>
      </c>
      <c r="Z60">
        <f t="shared" si="14"/>
        <v>1810</v>
      </c>
      <c r="AA60">
        <f t="shared" si="15"/>
        <v>840</v>
      </c>
      <c r="AB60">
        <f t="shared" si="16"/>
        <v>5428</v>
      </c>
      <c r="AC60">
        <f t="shared" si="17"/>
        <v>840</v>
      </c>
      <c r="AD60">
        <f t="shared" si="18"/>
        <v>1438</v>
      </c>
      <c r="AE60">
        <f t="shared" si="19"/>
        <v>2533</v>
      </c>
      <c r="AF60">
        <f t="shared" si="20"/>
        <v>12406</v>
      </c>
    </row>
    <row r="61" spans="1:32" x14ac:dyDescent="0.35">
      <c r="A61">
        <v>54</v>
      </c>
      <c r="B61">
        <f t="shared" si="3"/>
        <v>4130.2409767245445</v>
      </c>
      <c r="C61">
        <f t="shared" si="25"/>
        <v>23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113.58024691358024</v>
      </c>
      <c r="N61">
        <f t="shared" si="23"/>
        <v>194.36619718309859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14619</v>
      </c>
      <c r="S61">
        <f t="shared" si="7"/>
        <v>187</v>
      </c>
      <c r="T61">
        <f t="shared" si="8"/>
        <v>0</v>
      </c>
      <c r="U61">
        <f t="shared" si="9"/>
        <v>2030</v>
      </c>
      <c r="V61">
        <f t="shared" si="10"/>
        <v>0</v>
      </c>
      <c r="W61">
        <f t="shared" si="11"/>
        <v>2436</v>
      </c>
      <c r="X61">
        <f t="shared" si="12"/>
        <v>0</v>
      </c>
      <c r="Y61">
        <f t="shared" si="13"/>
        <v>0</v>
      </c>
      <c r="Z61">
        <f t="shared" si="14"/>
        <v>2030</v>
      </c>
      <c r="AA61">
        <f t="shared" si="15"/>
        <v>923</v>
      </c>
      <c r="AB61">
        <f t="shared" si="16"/>
        <v>6090</v>
      </c>
      <c r="AC61">
        <f t="shared" si="17"/>
        <v>923</v>
      </c>
      <c r="AD61">
        <f t="shared" si="18"/>
        <v>1579</v>
      </c>
      <c r="AE61">
        <f t="shared" si="19"/>
        <v>2842</v>
      </c>
      <c r="AF61">
        <f t="shared" si="20"/>
        <v>14499</v>
      </c>
    </row>
    <row r="62" spans="1:32" x14ac:dyDescent="0.35">
      <c r="A62">
        <v>55</v>
      </c>
      <c r="B62">
        <f t="shared" si="3"/>
        <v>4192.0059244355016</v>
      </c>
      <c r="C62">
        <f t="shared" si="25"/>
        <v>22.5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111.11111111111111</v>
      </c>
      <c r="N62">
        <f t="shared" si="23"/>
        <v>190.14084507042256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16355</v>
      </c>
      <c r="S62">
        <f t="shared" si="7"/>
        <v>205</v>
      </c>
      <c r="T62">
        <f t="shared" si="8"/>
        <v>0</v>
      </c>
      <c r="U62">
        <f t="shared" si="9"/>
        <v>2278</v>
      </c>
      <c r="V62">
        <f t="shared" si="10"/>
        <v>0</v>
      </c>
      <c r="W62">
        <f t="shared" si="11"/>
        <v>2734</v>
      </c>
      <c r="X62">
        <f t="shared" si="12"/>
        <v>0</v>
      </c>
      <c r="Y62">
        <f t="shared" si="13"/>
        <v>0</v>
      </c>
      <c r="Z62">
        <f t="shared" si="14"/>
        <v>2278</v>
      </c>
      <c r="AA62">
        <f t="shared" si="15"/>
        <v>1013</v>
      </c>
      <c r="AB62">
        <f t="shared" si="16"/>
        <v>6834</v>
      </c>
      <c r="AC62">
        <f t="shared" si="17"/>
        <v>1013</v>
      </c>
      <c r="AD62">
        <f t="shared" si="18"/>
        <v>1733</v>
      </c>
      <c r="AE62">
        <f t="shared" si="19"/>
        <v>3189</v>
      </c>
      <c r="AF62">
        <f t="shared" si="20"/>
        <v>16921</v>
      </c>
    </row>
    <row r="63" spans="1:32" x14ac:dyDescent="0.35">
      <c r="A63">
        <v>56</v>
      </c>
      <c r="B63">
        <f t="shared" si="3"/>
        <v>4253.7708721464587</v>
      </c>
      <c r="C63">
        <f t="shared" si="25"/>
        <v>22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108.64197530864197</v>
      </c>
      <c r="N63">
        <f t="shared" si="23"/>
        <v>185.91549295774647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18299</v>
      </c>
      <c r="S63">
        <f t="shared" si="7"/>
        <v>225</v>
      </c>
      <c r="T63">
        <f t="shared" si="8"/>
        <v>0</v>
      </c>
      <c r="U63">
        <f t="shared" si="9"/>
        <v>2557</v>
      </c>
      <c r="V63">
        <f t="shared" si="10"/>
        <v>0</v>
      </c>
      <c r="W63">
        <f t="shared" si="11"/>
        <v>3068</v>
      </c>
      <c r="X63">
        <f t="shared" si="12"/>
        <v>0</v>
      </c>
      <c r="Y63">
        <f t="shared" si="13"/>
        <v>0</v>
      </c>
      <c r="Z63">
        <f t="shared" si="14"/>
        <v>2557</v>
      </c>
      <c r="AA63">
        <f t="shared" si="15"/>
        <v>1111</v>
      </c>
      <c r="AB63">
        <f t="shared" si="16"/>
        <v>7670</v>
      </c>
      <c r="AC63">
        <f t="shared" si="17"/>
        <v>1111</v>
      </c>
      <c r="AD63">
        <f t="shared" si="18"/>
        <v>1902</v>
      </c>
      <c r="AE63">
        <f t="shared" si="19"/>
        <v>3580</v>
      </c>
      <c r="AF63">
        <f t="shared" si="20"/>
        <v>19722</v>
      </c>
    </row>
    <row r="64" spans="1:32" x14ac:dyDescent="0.35">
      <c r="A64">
        <v>57</v>
      </c>
      <c r="B64">
        <f t="shared" si="3"/>
        <v>4315.5358198574158</v>
      </c>
      <c r="C64">
        <f t="shared" si="25"/>
        <v>21.5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106.17283950617285</v>
      </c>
      <c r="N64">
        <f t="shared" si="23"/>
        <v>181.6901408450704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20483</v>
      </c>
      <c r="S64">
        <f t="shared" si="7"/>
        <v>247</v>
      </c>
      <c r="T64">
        <f t="shared" si="8"/>
        <v>0</v>
      </c>
      <c r="U64">
        <f t="shared" si="9"/>
        <v>2871</v>
      </c>
      <c r="V64">
        <f t="shared" si="10"/>
        <v>0</v>
      </c>
      <c r="W64">
        <f t="shared" si="11"/>
        <v>3445</v>
      </c>
      <c r="X64">
        <f t="shared" si="12"/>
        <v>0</v>
      </c>
      <c r="Y64">
        <f t="shared" si="13"/>
        <v>0</v>
      </c>
      <c r="Z64">
        <f t="shared" si="14"/>
        <v>2871</v>
      </c>
      <c r="AA64">
        <f t="shared" si="15"/>
        <v>1219</v>
      </c>
      <c r="AB64">
        <f t="shared" si="16"/>
        <v>8611</v>
      </c>
      <c r="AC64">
        <f t="shared" si="17"/>
        <v>1219</v>
      </c>
      <c r="AD64">
        <f t="shared" si="18"/>
        <v>2086</v>
      </c>
      <c r="AE64">
        <f t="shared" si="19"/>
        <v>4019</v>
      </c>
      <c r="AF64">
        <f t="shared" si="20"/>
        <v>22961</v>
      </c>
    </row>
    <row r="65" spans="1:32" x14ac:dyDescent="0.35">
      <c r="A65">
        <v>58</v>
      </c>
      <c r="B65">
        <f t="shared" si="3"/>
        <v>4377.300767568373</v>
      </c>
      <c r="C65">
        <f t="shared" si="25"/>
        <v>21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103.7037037037037</v>
      </c>
      <c r="N65">
        <f t="shared" si="23"/>
        <v>177.46478873239437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22927</v>
      </c>
      <c r="S65">
        <f t="shared" si="7"/>
        <v>271</v>
      </c>
      <c r="T65">
        <f t="shared" si="8"/>
        <v>0</v>
      </c>
      <c r="U65">
        <f t="shared" si="9"/>
        <v>3223</v>
      </c>
      <c r="V65">
        <f t="shared" si="10"/>
        <v>0</v>
      </c>
      <c r="W65">
        <f t="shared" si="11"/>
        <v>3868</v>
      </c>
      <c r="X65">
        <f t="shared" si="12"/>
        <v>0</v>
      </c>
      <c r="Y65">
        <f t="shared" si="13"/>
        <v>0</v>
      </c>
      <c r="Z65">
        <f t="shared" si="14"/>
        <v>3223</v>
      </c>
      <c r="AA65">
        <f t="shared" si="15"/>
        <v>1337</v>
      </c>
      <c r="AB65">
        <f t="shared" si="16"/>
        <v>9668</v>
      </c>
      <c r="AC65">
        <f t="shared" si="17"/>
        <v>1337</v>
      </c>
      <c r="AD65">
        <f t="shared" si="18"/>
        <v>2288</v>
      </c>
      <c r="AE65">
        <f t="shared" si="19"/>
        <v>4512</v>
      </c>
      <c r="AF65">
        <f t="shared" si="20"/>
        <v>26702</v>
      </c>
    </row>
    <row r="66" spans="1:32" x14ac:dyDescent="0.35">
      <c r="A66">
        <v>59</v>
      </c>
      <c r="B66">
        <f t="shared" si="3"/>
        <v>4439.0657152793301</v>
      </c>
      <c r="C66">
        <f t="shared" si="25"/>
        <v>20.5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101.23456790123457</v>
      </c>
      <c r="N66">
        <f t="shared" si="23"/>
        <v>173.2394366197183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25670</v>
      </c>
      <c r="S66">
        <f t="shared" si="7"/>
        <v>297</v>
      </c>
      <c r="T66">
        <f t="shared" si="8"/>
        <v>0</v>
      </c>
      <c r="U66">
        <f t="shared" si="9"/>
        <v>3620</v>
      </c>
      <c r="V66">
        <f t="shared" si="10"/>
        <v>0</v>
      </c>
      <c r="W66">
        <f t="shared" si="11"/>
        <v>4343</v>
      </c>
      <c r="X66">
        <f t="shared" si="12"/>
        <v>0</v>
      </c>
      <c r="Y66">
        <f t="shared" si="13"/>
        <v>0</v>
      </c>
      <c r="Z66">
        <f t="shared" si="14"/>
        <v>3620</v>
      </c>
      <c r="AA66">
        <f t="shared" si="15"/>
        <v>1466</v>
      </c>
      <c r="AB66">
        <f t="shared" si="16"/>
        <v>10858</v>
      </c>
      <c r="AC66">
        <f t="shared" si="17"/>
        <v>1466</v>
      </c>
      <c r="AD66">
        <f t="shared" si="18"/>
        <v>2508</v>
      </c>
      <c r="AE66">
        <f t="shared" si="19"/>
        <v>5067</v>
      </c>
      <c r="AF66">
        <f t="shared" si="20"/>
        <v>31022</v>
      </c>
    </row>
    <row r="67" spans="1:32" x14ac:dyDescent="0.35">
      <c r="A67">
        <v>60</v>
      </c>
      <c r="B67">
        <f t="shared" si="3"/>
        <v>4500.8306629902872</v>
      </c>
      <c r="C67">
        <f t="shared" si="25"/>
        <v>20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98.76543209876543</v>
      </c>
      <c r="N67">
        <f t="shared" si="23"/>
        <v>169.01408450704227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28747</v>
      </c>
      <c r="S67">
        <f t="shared" si="7"/>
        <v>326</v>
      </c>
      <c r="T67">
        <f t="shared" si="8"/>
        <v>0</v>
      </c>
      <c r="U67">
        <f t="shared" si="9"/>
        <v>4066</v>
      </c>
      <c r="V67">
        <f t="shared" si="10"/>
        <v>0</v>
      </c>
      <c r="W67">
        <f t="shared" si="11"/>
        <v>4879</v>
      </c>
      <c r="X67">
        <f t="shared" si="12"/>
        <v>0</v>
      </c>
      <c r="Y67">
        <f t="shared" si="13"/>
        <v>0</v>
      </c>
      <c r="Z67">
        <f t="shared" si="14"/>
        <v>4066</v>
      </c>
      <c r="AA67">
        <f t="shared" si="15"/>
        <v>1607</v>
      </c>
      <c r="AB67">
        <f t="shared" si="16"/>
        <v>12196</v>
      </c>
      <c r="AC67">
        <f t="shared" si="17"/>
        <v>1607</v>
      </c>
      <c r="AD67">
        <f t="shared" si="18"/>
        <v>2749</v>
      </c>
      <c r="AE67">
        <f t="shared" si="19"/>
        <v>5692</v>
      </c>
      <c r="AF67">
        <f t="shared" si="20"/>
        <v>36007</v>
      </c>
    </row>
    <row r="68" spans="1:32" x14ac:dyDescent="0.35">
      <c r="A68">
        <v>61</v>
      </c>
      <c r="B68">
        <f t="shared" si="3"/>
        <v>4562.5956107012444</v>
      </c>
      <c r="C68">
        <f t="shared" si="25"/>
        <v>19.5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96.296296296296291</v>
      </c>
      <c r="N68">
        <f t="shared" si="23"/>
        <v>164.78873239436621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32196</v>
      </c>
      <c r="S68">
        <f t="shared" si="7"/>
        <v>357</v>
      </c>
      <c r="T68">
        <f t="shared" si="8"/>
        <v>0</v>
      </c>
      <c r="U68">
        <f t="shared" si="9"/>
        <v>4568</v>
      </c>
      <c r="V68">
        <f t="shared" si="10"/>
        <v>0</v>
      </c>
      <c r="W68">
        <f t="shared" si="11"/>
        <v>5481</v>
      </c>
      <c r="X68">
        <f t="shared" si="12"/>
        <v>0</v>
      </c>
      <c r="Y68">
        <f t="shared" si="13"/>
        <v>0</v>
      </c>
      <c r="Z68">
        <f t="shared" si="14"/>
        <v>4568</v>
      </c>
      <c r="AA68">
        <f t="shared" si="15"/>
        <v>1760</v>
      </c>
      <c r="AB68">
        <f t="shared" si="16"/>
        <v>13702</v>
      </c>
      <c r="AC68">
        <f t="shared" si="17"/>
        <v>1760</v>
      </c>
      <c r="AD68">
        <f t="shared" si="18"/>
        <v>3011</v>
      </c>
      <c r="AE68">
        <f t="shared" si="19"/>
        <v>6395</v>
      </c>
      <c r="AF68">
        <f t="shared" si="20"/>
        <v>41758</v>
      </c>
    </row>
    <row r="69" spans="1:32" x14ac:dyDescent="0.35">
      <c r="A69">
        <v>62</v>
      </c>
      <c r="B69">
        <f t="shared" si="3"/>
        <v>4624.3605584122015</v>
      </c>
      <c r="C69">
        <f t="shared" si="25"/>
        <v>19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93.827160493827151</v>
      </c>
      <c r="N69">
        <f t="shared" si="23"/>
        <v>160.56338028169012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36064</v>
      </c>
      <c r="S69">
        <f t="shared" si="7"/>
        <v>391</v>
      </c>
      <c r="T69">
        <f t="shared" si="8"/>
        <v>0</v>
      </c>
      <c r="U69">
        <f t="shared" si="9"/>
        <v>5132</v>
      </c>
      <c r="V69">
        <f t="shared" si="10"/>
        <v>0</v>
      </c>
      <c r="W69">
        <f t="shared" si="11"/>
        <v>6159</v>
      </c>
      <c r="X69">
        <f t="shared" si="12"/>
        <v>0</v>
      </c>
      <c r="Y69">
        <f t="shared" si="13"/>
        <v>0</v>
      </c>
      <c r="Z69">
        <f t="shared" si="14"/>
        <v>5132</v>
      </c>
      <c r="AA69">
        <f t="shared" si="15"/>
        <v>1927</v>
      </c>
      <c r="AB69">
        <f t="shared" si="16"/>
        <v>15396</v>
      </c>
      <c r="AC69">
        <f t="shared" si="17"/>
        <v>1927</v>
      </c>
      <c r="AD69">
        <f t="shared" si="18"/>
        <v>3297</v>
      </c>
      <c r="AE69">
        <f t="shared" si="19"/>
        <v>7185</v>
      </c>
      <c r="AF69">
        <f t="shared" si="20"/>
        <v>48388</v>
      </c>
    </row>
    <row r="70" spans="1:32" x14ac:dyDescent="0.35">
      <c r="A70">
        <v>63</v>
      </c>
      <c r="B70">
        <f t="shared" si="3"/>
        <v>4686.1255061231586</v>
      </c>
      <c r="C70">
        <f t="shared" si="25"/>
        <v>18.5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91.358024691358025</v>
      </c>
      <c r="N70">
        <f t="shared" si="23"/>
        <v>156.33802816901408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40404</v>
      </c>
      <c r="S70">
        <f t="shared" si="7"/>
        <v>427</v>
      </c>
      <c r="T70">
        <f t="shared" si="8"/>
        <v>0</v>
      </c>
      <c r="U70">
        <f t="shared" si="9"/>
        <v>5768</v>
      </c>
      <c r="V70">
        <f t="shared" si="10"/>
        <v>0</v>
      </c>
      <c r="W70">
        <f t="shared" si="11"/>
        <v>6922</v>
      </c>
      <c r="X70">
        <f t="shared" si="12"/>
        <v>0</v>
      </c>
      <c r="Y70">
        <f t="shared" si="13"/>
        <v>0</v>
      </c>
      <c r="Z70">
        <f t="shared" si="14"/>
        <v>5768</v>
      </c>
      <c r="AA70">
        <f t="shared" si="15"/>
        <v>2108</v>
      </c>
      <c r="AB70">
        <f t="shared" si="16"/>
        <v>17303</v>
      </c>
      <c r="AC70">
        <f t="shared" si="17"/>
        <v>2108</v>
      </c>
      <c r="AD70">
        <f t="shared" si="18"/>
        <v>3607</v>
      </c>
      <c r="AE70">
        <f t="shared" si="19"/>
        <v>8075</v>
      </c>
      <c r="AF70">
        <f t="shared" si="20"/>
        <v>56029</v>
      </c>
    </row>
    <row r="71" spans="1:32" x14ac:dyDescent="0.35">
      <c r="A71">
        <v>64</v>
      </c>
      <c r="B71">
        <f t="shared" si="3"/>
        <v>4747.8904538341158</v>
      </c>
      <c r="C71">
        <f t="shared" si="25"/>
        <v>18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88.888888888888886</v>
      </c>
      <c r="N71">
        <f t="shared" si="23"/>
        <v>152.11267605633802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45277</v>
      </c>
      <c r="S71">
        <f t="shared" si="7"/>
        <v>467</v>
      </c>
      <c r="T71">
        <f t="shared" si="8"/>
        <v>0</v>
      </c>
      <c r="U71">
        <f t="shared" si="9"/>
        <v>6484</v>
      </c>
      <c r="V71">
        <f t="shared" si="10"/>
        <v>0</v>
      </c>
      <c r="W71">
        <f t="shared" si="11"/>
        <v>7780</v>
      </c>
      <c r="X71">
        <f t="shared" si="12"/>
        <v>0</v>
      </c>
      <c r="Y71">
        <f t="shared" si="13"/>
        <v>0</v>
      </c>
      <c r="Z71">
        <f t="shared" si="14"/>
        <v>6484</v>
      </c>
      <c r="AA71">
        <f t="shared" si="15"/>
        <v>2306</v>
      </c>
      <c r="AB71">
        <f t="shared" si="16"/>
        <v>19450</v>
      </c>
      <c r="AC71">
        <f t="shared" si="17"/>
        <v>2306</v>
      </c>
      <c r="AD71">
        <f t="shared" si="18"/>
        <v>3945</v>
      </c>
      <c r="AE71">
        <f t="shared" si="19"/>
        <v>9077</v>
      </c>
      <c r="AF71">
        <f t="shared" si="20"/>
        <v>64832</v>
      </c>
    </row>
    <row r="72" spans="1:32" x14ac:dyDescent="0.35">
      <c r="A72">
        <v>65</v>
      </c>
      <c r="B72">
        <f t="shared" si="3"/>
        <v>4809.6554015450729</v>
      </c>
      <c r="C72">
        <f t="shared" ref="C72:C106" si="28">IF(OR($A72&lt;C$1,$A72&gt;C$5),0,IF(AND($A72&gt;=C$1,$A72&lt;C$2),($A72+1-C$1)/(C$2-C$1)*C$3,IF(AND($A72&gt;=C$4,$A72&lt;=C$5),(C$5-$A72)/(C$5-C$4+1)*C$3,C$3)))</f>
        <v>17.5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86.419753086419746</v>
      </c>
      <c r="N72">
        <f t="shared" si="23"/>
        <v>147.88732394366198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50742</v>
      </c>
      <c r="S72">
        <f t="shared" si="7"/>
        <v>511</v>
      </c>
      <c r="T72">
        <f t="shared" si="8"/>
        <v>0</v>
      </c>
      <c r="U72">
        <f t="shared" si="9"/>
        <v>7289</v>
      </c>
      <c r="V72">
        <f t="shared" si="10"/>
        <v>0</v>
      </c>
      <c r="W72">
        <f t="shared" si="11"/>
        <v>8747</v>
      </c>
      <c r="X72">
        <f t="shared" si="12"/>
        <v>0</v>
      </c>
      <c r="Y72">
        <f t="shared" si="13"/>
        <v>0</v>
      </c>
      <c r="Z72">
        <f t="shared" si="14"/>
        <v>7289</v>
      </c>
      <c r="AA72">
        <f t="shared" si="15"/>
        <v>2520</v>
      </c>
      <c r="AB72">
        <f t="shared" si="16"/>
        <v>21866</v>
      </c>
      <c r="AC72">
        <f t="shared" si="17"/>
        <v>2520</v>
      </c>
      <c r="AD72">
        <f t="shared" si="18"/>
        <v>4312</v>
      </c>
      <c r="AE72">
        <f t="shared" si="19"/>
        <v>10205</v>
      </c>
      <c r="AF72">
        <f t="shared" si="20"/>
        <v>74969</v>
      </c>
    </row>
    <row r="73" spans="1:32" x14ac:dyDescent="0.35">
      <c r="A73">
        <v>66</v>
      </c>
      <c r="B73">
        <f t="shared" ref="B73:B80" si="29">SUM(C73:P73)</f>
        <v>4871.42034925603</v>
      </c>
      <c r="C73">
        <f t="shared" si="28"/>
        <v>17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83.950617283950606</v>
      </c>
      <c r="N73">
        <f t="shared" si="23"/>
        <v>143.66197183098592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56878</v>
      </c>
      <c r="S73">
        <f t="shared" ref="S73:S106" si="32">_xlfn.CEILING.MATH($Q73*C73/$B73)</f>
        <v>558</v>
      </c>
      <c r="T73">
        <f t="shared" ref="T73:T106" si="33">_xlfn.CEILING.MATH($Q73*D73/$B73)</f>
        <v>0</v>
      </c>
      <c r="U73">
        <f t="shared" ref="U73:U106" si="34">_xlfn.CEILING.MATH($Q73*E73/$B73)</f>
        <v>8196</v>
      </c>
      <c r="V73">
        <f t="shared" ref="V73:V106" si="35">_xlfn.CEILING.MATH($Q73*F73/$B73)</f>
        <v>0</v>
      </c>
      <c r="W73">
        <f t="shared" ref="W73:W106" si="36">_xlfn.CEILING.MATH($Q73*G73/$B73)</f>
        <v>9835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8196</v>
      </c>
      <c r="AA73">
        <f t="shared" ref="AA73:AA106" si="40">_xlfn.CEILING.MATH($Q73*K73/$B73)</f>
        <v>2753</v>
      </c>
      <c r="AB73">
        <f t="shared" ref="AB73:AB106" si="41">_xlfn.CEILING.MATH($Q73*L73/$B73)</f>
        <v>24587</v>
      </c>
      <c r="AC73">
        <f t="shared" ref="AC73:AC106" si="42">_xlfn.CEILING.MATH($Q73*M73/$B73)</f>
        <v>2753</v>
      </c>
      <c r="AD73">
        <f t="shared" ref="AD73:AD106" si="43">_xlfn.CEILING.MATH($Q73*N73/$B73)</f>
        <v>4710</v>
      </c>
      <c r="AE73">
        <f t="shared" ref="AE73:AE106" si="44">_xlfn.CEILING.MATH($Q73*O73/$B73)</f>
        <v>11474</v>
      </c>
      <c r="AF73">
        <f t="shared" ref="AF73:AF106" si="45">_xlfn.CEILING.MATH($Q73*P73/$B73)</f>
        <v>86638</v>
      </c>
    </row>
    <row r="74" spans="1:32" x14ac:dyDescent="0.35">
      <c r="A74">
        <v>67</v>
      </c>
      <c r="B74">
        <f t="shared" si="29"/>
        <v>4933.1852969669872</v>
      </c>
      <c r="C74">
        <f t="shared" si="28"/>
        <v>16.5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81.481481481481481</v>
      </c>
      <c r="N74">
        <f t="shared" si="23"/>
        <v>139.43661971830986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63761</v>
      </c>
      <c r="S74">
        <f t="shared" si="32"/>
        <v>609</v>
      </c>
      <c r="T74">
        <f t="shared" si="33"/>
        <v>0</v>
      </c>
      <c r="U74">
        <f t="shared" si="34"/>
        <v>9217</v>
      </c>
      <c r="V74">
        <f t="shared" si="35"/>
        <v>0</v>
      </c>
      <c r="W74">
        <f t="shared" si="36"/>
        <v>11060</v>
      </c>
      <c r="X74">
        <f t="shared" si="37"/>
        <v>0</v>
      </c>
      <c r="Y74">
        <f t="shared" si="38"/>
        <v>0</v>
      </c>
      <c r="Z74">
        <f t="shared" si="39"/>
        <v>9217</v>
      </c>
      <c r="AA74">
        <f t="shared" si="40"/>
        <v>3004</v>
      </c>
      <c r="AB74">
        <f t="shared" si="41"/>
        <v>27650</v>
      </c>
      <c r="AC74">
        <f t="shared" si="42"/>
        <v>3004</v>
      </c>
      <c r="AD74">
        <f t="shared" si="43"/>
        <v>5141</v>
      </c>
      <c r="AE74">
        <f t="shared" si="44"/>
        <v>12904</v>
      </c>
      <c r="AF74">
        <f t="shared" si="45"/>
        <v>100066</v>
      </c>
    </row>
    <row r="75" spans="1:32" x14ac:dyDescent="0.35">
      <c r="A75">
        <v>68</v>
      </c>
      <c r="B75">
        <f t="shared" si="29"/>
        <v>4994.9502446779443</v>
      </c>
      <c r="C75">
        <f t="shared" si="28"/>
        <v>16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79.012345679012341</v>
      </c>
      <c r="N75">
        <f t="shared" si="23"/>
        <v>135.21126760563379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71492</v>
      </c>
      <c r="S75">
        <f t="shared" si="32"/>
        <v>664</v>
      </c>
      <c r="T75">
        <f t="shared" si="33"/>
        <v>0</v>
      </c>
      <c r="U75">
        <f t="shared" si="34"/>
        <v>10367</v>
      </c>
      <c r="V75">
        <f t="shared" si="35"/>
        <v>0</v>
      </c>
      <c r="W75">
        <f t="shared" si="36"/>
        <v>12440</v>
      </c>
      <c r="X75">
        <f t="shared" si="37"/>
        <v>0</v>
      </c>
      <c r="Y75">
        <f t="shared" si="38"/>
        <v>0</v>
      </c>
      <c r="Z75">
        <f t="shared" si="39"/>
        <v>10367</v>
      </c>
      <c r="AA75">
        <f t="shared" si="40"/>
        <v>3277</v>
      </c>
      <c r="AB75">
        <f t="shared" si="41"/>
        <v>31100</v>
      </c>
      <c r="AC75">
        <f t="shared" si="42"/>
        <v>3277</v>
      </c>
      <c r="AD75">
        <f t="shared" si="43"/>
        <v>5607</v>
      </c>
      <c r="AE75">
        <f t="shared" si="44"/>
        <v>14514</v>
      </c>
      <c r="AF75">
        <f t="shared" si="45"/>
        <v>115512</v>
      </c>
    </row>
    <row r="76" spans="1:32" x14ac:dyDescent="0.35">
      <c r="A76">
        <v>69</v>
      </c>
      <c r="B76">
        <f t="shared" si="29"/>
        <v>5056.7151923889014</v>
      </c>
      <c r="C76">
        <f t="shared" si="28"/>
        <v>15.5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76.543209876543202</v>
      </c>
      <c r="N76">
        <f t="shared" si="23"/>
        <v>130.98591549295773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80169</v>
      </c>
      <c r="S76">
        <f t="shared" si="32"/>
        <v>724</v>
      </c>
      <c r="T76">
        <f t="shared" si="33"/>
        <v>0</v>
      </c>
      <c r="U76">
        <f t="shared" si="34"/>
        <v>11662</v>
      </c>
      <c r="V76">
        <f t="shared" si="35"/>
        <v>0</v>
      </c>
      <c r="W76">
        <f t="shared" si="36"/>
        <v>13994</v>
      </c>
      <c r="X76">
        <f t="shared" si="37"/>
        <v>0</v>
      </c>
      <c r="Y76">
        <f t="shared" si="38"/>
        <v>0</v>
      </c>
      <c r="Z76">
        <f t="shared" si="39"/>
        <v>11662</v>
      </c>
      <c r="AA76">
        <f t="shared" si="40"/>
        <v>3571</v>
      </c>
      <c r="AB76">
        <f t="shared" si="41"/>
        <v>34985</v>
      </c>
      <c r="AC76">
        <f t="shared" si="42"/>
        <v>3571</v>
      </c>
      <c r="AD76">
        <f t="shared" si="43"/>
        <v>6111</v>
      </c>
      <c r="AE76">
        <f t="shared" si="44"/>
        <v>16327</v>
      </c>
      <c r="AF76">
        <f t="shared" si="45"/>
        <v>133276</v>
      </c>
    </row>
    <row r="77" spans="1:32" x14ac:dyDescent="0.35">
      <c r="A77">
        <v>70</v>
      </c>
      <c r="B77">
        <f t="shared" si="29"/>
        <v>5118.4801400998585</v>
      </c>
      <c r="C77">
        <f t="shared" si="28"/>
        <v>15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74.074074074074076</v>
      </c>
      <c r="N77">
        <f t="shared" si="23"/>
        <v>126.76056338028168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89913</v>
      </c>
      <c r="S77">
        <f t="shared" si="32"/>
        <v>788</v>
      </c>
      <c r="T77">
        <f t="shared" si="33"/>
        <v>0</v>
      </c>
      <c r="U77">
        <f t="shared" si="34"/>
        <v>13121</v>
      </c>
      <c r="V77">
        <f t="shared" si="35"/>
        <v>0</v>
      </c>
      <c r="W77">
        <f t="shared" si="36"/>
        <v>15745</v>
      </c>
      <c r="X77">
        <f t="shared" si="37"/>
        <v>0</v>
      </c>
      <c r="Y77">
        <f t="shared" si="38"/>
        <v>0</v>
      </c>
      <c r="Z77">
        <f t="shared" si="39"/>
        <v>13121</v>
      </c>
      <c r="AA77">
        <f t="shared" si="40"/>
        <v>3888</v>
      </c>
      <c r="AB77">
        <f t="shared" si="41"/>
        <v>39362</v>
      </c>
      <c r="AC77">
        <f t="shared" si="42"/>
        <v>3888</v>
      </c>
      <c r="AD77">
        <f t="shared" si="43"/>
        <v>6653</v>
      </c>
      <c r="AE77">
        <f t="shared" si="44"/>
        <v>18369</v>
      </c>
      <c r="AF77">
        <f t="shared" si="45"/>
        <v>153698</v>
      </c>
    </row>
    <row r="78" spans="1:32" x14ac:dyDescent="0.35">
      <c r="A78">
        <v>71</v>
      </c>
      <c r="B78">
        <f t="shared" si="29"/>
        <v>5180.2450878108157</v>
      </c>
      <c r="C78">
        <f t="shared" si="28"/>
        <v>14.499999999999998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71.604938271604937</v>
      </c>
      <c r="N78">
        <f t="shared" si="23"/>
        <v>122.53521126760563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100855</v>
      </c>
      <c r="S78">
        <f t="shared" si="32"/>
        <v>857</v>
      </c>
      <c r="T78">
        <f t="shared" si="33"/>
        <v>0</v>
      </c>
      <c r="U78">
        <f t="shared" si="34"/>
        <v>14765</v>
      </c>
      <c r="V78">
        <f t="shared" si="35"/>
        <v>0</v>
      </c>
      <c r="W78">
        <f t="shared" si="36"/>
        <v>17717</v>
      </c>
      <c r="X78">
        <f t="shared" si="37"/>
        <v>0</v>
      </c>
      <c r="Y78">
        <f t="shared" si="38"/>
        <v>0</v>
      </c>
      <c r="Z78">
        <f t="shared" si="39"/>
        <v>14765</v>
      </c>
      <c r="AA78">
        <f t="shared" si="40"/>
        <v>4229</v>
      </c>
      <c r="AB78">
        <f t="shared" si="41"/>
        <v>44293</v>
      </c>
      <c r="AC78">
        <f t="shared" si="42"/>
        <v>4229</v>
      </c>
      <c r="AD78">
        <f t="shared" si="43"/>
        <v>7237</v>
      </c>
      <c r="AE78">
        <f t="shared" si="44"/>
        <v>20670</v>
      </c>
      <c r="AF78">
        <f t="shared" si="45"/>
        <v>177169</v>
      </c>
    </row>
    <row r="79" spans="1:32" x14ac:dyDescent="0.35">
      <c r="A79">
        <v>72</v>
      </c>
      <c r="B79">
        <f t="shared" si="29"/>
        <v>5242.0100355217728</v>
      </c>
      <c r="C79">
        <f t="shared" si="28"/>
        <v>14.000000000000002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69.135802469135797</v>
      </c>
      <c r="N79">
        <f t="shared" si="23"/>
        <v>118.30985915492957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113141</v>
      </c>
      <c r="S79">
        <f t="shared" si="32"/>
        <v>931</v>
      </c>
      <c r="T79">
        <f t="shared" si="33"/>
        <v>0</v>
      </c>
      <c r="U79">
        <f t="shared" si="34"/>
        <v>16616</v>
      </c>
      <c r="V79">
        <f t="shared" si="35"/>
        <v>0</v>
      </c>
      <c r="W79">
        <f t="shared" si="36"/>
        <v>19940</v>
      </c>
      <c r="X79">
        <f t="shared" si="37"/>
        <v>0</v>
      </c>
      <c r="Y79">
        <f t="shared" si="38"/>
        <v>0</v>
      </c>
      <c r="Z79">
        <f t="shared" si="39"/>
        <v>16616</v>
      </c>
      <c r="AA79">
        <f t="shared" si="40"/>
        <v>4595</v>
      </c>
      <c r="AB79">
        <f t="shared" si="41"/>
        <v>49848</v>
      </c>
      <c r="AC79">
        <f t="shared" si="42"/>
        <v>4595</v>
      </c>
      <c r="AD79">
        <f t="shared" si="43"/>
        <v>7864</v>
      </c>
      <c r="AE79">
        <f t="shared" si="44"/>
        <v>23263</v>
      </c>
      <c r="AF79">
        <f t="shared" si="45"/>
        <v>204138</v>
      </c>
    </row>
    <row r="80" spans="1:32" x14ac:dyDescent="0.35">
      <c r="A80">
        <v>73</v>
      </c>
      <c r="B80">
        <f t="shared" si="29"/>
        <v>5303.7749832327299</v>
      </c>
      <c r="C80">
        <f t="shared" si="28"/>
        <v>13.5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66.666666666666657</v>
      </c>
      <c r="N80">
        <f t="shared" si="23"/>
        <v>114.08450704225352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126943</v>
      </c>
      <c r="S80">
        <f t="shared" si="32"/>
        <v>1010</v>
      </c>
      <c r="T80">
        <f t="shared" si="33"/>
        <v>0</v>
      </c>
      <c r="U80">
        <f t="shared" si="34"/>
        <v>18703</v>
      </c>
      <c r="V80">
        <f t="shared" si="35"/>
        <v>0</v>
      </c>
      <c r="W80">
        <f t="shared" si="36"/>
        <v>22443</v>
      </c>
      <c r="X80">
        <f t="shared" si="37"/>
        <v>0</v>
      </c>
      <c r="Y80">
        <f t="shared" si="38"/>
        <v>0</v>
      </c>
      <c r="Z80">
        <f t="shared" si="39"/>
        <v>18703</v>
      </c>
      <c r="AA80">
        <f t="shared" si="40"/>
        <v>4988</v>
      </c>
      <c r="AB80">
        <f t="shared" si="41"/>
        <v>56108</v>
      </c>
      <c r="AC80">
        <f t="shared" si="42"/>
        <v>4988</v>
      </c>
      <c r="AD80">
        <f t="shared" si="43"/>
        <v>8535</v>
      </c>
      <c r="AE80">
        <f t="shared" si="44"/>
        <v>26184</v>
      </c>
      <c r="AF80">
        <f t="shared" si="45"/>
        <v>235117</v>
      </c>
    </row>
    <row r="81" spans="1:32" x14ac:dyDescent="0.35">
      <c r="A81">
        <v>74</v>
      </c>
      <c r="B81">
        <f t="shared" ref="B81:B106" si="48">SUM(C81:P81)</f>
        <v>5365.5399309436871</v>
      </c>
      <c r="C81">
        <f t="shared" si="28"/>
        <v>13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64.197530864197532</v>
      </c>
      <c r="N81">
        <f t="shared" si="23"/>
        <v>109.85915492957747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142444</v>
      </c>
      <c r="S81">
        <f t="shared" si="32"/>
        <v>1095</v>
      </c>
      <c r="T81">
        <f t="shared" si="33"/>
        <v>0</v>
      </c>
      <c r="U81">
        <f t="shared" si="34"/>
        <v>21054</v>
      </c>
      <c r="V81">
        <f t="shared" si="35"/>
        <v>0</v>
      </c>
      <c r="W81">
        <f t="shared" si="36"/>
        <v>25265</v>
      </c>
      <c r="X81">
        <f t="shared" si="37"/>
        <v>0</v>
      </c>
      <c r="Y81">
        <f t="shared" si="38"/>
        <v>0</v>
      </c>
      <c r="Z81">
        <f t="shared" si="39"/>
        <v>21054</v>
      </c>
      <c r="AA81">
        <f t="shared" si="40"/>
        <v>5407</v>
      </c>
      <c r="AB81">
        <f t="shared" si="41"/>
        <v>63162</v>
      </c>
      <c r="AC81">
        <f t="shared" si="42"/>
        <v>5407</v>
      </c>
      <c r="AD81">
        <f t="shared" si="43"/>
        <v>9252</v>
      </c>
      <c r="AE81">
        <f t="shared" si="44"/>
        <v>29476</v>
      </c>
      <c r="AF81">
        <f t="shared" si="45"/>
        <v>270693</v>
      </c>
    </row>
    <row r="82" spans="1:32" x14ac:dyDescent="0.35">
      <c r="A82">
        <v>75</v>
      </c>
      <c r="B82">
        <f t="shared" si="48"/>
        <v>5427.3048786546442</v>
      </c>
      <c r="C82">
        <f t="shared" si="28"/>
        <v>12.5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61.728395061728392</v>
      </c>
      <c r="N82">
        <f t="shared" si="23"/>
        <v>105.63380281690141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159860</v>
      </c>
      <c r="S82">
        <f t="shared" si="32"/>
        <v>1186</v>
      </c>
      <c r="T82">
        <f t="shared" si="33"/>
        <v>0</v>
      </c>
      <c r="U82">
        <f t="shared" si="34"/>
        <v>23705</v>
      </c>
      <c r="V82">
        <f t="shared" si="35"/>
        <v>0</v>
      </c>
      <c r="W82">
        <f t="shared" si="36"/>
        <v>28445</v>
      </c>
      <c r="X82">
        <f t="shared" si="37"/>
        <v>0</v>
      </c>
      <c r="Y82">
        <f t="shared" si="38"/>
        <v>0</v>
      </c>
      <c r="Z82">
        <f t="shared" si="39"/>
        <v>23705</v>
      </c>
      <c r="AA82">
        <f t="shared" si="40"/>
        <v>5853</v>
      </c>
      <c r="AB82">
        <f t="shared" si="41"/>
        <v>71113</v>
      </c>
      <c r="AC82">
        <f t="shared" si="42"/>
        <v>5853</v>
      </c>
      <c r="AD82">
        <f t="shared" si="43"/>
        <v>10016</v>
      </c>
      <c r="AE82">
        <f t="shared" si="44"/>
        <v>33186</v>
      </c>
      <c r="AF82">
        <f t="shared" si="45"/>
        <v>311540</v>
      </c>
    </row>
    <row r="83" spans="1:32" x14ac:dyDescent="0.35">
      <c r="A83">
        <v>76</v>
      </c>
      <c r="B83">
        <f t="shared" si="48"/>
        <v>5489.0698263656004</v>
      </c>
      <c r="C83">
        <f t="shared" si="28"/>
        <v>12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59.259259259259252</v>
      </c>
      <c r="N83">
        <f t="shared" si="23"/>
        <v>101.40845070422534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179424</v>
      </c>
      <c r="S83">
        <f t="shared" si="32"/>
        <v>1282</v>
      </c>
      <c r="T83">
        <f t="shared" si="33"/>
        <v>0</v>
      </c>
      <c r="U83">
        <f t="shared" si="34"/>
        <v>26692</v>
      </c>
      <c r="V83">
        <f t="shared" si="35"/>
        <v>0</v>
      </c>
      <c r="W83">
        <f t="shared" si="36"/>
        <v>32030</v>
      </c>
      <c r="X83">
        <f t="shared" si="37"/>
        <v>0</v>
      </c>
      <c r="Y83">
        <f t="shared" si="38"/>
        <v>0</v>
      </c>
      <c r="Z83">
        <f t="shared" si="39"/>
        <v>26692</v>
      </c>
      <c r="AA83">
        <f t="shared" si="40"/>
        <v>6327</v>
      </c>
      <c r="AB83">
        <f t="shared" si="41"/>
        <v>80074</v>
      </c>
      <c r="AC83">
        <f t="shared" si="42"/>
        <v>6327</v>
      </c>
      <c r="AD83">
        <f t="shared" si="43"/>
        <v>10827</v>
      </c>
      <c r="AE83">
        <f t="shared" si="44"/>
        <v>37368</v>
      </c>
      <c r="AF83">
        <f t="shared" si="45"/>
        <v>358427</v>
      </c>
    </row>
    <row r="84" spans="1:32" x14ac:dyDescent="0.35">
      <c r="A84">
        <v>77</v>
      </c>
      <c r="B84">
        <f t="shared" si="48"/>
        <v>5550.8347740765576</v>
      </c>
      <c r="C84">
        <f t="shared" si="28"/>
        <v>11.5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56.79012345679012</v>
      </c>
      <c r="N84">
        <f t="shared" si="23"/>
        <v>97.183098591549296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201407</v>
      </c>
      <c r="S84">
        <f t="shared" si="32"/>
        <v>1383</v>
      </c>
      <c r="T84">
        <f t="shared" si="33"/>
        <v>0</v>
      </c>
      <c r="U84">
        <f t="shared" si="34"/>
        <v>30059</v>
      </c>
      <c r="V84">
        <f t="shared" si="35"/>
        <v>0</v>
      </c>
      <c r="W84">
        <f t="shared" si="36"/>
        <v>36071</v>
      </c>
      <c r="X84">
        <f t="shared" si="37"/>
        <v>0</v>
      </c>
      <c r="Y84">
        <f t="shared" si="38"/>
        <v>0</v>
      </c>
      <c r="Z84">
        <f t="shared" si="39"/>
        <v>30059</v>
      </c>
      <c r="AA84">
        <f t="shared" si="40"/>
        <v>6829</v>
      </c>
      <c r="AB84">
        <f t="shared" si="41"/>
        <v>90177</v>
      </c>
      <c r="AC84">
        <f t="shared" si="42"/>
        <v>6829</v>
      </c>
      <c r="AD84">
        <f t="shared" si="43"/>
        <v>11685</v>
      </c>
      <c r="AE84">
        <f t="shared" si="44"/>
        <v>42083</v>
      </c>
      <c r="AF84">
        <f t="shared" si="45"/>
        <v>412235</v>
      </c>
    </row>
    <row r="85" spans="1:32" x14ac:dyDescent="0.35">
      <c r="A85">
        <v>78</v>
      </c>
      <c r="B85">
        <f t="shared" si="48"/>
        <v>5612.5997217875156</v>
      </c>
      <c r="C85">
        <f t="shared" si="28"/>
        <v>11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54.320987654320987</v>
      </c>
      <c r="N85">
        <f t="shared" si="23"/>
        <v>92.957746478873233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226109</v>
      </c>
      <c r="S85">
        <f t="shared" si="32"/>
        <v>1490</v>
      </c>
      <c r="T85">
        <f t="shared" si="33"/>
        <v>0</v>
      </c>
      <c r="U85">
        <f t="shared" si="34"/>
        <v>33856</v>
      </c>
      <c r="V85">
        <f t="shared" si="35"/>
        <v>0</v>
      </c>
      <c r="W85">
        <f t="shared" si="36"/>
        <v>40627</v>
      </c>
      <c r="X85">
        <f t="shared" si="37"/>
        <v>0</v>
      </c>
      <c r="Y85">
        <f t="shared" si="38"/>
        <v>0</v>
      </c>
      <c r="Z85">
        <f t="shared" si="39"/>
        <v>33856</v>
      </c>
      <c r="AA85">
        <f t="shared" si="40"/>
        <v>7357</v>
      </c>
      <c r="AB85">
        <f t="shared" si="41"/>
        <v>101566</v>
      </c>
      <c r="AC85">
        <f t="shared" si="42"/>
        <v>7357</v>
      </c>
      <c r="AD85">
        <f t="shared" si="43"/>
        <v>12589</v>
      </c>
      <c r="AE85">
        <f t="shared" si="44"/>
        <v>47398</v>
      </c>
      <c r="AF85">
        <f t="shared" si="45"/>
        <v>473974</v>
      </c>
    </row>
    <row r="86" spans="1:32" x14ac:dyDescent="0.35">
      <c r="A86">
        <v>79</v>
      </c>
      <c r="B86">
        <f t="shared" si="48"/>
        <v>5674.3646694984727</v>
      </c>
      <c r="C86">
        <f t="shared" si="28"/>
        <v>10.5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51.851851851851848</v>
      </c>
      <c r="N86">
        <f t="shared" si="23"/>
        <v>88.732394366197184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253866</v>
      </c>
      <c r="S86">
        <f t="shared" si="32"/>
        <v>1602</v>
      </c>
      <c r="T86">
        <f t="shared" si="33"/>
        <v>0</v>
      </c>
      <c r="U86">
        <f t="shared" si="34"/>
        <v>38136</v>
      </c>
      <c r="V86">
        <f t="shared" si="35"/>
        <v>0</v>
      </c>
      <c r="W86">
        <f t="shared" si="36"/>
        <v>45764</v>
      </c>
      <c r="X86">
        <f t="shared" si="37"/>
        <v>0</v>
      </c>
      <c r="Y86">
        <f t="shared" si="38"/>
        <v>0</v>
      </c>
      <c r="Z86">
        <f t="shared" si="39"/>
        <v>38136</v>
      </c>
      <c r="AA86">
        <f t="shared" si="40"/>
        <v>7910</v>
      </c>
      <c r="AB86">
        <f t="shared" si="41"/>
        <v>114408</v>
      </c>
      <c r="AC86">
        <f t="shared" si="42"/>
        <v>7910</v>
      </c>
      <c r="AD86">
        <f t="shared" si="43"/>
        <v>13536</v>
      </c>
      <c r="AE86">
        <f t="shared" si="44"/>
        <v>53391</v>
      </c>
      <c r="AF86">
        <f t="shared" si="45"/>
        <v>544798</v>
      </c>
    </row>
    <row r="87" spans="1:32" x14ac:dyDescent="0.35">
      <c r="A87">
        <v>80</v>
      </c>
      <c r="B87">
        <f t="shared" si="48"/>
        <v>5736.1296172094299</v>
      </c>
      <c r="C87">
        <f t="shared" si="28"/>
        <v>10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49.382716049382715</v>
      </c>
      <c r="N87">
        <f t="shared" si="23"/>
        <v>84.507042253521135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285064</v>
      </c>
      <c r="S87">
        <f t="shared" si="32"/>
        <v>1719</v>
      </c>
      <c r="T87">
        <f t="shared" si="33"/>
        <v>0</v>
      </c>
      <c r="U87">
        <f t="shared" si="34"/>
        <v>42963</v>
      </c>
      <c r="V87">
        <f t="shared" si="35"/>
        <v>0</v>
      </c>
      <c r="W87">
        <f t="shared" si="36"/>
        <v>51556</v>
      </c>
      <c r="X87">
        <f t="shared" si="37"/>
        <v>0</v>
      </c>
      <c r="Y87">
        <f t="shared" si="38"/>
        <v>0</v>
      </c>
      <c r="Z87">
        <f t="shared" si="39"/>
        <v>42963</v>
      </c>
      <c r="AA87">
        <f t="shared" si="40"/>
        <v>8487</v>
      </c>
      <c r="AB87">
        <f t="shared" si="41"/>
        <v>128889</v>
      </c>
      <c r="AC87">
        <f t="shared" si="42"/>
        <v>8487</v>
      </c>
      <c r="AD87">
        <f t="shared" si="43"/>
        <v>14523</v>
      </c>
      <c r="AE87">
        <f t="shared" si="44"/>
        <v>60148</v>
      </c>
      <c r="AF87">
        <f t="shared" si="45"/>
        <v>626029</v>
      </c>
    </row>
    <row r="88" spans="1:32" x14ac:dyDescent="0.35">
      <c r="A88">
        <v>81</v>
      </c>
      <c r="B88">
        <f t="shared" si="48"/>
        <v>5797.894564920387</v>
      </c>
      <c r="C88">
        <f t="shared" si="28"/>
        <v>9.5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46.913580246913575</v>
      </c>
      <c r="N88">
        <f t="shared" si="23"/>
        <v>80.281690140845058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320129</v>
      </c>
      <c r="S88">
        <f t="shared" si="32"/>
        <v>1840</v>
      </c>
      <c r="T88">
        <f t="shared" si="33"/>
        <v>0</v>
      </c>
      <c r="U88">
        <f t="shared" si="34"/>
        <v>48407</v>
      </c>
      <c r="V88">
        <f t="shared" si="35"/>
        <v>0</v>
      </c>
      <c r="W88">
        <f t="shared" si="36"/>
        <v>58088</v>
      </c>
      <c r="X88">
        <f t="shared" si="37"/>
        <v>0</v>
      </c>
      <c r="Y88">
        <f t="shared" si="38"/>
        <v>0</v>
      </c>
      <c r="Z88">
        <f t="shared" si="39"/>
        <v>48407</v>
      </c>
      <c r="AA88">
        <f t="shared" si="40"/>
        <v>9084</v>
      </c>
      <c r="AB88">
        <f t="shared" si="41"/>
        <v>145219</v>
      </c>
      <c r="AC88">
        <f t="shared" si="42"/>
        <v>9084</v>
      </c>
      <c r="AD88">
        <f t="shared" si="43"/>
        <v>15545</v>
      </c>
      <c r="AE88">
        <f t="shared" si="44"/>
        <v>67769</v>
      </c>
      <c r="AF88">
        <f t="shared" si="45"/>
        <v>719177</v>
      </c>
    </row>
    <row r="89" spans="1:32" x14ac:dyDescent="0.35">
      <c r="A89">
        <v>82</v>
      </c>
      <c r="B89">
        <f t="shared" si="48"/>
        <v>5859.6595126313441</v>
      </c>
      <c r="C89">
        <f t="shared" si="28"/>
        <v>9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44.444444444444443</v>
      </c>
      <c r="N89">
        <f t="shared" si="23"/>
        <v>76.056338028169009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359542</v>
      </c>
      <c r="S89">
        <f t="shared" si="32"/>
        <v>1964</v>
      </c>
      <c r="T89">
        <f t="shared" si="33"/>
        <v>0</v>
      </c>
      <c r="U89">
        <f t="shared" si="34"/>
        <v>54546</v>
      </c>
      <c r="V89">
        <f t="shared" si="35"/>
        <v>0</v>
      </c>
      <c r="W89">
        <f t="shared" si="36"/>
        <v>65455</v>
      </c>
      <c r="X89">
        <f t="shared" si="37"/>
        <v>0</v>
      </c>
      <c r="Y89">
        <f t="shared" si="38"/>
        <v>0</v>
      </c>
      <c r="Z89">
        <f t="shared" si="39"/>
        <v>54546</v>
      </c>
      <c r="AA89">
        <f t="shared" si="40"/>
        <v>9697</v>
      </c>
      <c r="AB89">
        <f t="shared" si="41"/>
        <v>163637</v>
      </c>
      <c r="AC89">
        <f t="shared" si="42"/>
        <v>9697</v>
      </c>
      <c r="AD89">
        <f t="shared" si="43"/>
        <v>16595</v>
      </c>
      <c r="AE89">
        <f t="shared" si="44"/>
        <v>76364</v>
      </c>
      <c r="AF89">
        <f t="shared" si="45"/>
        <v>825973</v>
      </c>
    </row>
    <row r="90" spans="1:32" x14ac:dyDescent="0.35">
      <c r="A90">
        <v>83</v>
      </c>
      <c r="B90">
        <f t="shared" si="48"/>
        <v>5921.4244603423012</v>
      </c>
      <c r="C90">
        <f t="shared" si="28"/>
        <v>8.5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41.975308641975303</v>
      </c>
      <c r="N90">
        <f t="shared" si="23"/>
        <v>71.83098591549296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403850</v>
      </c>
      <c r="S90">
        <f t="shared" si="32"/>
        <v>2090</v>
      </c>
      <c r="T90">
        <f t="shared" si="33"/>
        <v>0</v>
      </c>
      <c r="U90">
        <f t="shared" si="34"/>
        <v>61471</v>
      </c>
      <c r="V90">
        <f t="shared" si="35"/>
        <v>0</v>
      </c>
      <c r="W90">
        <f t="shared" si="36"/>
        <v>73765</v>
      </c>
      <c r="X90">
        <f t="shared" si="37"/>
        <v>0</v>
      </c>
      <c r="Y90">
        <f t="shared" si="38"/>
        <v>0</v>
      </c>
      <c r="Z90">
        <f t="shared" si="39"/>
        <v>61471</v>
      </c>
      <c r="AA90">
        <f t="shared" si="40"/>
        <v>10321</v>
      </c>
      <c r="AB90">
        <f t="shared" si="41"/>
        <v>184411</v>
      </c>
      <c r="AC90">
        <f t="shared" si="42"/>
        <v>10321</v>
      </c>
      <c r="AD90">
        <f t="shared" si="43"/>
        <v>17662</v>
      </c>
      <c r="AE90">
        <f t="shared" si="44"/>
        <v>86059</v>
      </c>
      <c r="AF90">
        <f t="shared" si="45"/>
        <v>948396</v>
      </c>
    </row>
    <row r="91" spans="1:32" x14ac:dyDescent="0.35">
      <c r="A91">
        <v>84</v>
      </c>
      <c r="B91">
        <f t="shared" si="48"/>
        <v>5983.1894080532584</v>
      </c>
      <c r="C91">
        <f t="shared" si="28"/>
        <v>8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39.506172839506171</v>
      </c>
      <c r="N91">
        <f t="shared" si="23"/>
        <v>67.605633802816897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453663</v>
      </c>
      <c r="S91">
        <f t="shared" si="32"/>
        <v>2218</v>
      </c>
      <c r="T91">
        <f t="shared" si="33"/>
        <v>0</v>
      </c>
      <c r="U91">
        <f t="shared" si="34"/>
        <v>69282</v>
      </c>
      <c r="V91">
        <f t="shared" si="35"/>
        <v>0</v>
      </c>
      <c r="W91">
        <f t="shared" si="36"/>
        <v>83138</v>
      </c>
      <c r="X91">
        <f t="shared" si="37"/>
        <v>0</v>
      </c>
      <c r="Y91">
        <f t="shared" si="38"/>
        <v>0</v>
      </c>
      <c r="Z91">
        <f t="shared" si="39"/>
        <v>69282</v>
      </c>
      <c r="AA91">
        <f t="shared" si="40"/>
        <v>10949</v>
      </c>
      <c r="AB91">
        <f t="shared" si="41"/>
        <v>207845</v>
      </c>
      <c r="AC91">
        <f t="shared" si="42"/>
        <v>10949</v>
      </c>
      <c r="AD91">
        <f t="shared" si="43"/>
        <v>18736</v>
      </c>
      <c r="AE91">
        <f t="shared" si="44"/>
        <v>96994</v>
      </c>
      <c r="AF91">
        <f t="shared" si="45"/>
        <v>1088708</v>
      </c>
    </row>
    <row r="92" spans="1:32" x14ac:dyDescent="0.35">
      <c r="A92">
        <v>85</v>
      </c>
      <c r="B92">
        <f t="shared" si="48"/>
        <v>6044.9543557642146</v>
      </c>
      <c r="C92">
        <f t="shared" si="28"/>
        <v>7.5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37.037037037037038</v>
      </c>
      <c r="N92">
        <f t="shared" si="23"/>
        <v>63.380281690140841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509665</v>
      </c>
      <c r="S92">
        <f t="shared" si="32"/>
        <v>2343</v>
      </c>
      <c r="T92">
        <f t="shared" si="33"/>
        <v>0</v>
      </c>
      <c r="U92">
        <f t="shared" si="34"/>
        <v>78094</v>
      </c>
      <c r="V92">
        <f t="shared" si="35"/>
        <v>0</v>
      </c>
      <c r="W92">
        <f t="shared" si="36"/>
        <v>93713</v>
      </c>
      <c r="X92">
        <f t="shared" si="37"/>
        <v>0</v>
      </c>
      <c r="Y92">
        <f t="shared" si="38"/>
        <v>0</v>
      </c>
      <c r="Z92">
        <f t="shared" si="39"/>
        <v>78094</v>
      </c>
      <c r="AA92">
        <f t="shared" si="40"/>
        <v>11570</v>
      </c>
      <c r="AB92">
        <f t="shared" si="41"/>
        <v>234281</v>
      </c>
      <c r="AC92">
        <f t="shared" si="42"/>
        <v>11570</v>
      </c>
      <c r="AD92">
        <f t="shared" si="43"/>
        <v>19799</v>
      </c>
      <c r="AE92">
        <f t="shared" si="44"/>
        <v>109332</v>
      </c>
      <c r="AF92">
        <f t="shared" si="45"/>
        <v>1249498</v>
      </c>
    </row>
    <row r="93" spans="1:32" x14ac:dyDescent="0.35">
      <c r="A93">
        <v>86</v>
      </c>
      <c r="B93">
        <f t="shared" si="48"/>
        <v>6106.7193034751726</v>
      </c>
      <c r="C93">
        <f t="shared" si="28"/>
        <v>7.0000000000000009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34.567901234567898</v>
      </c>
      <c r="N93">
        <f t="shared" si="46"/>
        <v>59.154929577464785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572636</v>
      </c>
      <c r="S93">
        <f t="shared" si="32"/>
        <v>2466</v>
      </c>
      <c r="T93">
        <f t="shared" si="33"/>
        <v>0</v>
      </c>
      <c r="U93">
        <f t="shared" si="34"/>
        <v>88036</v>
      </c>
      <c r="V93">
        <f t="shared" si="35"/>
        <v>0</v>
      </c>
      <c r="W93">
        <f t="shared" si="36"/>
        <v>105644</v>
      </c>
      <c r="X93">
        <f t="shared" si="37"/>
        <v>0</v>
      </c>
      <c r="Y93">
        <f t="shared" si="38"/>
        <v>0</v>
      </c>
      <c r="Z93">
        <f t="shared" si="39"/>
        <v>88036</v>
      </c>
      <c r="AA93">
        <f t="shared" si="40"/>
        <v>12173</v>
      </c>
      <c r="AB93">
        <f t="shared" si="41"/>
        <v>264108</v>
      </c>
      <c r="AC93">
        <f t="shared" si="42"/>
        <v>12173</v>
      </c>
      <c r="AD93">
        <f t="shared" si="43"/>
        <v>20832</v>
      </c>
      <c r="AE93">
        <f t="shared" si="44"/>
        <v>123251</v>
      </c>
      <c r="AF93">
        <f t="shared" si="45"/>
        <v>1433727</v>
      </c>
    </row>
    <row r="94" spans="1:32" x14ac:dyDescent="0.35">
      <c r="A94">
        <v>87</v>
      </c>
      <c r="B94">
        <f t="shared" si="48"/>
        <v>6168.4842511861298</v>
      </c>
      <c r="C94">
        <f t="shared" si="28"/>
        <v>6.5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32.098765432098766</v>
      </c>
      <c r="N94">
        <f t="shared" si="46"/>
        <v>54.929577464788736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643447</v>
      </c>
      <c r="S94">
        <f t="shared" si="32"/>
        <v>2581</v>
      </c>
      <c r="T94">
        <f t="shared" si="33"/>
        <v>0</v>
      </c>
      <c r="U94">
        <f t="shared" si="34"/>
        <v>99255</v>
      </c>
      <c r="V94">
        <f t="shared" si="35"/>
        <v>0</v>
      </c>
      <c r="W94">
        <f t="shared" si="36"/>
        <v>119105</v>
      </c>
      <c r="X94">
        <f t="shared" si="37"/>
        <v>0</v>
      </c>
      <c r="Y94">
        <f t="shared" si="38"/>
        <v>0</v>
      </c>
      <c r="Z94">
        <f t="shared" si="39"/>
        <v>99255</v>
      </c>
      <c r="AA94">
        <f t="shared" si="40"/>
        <v>12744</v>
      </c>
      <c r="AB94">
        <f t="shared" si="41"/>
        <v>297763</v>
      </c>
      <c r="AC94">
        <f t="shared" si="42"/>
        <v>12744</v>
      </c>
      <c r="AD94">
        <f t="shared" si="43"/>
        <v>21808</v>
      </c>
      <c r="AE94">
        <f t="shared" si="44"/>
        <v>138956</v>
      </c>
      <c r="AF94">
        <f t="shared" si="45"/>
        <v>1644781</v>
      </c>
    </row>
    <row r="95" spans="1:32" x14ac:dyDescent="0.35">
      <c r="A95">
        <v>88</v>
      </c>
      <c r="B95">
        <f t="shared" si="48"/>
        <v>6230.2491988970869</v>
      </c>
      <c r="C95">
        <f t="shared" si="28"/>
        <v>6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29.629629629629626</v>
      </c>
      <c r="N95">
        <f t="shared" si="46"/>
        <v>50.704225352112672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723075</v>
      </c>
      <c r="S95">
        <f t="shared" si="32"/>
        <v>2686</v>
      </c>
      <c r="T95">
        <f t="shared" si="33"/>
        <v>0</v>
      </c>
      <c r="U95">
        <f t="shared" si="34"/>
        <v>111913</v>
      </c>
      <c r="V95">
        <f t="shared" si="35"/>
        <v>0</v>
      </c>
      <c r="W95">
        <f t="shared" si="36"/>
        <v>134296</v>
      </c>
      <c r="X95">
        <f t="shared" si="37"/>
        <v>0</v>
      </c>
      <c r="Y95">
        <f t="shared" si="38"/>
        <v>0</v>
      </c>
      <c r="Z95">
        <f t="shared" si="39"/>
        <v>111913</v>
      </c>
      <c r="AA95">
        <f t="shared" si="40"/>
        <v>13264</v>
      </c>
      <c r="AB95">
        <f t="shared" si="41"/>
        <v>335739</v>
      </c>
      <c r="AC95">
        <f t="shared" si="42"/>
        <v>13264</v>
      </c>
      <c r="AD95">
        <f t="shared" si="43"/>
        <v>22698</v>
      </c>
      <c r="AE95">
        <f t="shared" si="44"/>
        <v>156679</v>
      </c>
      <c r="AF95">
        <f t="shared" si="45"/>
        <v>1886532</v>
      </c>
    </row>
    <row r="96" spans="1:32" x14ac:dyDescent="0.35">
      <c r="A96">
        <v>89</v>
      </c>
      <c r="B96">
        <f t="shared" si="48"/>
        <v>6292.0141466080431</v>
      </c>
      <c r="C96">
        <f t="shared" si="28"/>
        <v>5.5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27.160493827160494</v>
      </c>
      <c r="N96">
        <f t="shared" si="46"/>
        <v>46.478873239436616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812632</v>
      </c>
      <c r="S96">
        <f t="shared" si="32"/>
        <v>2777</v>
      </c>
      <c r="T96">
        <f t="shared" si="33"/>
        <v>0</v>
      </c>
      <c r="U96">
        <f t="shared" si="34"/>
        <v>126199</v>
      </c>
      <c r="V96">
        <f t="shared" si="35"/>
        <v>0</v>
      </c>
      <c r="W96">
        <f t="shared" si="36"/>
        <v>151439</v>
      </c>
      <c r="X96">
        <f t="shared" si="37"/>
        <v>0</v>
      </c>
      <c r="Y96">
        <f t="shared" si="38"/>
        <v>0</v>
      </c>
      <c r="Z96">
        <f t="shared" si="39"/>
        <v>126199</v>
      </c>
      <c r="AA96">
        <f t="shared" si="40"/>
        <v>13711</v>
      </c>
      <c r="AB96">
        <f t="shared" si="41"/>
        <v>378596</v>
      </c>
      <c r="AC96">
        <f t="shared" si="42"/>
        <v>13711</v>
      </c>
      <c r="AD96">
        <f t="shared" si="43"/>
        <v>23463</v>
      </c>
      <c r="AE96">
        <f t="shared" si="44"/>
        <v>176679</v>
      </c>
      <c r="AF96">
        <f t="shared" si="45"/>
        <v>2163406</v>
      </c>
    </row>
    <row r="97" spans="1:32" x14ac:dyDescent="0.35">
      <c r="A97">
        <v>90</v>
      </c>
      <c r="B97">
        <f t="shared" si="48"/>
        <v>6353.7790943190003</v>
      </c>
      <c r="C97">
        <f t="shared" si="28"/>
        <v>5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24.691358024691358</v>
      </c>
      <c r="N97">
        <f t="shared" si="46"/>
        <v>42.253521126760567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913356</v>
      </c>
      <c r="S97">
        <f t="shared" si="32"/>
        <v>2847</v>
      </c>
      <c r="T97">
        <f t="shared" si="33"/>
        <v>0</v>
      </c>
      <c r="U97">
        <f t="shared" si="34"/>
        <v>142322</v>
      </c>
      <c r="V97">
        <f t="shared" si="35"/>
        <v>0</v>
      </c>
      <c r="W97">
        <f t="shared" si="36"/>
        <v>170786</v>
      </c>
      <c r="X97">
        <f t="shared" si="37"/>
        <v>0</v>
      </c>
      <c r="Y97">
        <f t="shared" si="38"/>
        <v>0</v>
      </c>
      <c r="Z97">
        <f t="shared" si="39"/>
        <v>142322</v>
      </c>
      <c r="AA97">
        <f t="shared" si="40"/>
        <v>14057</v>
      </c>
      <c r="AB97">
        <f t="shared" si="41"/>
        <v>426965</v>
      </c>
      <c r="AC97">
        <f t="shared" si="42"/>
        <v>14057</v>
      </c>
      <c r="AD97">
        <f t="shared" si="43"/>
        <v>24055</v>
      </c>
      <c r="AE97">
        <f t="shared" si="44"/>
        <v>199251</v>
      </c>
      <c r="AF97">
        <f t="shared" si="45"/>
        <v>2480464</v>
      </c>
    </row>
    <row r="98" spans="1:32" x14ac:dyDescent="0.35">
      <c r="A98">
        <v>91</v>
      </c>
      <c r="B98">
        <f t="shared" si="48"/>
        <v>6415.5440420299574</v>
      </c>
      <c r="C98">
        <f t="shared" si="28"/>
        <v>4.5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22.222222222222221</v>
      </c>
      <c r="N98">
        <f t="shared" si="46"/>
        <v>38.028169014084504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1026652</v>
      </c>
      <c r="S98">
        <f t="shared" si="32"/>
        <v>2890</v>
      </c>
      <c r="T98">
        <f t="shared" si="33"/>
        <v>0</v>
      </c>
      <c r="U98">
        <f t="shared" si="34"/>
        <v>160520</v>
      </c>
      <c r="V98">
        <f t="shared" si="35"/>
        <v>0</v>
      </c>
      <c r="W98">
        <f t="shared" si="36"/>
        <v>192624</v>
      </c>
      <c r="X98">
        <f t="shared" si="37"/>
        <v>0</v>
      </c>
      <c r="Y98">
        <f t="shared" si="38"/>
        <v>0</v>
      </c>
      <c r="Z98">
        <f t="shared" si="39"/>
        <v>160520</v>
      </c>
      <c r="AA98">
        <f t="shared" si="40"/>
        <v>14269</v>
      </c>
      <c r="AB98">
        <f t="shared" si="41"/>
        <v>481560</v>
      </c>
      <c r="AC98">
        <f t="shared" si="42"/>
        <v>14269</v>
      </c>
      <c r="AD98">
        <f t="shared" si="43"/>
        <v>24418</v>
      </c>
      <c r="AE98">
        <f t="shared" si="44"/>
        <v>224728</v>
      </c>
      <c r="AF98">
        <f t="shared" si="45"/>
        <v>2843492</v>
      </c>
    </row>
    <row r="99" spans="1:32" x14ac:dyDescent="0.35">
      <c r="A99">
        <v>92</v>
      </c>
      <c r="B99">
        <f t="shared" si="48"/>
        <v>6477.3089897409145</v>
      </c>
      <c r="C99">
        <f t="shared" si="28"/>
        <v>4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19.753086419753085</v>
      </c>
      <c r="N99">
        <f t="shared" si="46"/>
        <v>33.802816901408448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1154094</v>
      </c>
      <c r="S99">
        <f t="shared" si="32"/>
        <v>2897</v>
      </c>
      <c r="T99">
        <f t="shared" si="33"/>
        <v>0</v>
      </c>
      <c r="U99">
        <f t="shared" si="34"/>
        <v>181062</v>
      </c>
      <c r="V99">
        <f t="shared" si="35"/>
        <v>0</v>
      </c>
      <c r="W99">
        <f t="shared" si="36"/>
        <v>217274</v>
      </c>
      <c r="X99">
        <f t="shared" si="37"/>
        <v>0</v>
      </c>
      <c r="Y99">
        <f t="shared" si="38"/>
        <v>0</v>
      </c>
      <c r="Z99">
        <f t="shared" si="39"/>
        <v>181062</v>
      </c>
      <c r="AA99">
        <f t="shared" si="40"/>
        <v>14307</v>
      </c>
      <c r="AB99">
        <f t="shared" si="41"/>
        <v>543185</v>
      </c>
      <c r="AC99">
        <f t="shared" si="42"/>
        <v>14307</v>
      </c>
      <c r="AD99">
        <f t="shared" si="43"/>
        <v>24482</v>
      </c>
      <c r="AE99">
        <f t="shared" si="44"/>
        <v>253486</v>
      </c>
      <c r="AF99">
        <f t="shared" si="45"/>
        <v>3259106</v>
      </c>
    </row>
    <row r="100" spans="1:32" x14ac:dyDescent="0.35">
      <c r="A100">
        <v>93</v>
      </c>
      <c r="B100">
        <f t="shared" si="48"/>
        <v>6539.0739374518726</v>
      </c>
      <c r="C100">
        <f t="shared" si="28"/>
        <v>3.5000000000000004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17.283950617283949</v>
      </c>
      <c r="N100">
        <f t="shared" si="46"/>
        <v>29.577464788732392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1297459</v>
      </c>
      <c r="S100">
        <f t="shared" si="32"/>
        <v>2860</v>
      </c>
      <c r="T100">
        <f t="shared" si="33"/>
        <v>0</v>
      </c>
      <c r="U100">
        <f t="shared" si="34"/>
        <v>204251</v>
      </c>
      <c r="V100">
        <f t="shared" si="35"/>
        <v>0</v>
      </c>
      <c r="W100">
        <f t="shared" si="36"/>
        <v>245101</v>
      </c>
      <c r="X100">
        <f t="shared" si="37"/>
        <v>0</v>
      </c>
      <c r="Y100">
        <f t="shared" si="38"/>
        <v>0</v>
      </c>
      <c r="Z100">
        <f t="shared" si="39"/>
        <v>204251</v>
      </c>
      <c r="AA100">
        <f t="shared" si="40"/>
        <v>14122</v>
      </c>
      <c r="AB100">
        <f t="shared" si="41"/>
        <v>612752</v>
      </c>
      <c r="AC100">
        <f t="shared" si="42"/>
        <v>14122</v>
      </c>
      <c r="AD100">
        <f t="shared" si="43"/>
        <v>24165</v>
      </c>
      <c r="AE100">
        <f t="shared" si="44"/>
        <v>285951</v>
      </c>
      <c r="AF100">
        <f t="shared" si="45"/>
        <v>3734865</v>
      </c>
    </row>
    <row r="101" spans="1:32" x14ac:dyDescent="0.35">
      <c r="A101">
        <v>94</v>
      </c>
      <c r="B101">
        <f t="shared" si="48"/>
        <v>6600.8388851628288</v>
      </c>
      <c r="C101">
        <f t="shared" si="28"/>
        <v>3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14.814814814814813</v>
      </c>
      <c r="N101">
        <f t="shared" si="46"/>
        <v>25.352112676056336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1458744</v>
      </c>
      <c r="S101">
        <f t="shared" si="32"/>
        <v>2766</v>
      </c>
      <c r="T101">
        <f t="shared" si="33"/>
        <v>0</v>
      </c>
      <c r="U101">
        <f t="shared" si="34"/>
        <v>230430</v>
      </c>
      <c r="V101">
        <f t="shared" si="35"/>
        <v>0</v>
      </c>
      <c r="W101">
        <f t="shared" si="36"/>
        <v>276516</v>
      </c>
      <c r="X101">
        <f t="shared" si="37"/>
        <v>0</v>
      </c>
      <c r="Y101">
        <f t="shared" si="38"/>
        <v>0</v>
      </c>
      <c r="Z101">
        <f t="shared" si="39"/>
        <v>230430</v>
      </c>
      <c r="AA101">
        <f t="shared" si="40"/>
        <v>13656</v>
      </c>
      <c r="AB101">
        <f t="shared" si="41"/>
        <v>691290</v>
      </c>
      <c r="AC101">
        <f t="shared" si="42"/>
        <v>13656</v>
      </c>
      <c r="AD101">
        <f t="shared" si="43"/>
        <v>23368</v>
      </c>
      <c r="AE101">
        <f t="shared" si="44"/>
        <v>322602</v>
      </c>
      <c r="AF101">
        <f t="shared" si="45"/>
        <v>4279410</v>
      </c>
    </row>
    <row r="102" spans="1:32" x14ac:dyDescent="0.35">
      <c r="A102">
        <v>95</v>
      </c>
      <c r="B102">
        <f t="shared" si="48"/>
        <v>6662.603832873785</v>
      </c>
      <c r="C102">
        <f t="shared" si="28"/>
        <v>2.5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12.345679012345679</v>
      </c>
      <c r="N102">
        <f t="shared" si="46"/>
        <v>21.126760563380284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1640202</v>
      </c>
      <c r="S102">
        <f t="shared" si="32"/>
        <v>2600</v>
      </c>
      <c r="T102">
        <f t="shared" si="33"/>
        <v>0</v>
      </c>
      <c r="U102">
        <f t="shared" si="34"/>
        <v>259988</v>
      </c>
      <c r="V102">
        <f t="shared" si="35"/>
        <v>0</v>
      </c>
      <c r="W102">
        <f t="shared" si="36"/>
        <v>311985</v>
      </c>
      <c r="X102">
        <f t="shared" si="37"/>
        <v>0</v>
      </c>
      <c r="Y102">
        <f t="shared" si="38"/>
        <v>0</v>
      </c>
      <c r="Z102">
        <f t="shared" si="39"/>
        <v>259988</v>
      </c>
      <c r="AA102">
        <f t="shared" si="40"/>
        <v>12839</v>
      </c>
      <c r="AB102">
        <f t="shared" si="41"/>
        <v>779963</v>
      </c>
      <c r="AC102">
        <f t="shared" si="42"/>
        <v>12839</v>
      </c>
      <c r="AD102">
        <f t="shared" si="43"/>
        <v>21971</v>
      </c>
      <c r="AE102">
        <f t="shared" si="44"/>
        <v>363983</v>
      </c>
      <c r="AF102">
        <f t="shared" si="45"/>
        <v>4902619</v>
      </c>
    </row>
    <row r="103" spans="1:32" x14ac:dyDescent="0.35">
      <c r="A103">
        <v>96</v>
      </c>
      <c r="B103">
        <f t="shared" si="48"/>
        <v>6724.3687805847439</v>
      </c>
      <c r="C103">
        <f t="shared" si="28"/>
        <v>2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9.8765432098765427</v>
      </c>
      <c r="N103">
        <f t="shared" si="46"/>
        <v>16.901408450704224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1844370</v>
      </c>
      <c r="S103">
        <f t="shared" si="32"/>
        <v>2347</v>
      </c>
      <c r="T103">
        <f t="shared" si="33"/>
        <v>0</v>
      </c>
      <c r="U103">
        <f t="shared" si="34"/>
        <v>293362</v>
      </c>
      <c r="V103">
        <f t="shared" si="35"/>
        <v>0</v>
      </c>
      <c r="W103">
        <f t="shared" si="36"/>
        <v>352034</v>
      </c>
      <c r="X103">
        <f t="shared" si="37"/>
        <v>0</v>
      </c>
      <c r="Y103">
        <f t="shared" si="38"/>
        <v>0</v>
      </c>
      <c r="Z103">
        <f t="shared" si="39"/>
        <v>293362</v>
      </c>
      <c r="AA103">
        <f t="shared" si="40"/>
        <v>11590</v>
      </c>
      <c r="AB103">
        <f t="shared" si="41"/>
        <v>880085</v>
      </c>
      <c r="AC103">
        <f t="shared" si="42"/>
        <v>11590</v>
      </c>
      <c r="AD103">
        <f t="shared" si="43"/>
        <v>19833</v>
      </c>
      <c r="AE103">
        <f t="shared" si="44"/>
        <v>410707</v>
      </c>
      <c r="AF103">
        <f t="shared" si="45"/>
        <v>5615779</v>
      </c>
    </row>
    <row r="104" spans="1:32" x14ac:dyDescent="0.35">
      <c r="A104">
        <v>97</v>
      </c>
      <c r="B104">
        <f t="shared" si="48"/>
        <v>6786.1337282957002</v>
      </c>
      <c r="C104">
        <f t="shared" si="28"/>
        <v>1.5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7.4074074074074066</v>
      </c>
      <c r="N104">
        <f t="shared" si="46"/>
        <v>12.676056338028168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2074103</v>
      </c>
      <c r="S104">
        <f t="shared" si="32"/>
        <v>1987</v>
      </c>
      <c r="T104">
        <f t="shared" si="33"/>
        <v>0</v>
      </c>
      <c r="U104">
        <f t="shared" si="34"/>
        <v>331048</v>
      </c>
      <c r="V104">
        <f t="shared" si="35"/>
        <v>0</v>
      </c>
      <c r="W104">
        <f t="shared" si="36"/>
        <v>397258</v>
      </c>
      <c r="X104">
        <f t="shared" si="37"/>
        <v>0</v>
      </c>
      <c r="Y104">
        <f t="shared" si="38"/>
        <v>0</v>
      </c>
      <c r="Z104">
        <f t="shared" si="39"/>
        <v>331048</v>
      </c>
      <c r="AA104">
        <f t="shared" si="40"/>
        <v>9809</v>
      </c>
      <c r="AB104">
        <f t="shared" si="41"/>
        <v>993144</v>
      </c>
      <c r="AC104">
        <f t="shared" si="42"/>
        <v>9809</v>
      </c>
      <c r="AD104">
        <f t="shared" si="43"/>
        <v>16786</v>
      </c>
      <c r="AE104">
        <f t="shared" si="44"/>
        <v>463468</v>
      </c>
      <c r="AF104">
        <f t="shared" si="45"/>
        <v>6431788</v>
      </c>
    </row>
    <row r="105" spans="1:32" x14ac:dyDescent="0.35">
      <c r="A105">
        <v>98</v>
      </c>
      <c r="B105">
        <f t="shared" si="48"/>
        <v>6847.8986760066573</v>
      </c>
      <c r="C105">
        <f t="shared" si="28"/>
        <v>1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4.9382716049382713</v>
      </c>
      <c r="N105">
        <f t="shared" si="46"/>
        <v>8.4507042253521121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2332617</v>
      </c>
      <c r="S105">
        <f t="shared" si="32"/>
        <v>1495</v>
      </c>
      <c r="T105">
        <f t="shared" si="33"/>
        <v>0</v>
      </c>
      <c r="U105">
        <f t="shared" si="34"/>
        <v>373607</v>
      </c>
      <c r="V105">
        <f t="shared" si="35"/>
        <v>0</v>
      </c>
      <c r="W105">
        <f t="shared" si="36"/>
        <v>448328</v>
      </c>
      <c r="X105">
        <f t="shared" si="37"/>
        <v>0</v>
      </c>
      <c r="Y105">
        <f t="shared" si="38"/>
        <v>0</v>
      </c>
      <c r="Z105">
        <f t="shared" si="39"/>
        <v>373607</v>
      </c>
      <c r="AA105">
        <f t="shared" si="40"/>
        <v>7380</v>
      </c>
      <c r="AB105">
        <f t="shared" si="41"/>
        <v>1120820</v>
      </c>
      <c r="AC105">
        <f t="shared" si="42"/>
        <v>7380</v>
      </c>
      <c r="AD105">
        <f t="shared" si="43"/>
        <v>12629</v>
      </c>
      <c r="AE105">
        <f t="shared" si="44"/>
        <v>523050</v>
      </c>
      <c r="AF105">
        <f t="shared" si="45"/>
        <v>7365385</v>
      </c>
    </row>
    <row r="106" spans="1:32" x14ac:dyDescent="0.35">
      <c r="A106">
        <v>99</v>
      </c>
      <c r="B106">
        <f t="shared" si="48"/>
        <v>6909.6636237176144</v>
      </c>
      <c r="C106">
        <f t="shared" si="28"/>
        <v>0.5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2.4691358024691357</v>
      </c>
      <c r="N106">
        <f t="shared" si="46"/>
        <v>4.225352112676056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2623533</v>
      </c>
      <c r="S106">
        <f t="shared" si="32"/>
        <v>844</v>
      </c>
      <c r="T106">
        <f t="shared" si="33"/>
        <v>0</v>
      </c>
      <c r="U106">
        <f t="shared" si="34"/>
        <v>421671</v>
      </c>
      <c r="V106">
        <f t="shared" si="35"/>
        <v>0</v>
      </c>
      <c r="W106">
        <f t="shared" si="36"/>
        <v>506005</v>
      </c>
      <c r="X106">
        <f t="shared" si="37"/>
        <v>0</v>
      </c>
      <c r="Y106">
        <f t="shared" si="38"/>
        <v>0</v>
      </c>
      <c r="Z106">
        <f t="shared" si="39"/>
        <v>421671</v>
      </c>
      <c r="AA106">
        <f t="shared" si="40"/>
        <v>4165</v>
      </c>
      <c r="AB106">
        <f t="shared" si="41"/>
        <v>1265012</v>
      </c>
      <c r="AC106">
        <f t="shared" si="42"/>
        <v>4165</v>
      </c>
      <c r="AD106">
        <f t="shared" si="43"/>
        <v>7127</v>
      </c>
      <c r="AE106">
        <f t="shared" si="44"/>
        <v>590339</v>
      </c>
      <c r="AF106">
        <f t="shared" si="45"/>
        <v>8433411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F2" sqref="F2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4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11</v>
      </c>
      <c r="Q3">
        <f t="shared" ref="Q3:Q66" si="1">P3/10000</f>
        <v>1.1000000000000001E-3</v>
      </c>
      <c r="R3">
        <f t="shared" ref="R3:R66" si="2">Q3*52</f>
        <v>5.7200000000000001E-2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</v>
      </c>
      <c r="O4">
        <v>0</v>
      </c>
      <c r="P4" s="1">
        <f t="shared" si="0"/>
        <v>15</v>
      </c>
      <c r="Q4">
        <f t="shared" si="1"/>
        <v>1.5E-3</v>
      </c>
      <c r="R4">
        <f t="shared" si="2"/>
        <v>7.8E-2</v>
      </c>
    </row>
    <row r="5" spans="1:18" x14ac:dyDescent="0.35">
      <c r="A5">
        <v>4</v>
      </c>
      <c r="B5">
        <v>5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8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13</v>
      </c>
      <c r="O6">
        <v>0</v>
      </c>
      <c r="P6" s="1">
        <f t="shared" si="0"/>
        <v>30</v>
      </c>
      <c r="Q6">
        <f t="shared" si="1"/>
        <v>3.0000000000000001E-3</v>
      </c>
      <c r="R6">
        <f t="shared" si="2"/>
        <v>0.156</v>
      </c>
    </row>
    <row r="7" spans="1:18" x14ac:dyDescent="0.35">
      <c r="A7">
        <v>6</v>
      </c>
      <c r="B7">
        <v>6</v>
      </c>
      <c r="C7">
        <v>8</v>
      </c>
      <c r="D7">
        <v>0</v>
      </c>
      <c r="E7">
        <v>4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17</v>
      </c>
      <c r="O7">
        <v>0</v>
      </c>
      <c r="P7" s="1">
        <f t="shared" si="0"/>
        <v>39</v>
      </c>
      <c r="Q7">
        <f t="shared" si="1"/>
        <v>3.8999999999999998E-3</v>
      </c>
      <c r="R7">
        <f t="shared" si="2"/>
        <v>0.20279999999999998</v>
      </c>
    </row>
    <row r="8" spans="1:18" x14ac:dyDescent="0.35">
      <c r="A8">
        <v>7</v>
      </c>
      <c r="B8">
        <v>6</v>
      </c>
      <c r="C8">
        <v>8</v>
      </c>
      <c r="D8">
        <v>0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21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8</v>
      </c>
      <c r="D9">
        <v>0</v>
      </c>
      <c r="E9">
        <v>8</v>
      </c>
      <c r="F9">
        <v>0</v>
      </c>
      <c r="G9">
        <v>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26</v>
      </c>
      <c r="O9">
        <v>0</v>
      </c>
      <c r="P9" s="1">
        <f t="shared" si="0"/>
        <v>57</v>
      </c>
      <c r="Q9">
        <f t="shared" si="1"/>
        <v>5.7000000000000002E-3</v>
      </c>
      <c r="R9">
        <f t="shared" si="2"/>
        <v>0.2964</v>
      </c>
    </row>
    <row r="10" spans="1:18" x14ac:dyDescent="0.35">
      <c r="A10">
        <v>9</v>
      </c>
      <c r="B10">
        <v>7</v>
      </c>
      <c r="C10">
        <v>8</v>
      </c>
      <c r="D10">
        <v>0</v>
      </c>
      <c r="E10">
        <v>11</v>
      </c>
      <c r="F10">
        <v>0</v>
      </c>
      <c r="G10">
        <v>12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32</v>
      </c>
      <c r="O10">
        <v>0</v>
      </c>
      <c r="P10" s="1">
        <f t="shared" si="0"/>
        <v>70</v>
      </c>
      <c r="Q10">
        <f t="shared" si="1"/>
        <v>7.0000000000000001E-3</v>
      </c>
      <c r="R10">
        <f t="shared" si="2"/>
        <v>0.36399999999999999</v>
      </c>
    </row>
    <row r="11" spans="1:18" x14ac:dyDescent="0.35">
      <c r="A11">
        <v>10</v>
      </c>
      <c r="B11">
        <v>7</v>
      </c>
      <c r="C11">
        <v>8</v>
      </c>
      <c r="D11">
        <v>0</v>
      </c>
      <c r="E11">
        <v>11</v>
      </c>
      <c r="F11">
        <v>0</v>
      </c>
      <c r="G11">
        <v>11</v>
      </c>
      <c r="H11">
        <v>4</v>
      </c>
      <c r="I11">
        <v>0</v>
      </c>
      <c r="J11">
        <v>0</v>
      </c>
      <c r="K11">
        <v>0</v>
      </c>
      <c r="L11">
        <v>4</v>
      </c>
      <c r="M11">
        <v>0</v>
      </c>
      <c r="N11">
        <v>39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8</v>
      </c>
      <c r="C12">
        <v>8</v>
      </c>
      <c r="D12">
        <v>0</v>
      </c>
      <c r="E12">
        <v>12</v>
      </c>
      <c r="F12">
        <v>0</v>
      </c>
      <c r="G12">
        <v>10</v>
      </c>
      <c r="H12">
        <v>7</v>
      </c>
      <c r="I12">
        <v>0</v>
      </c>
      <c r="J12">
        <v>0</v>
      </c>
      <c r="K12">
        <v>0</v>
      </c>
      <c r="L12">
        <v>7</v>
      </c>
      <c r="M12">
        <v>0</v>
      </c>
      <c r="N12">
        <v>47</v>
      </c>
      <c r="O12">
        <v>0</v>
      </c>
      <c r="P12" s="1">
        <f t="shared" si="0"/>
        <v>99</v>
      </c>
      <c r="Q12">
        <f t="shared" si="1"/>
        <v>9.9000000000000008E-3</v>
      </c>
      <c r="R12">
        <f t="shared" si="2"/>
        <v>0.51480000000000004</v>
      </c>
    </row>
    <row r="13" spans="1:18" x14ac:dyDescent="0.35">
      <c r="A13">
        <v>12</v>
      </c>
      <c r="B13">
        <v>9</v>
      </c>
      <c r="C13">
        <v>8</v>
      </c>
      <c r="D13">
        <v>0</v>
      </c>
      <c r="E13">
        <v>12</v>
      </c>
      <c r="F13">
        <v>0</v>
      </c>
      <c r="G13">
        <v>8</v>
      </c>
      <c r="H13">
        <v>12</v>
      </c>
      <c r="I13">
        <v>0</v>
      </c>
      <c r="J13">
        <v>0</v>
      </c>
      <c r="K13">
        <v>0</v>
      </c>
      <c r="L13">
        <v>12</v>
      </c>
      <c r="M13">
        <v>0</v>
      </c>
      <c r="N13">
        <v>56</v>
      </c>
      <c r="O13">
        <v>0</v>
      </c>
      <c r="P13" s="1">
        <f t="shared" si="0"/>
        <v>117</v>
      </c>
      <c r="Q13">
        <f t="shared" si="1"/>
        <v>1.17E-2</v>
      </c>
      <c r="R13">
        <f t="shared" si="2"/>
        <v>0.60840000000000005</v>
      </c>
    </row>
    <row r="14" spans="1:18" x14ac:dyDescent="0.35">
      <c r="A14">
        <v>13</v>
      </c>
      <c r="B14">
        <v>9</v>
      </c>
      <c r="C14">
        <v>8</v>
      </c>
      <c r="D14">
        <v>0</v>
      </c>
      <c r="E14">
        <v>12</v>
      </c>
      <c r="F14">
        <v>0</v>
      </c>
      <c r="G14">
        <v>6</v>
      </c>
      <c r="H14">
        <v>17</v>
      </c>
      <c r="I14">
        <v>0</v>
      </c>
      <c r="J14">
        <v>0</v>
      </c>
      <c r="K14">
        <v>0</v>
      </c>
      <c r="L14">
        <v>17</v>
      </c>
      <c r="M14">
        <v>0</v>
      </c>
      <c r="N14">
        <v>67</v>
      </c>
      <c r="O14">
        <v>0</v>
      </c>
      <c r="P14" s="1">
        <f t="shared" si="0"/>
        <v>136</v>
      </c>
      <c r="Q14">
        <f t="shared" si="1"/>
        <v>1.3599999999999999E-2</v>
      </c>
      <c r="R14">
        <f t="shared" si="2"/>
        <v>0.70719999999999994</v>
      </c>
    </row>
    <row r="15" spans="1:18" x14ac:dyDescent="0.35">
      <c r="A15">
        <v>14</v>
      </c>
      <c r="B15">
        <v>10</v>
      </c>
      <c r="C15">
        <v>7</v>
      </c>
      <c r="D15">
        <v>0</v>
      </c>
      <c r="E15">
        <v>12</v>
      </c>
      <c r="F15">
        <v>0</v>
      </c>
      <c r="G15">
        <v>4</v>
      </c>
      <c r="H15">
        <v>23</v>
      </c>
      <c r="I15">
        <v>0</v>
      </c>
      <c r="J15">
        <v>0</v>
      </c>
      <c r="K15">
        <v>0</v>
      </c>
      <c r="L15">
        <v>23</v>
      </c>
      <c r="M15">
        <v>0</v>
      </c>
      <c r="N15">
        <v>79</v>
      </c>
      <c r="O15">
        <v>0</v>
      </c>
      <c r="P15" s="1">
        <f t="shared" si="0"/>
        <v>158</v>
      </c>
      <c r="Q15">
        <f t="shared" si="1"/>
        <v>1.5800000000000002E-2</v>
      </c>
      <c r="R15">
        <f t="shared" si="2"/>
        <v>0.82160000000000011</v>
      </c>
    </row>
    <row r="16" spans="1:18" x14ac:dyDescent="0.35">
      <c r="A16">
        <v>15</v>
      </c>
      <c r="B16">
        <v>10</v>
      </c>
      <c r="C16">
        <v>6</v>
      </c>
      <c r="D16">
        <v>12</v>
      </c>
      <c r="E16">
        <v>11</v>
      </c>
      <c r="F16">
        <v>0</v>
      </c>
      <c r="G16">
        <v>0</v>
      </c>
      <c r="H16">
        <v>22</v>
      </c>
      <c r="I16">
        <v>0</v>
      </c>
      <c r="J16">
        <v>10</v>
      </c>
      <c r="K16">
        <v>7</v>
      </c>
      <c r="L16">
        <v>28</v>
      </c>
      <c r="M16">
        <v>0</v>
      </c>
      <c r="N16">
        <v>80</v>
      </c>
      <c r="O16">
        <v>0</v>
      </c>
      <c r="P16" s="1">
        <f t="shared" si="0"/>
        <v>186</v>
      </c>
      <c r="Q16">
        <f t="shared" si="1"/>
        <v>1.8599999999999998E-2</v>
      </c>
      <c r="R16">
        <f t="shared" si="2"/>
        <v>0.96719999999999995</v>
      </c>
    </row>
    <row r="17" spans="1:30" x14ac:dyDescent="0.35">
      <c r="A17">
        <v>16</v>
      </c>
      <c r="B17">
        <v>10</v>
      </c>
      <c r="C17">
        <v>5</v>
      </c>
      <c r="D17">
        <v>23</v>
      </c>
      <c r="E17">
        <v>10</v>
      </c>
      <c r="F17">
        <v>0</v>
      </c>
      <c r="G17">
        <v>0</v>
      </c>
      <c r="H17">
        <v>20</v>
      </c>
      <c r="I17">
        <v>0</v>
      </c>
      <c r="J17">
        <v>19</v>
      </c>
      <c r="K17">
        <v>14</v>
      </c>
      <c r="L17">
        <v>32</v>
      </c>
      <c r="M17">
        <v>0</v>
      </c>
      <c r="N17">
        <v>80</v>
      </c>
      <c r="O17">
        <v>0</v>
      </c>
      <c r="P17" s="1">
        <f t="shared" si="0"/>
        <v>213</v>
      </c>
      <c r="Q17">
        <f t="shared" si="1"/>
        <v>2.1299999999999999E-2</v>
      </c>
      <c r="R17">
        <f t="shared" si="2"/>
        <v>1.1075999999999999</v>
      </c>
    </row>
    <row r="18" spans="1:30" x14ac:dyDescent="0.35">
      <c r="A18">
        <v>17</v>
      </c>
      <c r="B18">
        <v>10</v>
      </c>
      <c r="C18">
        <v>4</v>
      </c>
      <c r="D18">
        <v>35</v>
      </c>
      <c r="E18">
        <v>9</v>
      </c>
      <c r="F18">
        <v>0</v>
      </c>
      <c r="G18">
        <v>0</v>
      </c>
      <c r="H18">
        <v>19</v>
      </c>
      <c r="I18">
        <v>0</v>
      </c>
      <c r="J18">
        <v>28</v>
      </c>
      <c r="K18">
        <v>21</v>
      </c>
      <c r="L18">
        <v>38</v>
      </c>
      <c r="M18">
        <v>0</v>
      </c>
      <c r="N18">
        <v>82</v>
      </c>
      <c r="O18">
        <v>0</v>
      </c>
      <c r="P18" s="1">
        <f t="shared" si="0"/>
        <v>246</v>
      </c>
      <c r="Q18">
        <f t="shared" si="1"/>
        <v>2.46E-2</v>
      </c>
      <c r="R18">
        <f t="shared" si="2"/>
        <v>1.2792000000000001</v>
      </c>
    </row>
    <row r="19" spans="1:30" x14ac:dyDescent="0.35">
      <c r="A19">
        <v>18</v>
      </c>
      <c r="B19">
        <v>10</v>
      </c>
      <c r="C19">
        <v>3</v>
      </c>
      <c r="D19">
        <v>49</v>
      </c>
      <c r="E19">
        <v>8</v>
      </c>
      <c r="F19">
        <v>0</v>
      </c>
      <c r="G19">
        <v>0</v>
      </c>
      <c r="H19">
        <v>19</v>
      </c>
      <c r="I19">
        <v>0</v>
      </c>
      <c r="J19">
        <v>39</v>
      </c>
      <c r="K19">
        <v>29</v>
      </c>
      <c r="L19">
        <v>44</v>
      </c>
      <c r="M19">
        <v>0</v>
      </c>
      <c r="N19">
        <v>85</v>
      </c>
      <c r="O19">
        <v>0</v>
      </c>
      <c r="P19" s="1">
        <f t="shared" si="0"/>
        <v>286</v>
      </c>
      <c r="Q19">
        <f t="shared" si="1"/>
        <v>2.86E-2</v>
      </c>
      <c r="R19">
        <f t="shared" si="2"/>
        <v>1.4872000000000001</v>
      </c>
    </row>
    <row r="20" spans="1:30" x14ac:dyDescent="0.35">
      <c r="A20">
        <v>19</v>
      </c>
      <c r="B20">
        <v>11</v>
      </c>
      <c r="C20">
        <v>2</v>
      </c>
      <c r="D20">
        <v>63</v>
      </c>
      <c r="E20">
        <v>8</v>
      </c>
      <c r="F20">
        <v>0</v>
      </c>
      <c r="G20">
        <v>0</v>
      </c>
      <c r="H20">
        <v>18</v>
      </c>
      <c r="I20">
        <v>0</v>
      </c>
      <c r="J20">
        <v>51</v>
      </c>
      <c r="K20">
        <v>38</v>
      </c>
      <c r="L20">
        <v>51</v>
      </c>
      <c r="M20">
        <v>0</v>
      </c>
      <c r="N20">
        <v>88</v>
      </c>
      <c r="O20">
        <v>0</v>
      </c>
      <c r="P20" s="1">
        <f t="shared" si="0"/>
        <v>330</v>
      </c>
      <c r="Q20">
        <f t="shared" si="1"/>
        <v>3.3000000000000002E-2</v>
      </c>
      <c r="R20">
        <f t="shared" si="2"/>
        <v>1.7160000000000002</v>
      </c>
    </row>
    <row r="21" spans="1:30" x14ac:dyDescent="0.35">
      <c r="A21">
        <v>20</v>
      </c>
      <c r="B21">
        <v>11</v>
      </c>
      <c r="C21">
        <v>0</v>
      </c>
      <c r="D21">
        <v>68</v>
      </c>
      <c r="E21">
        <v>7</v>
      </c>
      <c r="F21">
        <v>17</v>
      </c>
      <c r="G21">
        <v>0</v>
      </c>
      <c r="H21">
        <v>17</v>
      </c>
      <c r="I21">
        <v>0</v>
      </c>
      <c r="J21">
        <v>54</v>
      </c>
      <c r="K21">
        <v>49</v>
      </c>
      <c r="L21">
        <v>54</v>
      </c>
      <c r="M21">
        <v>9</v>
      </c>
      <c r="N21">
        <v>95</v>
      </c>
      <c r="O21">
        <v>0</v>
      </c>
      <c r="P21" s="1">
        <f t="shared" si="0"/>
        <v>381</v>
      </c>
      <c r="Q21">
        <f t="shared" si="1"/>
        <v>3.8100000000000002E-2</v>
      </c>
      <c r="R21">
        <f t="shared" si="2"/>
        <v>1.9812000000000001</v>
      </c>
    </row>
    <row r="22" spans="1:30" x14ac:dyDescent="0.35">
      <c r="A22">
        <v>21</v>
      </c>
      <c r="B22">
        <v>12</v>
      </c>
      <c r="C22">
        <v>0</v>
      </c>
      <c r="D22">
        <v>72</v>
      </c>
      <c r="E22">
        <v>6</v>
      </c>
      <c r="F22">
        <v>35</v>
      </c>
      <c r="G22">
        <v>0</v>
      </c>
      <c r="H22">
        <v>17</v>
      </c>
      <c r="I22">
        <v>0</v>
      </c>
      <c r="J22">
        <v>57</v>
      </c>
      <c r="K22">
        <v>61</v>
      </c>
      <c r="L22">
        <v>57</v>
      </c>
      <c r="M22">
        <v>18</v>
      </c>
      <c r="N22">
        <v>101</v>
      </c>
      <c r="O22">
        <v>0</v>
      </c>
      <c r="P22" s="1">
        <f t="shared" si="0"/>
        <v>436</v>
      </c>
      <c r="Q22">
        <f t="shared" si="1"/>
        <v>4.36E-2</v>
      </c>
      <c r="R22">
        <f t="shared" si="2"/>
        <v>2.2671999999999999</v>
      </c>
      <c r="AD22">
        <f>P18/P17</f>
        <v>1.1549295774647887</v>
      </c>
    </row>
    <row r="23" spans="1:30" x14ac:dyDescent="0.35">
      <c r="A23">
        <v>22</v>
      </c>
      <c r="B23">
        <v>13</v>
      </c>
      <c r="C23">
        <v>0</v>
      </c>
      <c r="D23">
        <v>78</v>
      </c>
      <c r="E23">
        <v>5</v>
      </c>
      <c r="F23">
        <v>56</v>
      </c>
      <c r="G23">
        <v>0</v>
      </c>
      <c r="H23">
        <v>16</v>
      </c>
      <c r="I23">
        <v>0</v>
      </c>
      <c r="J23">
        <v>60</v>
      </c>
      <c r="K23">
        <v>75</v>
      </c>
      <c r="L23">
        <v>60</v>
      </c>
      <c r="M23">
        <v>28</v>
      </c>
      <c r="N23">
        <v>109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13</v>
      </c>
      <c r="C24">
        <v>0</v>
      </c>
      <c r="D24">
        <v>84</v>
      </c>
      <c r="E24">
        <v>4</v>
      </c>
      <c r="F24">
        <v>80</v>
      </c>
      <c r="G24">
        <v>0</v>
      </c>
      <c r="H24">
        <v>15</v>
      </c>
      <c r="I24">
        <v>0</v>
      </c>
      <c r="J24">
        <v>64</v>
      </c>
      <c r="K24">
        <v>90</v>
      </c>
      <c r="L24">
        <v>64</v>
      </c>
      <c r="M24">
        <v>40</v>
      </c>
      <c r="N24">
        <v>117</v>
      </c>
      <c r="O24">
        <v>0</v>
      </c>
      <c r="P24" s="1">
        <f t="shared" si="0"/>
        <v>571</v>
      </c>
      <c r="Q24">
        <f t="shared" si="1"/>
        <v>5.7099999999999998E-2</v>
      </c>
      <c r="R24">
        <f t="shared" si="2"/>
        <v>2.9691999999999998</v>
      </c>
    </row>
    <row r="25" spans="1:30" x14ac:dyDescent="0.35">
      <c r="A25">
        <v>24</v>
      </c>
      <c r="B25">
        <v>14</v>
      </c>
      <c r="C25">
        <v>0</v>
      </c>
      <c r="D25">
        <v>90</v>
      </c>
      <c r="E25">
        <v>2</v>
      </c>
      <c r="F25">
        <v>108</v>
      </c>
      <c r="G25">
        <v>0</v>
      </c>
      <c r="H25">
        <v>14</v>
      </c>
      <c r="I25">
        <v>0</v>
      </c>
      <c r="J25">
        <v>68</v>
      </c>
      <c r="K25">
        <v>108</v>
      </c>
      <c r="L25">
        <v>68</v>
      </c>
      <c r="M25">
        <v>54</v>
      </c>
      <c r="N25">
        <v>126</v>
      </c>
      <c r="O25">
        <v>0</v>
      </c>
      <c r="P25" s="1">
        <f t="shared" si="0"/>
        <v>652</v>
      </c>
      <c r="Q25">
        <f t="shared" si="1"/>
        <v>6.5199999999999994E-2</v>
      </c>
      <c r="R25">
        <f t="shared" si="2"/>
        <v>3.3903999999999996</v>
      </c>
    </row>
    <row r="26" spans="1:30" x14ac:dyDescent="0.35">
      <c r="A26">
        <v>25</v>
      </c>
      <c r="B26">
        <v>15</v>
      </c>
      <c r="C26">
        <v>0</v>
      </c>
      <c r="D26">
        <v>98</v>
      </c>
      <c r="E26">
        <v>0</v>
      </c>
      <c r="F26">
        <v>118</v>
      </c>
      <c r="G26">
        <v>0</v>
      </c>
      <c r="H26">
        <v>13</v>
      </c>
      <c r="I26">
        <v>20</v>
      </c>
      <c r="J26">
        <v>73</v>
      </c>
      <c r="K26">
        <v>130</v>
      </c>
      <c r="L26">
        <v>73</v>
      </c>
      <c r="M26">
        <v>71</v>
      </c>
      <c r="N26">
        <v>138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16</v>
      </c>
      <c r="C27">
        <v>0</v>
      </c>
      <c r="D27">
        <v>107</v>
      </c>
      <c r="E27">
        <v>0</v>
      </c>
      <c r="F27">
        <v>128</v>
      </c>
      <c r="G27">
        <v>0</v>
      </c>
      <c r="H27">
        <v>11</v>
      </c>
      <c r="I27">
        <v>43</v>
      </c>
      <c r="J27">
        <v>78</v>
      </c>
      <c r="K27">
        <v>154</v>
      </c>
      <c r="L27">
        <v>78</v>
      </c>
      <c r="M27">
        <v>90</v>
      </c>
      <c r="N27">
        <v>150</v>
      </c>
      <c r="O27">
        <v>0</v>
      </c>
      <c r="P27" s="1">
        <f t="shared" si="0"/>
        <v>855</v>
      </c>
      <c r="Q27">
        <f t="shared" si="1"/>
        <v>8.5500000000000007E-2</v>
      </c>
      <c r="R27">
        <f t="shared" si="2"/>
        <v>4.4460000000000006</v>
      </c>
    </row>
    <row r="28" spans="1:30" x14ac:dyDescent="0.35">
      <c r="A28">
        <v>27</v>
      </c>
      <c r="B28">
        <v>17</v>
      </c>
      <c r="C28">
        <v>0</v>
      </c>
      <c r="D28">
        <v>117</v>
      </c>
      <c r="E28">
        <v>0</v>
      </c>
      <c r="F28">
        <v>140</v>
      </c>
      <c r="G28">
        <v>0</v>
      </c>
      <c r="H28">
        <v>9</v>
      </c>
      <c r="I28">
        <v>70</v>
      </c>
      <c r="J28">
        <v>84</v>
      </c>
      <c r="K28">
        <v>182</v>
      </c>
      <c r="L28">
        <v>84</v>
      </c>
      <c r="M28">
        <v>112</v>
      </c>
      <c r="N28">
        <v>163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19</v>
      </c>
      <c r="C29">
        <v>0</v>
      </c>
      <c r="D29">
        <v>127</v>
      </c>
      <c r="E29">
        <v>0</v>
      </c>
      <c r="F29">
        <v>153</v>
      </c>
      <c r="G29">
        <v>0</v>
      </c>
      <c r="H29">
        <v>7</v>
      </c>
      <c r="I29">
        <v>102</v>
      </c>
      <c r="J29">
        <v>91</v>
      </c>
      <c r="K29">
        <v>214</v>
      </c>
      <c r="L29">
        <v>91</v>
      </c>
      <c r="M29">
        <v>137</v>
      </c>
      <c r="N29">
        <v>178</v>
      </c>
      <c r="O29">
        <v>0</v>
      </c>
      <c r="P29" s="1">
        <f t="shared" si="0"/>
        <v>1119</v>
      </c>
      <c r="Q29">
        <f t="shared" si="1"/>
        <v>0.1119</v>
      </c>
      <c r="R29">
        <f t="shared" si="2"/>
        <v>5.8187999999999995</v>
      </c>
    </row>
    <row r="30" spans="1:30" x14ac:dyDescent="0.35">
      <c r="A30">
        <v>29</v>
      </c>
      <c r="B30">
        <v>20</v>
      </c>
      <c r="C30">
        <v>0</v>
      </c>
      <c r="D30">
        <v>139</v>
      </c>
      <c r="E30">
        <v>0</v>
      </c>
      <c r="F30">
        <v>167</v>
      </c>
      <c r="G30">
        <v>0</v>
      </c>
      <c r="H30">
        <v>4</v>
      </c>
      <c r="I30">
        <v>139</v>
      </c>
      <c r="J30">
        <v>98</v>
      </c>
      <c r="K30">
        <v>250</v>
      </c>
      <c r="L30">
        <v>98</v>
      </c>
      <c r="M30">
        <v>167</v>
      </c>
      <c r="N30">
        <v>195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22</v>
      </c>
      <c r="C31">
        <v>0</v>
      </c>
      <c r="D31">
        <v>153</v>
      </c>
      <c r="E31">
        <v>0</v>
      </c>
      <c r="F31">
        <v>184</v>
      </c>
      <c r="G31">
        <v>0</v>
      </c>
      <c r="H31">
        <v>0</v>
      </c>
      <c r="I31">
        <v>153</v>
      </c>
      <c r="J31">
        <v>106</v>
      </c>
      <c r="K31">
        <v>294</v>
      </c>
      <c r="L31">
        <v>106</v>
      </c>
      <c r="M31">
        <v>181</v>
      </c>
      <c r="N31">
        <v>214</v>
      </c>
      <c r="O31">
        <v>44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24</v>
      </c>
      <c r="C32">
        <v>0</v>
      </c>
      <c r="D32">
        <v>168</v>
      </c>
      <c r="E32">
        <v>0</v>
      </c>
      <c r="F32">
        <v>202</v>
      </c>
      <c r="G32">
        <v>0</v>
      </c>
      <c r="H32">
        <v>0</v>
      </c>
      <c r="I32">
        <v>168</v>
      </c>
      <c r="J32">
        <v>115</v>
      </c>
      <c r="K32">
        <v>343</v>
      </c>
      <c r="L32">
        <v>115</v>
      </c>
      <c r="M32">
        <v>196</v>
      </c>
      <c r="N32">
        <v>235</v>
      </c>
      <c r="O32">
        <v>96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26</v>
      </c>
      <c r="C33">
        <v>0</v>
      </c>
      <c r="D33">
        <v>185</v>
      </c>
      <c r="E33">
        <v>0</v>
      </c>
      <c r="F33">
        <v>222</v>
      </c>
      <c r="G33">
        <v>0</v>
      </c>
      <c r="H33">
        <v>0</v>
      </c>
      <c r="I33">
        <v>185</v>
      </c>
      <c r="J33">
        <v>125</v>
      </c>
      <c r="K33">
        <v>399</v>
      </c>
      <c r="L33">
        <v>125</v>
      </c>
      <c r="M33">
        <v>213</v>
      </c>
      <c r="N33">
        <v>259</v>
      </c>
      <c r="O33">
        <v>159</v>
      </c>
      <c r="P33" s="1">
        <f t="shared" si="0"/>
        <v>1898</v>
      </c>
      <c r="Q33">
        <f t="shared" si="1"/>
        <v>0.1898</v>
      </c>
      <c r="R33">
        <f t="shared" si="2"/>
        <v>9.8696000000000002</v>
      </c>
    </row>
    <row r="34" spans="1:18" x14ac:dyDescent="0.35">
      <c r="A34">
        <v>33</v>
      </c>
      <c r="B34">
        <v>28</v>
      </c>
      <c r="C34">
        <v>0</v>
      </c>
      <c r="D34">
        <v>204</v>
      </c>
      <c r="E34">
        <v>0</v>
      </c>
      <c r="F34">
        <v>245</v>
      </c>
      <c r="G34">
        <v>0</v>
      </c>
      <c r="H34">
        <v>0</v>
      </c>
      <c r="I34">
        <v>204</v>
      </c>
      <c r="J34">
        <v>135</v>
      </c>
      <c r="K34">
        <v>464</v>
      </c>
      <c r="L34">
        <v>135</v>
      </c>
      <c r="M34">
        <v>231</v>
      </c>
      <c r="N34">
        <v>285</v>
      </c>
      <c r="O34">
        <v>233</v>
      </c>
      <c r="P34" s="1">
        <f t="shared" si="0"/>
        <v>2164</v>
      </c>
      <c r="Q34">
        <f t="shared" si="1"/>
        <v>0.21640000000000001</v>
      </c>
      <c r="R34">
        <f t="shared" si="2"/>
        <v>11.252800000000001</v>
      </c>
    </row>
    <row r="35" spans="1:18" x14ac:dyDescent="0.35">
      <c r="A35">
        <v>34</v>
      </c>
      <c r="B35">
        <v>30</v>
      </c>
      <c r="C35">
        <v>0</v>
      </c>
      <c r="D35">
        <v>225</v>
      </c>
      <c r="E35">
        <v>0</v>
      </c>
      <c r="F35">
        <v>270</v>
      </c>
      <c r="G35">
        <v>0</v>
      </c>
      <c r="H35">
        <v>0</v>
      </c>
      <c r="I35">
        <v>225</v>
      </c>
      <c r="J35">
        <v>147</v>
      </c>
      <c r="K35">
        <v>539</v>
      </c>
      <c r="L35">
        <v>147</v>
      </c>
      <c r="M35">
        <v>251</v>
      </c>
      <c r="N35">
        <v>315</v>
      </c>
      <c r="O35">
        <v>321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33</v>
      </c>
      <c r="C36">
        <v>0</v>
      </c>
      <c r="D36">
        <v>248</v>
      </c>
      <c r="E36">
        <v>0</v>
      </c>
      <c r="F36">
        <v>298</v>
      </c>
      <c r="G36">
        <v>0</v>
      </c>
      <c r="H36">
        <v>0</v>
      </c>
      <c r="I36">
        <v>248</v>
      </c>
      <c r="J36">
        <v>159</v>
      </c>
      <c r="K36">
        <v>624</v>
      </c>
      <c r="L36">
        <v>159</v>
      </c>
      <c r="M36">
        <v>272</v>
      </c>
      <c r="N36">
        <v>347</v>
      </c>
      <c r="O36">
        <v>425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36</v>
      </c>
      <c r="C37">
        <v>0</v>
      </c>
      <c r="D37">
        <v>274</v>
      </c>
      <c r="E37">
        <v>0</v>
      </c>
      <c r="F37">
        <v>329</v>
      </c>
      <c r="G37">
        <v>0</v>
      </c>
      <c r="H37">
        <v>0</v>
      </c>
      <c r="I37">
        <v>274</v>
      </c>
      <c r="J37">
        <v>173</v>
      </c>
      <c r="K37">
        <v>722</v>
      </c>
      <c r="L37">
        <v>173</v>
      </c>
      <c r="M37">
        <v>296</v>
      </c>
      <c r="N37">
        <v>383</v>
      </c>
      <c r="O37">
        <v>547</v>
      </c>
      <c r="P37" s="1">
        <f t="shared" si="0"/>
        <v>3207</v>
      </c>
      <c r="Q37">
        <f t="shared" si="1"/>
        <v>0.32069999999999999</v>
      </c>
      <c r="R37">
        <f t="shared" si="2"/>
        <v>16.676400000000001</v>
      </c>
    </row>
    <row r="38" spans="1:18" x14ac:dyDescent="0.35">
      <c r="A38">
        <v>37</v>
      </c>
      <c r="B38">
        <v>39</v>
      </c>
      <c r="C38">
        <v>0</v>
      </c>
      <c r="D38">
        <v>303</v>
      </c>
      <c r="E38">
        <v>0</v>
      </c>
      <c r="F38">
        <v>363</v>
      </c>
      <c r="G38">
        <v>0</v>
      </c>
      <c r="H38">
        <v>0</v>
      </c>
      <c r="I38">
        <v>303</v>
      </c>
      <c r="J38">
        <v>189</v>
      </c>
      <c r="K38">
        <v>835</v>
      </c>
      <c r="L38">
        <v>189</v>
      </c>
      <c r="M38">
        <v>322</v>
      </c>
      <c r="N38">
        <v>424</v>
      </c>
      <c r="O38">
        <v>691</v>
      </c>
      <c r="P38" s="1">
        <f t="shared" si="0"/>
        <v>3658</v>
      </c>
      <c r="Q38">
        <f t="shared" si="1"/>
        <v>0.36580000000000001</v>
      </c>
      <c r="R38">
        <f t="shared" si="2"/>
        <v>19.021599999999999</v>
      </c>
    </row>
    <row r="39" spans="1:18" x14ac:dyDescent="0.35">
      <c r="A39">
        <v>38</v>
      </c>
      <c r="B39">
        <v>42</v>
      </c>
      <c r="C39">
        <v>0</v>
      </c>
      <c r="D39">
        <v>335</v>
      </c>
      <c r="E39">
        <v>0</v>
      </c>
      <c r="F39">
        <v>402</v>
      </c>
      <c r="G39">
        <v>0</v>
      </c>
      <c r="H39">
        <v>0</v>
      </c>
      <c r="I39">
        <v>335</v>
      </c>
      <c r="J39">
        <v>205</v>
      </c>
      <c r="K39">
        <v>964</v>
      </c>
      <c r="L39">
        <v>205</v>
      </c>
      <c r="M39">
        <v>351</v>
      </c>
      <c r="N39">
        <v>469</v>
      </c>
      <c r="O39">
        <v>860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46</v>
      </c>
      <c r="C40">
        <v>0</v>
      </c>
      <c r="D40">
        <v>371</v>
      </c>
      <c r="E40">
        <v>0</v>
      </c>
      <c r="F40">
        <v>445</v>
      </c>
      <c r="G40">
        <v>0</v>
      </c>
      <c r="H40">
        <v>0</v>
      </c>
      <c r="I40">
        <v>371</v>
      </c>
      <c r="J40">
        <v>224</v>
      </c>
      <c r="K40">
        <v>1111</v>
      </c>
      <c r="L40">
        <v>224</v>
      </c>
      <c r="M40">
        <v>382</v>
      </c>
      <c r="N40">
        <v>519</v>
      </c>
      <c r="O40">
        <v>1058</v>
      </c>
      <c r="P40" s="1">
        <f t="shared" si="0"/>
        <v>4751</v>
      </c>
      <c r="Q40">
        <f t="shared" si="1"/>
        <v>0.47510000000000002</v>
      </c>
      <c r="R40">
        <f t="shared" si="2"/>
        <v>24.705200000000001</v>
      </c>
    </row>
    <row r="41" spans="1:18" x14ac:dyDescent="0.35">
      <c r="A41">
        <v>40</v>
      </c>
      <c r="B41">
        <v>50</v>
      </c>
      <c r="C41">
        <v>0</v>
      </c>
      <c r="D41">
        <v>415</v>
      </c>
      <c r="E41">
        <v>0</v>
      </c>
      <c r="F41">
        <v>497</v>
      </c>
      <c r="G41">
        <v>0</v>
      </c>
      <c r="H41">
        <v>0</v>
      </c>
      <c r="I41">
        <v>415</v>
      </c>
      <c r="J41">
        <v>246</v>
      </c>
      <c r="K41">
        <v>1243</v>
      </c>
      <c r="L41">
        <v>246</v>
      </c>
      <c r="M41">
        <v>420</v>
      </c>
      <c r="N41">
        <v>580</v>
      </c>
      <c r="O41">
        <v>1302</v>
      </c>
      <c r="P41" s="1">
        <f t="shared" si="0"/>
        <v>5414</v>
      </c>
      <c r="Q41">
        <f t="shared" si="1"/>
        <v>0.54139999999999999</v>
      </c>
      <c r="R41">
        <f t="shared" si="2"/>
        <v>28.152799999999999</v>
      </c>
    </row>
    <row r="42" spans="1:18" x14ac:dyDescent="0.35">
      <c r="A42">
        <v>41</v>
      </c>
      <c r="B42">
        <v>55</v>
      </c>
      <c r="C42">
        <v>0</v>
      </c>
      <c r="D42">
        <v>464</v>
      </c>
      <c r="E42">
        <v>0</v>
      </c>
      <c r="F42">
        <v>556</v>
      </c>
      <c r="G42">
        <v>0</v>
      </c>
      <c r="H42">
        <v>0</v>
      </c>
      <c r="I42">
        <v>464</v>
      </c>
      <c r="J42">
        <v>270</v>
      </c>
      <c r="K42">
        <v>1390</v>
      </c>
      <c r="L42">
        <v>270</v>
      </c>
      <c r="M42">
        <v>462</v>
      </c>
      <c r="N42">
        <v>649</v>
      </c>
      <c r="O42">
        <v>1588</v>
      </c>
      <c r="P42" s="1">
        <f t="shared" si="0"/>
        <v>6168</v>
      </c>
      <c r="Q42">
        <f t="shared" si="1"/>
        <v>0.61680000000000001</v>
      </c>
      <c r="R42">
        <f t="shared" si="2"/>
        <v>32.073599999999999</v>
      </c>
    </row>
    <row r="43" spans="1:18" x14ac:dyDescent="0.35">
      <c r="A43">
        <v>42</v>
      </c>
      <c r="B43">
        <v>61</v>
      </c>
      <c r="C43">
        <v>0</v>
      </c>
      <c r="D43">
        <v>519</v>
      </c>
      <c r="E43">
        <v>0</v>
      </c>
      <c r="F43">
        <v>622</v>
      </c>
      <c r="G43">
        <v>0</v>
      </c>
      <c r="H43">
        <v>0</v>
      </c>
      <c r="I43">
        <v>519</v>
      </c>
      <c r="J43">
        <v>297</v>
      </c>
      <c r="K43">
        <v>1555</v>
      </c>
      <c r="L43">
        <v>297</v>
      </c>
      <c r="M43">
        <v>508</v>
      </c>
      <c r="N43">
        <v>726</v>
      </c>
      <c r="O43">
        <v>1925</v>
      </c>
      <c r="P43" s="1">
        <f t="shared" si="0"/>
        <v>7029</v>
      </c>
      <c r="Q43">
        <f t="shared" si="1"/>
        <v>0.70289999999999997</v>
      </c>
      <c r="R43">
        <f t="shared" si="2"/>
        <v>36.550799999999995</v>
      </c>
    </row>
    <row r="44" spans="1:18" x14ac:dyDescent="0.35">
      <c r="A44">
        <v>43</v>
      </c>
      <c r="B44">
        <v>67</v>
      </c>
      <c r="C44">
        <v>0</v>
      </c>
      <c r="D44">
        <v>580</v>
      </c>
      <c r="E44">
        <v>0</v>
      </c>
      <c r="F44">
        <v>696</v>
      </c>
      <c r="G44">
        <v>0</v>
      </c>
      <c r="H44">
        <v>0</v>
      </c>
      <c r="I44">
        <v>580</v>
      </c>
      <c r="J44">
        <v>327</v>
      </c>
      <c r="K44">
        <v>1740</v>
      </c>
      <c r="L44">
        <v>327</v>
      </c>
      <c r="M44">
        <v>559</v>
      </c>
      <c r="N44">
        <v>812</v>
      </c>
      <c r="O44">
        <v>2319</v>
      </c>
      <c r="P44" s="1">
        <f t="shared" si="0"/>
        <v>8007</v>
      </c>
      <c r="Q44">
        <f t="shared" si="1"/>
        <v>0.80069999999999997</v>
      </c>
      <c r="R44">
        <f t="shared" si="2"/>
        <v>41.636399999999995</v>
      </c>
    </row>
    <row r="45" spans="1:18" x14ac:dyDescent="0.35">
      <c r="A45">
        <v>44</v>
      </c>
      <c r="B45">
        <v>73</v>
      </c>
      <c r="C45">
        <v>0</v>
      </c>
      <c r="D45">
        <v>649</v>
      </c>
      <c r="E45">
        <v>0</v>
      </c>
      <c r="F45">
        <v>779</v>
      </c>
      <c r="G45">
        <v>0</v>
      </c>
      <c r="H45">
        <v>0</v>
      </c>
      <c r="I45">
        <v>649</v>
      </c>
      <c r="J45">
        <v>359</v>
      </c>
      <c r="K45">
        <v>1947</v>
      </c>
      <c r="L45">
        <v>359</v>
      </c>
      <c r="M45">
        <v>615</v>
      </c>
      <c r="N45">
        <v>909</v>
      </c>
      <c r="O45">
        <v>2781</v>
      </c>
      <c r="P45" s="1">
        <f t="shared" si="0"/>
        <v>9120</v>
      </c>
      <c r="Q45">
        <f t="shared" si="1"/>
        <v>0.91200000000000003</v>
      </c>
      <c r="R45">
        <f t="shared" si="2"/>
        <v>47.423999999999999</v>
      </c>
    </row>
    <row r="46" spans="1:18" x14ac:dyDescent="0.35">
      <c r="A46">
        <v>45</v>
      </c>
      <c r="B46">
        <v>80</v>
      </c>
      <c r="C46">
        <v>0</v>
      </c>
      <c r="D46">
        <v>727</v>
      </c>
      <c r="E46">
        <v>0</v>
      </c>
      <c r="F46">
        <v>872</v>
      </c>
      <c r="G46">
        <v>0</v>
      </c>
      <c r="H46">
        <v>0</v>
      </c>
      <c r="I46">
        <v>727</v>
      </c>
      <c r="J46">
        <v>395</v>
      </c>
      <c r="K46">
        <v>2180</v>
      </c>
      <c r="L46">
        <v>395</v>
      </c>
      <c r="M46">
        <v>676</v>
      </c>
      <c r="N46">
        <v>1018</v>
      </c>
      <c r="O46">
        <v>3322</v>
      </c>
      <c r="P46" s="1">
        <f t="shared" si="0"/>
        <v>10392</v>
      </c>
      <c r="Q46">
        <f t="shared" si="1"/>
        <v>1.0391999999999999</v>
      </c>
      <c r="R46">
        <f t="shared" si="2"/>
        <v>54.038399999999996</v>
      </c>
    </row>
    <row r="47" spans="1:18" x14ac:dyDescent="0.35">
      <c r="A47">
        <v>46</v>
      </c>
      <c r="B47">
        <v>88</v>
      </c>
      <c r="C47">
        <v>0</v>
      </c>
      <c r="D47">
        <v>814</v>
      </c>
      <c r="E47">
        <v>0</v>
      </c>
      <c r="F47">
        <v>977</v>
      </c>
      <c r="G47">
        <v>0</v>
      </c>
      <c r="H47">
        <v>0</v>
      </c>
      <c r="I47">
        <v>814</v>
      </c>
      <c r="J47">
        <v>434</v>
      </c>
      <c r="K47">
        <v>2441</v>
      </c>
      <c r="L47">
        <v>434</v>
      </c>
      <c r="M47">
        <v>743</v>
      </c>
      <c r="N47">
        <v>1140</v>
      </c>
      <c r="O47">
        <v>3952</v>
      </c>
      <c r="P47" s="1">
        <f t="shared" si="0"/>
        <v>11837</v>
      </c>
      <c r="Q47">
        <f t="shared" si="1"/>
        <v>1.1837</v>
      </c>
      <c r="R47">
        <f t="shared" si="2"/>
        <v>61.552399999999999</v>
      </c>
    </row>
    <row r="48" spans="1:18" x14ac:dyDescent="0.35">
      <c r="A48">
        <v>47</v>
      </c>
      <c r="B48">
        <v>97</v>
      </c>
      <c r="C48">
        <v>0</v>
      </c>
      <c r="D48">
        <v>912</v>
      </c>
      <c r="E48">
        <v>0</v>
      </c>
      <c r="F48">
        <v>1094</v>
      </c>
      <c r="G48">
        <v>0</v>
      </c>
      <c r="H48">
        <v>0</v>
      </c>
      <c r="I48">
        <v>912</v>
      </c>
      <c r="J48">
        <v>478</v>
      </c>
      <c r="K48">
        <v>2735</v>
      </c>
      <c r="L48">
        <v>478</v>
      </c>
      <c r="M48">
        <v>817</v>
      </c>
      <c r="N48">
        <v>1276</v>
      </c>
      <c r="O48">
        <v>4687</v>
      </c>
      <c r="P48" s="1">
        <f t="shared" si="0"/>
        <v>13486</v>
      </c>
      <c r="Q48">
        <f t="shared" si="1"/>
        <v>1.3486</v>
      </c>
      <c r="R48">
        <f t="shared" si="2"/>
        <v>70.127200000000002</v>
      </c>
    </row>
    <row r="49" spans="1:18" x14ac:dyDescent="0.35">
      <c r="A49">
        <v>48</v>
      </c>
      <c r="B49">
        <v>107</v>
      </c>
      <c r="C49">
        <v>0</v>
      </c>
      <c r="D49">
        <v>1022</v>
      </c>
      <c r="E49">
        <v>0</v>
      </c>
      <c r="F49">
        <v>1226</v>
      </c>
      <c r="G49">
        <v>0</v>
      </c>
      <c r="H49">
        <v>0</v>
      </c>
      <c r="I49">
        <v>1022</v>
      </c>
      <c r="J49">
        <v>525</v>
      </c>
      <c r="K49">
        <v>3064</v>
      </c>
      <c r="L49">
        <v>525</v>
      </c>
      <c r="M49">
        <v>898</v>
      </c>
      <c r="N49">
        <v>1430</v>
      </c>
      <c r="O49">
        <v>5544</v>
      </c>
      <c r="P49" s="1">
        <f t="shared" si="0"/>
        <v>15363</v>
      </c>
      <c r="Q49">
        <f t="shared" si="1"/>
        <v>1.5363</v>
      </c>
      <c r="R49">
        <f t="shared" si="2"/>
        <v>79.887600000000006</v>
      </c>
    </row>
    <row r="50" spans="1:18" x14ac:dyDescent="0.35">
      <c r="A50">
        <v>49</v>
      </c>
      <c r="B50">
        <v>117</v>
      </c>
      <c r="C50">
        <v>0</v>
      </c>
      <c r="D50">
        <v>1145</v>
      </c>
      <c r="E50">
        <v>0</v>
      </c>
      <c r="F50">
        <v>1374</v>
      </c>
      <c r="G50">
        <v>0</v>
      </c>
      <c r="H50">
        <v>0</v>
      </c>
      <c r="I50">
        <v>1145</v>
      </c>
      <c r="J50">
        <v>577</v>
      </c>
      <c r="K50">
        <v>3433</v>
      </c>
      <c r="L50">
        <v>577</v>
      </c>
      <c r="M50">
        <v>987</v>
      </c>
      <c r="N50">
        <v>1603</v>
      </c>
      <c r="O50">
        <v>6539</v>
      </c>
      <c r="P50" s="1">
        <f t="shared" si="0"/>
        <v>17497</v>
      </c>
      <c r="Q50">
        <f t="shared" si="1"/>
        <v>1.7497</v>
      </c>
      <c r="R50">
        <f t="shared" si="2"/>
        <v>90.984400000000008</v>
      </c>
    </row>
    <row r="51" spans="1:18" x14ac:dyDescent="0.35">
      <c r="A51">
        <v>50</v>
      </c>
      <c r="B51">
        <v>129</v>
      </c>
      <c r="C51">
        <v>0</v>
      </c>
      <c r="D51">
        <v>1283</v>
      </c>
      <c r="E51">
        <v>0</v>
      </c>
      <c r="F51">
        <v>1540</v>
      </c>
      <c r="G51">
        <v>0</v>
      </c>
      <c r="H51">
        <v>0</v>
      </c>
      <c r="I51">
        <v>1283</v>
      </c>
      <c r="J51">
        <v>634</v>
      </c>
      <c r="K51">
        <v>3849</v>
      </c>
      <c r="L51">
        <v>634</v>
      </c>
      <c r="M51">
        <v>1084</v>
      </c>
      <c r="N51">
        <v>1796</v>
      </c>
      <c r="O51">
        <v>7697</v>
      </c>
      <c r="P51" s="1">
        <f t="shared" si="0"/>
        <v>19929</v>
      </c>
      <c r="Q51">
        <f t="shared" si="1"/>
        <v>1.9928999999999999</v>
      </c>
      <c r="R51">
        <f t="shared" si="2"/>
        <v>103.63079999999999</v>
      </c>
    </row>
    <row r="52" spans="1:18" x14ac:dyDescent="0.35">
      <c r="A52">
        <v>51</v>
      </c>
      <c r="B52">
        <v>141</v>
      </c>
      <c r="C52">
        <v>0</v>
      </c>
      <c r="D52">
        <v>1439</v>
      </c>
      <c r="E52">
        <v>0</v>
      </c>
      <c r="F52">
        <v>1726</v>
      </c>
      <c r="G52">
        <v>0</v>
      </c>
      <c r="H52">
        <v>0</v>
      </c>
      <c r="I52">
        <v>1439</v>
      </c>
      <c r="J52">
        <v>697</v>
      </c>
      <c r="K52">
        <v>4315</v>
      </c>
      <c r="L52">
        <v>697</v>
      </c>
      <c r="M52">
        <v>1192</v>
      </c>
      <c r="N52">
        <v>2014</v>
      </c>
      <c r="O52">
        <v>9041</v>
      </c>
      <c r="P52" s="1">
        <f t="shared" si="0"/>
        <v>22701</v>
      </c>
      <c r="Q52">
        <f t="shared" si="1"/>
        <v>2.2700999999999998</v>
      </c>
      <c r="R52">
        <f t="shared" si="2"/>
        <v>118.04519999999999</v>
      </c>
    </row>
    <row r="53" spans="1:18" x14ac:dyDescent="0.35">
      <c r="A53">
        <v>52</v>
      </c>
      <c r="B53">
        <v>155</v>
      </c>
      <c r="C53">
        <v>0</v>
      </c>
      <c r="D53">
        <v>1613</v>
      </c>
      <c r="E53">
        <v>0</v>
      </c>
      <c r="F53">
        <v>1936</v>
      </c>
      <c r="G53">
        <v>0</v>
      </c>
      <c r="H53">
        <v>0</v>
      </c>
      <c r="I53">
        <v>1613</v>
      </c>
      <c r="J53">
        <v>765</v>
      </c>
      <c r="K53">
        <v>4839</v>
      </c>
      <c r="L53">
        <v>765</v>
      </c>
      <c r="M53">
        <v>1309</v>
      </c>
      <c r="N53">
        <v>2259</v>
      </c>
      <c r="O53">
        <v>10599</v>
      </c>
      <c r="P53" s="1">
        <f t="shared" si="0"/>
        <v>25853</v>
      </c>
      <c r="Q53">
        <f t="shared" si="1"/>
        <v>2.5853000000000002</v>
      </c>
      <c r="R53">
        <f t="shared" si="2"/>
        <v>134.43560000000002</v>
      </c>
    </row>
    <row r="54" spans="1:18" x14ac:dyDescent="0.35">
      <c r="A54">
        <v>53</v>
      </c>
      <c r="B54">
        <v>171</v>
      </c>
      <c r="C54">
        <v>0</v>
      </c>
      <c r="D54">
        <v>1810</v>
      </c>
      <c r="E54">
        <v>0</v>
      </c>
      <c r="F54">
        <v>2171</v>
      </c>
      <c r="G54">
        <v>0</v>
      </c>
      <c r="H54">
        <v>0</v>
      </c>
      <c r="I54">
        <v>1810</v>
      </c>
      <c r="J54">
        <v>840</v>
      </c>
      <c r="K54">
        <v>5428</v>
      </c>
      <c r="L54">
        <v>840</v>
      </c>
      <c r="M54">
        <v>1438</v>
      </c>
      <c r="N54">
        <v>2533</v>
      </c>
      <c r="O54">
        <v>12406</v>
      </c>
      <c r="P54" s="1">
        <f t="shared" si="0"/>
        <v>29447</v>
      </c>
      <c r="Q54">
        <f t="shared" si="1"/>
        <v>2.9447000000000001</v>
      </c>
      <c r="R54">
        <f t="shared" si="2"/>
        <v>153.12440000000001</v>
      </c>
    </row>
    <row r="55" spans="1:18" x14ac:dyDescent="0.35">
      <c r="A55">
        <v>54</v>
      </c>
      <c r="B55">
        <v>187</v>
      </c>
      <c r="C55">
        <v>0</v>
      </c>
      <c r="D55">
        <v>2030</v>
      </c>
      <c r="E55">
        <v>0</v>
      </c>
      <c r="F55">
        <v>2436</v>
      </c>
      <c r="G55">
        <v>0</v>
      </c>
      <c r="H55">
        <v>0</v>
      </c>
      <c r="I55">
        <v>2030</v>
      </c>
      <c r="J55">
        <v>923</v>
      </c>
      <c r="K55">
        <v>6090</v>
      </c>
      <c r="L55">
        <v>923</v>
      </c>
      <c r="M55">
        <v>1579</v>
      </c>
      <c r="N55">
        <v>2842</v>
      </c>
      <c r="O55">
        <v>14499</v>
      </c>
      <c r="P55" s="1">
        <f t="shared" si="0"/>
        <v>33539</v>
      </c>
      <c r="Q55">
        <f t="shared" si="1"/>
        <v>3.3538999999999999</v>
      </c>
      <c r="R55">
        <f t="shared" si="2"/>
        <v>174.40279999999998</v>
      </c>
    </row>
    <row r="56" spans="1:18" x14ac:dyDescent="0.35">
      <c r="A56">
        <v>55</v>
      </c>
      <c r="B56">
        <v>205</v>
      </c>
      <c r="C56">
        <v>0</v>
      </c>
      <c r="D56">
        <v>2278</v>
      </c>
      <c r="E56">
        <v>0</v>
      </c>
      <c r="F56">
        <v>2734</v>
      </c>
      <c r="G56">
        <v>0</v>
      </c>
      <c r="H56">
        <v>0</v>
      </c>
      <c r="I56">
        <v>2278</v>
      </c>
      <c r="J56">
        <v>1013</v>
      </c>
      <c r="K56">
        <v>6834</v>
      </c>
      <c r="L56">
        <v>1013</v>
      </c>
      <c r="M56">
        <v>1733</v>
      </c>
      <c r="N56">
        <v>3189</v>
      </c>
      <c r="O56">
        <v>16921</v>
      </c>
      <c r="P56" s="1">
        <f t="shared" si="0"/>
        <v>38198</v>
      </c>
      <c r="Q56">
        <f t="shared" si="1"/>
        <v>3.8197999999999999</v>
      </c>
      <c r="R56">
        <f t="shared" si="2"/>
        <v>198.62959999999998</v>
      </c>
    </row>
    <row r="57" spans="1:18" x14ac:dyDescent="0.35">
      <c r="A57">
        <v>56</v>
      </c>
      <c r="B57">
        <v>225</v>
      </c>
      <c r="C57">
        <v>0</v>
      </c>
      <c r="D57">
        <v>2557</v>
      </c>
      <c r="E57">
        <v>0</v>
      </c>
      <c r="F57">
        <v>3068</v>
      </c>
      <c r="G57">
        <v>0</v>
      </c>
      <c r="H57">
        <v>0</v>
      </c>
      <c r="I57">
        <v>2557</v>
      </c>
      <c r="J57">
        <v>1111</v>
      </c>
      <c r="K57">
        <v>7670</v>
      </c>
      <c r="L57">
        <v>1111</v>
      </c>
      <c r="M57">
        <v>1902</v>
      </c>
      <c r="N57">
        <v>3580</v>
      </c>
      <c r="O57">
        <v>19722</v>
      </c>
      <c r="P57" s="1">
        <f t="shared" si="0"/>
        <v>43503</v>
      </c>
      <c r="Q57">
        <f t="shared" si="1"/>
        <v>4.3502999999999998</v>
      </c>
      <c r="R57">
        <f t="shared" si="2"/>
        <v>226.21559999999999</v>
      </c>
    </row>
    <row r="58" spans="1:18" x14ac:dyDescent="0.35">
      <c r="A58">
        <v>57</v>
      </c>
      <c r="B58">
        <v>247</v>
      </c>
      <c r="C58">
        <v>0</v>
      </c>
      <c r="D58">
        <v>2871</v>
      </c>
      <c r="E58">
        <v>0</v>
      </c>
      <c r="F58">
        <v>3445</v>
      </c>
      <c r="G58">
        <v>0</v>
      </c>
      <c r="H58">
        <v>0</v>
      </c>
      <c r="I58">
        <v>2871</v>
      </c>
      <c r="J58">
        <v>1219</v>
      </c>
      <c r="K58">
        <v>8611</v>
      </c>
      <c r="L58">
        <v>1219</v>
      </c>
      <c r="M58">
        <v>2086</v>
      </c>
      <c r="N58">
        <v>4019</v>
      </c>
      <c r="O58">
        <v>22961</v>
      </c>
      <c r="P58" s="1">
        <f t="shared" si="0"/>
        <v>49549</v>
      </c>
      <c r="Q58">
        <f t="shared" si="1"/>
        <v>4.9549000000000003</v>
      </c>
      <c r="R58">
        <f t="shared" si="2"/>
        <v>257.65480000000002</v>
      </c>
    </row>
    <row r="59" spans="1:18" x14ac:dyDescent="0.35">
      <c r="A59">
        <v>58</v>
      </c>
      <c r="B59">
        <v>271</v>
      </c>
      <c r="C59">
        <v>0</v>
      </c>
      <c r="D59">
        <v>3223</v>
      </c>
      <c r="E59">
        <v>0</v>
      </c>
      <c r="F59">
        <v>3868</v>
      </c>
      <c r="G59">
        <v>0</v>
      </c>
      <c r="H59">
        <v>0</v>
      </c>
      <c r="I59">
        <v>3223</v>
      </c>
      <c r="J59">
        <v>1337</v>
      </c>
      <c r="K59">
        <v>9668</v>
      </c>
      <c r="L59">
        <v>1337</v>
      </c>
      <c r="M59">
        <v>2288</v>
      </c>
      <c r="N59">
        <v>4512</v>
      </c>
      <c r="O59">
        <v>26702</v>
      </c>
      <c r="P59" s="1">
        <f t="shared" si="0"/>
        <v>56429</v>
      </c>
      <c r="Q59">
        <f t="shared" si="1"/>
        <v>5.6429</v>
      </c>
      <c r="R59">
        <f t="shared" si="2"/>
        <v>293.43079999999998</v>
      </c>
    </row>
    <row r="60" spans="1:18" x14ac:dyDescent="0.35">
      <c r="A60">
        <v>59</v>
      </c>
      <c r="B60">
        <v>297</v>
      </c>
      <c r="C60">
        <v>0</v>
      </c>
      <c r="D60">
        <v>3620</v>
      </c>
      <c r="E60">
        <v>0</v>
      </c>
      <c r="F60">
        <v>4343</v>
      </c>
      <c r="G60">
        <v>0</v>
      </c>
      <c r="H60">
        <v>0</v>
      </c>
      <c r="I60">
        <v>3620</v>
      </c>
      <c r="J60">
        <v>1466</v>
      </c>
      <c r="K60">
        <v>10858</v>
      </c>
      <c r="L60">
        <v>1466</v>
      </c>
      <c r="M60">
        <v>2508</v>
      </c>
      <c r="N60">
        <v>5067</v>
      </c>
      <c r="O60">
        <v>31022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326</v>
      </c>
      <c r="C61">
        <v>0</v>
      </c>
      <c r="D61">
        <v>4066</v>
      </c>
      <c r="E61">
        <v>0</v>
      </c>
      <c r="F61">
        <v>4879</v>
      </c>
      <c r="G61">
        <v>0</v>
      </c>
      <c r="H61">
        <v>0</v>
      </c>
      <c r="I61">
        <v>4066</v>
      </c>
      <c r="J61">
        <v>1607</v>
      </c>
      <c r="K61">
        <v>12196</v>
      </c>
      <c r="L61">
        <v>1607</v>
      </c>
      <c r="M61">
        <v>2749</v>
      </c>
      <c r="N61">
        <v>5692</v>
      </c>
      <c r="O61">
        <v>36007</v>
      </c>
      <c r="P61" s="1">
        <f t="shared" si="0"/>
        <v>73195</v>
      </c>
      <c r="Q61">
        <f t="shared" si="1"/>
        <v>7.3194999999999997</v>
      </c>
      <c r="R61">
        <f t="shared" si="2"/>
        <v>380.61399999999998</v>
      </c>
    </row>
    <row r="62" spans="1:18" x14ac:dyDescent="0.35">
      <c r="A62">
        <v>61</v>
      </c>
      <c r="B62">
        <v>357</v>
      </c>
      <c r="C62">
        <v>0</v>
      </c>
      <c r="D62">
        <v>4568</v>
      </c>
      <c r="E62">
        <v>0</v>
      </c>
      <c r="F62">
        <v>5481</v>
      </c>
      <c r="G62">
        <v>0</v>
      </c>
      <c r="H62">
        <v>0</v>
      </c>
      <c r="I62">
        <v>4568</v>
      </c>
      <c r="J62">
        <v>1760</v>
      </c>
      <c r="K62">
        <v>13702</v>
      </c>
      <c r="L62">
        <v>1760</v>
      </c>
      <c r="M62">
        <v>3011</v>
      </c>
      <c r="N62">
        <v>6395</v>
      </c>
      <c r="O62">
        <v>41758</v>
      </c>
      <c r="P62" s="1">
        <f t="shared" si="0"/>
        <v>83360</v>
      </c>
      <c r="Q62">
        <f t="shared" si="1"/>
        <v>8.3360000000000003</v>
      </c>
      <c r="R62">
        <f t="shared" si="2"/>
        <v>433.47200000000004</v>
      </c>
    </row>
    <row r="63" spans="1:18" x14ac:dyDescent="0.35">
      <c r="A63">
        <v>62</v>
      </c>
      <c r="B63">
        <v>391</v>
      </c>
      <c r="C63">
        <v>0</v>
      </c>
      <c r="D63">
        <v>5132</v>
      </c>
      <c r="E63">
        <v>0</v>
      </c>
      <c r="F63">
        <v>6159</v>
      </c>
      <c r="G63">
        <v>0</v>
      </c>
      <c r="H63">
        <v>0</v>
      </c>
      <c r="I63">
        <v>5132</v>
      </c>
      <c r="J63">
        <v>1927</v>
      </c>
      <c r="K63">
        <v>15396</v>
      </c>
      <c r="L63">
        <v>1927</v>
      </c>
      <c r="M63">
        <v>3297</v>
      </c>
      <c r="N63">
        <v>7185</v>
      </c>
      <c r="O63">
        <v>48388</v>
      </c>
      <c r="P63" s="1">
        <f t="shared" si="0"/>
        <v>94934</v>
      </c>
      <c r="Q63">
        <f t="shared" si="1"/>
        <v>9.4933999999999994</v>
      </c>
      <c r="R63">
        <f t="shared" si="2"/>
        <v>493.65679999999998</v>
      </c>
    </row>
    <row r="64" spans="1:18" x14ac:dyDescent="0.35">
      <c r="A64">
        <v>63</v>
      </c>
      <c r="B64">
        <v>427</v>
      </c>
      <c r="C64">
        <v>0</v>
      </c>
      <c r="D64">
        <v>5768</v>
      </c>
      <c r="E64">
        <v>0</v>
      </c>
      <c r="F64">
        <v>6922</v>
      </c>
      <c r="G64">
        <v>0</v>
      </c>
      <c r="H64">
        <v>0</v>
      </c>
      <c r="I64">
        <v>5768</v>
      </c>
      <c r="J64">
        <v>2108</v>
      </c>
      <c r="K64">
        <v>17303</v>
      </c>
      <c r="L64">
        <v>2108</v>
      </c>
      <c r="M64">
        <v>3607</v>
      </c>
      <c r="N64">
        <v>8075</v>
      </c>
      <c r="O64">
        <v>56029</v>
      </c>
      <c r="P64" s="1">
        <f t="shared" si="0"/>
        <v>108115</v>
      </c>
      <c r="Q64">
        <f t="shared" si="1"/>
        <v>10.811500000000001</v>
      </c>
      <c r="R64">
        <f t="shared" si="2"/>
        <v>562.19799999999998</v>
      </c>
    </row>
    <row r="65" spans="1:18" x14ac:dyDescent="0.35">
      <c r="A65">
        <v>64</v>
      </c>
      <c r="B65">
        <v>467</v>
      </c>
      <c r="C65">
        <v>0</v>
      </c>
      <c r="D65">
        <v>6484</v>
      </c>
      <c r="E65">
        <v>0</v>
      </c>
      <c r="F65">
        <v>7780</v>
      </c>
      <c r="G65">
        <v>0</v>
      </c>
      <c r="H65">
        <v>0</v>
      </c>
      <c r="I65">
        <v>6484</v>
      </c>
      <c r="J65">
        <v>2306</v>
      </c>
      <c r="K65">
        <v>19450</v>
      </c>
      <c r="L65">
        <v>2306</v>
      </c>
      <c r="M65">
        <v>3945</v>
      </c>
      <c r="N65">
        <v>9077</v>
      </c>
      <c r="O65">
        <v>64832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511</v>
      </c>
      <c r="C66">
        <v>0</v>
      </c>
      <c r="D66">
        <v>7289</v>
      </c>
      <c r="E66">
        <v>0</v>
      </c>
      <c r="F66">
        <v>8747</v>
      </c>
      <c r="G66">
        <v>0</v>
      </c>
      <c r="H66">
        <v>0</v>
      </c>
      <c r="I66">
        <v>7289</v>
      </c>
      <c r="J66">
        <v>2520</v>
      </c>
      <c r="K66">
        <v>21866</v>
      </c>
      <c r="L66">
        <v>2520</v>
      </c>
      <c r="M66">
        <v>4312</v>
      </c>
      <c r="N66">
        <v>10205</v>
      </c>
      <c r="O66">
        <v>74969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558</v>
      </c>
      <c r="C67">
        <v>0</v>
      </c>
      <c r="D67">
        <v>8196</v>
      </c>
      <c r="E67">
        <v>0</v>
      </c>
      <c r="F67">
        <v>9835</v>
      </c>
      <c r="G67">
        <v>0</v>
      </c>
      <c r="H67">
        <v>0</v>
      </c>
      <c r="I67">
        <v>8196</v>
      </c>
      <c r="J67">
        <v>2753</v>
      </c>
      <c r="K67">
        <v>24587</v>
      </c>
      <c r="L67">
        <v>2753</v>
      </c>
      <c r="M67">
        <v>4710</v>
      </c>
      <c r="N67">
        <v>11474</v>
      </c>
      <c r="O67">
        <v>86638</v>
      </c>
      <c r="P67" s="1">
        <f t="shared" ref="P67:P100" si="3">SUM(B67:O67)</f>
        <v>159700</v>
      </c>
      <c r="Q67">
        <f t="shared" ref="Q67:Q100" si="4">P67/10000</f>
        <v>15.97</v>
      </c>
      <c r="R67">
        <f t="shared" ref="R67:R100" si="5">Q67*52</f>
        <v>830.44</v>
      </c>
    </row>
    <row r="68" spans="1:18" x14ac:dyDescent="0.35">
      <c r="A68">
        <v>67</v>
      </c>
      <c r="B68">
        <v>609</v>
      </c>
      <c r="C68">
        <v>0</v>
      </c>
      <c r="D68">
        <v>9217</v>
      </c>
      <c r="E68">
        <v>0</v>
      </c>
      <c r="F68">
        <v>11060</v>
      </c>
      <c r="G68">
        <v>0</v>
      </c>
      <c r="H68">
        <v>0</v>
      </c>
      <c r="I68">
        <v>9217</v>
      </c>
      <c r="J68">
        <v>3004</v>
      </c>
      <c r="K68">
        <v>27650</v>
      </c>
      <c r="L68">
        <v>3004</v>
      </c>
      <c r="M68">
        <v>5141</v>
      </c>
      <c r="N68">
        <v>12904</v>
      </c>
      <c r="O68">
        <v>100066</v>
      </c>
      <c r="P68" s="1">
        <f t="shared" si="3"/>
        <v>181872</v>
      </c>
      <c r="Q68">
        <f t="shared" si="4"/>
        <v>18.187200000000001</v>
      </c>
      <c r="R68">
        <f t="shared" si="5"/>
        <v>945.73440000000005</v>
      </c>
    </row>
    <row r="69" spans="1:18" x14ac:dyDescent="0.35">
      <c r="A69">
        <v>68</v>
      </c>
      <c r="B69">
        <v>664</v>
      </c>
      <c r="C69">
        <v>0</v>
      </c>
      <c r="D69">
        <v>10367</v>
      </c>
      <c r="E69">
        <v>0</v>
      </c>
      <c r="F69">
        <v>12440</v>
      </c>
      <c r="G69">
        <v>0</v>
      </c>
      <c r="H69">
        <v>0</v>
      </c>
      <c r="I69">
        <v>10367</v>
      </c>
      <c r="J69">
        <v>3277</v>
      </c>
      <c r="K69">
        <v>31100</v>
      </c>
      <c r="L69">
        <v>3277</v>
      </c>
      <c r="M69">
        <v>5607</v>
      </c>
      <c r="N69">
        <v>14514</v>
      </c>
      <c r="O69">
        <v>115512</v>
      </c>
      <c r="P69" s="1">
        <f t="shared" si="3"/>
        <v>207125</v>
      </c>
      <c r="Q69">
        <f t="shared" si="4"/>
        <v>20.712499999999999</v>
      </c>
      <c r="R69">
        <f t="shared" si="5"/>
        <v>1077.05</v>
      </c>
    </row>
    <row r="70" spans="1:18" x14ac:dyDescent="0.35">
      <c r="A70">
        <v>69</v>
      </c>
      <c r="B70">
        <v>724</v>
      </c>
      <c r="C70">
        <v>0</v>
      </c>
      <c r="D70">
        <v>11662</v>
      </c>
      <c r="E70">
        <v>0</v>
      </c>
      <c r="F70">
        <v>13994</v>
      </c>
      <c r="G70">
        <v>0</v>
      </c>
      <c r="H70">
        <v>0</v>
      </c>
      <c r="I70">
        <v>11662</v>
      </c>
      <c r="J70">
        <v>3571</v>
      </c>
      <c r="K70">
        <v>34985</v>
      </c>
      <c r="L70">
        <v>3571</v>
      </c>
      <c r="M70">
        <v>6111</v>
      </c>
      <c r="N70">
        <v>16327</v>
      </c>
      <c r="O70">
        <v>133276</v>
      </c>
      <c r="P70" s="1">
        <f t="shared" si="3"/>
        <v>235883</v>
      </c>
      <c r="Q70">
        <f t="shared" si="4"/>
        <v>23.5883</v>
      </c>
      <c r="R70">
        <f t="shared" si="5"/>
        <v>1226.5916</v>
      </c>
    </row>
    <row r="71" spans="1:18" x14ac:dyDescent="0.35">
      <c r="A71">
        <v>70</v>
      </c>
      <c r="B71">
        <v>788</v>
      </c>
      <c r="C71">
        <v>0</v>
      </c>
      <c r="D71">
        <v>13121</v>
      </c>
      <c r="E71">
        <v>0</v>
      </c>
      <c r="F71">
        <v>15745</v>
      </c>
      <c r="G71">
        <v>0</v>
      </c>
      <c r="H71">
        <v>0</v>
      </c>
      <c r="I71">
        <v>13121</v>
      </c>
      <c r="J71">
        <v>3888</v>
      </c>
      <c r="K71">
        <v>39362</v>
      </c>
      <c r="L71">
        <v>3888</v>
      </c>
      <c r="M71">
        <v>6653</v>
      </c>
      <c r="N71">
        <v>18369</v>
      </c>
      <c r="O71">
        <v>153698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857</v>
      </c>
      <c r="C72">
        <v>0</v>
      </c>
      <c r="D72">
        <v>14765</v>
      </c>
      <c r="E72">
        <v>0</v>
      </c>
      <c r="F72">
        <v>17717</v>
      </c>
      <c r="G72">
        <v>0</v>
      </c>
      <c r="H72">
        <v>0</v>
      </c>
      <c r="I72">
        <v>14765</v>
      </c>
      <c r="J72">
        <v>4229</v>
      </c>
      <c r="K72">
        <v>44293</v>
      </c>
      <c r="L72">
        <v>4229</v>
      </c>
      <c r="M72">
        <v>7237</v>
      </c>
      <c r="N72">
        <v>20670</v>
      </c>
      <c r="O72">
        <v>177169</v>
      </c>
      <c r="P72" s="1">
        <f t="shared" si="3"/>
        <v>305931</v>
      </c>
      <c r="Q72">
        <f t="shared" si="4"/>
        <v>30.5931</v>
      </c>
      <c r="R72">
        <f t="shared" si="5"/>
        <v>1590.8412000000001</v>
      </c>
    </row>
    <row r="73" spans="1:18" x14ac:dyDescent="0.35">
      <c r="A73">
        <v>72</v>
      </c>
      <c r="B73">
        <v>931</v>
      </c>
      <c r="C73">
        <v>0</v>
      </c>
      <c r="D73">
        <v>16616</v>
      </c>
      <c r="E73">
        <v>0</v>
      </c>
      <c r="F73">
        <v>19940</v>
      </c>
      <c r="G73">
        <v>0</v>
      </c>
      <c r="H73">
        <v>0</v>
      </c>
      <c r="I73">
        <v>16616</v>
      </c>
      <c r="J73">
        <v>4595</v>
      </c>
      <c r="K73">
        <v>49848</v>
      </c>
      <c r="L73">
        <v>4595</v>
      </c>
      <c r="M73">
        <v>7864</v>
      </c>
      <c r="N73">
        <v>23263</v>
      </c>
      <c r="O73">
        <v>204138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1010</v>
      </c>
      <c r="C74">
        <v>0</v>
      </c>
      <c r="D74">
        <v>18703</v>
      </c>
      <c r="E74">
        <v>0</v>
      </c>
      <c r="F74">
        <v>22443</v>
      </c>
      <c r="G74">
        <v>0</v>
      </c>
      <c r="H74">
        <v>0</v>
      </c>
      <c r="I74">
        <v>18703</v>
      </c>
      <c r="J74">
        <v>4988</v>
      </c>
      <c r="K74">
        <v>56108</v>
      </c>
      <c r="L74">
        <v>4988</v>
      </c>
      <c r="M74">
        <v>8535</v>
      </c>
      <c r="N74">
        <v>26184</v>
      </c>
      <c r="O74">
        <v>235117</v>
      </c>
      <c r="P74" s="1">
        <f t="shared" si="3"/>
        <v>396779</v>
      </c>
      <c r="Q74">
        <f t="shared" si="4"/>
        <v>39.677900000000001</v>
      </c>
      <c r="R74">
        <f t="shared" si="5"/>
        <v>2063.2508000000003</v>
      </c>
    </row>
    <row r="75" spans="1:18" x14ac:dyDescent="0.35">
      <c r="A75">
        <v>74</v>
      </c>
      <c r="B75">
        <v>1095</v>
      </c>
      <c r="C75">
        <v>0</v>
      </c>
      <c r="D75">
        <v>21054</v>
      </c>
      <c r="E75">
        <v>0</v>
      </c>
      <c r="F75">
        <v>25265</v>
      </c>
      <c r="G75">
        <v>0</v>
      </c>
      <c r="H75">
        <v>0</v>
      </c>
      <c r="I75">
        <v>21054</v>
      </c>
      <c r="J75">
        <v>5407</v>
      </c>
      <c r="K75">
        <v>63162</v>
      </c>
      <c r="L75">
        <v>5407</v>
      </c>
      <c r="M75">
        <v>9252</v>
      </c>
      <c r="N75">
        <v>29476</v>
      </c>
      <c r="O75">
        <v>270693</v>
      </c>
      <c r="P75" s="1">
        <f t="shared" si="3"/>
        <v>451865</v>
      </c>
      <c r="Q75">
        <f t="shared" si="4"/>
        <v>45.186500000000002</v>
      </c>
      <c r="R75">
        <f t="shared" si="5"/>
        <v>2349.6980000000003</v>
      </c>
    </row>
    <row r="76" spans="1:18" x14ac:dyDescent="0.35">
      <c r="A76">
        <v>75</v>
      </c>
      <c r="B76">
        <v>1186</v>
      </c>
      <c r="C76">
        <v>0</v>
      </c>
      <c r="D76">
        <v>23705</v>
      </c>
      <c r="E76">
        <v>0</v>
      </c>
      <c r="F76">
        <v>28445</v>
      </c>
      <c r="G76">
        <v>0</v>
      </c>
      <c r="H76">
        <v>0</v>
      </c>
      <c r="I76">
        <v>23705</v>
      </c>
      <c r="J76">
        <v>5853</v>
      </c>
      <c r="K76">
        <v>71113</v>
      </c>
      <c r="L76">
        <v>5853</v>
      </c>
      <c r="M76">
        <v>10016</v>
      </c>
      <c r="N76">
        <v>33186</v>
      </c>
      <c r="O76">
        <v>311540</v>
      </c>
      <c r="P76" s="1">
        <f t="shared" si="3"/>
        <v>514602</v>
      </c>
      <c r="Q76">
        <f t="shared" si="4"/>
        <v>51.4602</v>
      </c>
      <c r="R76">
        <f t="shared" si="5"/>
        <v>2675.9304000000002</v>
      </c>
    </row>
    <row r="77" spans="1:18" x14ac:dyDescent="0.35">
      <c r="A77">
        <v>76</v>
      </c>
      <c r="B77">
        <v>1282</v>
      </c>
      <c r="C77">
        <v>0</v>
      </c>
      <c r="D77">
        <v>26692</v>
      </c>
      <c r="E77">
        <v>0</v>
      </c>
      <c r="F77">
        <v>32030</v>
      </c>
      <c r="G77">
        <v>0</v>
      </c>
      <c r="H77">
        <v>0</v>
      </c>
      <c r="I77">
        <v>26692</v>
      </c>
      <c r="J77">
        <v>6327</v>
      </c>
      <c r="K77">
        <v>80074</v>
      </c>
      <c r="L77">
        <v>6327</v>
      </c>
      <c r="M77">
        <v>10827</v>
      </c>
      <c r="N77">
        <v>37368</v>
      </c>
      <c r="O77">
        <v>358427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1383</v>
      </c>
      <c r="C78">
        <v>0</v>
      </c>
      <c r="D78">
        <v>30059</v>
      </c>
      <c r="E78">
        <v>0</v>
      </c>
      <c r="F78">
        <v>36071</v>
      </c>
      <c r="G78">
        <v>0</v>
      </c>
      <c r="H78">
        <v>0</v>
      </c>
      <c r="I78">
        <v>30059</v>
      </c>
      <c r="J78">
        <v>6829</v>
      </c>
      <c r="K78">
        <v>90177</v>
      </c>
      <c r="L78">
        <v>6829</v>
      </c>
      <c r="M78">
        <v>11685</v>
      </c>
      <c r="N78">
        <v>42083</v>
      </c>
      <c r="O78">
        <v>412235</v>
      </c>
      <c r="P78" s="1">
        <f t="shared" si="3"/>
        <v>667410</v>
      </c>
      <c r="Q78">
        <f t="shared" si="4"/>
        <v>66.741</v>
      </c>
      <c r="R78">
        <f t="shared" si="5"/>
        <v>3470.5320000000002</v>
      </c>
    </row>
    <row r="79" spans="1:18" x14ac:dyDescent="0.35">
      <c r="A79">
        <v>78</v>
      </c>
      <c r="B79">
        <v>1490</v>
      </c>
      <c r="C79">
        <v>0</v>
      </c>
      <c r="D79">
        <v>33856</v>
      </c>
      <c r="E79">
        <v>0</v>
      </c>
      <c r="F79">
        <v>40627</v>
      </c>
      <c r="G79">
        <v>0</v>
      </c>
      <c r="H79">
        <v>0</v>
      </c>
      <c r="I79">
        <v>33856</v>
      </c>
      <c r="J79">
        <v>7357</v>
      </c>
      <c r="K79">
        <v>101566</v>
      </c>
      <c r="L79">
        <v>7357</v>
      </c>
      <c r="M79">
        <v>12589</v>
      </c>
      <c r="N79">
        <v>47398</v>
      </c>
      <c r="O79">
        <v>473974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1602</v>
      </c>
      <c r="C80">
        <v>0</v>
      </c>
      <c r="D80">
        <v>38136</v>
      </c>
      <c r="E80">
        <v>0</v>
      </c>
      <c r="F80">
        <v>45764</v>
      </c>
      <c r="G80">
        <v>0</v>
      </c>
      <c r="H80">
        <v>0</v>
      </c>
      <c r="I80">
        <v>38136</v>
      </c>
      <c r="J80">
        <v>7910</v>
      </c>
      <c r="K80">
        <v>114408</v>
      </c>
      <c r="L80">
        <v>7910</v>
      </c>
      <c r="M80">
        <v>13536</v>
      </c>
      <c r="N80">
        <v>53391</v>
      </c>
      <c r="O80">
        <v>544798</v>
      </c>
      <c r="P80" s="1">
        <f t="shared" si="3"/>
        <v>865591</v>
      </c>
      <c r="Q80">
        <f t="shared" si="4"/>
        <v>86.559100000000001</v>
      </c>
      <c r="R80">
        <f t="shared" si="5"/>
        <v>4501.0731999999998</v>
      </c>
    </row>
    <row r="81" spans="1:18" x14ac:dyDescent="0.35">
      <c r="A81">
        <v>80</v>
      </c>
      <c r="B81">
        <v>1719</v>
      </c>
      <c r="C81">
        <v>0</v>
      </c>
      <c r="D81">
        <v>42963</v>
      </c>
      <c r="E81">
        <v>0</v>
      </c>
      <c r="F81">
        <v>51556</v>
      </c>
      <c r="G81">
        <v>0</v>
      </c>
      <c r="H81">
        <v>0</v>
      </c>
      <c r="I81">
        <v>42963</v>
      </c>
      <c r="J81">
        <v>8487</v>
      </c>
      <c r="K81">
        <v>128889</v>
      </c>
      <c r="L81">
        <v>8487</v>
      </c>
      <c r="M81">
        <v>14523</v>
      </c>
      <c r="N81">
        <v>60148</v>
      </c>
      <c r="O81">
        <v>626029</v>
      </c>
      <c r="P81" s="1">
        <f t="shared" si="3"/>
        <v>985764</v>
      </c>
      <c r="Q81">
        <f t="shared" si="4"/>
        <v>98.576400000000007</v>
      </c>
      <c r="R81">
        <f t="shared" si="5"/>
        <v>5125.9728000000005</v>
      </c>
    </row>
    <row r="82" spans="1:18" x14ac:dyDescent="0.35">
      <c r="A82">
        <v>81</v>
      </c>
      <c r="B82">
        <v>1840</v>
      </c>
      <c r="C82">
        <v>0</v>
      </c>
      <c r="D82">
        <v>48407</v>
      </c>
      <c r="E82">
        <v>0</v>
      </c>
      <c r="F82">
        <v>58088</v>
      </c>
      <c r="G82">
        <v>0</v>
      </c>
      <c r="H82">
        <v>0</v>
      </c>
      <c r="I82">
        <v>48407</v>
      </c>
      <c r="J82">
        <v>9084</v>
      </c>
      <c r="K82">
        <v>145219</v>
      </c>
      <c r="L82">
        <v>9084</v>
      </c>
      <c r="M82">
        <v>15545</v>
      </c>
      <c r="N82">
        <v>67769</v>
      </c>
      <c r="O82">
        <v>719177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1964</v>
      </c>
      <c r="C83">
        <v>0</v>
      </c>
      <c r="D83">
        <v>54546</v>
      </c>
      <c r="E83">
        <v>0</v>
      </c>
      <c r="F83">
        <v>65455</v>
      </c>
      <c r="G83">
        <v>0</v>
      </c>
      <c r="H83">
        <v>0</v>
      </c>
      <c r="I83">
        <v>54546</v>
      </c>
      <c r="J83">
        <v>9697</v>
      </c>
      <c r="K83">
        <v>163637</v>
      </c>
      <c r="L83">
        <v>9697</v>
      </c>
      <c r="M83">
        <v>16595</v>
      </c>
      <c r="N83">
        <v>76364</v>
      </c>
      <c r="O83">
        <v>825973</v>
      </c>
      <c r="P83" s="1">
        <f t="shared" si="3"/>
        <v>1278474</v>
      </c>
      <c r="Q83">
        <f t="shared" si="4"/>
        <v>127.84739999999999</v>
      </c>
      <c r="R83">
        <f t="shared" si="5"/>
        <v>6648.0648000000001</v>
      </c>
    </row>
    <row r="84" spans="1:18" x14ac:dyDescent="0.35">
      <c r="A84">
        <v>83</v>
      </c>
      <c r="B84">
        <v>2090</v>
      </c>
      <c r="C84">
        <v>0</v>
      </c>
      <c r="D84">
        <v>61471</v>
      </c>
      <c r="E84">
        <v>0</v>
      </c>
      <c r="F84">
        <v>73765</v>
      </c>
      <c r="G84">
        <v>0</v>
      </c>
      <c r="H84">
        <v>0</v>
      </c>
      <c r="I84">
        <v>61471</v>
      </c>
      <c r="J84">
        <v>10321</v>
      </c>
      <c r="K84">
        <v>184411</v>
      </c>
      <c r="L84">
        <v>10321</v>
      </c>
      <c r="M84">
        <v>17662</v>
      </c>
      <c r="N84">
        <v>86059</v>
      </c>
      <c r="O84">
        <v>948396</v>
      </c>
      <c r="P84" s="1">
        <f t="shared" si="3"/>
        <v>1455967</v>
      </c>
      <c r="Q84">
        <f t="shared" si="4"/>
        <v>145.5967</v>
      </c>
      <c r="R84">
        <f t="shared" si="5"/>
        <v>7571.0284000000001</v>
      </c>
    </row>
    <row r="85" spans="1:18" x14ac:dyDescent="0.35">
      <c r="A85">
        <v>84</v>
      </c>
      <c r="B85">
        <v>2218</v>
      </c>
      <c r="C85">
        <v>0</v>
      </c>
      <c r="D85">
        <v>69282</v>
      </c>
      <c r="E85">
        <v>0</v>
      </c>
      <c r="F85">
        <v>83138</v>
      </c>
      <c r="G85">
        <v>0</v>
      </c>
      <c r="H85">
        <v>0</v>
      </c>
      <c r="I85">
        <v>69282</v>
      </c>
      <c r="J85">
        <v>10949</v>
      </c>
      <c r="K85">
        <v>207845</v>
      </c>
      <c r="L85">
        <v>10949</v>
      </c>
      <c r="M85">
        <v>18736</v>
      </c>
      <c r="N85">
        <v>96994</v>
      </c>
      <c r="O85">
        <v>1088708</v>
      </c>
      <c r="P85" s="1">
        <f t="shared" si="3"/>
        <v>1658101</v>
      </c>
      <c r="Q85">
        <f t="shared" si="4"/>
        <v>165.81010000000001</v>
      </c>
      <c r="R85">
        <f t="shared" si="5"/>
        <v>8622.1252000000004</v>
      </c>
    </row>
    <row r="86" spans="1:18" x14ac:dyDescent="0.35">
      <c r="A86">
        <v>85</v>
      </c>
      <c r="B86">
        <v>2343</v>
      </c>
      <c r="C86">
        <v>0</v>
      </c>
      <c r="D86">
        <v>78094</v>
      </c>
      <c r="E86">
        <v>0</v>
      </c>
      <c r="F86">
        <v>93713</v>
      </c>
      <c r="G86">
        <v>0</v>
      </c>
      <c r="H86">
        <v>0</v>
      </c>
      <c r="I86">
        <v>78094</v>
      </c>
      <c r="J86">
        <v>11570</v>
      </c>
      <c r="K86">
        <v>234281</v>
      </c>
      <c r="L86">
        <v>11570</v>
      </c>
      <c r="M86">
        <v>19799</v>
      </c>
      <c r="N86">
        <v>109332</v>
      </c>
      <c r="O86">
        <v>1249498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2466</v>
      </c>
      <c r="C87">
        <v>0</v>
      </c>
      <c r="D87">
        <v>88036</v>
      </c>
      <c r="E87">
        <v>0</v>
      </c>
      <c r="F87">
        <v>105644</v>
      </c>
      <c r="G87">
        <v>0</v>
      </c>
      <c r="H87">
        <v>0</v>
      </c>
      <c r="I87">
        <v>88036</v>
      </c>
      <c r="J87">
        <v>12173</v>
      </c>
      <c r="K87">
        <v>264108</v>
      </c>
      <c r="L87">
        <v>12173</v>
      </c>
      <c r="M87">
        <v>20832</v>
      </c>
      <c r="N87">
        <v>123251</v>
      </c>
      <c r="O87">
        <v>1433727</v>
      </c>
      <c r="P87" s="1">
        <f t="shared" si="3"/>
        <v>2150446</v>
      </c>
      <c r="Q87">
        <f t="shared" si="4"/>
        <v>215.0446</v>
      </c>
      <c r="R87">
        <f t="shared" si="5"/>
        <v>11182.3192</v>
      </c>
    </row>
    <row r="88" spans="1:18" x14ac:dyDescent="0.35">
      <c r="A88">
        <v>87</v>
      </c>
      <c r="B88">
        <v>2581</v>
      </c>
      <c r="C88">
        <v>0</v>
      </c>
      <c r="D88">
        <v>99255</v>
      </c>
      <c r="E88">
        <v>0</v>
      </c>
      <c r="F88">
        <v>119105</v>
      </c>
      <c r="G88">
        <v>0</v>
      </c>
      <c r="H88">
        <v>0</v>
      </c>
      <c r="I88">
        <v>99255</v>
      </c>
      <c r="J88">
        <v>12744</v>
      </c>
      <c r="K88">
        <v>297763</v>
      </c>
      <c r="L88">
        <v>12744</v>
      </c>
      <c r="M88">
        <v>21808</v>
      </c>
      <c r="N88">
        <v>138956</v>
      </c>
      <c r="O88">
        <v>1644781</v>
      </c>
      <c r="P88" s="1">
        <f t="shared" si="3"/>
        <v>2448992</v>
      </c>
      <c r="Q88">
        <f t="shared" si="4"/>
        <v>244.89920000000001</v>
      </c>
      <c r="R88">
        <f t="shared" si="5"/>
        <v>12734.758400000001</v>
      </c>
    </row>
    <row r="89" spans="1:18" x14ac:dyDescent="0.35">
      <c r="A89">
        <v>88</v>
      </c>
      <c r="B89">
        <v>2686</v>
      </c>
      <c r="C89">
        <v>0</v>
      </c>
      <c r="D89">
        <v>111913</v>
      </c>
      <c r="E89">
        <v>0</v>
      </c>
      <c r="F89">
        <v>134296</v>
      </c>
      <c r="G89">
        <v>0</v>
      </c>
      <c r="H89">
        <v>0</v>
      </c>
      <c r="I89">
        <v>111913</v>
      </c>
      <c r="J89">
        <v>13264</v>
      </c>
      <c r="K89">
        <v>335739</v>
      </c>
      <c r="L89">
        <v>13264</v>
      </c>
      <c r="M89">
        <v>22698</v>
      </c>
      <c r="N89">
        <v>156679</v>
      </c>
      <c r="O89">
        <v>1886532</v>
      </c>
      <c r="P89" s="1">
        <f t="shared" si="3"/>
        <v>2788984</v>
      </c>
      <c r="Q89">
        <f t="shared" si="4"/>
        <v>278.89839999999998</v>
      </c>
      <c r="R89">
        <f t="shared" si="5"/>
        <v>14502.716799999998</v>
      </c>
    </row>
    <row r="90" spans="1:18" x14ac:dyDescent="0.35">
      <c r="A90">
        <v>89</v>
      </c>
      <c r="B90">
        <v>2777</v>
      </c>
      <c r="C90">
        <v>0</v>
      </c>
      <c r="D90">
        <v>126199</v>
      </c>
      <c r="E90">
        <v>0</v>
      </c>
      <c r="F90">
        <v>151439</v>
      </c>
      <c r="G90">
        <v>0</v>
      </c>
      <c r="H90">
        <v>0</v>
      </c>
      <c r="I90">
        <v>126199</v>
      </c>
      <c r="J90">
        <v>13711</v>
      </c>
      <c r="K90">
        <v>378596</v>
      </c>
      <c r="L90">
        <v>13711</v>
      </c>
      <c r="M90">
        <v>23463</v>
      </c>
      <c r="N90">
        <v>176679</v>
      </c>
      <c r="O90">
        <v>2163406</v>
      </c>
      <c r="P90" s="1">
        <f t="shared" si="3"/>
        <v>3176180</v>
      </c>
      <c r="Q90">
        <f t="shared" si="4"/>
        <v>317.61799999999999</v>
      </c>
      <c r="R90">
        <f t="shared" si="5"/>
        <v>16516.135999999999</v>
      </c>
    </row>
    <row r="91" spans="1:18" x14ac:dyDescent="0.35">
      <c r="A91">
        <v>90</v>
      </c>
      <c r="B91">
        <v>2847</v>
      </c>
      <c r="C91">
        <v>0</v>
      </c>
      <c r="D91">
        <v>142322</v>
      </c>
      <c r="E91">
        <v>0</v>
      </c>
      <c r="F91">
        <v>170786</v>
      </c>
      <c r="G91">
        <v>0</v>
      </c>
      <c r="H91">
        <v>0</v>
      </c>
      <c r="I91">
        <v>142322</v>
      </c>
      <c r="J91">
        <v>14057</v>
      </c>
      <c r="K91">
        <v>426965</v>
      </c>
      <c r="L91">
        <v>14057</v>
      </c>
      <c r="M91">
        <v>24055</v>
      </c>
      <c r="N91">
        <v>199251</v>
      </c>
      <c r="O91">
        <v>2480464</v>
      </c>
      <c r="P91" s="1">
        <f t="shared" si="3"/>
        <v>3617126</v>
      </c>
      <c r="Q91">
        <f t="shared" si="4"/>
        <v>361.71260000000001</v>
      </c>
      <c r="R91">
        <f t="shared" si="5"/>
        <v>18809.055199999999</v>
      </c>
    </row>
    <row r="92" spans="1:18" x14ac:dyDescent="0.35">
      <c r="A92">
        <v>91</v>
      </c>
      <c r="B92">
        <v>2890</v>
      </c>
      <c r="C92">
        <v>0</v>
      </c>
      <c r="D92">
        <v>160520</v>
      </c>
      <c r="E92">
        <v>0</v>
      </c>
      <c r="F92">
        <v>192624</v>
      </c>
      <c r="G92">
        <v>0</v>
      </c>
      <c r="H92">
        <v>0</v>
      </c>
      <c r="I92">
        <v>160520</v>
      </c>
      <c r="J92">
        <v>14269</v>
      </c>
      <c r="K92">
        <v>481560</v>
      </c>
      <c r="L92">
        <v>14269</v>
      </c>
      <c r="M92">
        <v>24418</v>
      </c>
      <c r="N92">
        <v>224728</v>
      </c>
      <c r="O92">
        <v>2843492</v>
      </c>
      <c r="P92" s="1">
        <f t="shared" si="3"/>
        <v>4119290</v>
      </c>
      <c r="Q92">
        <f t="shared" si="4"/>
        <v>411.92899999999997</v>
      </c>
      <c r="R92">
        <f t="shared" si="5"/>
        <v>21420.307999999997</v>
      </c>
    </row>
    <row r="93" spans="1:18" x14ac:dyDescent="0.35">
      <c r="A93">
        <v>92</v>
      </c>
      <c r="B93">
        <v>2897</v>
      </c>
      <c r="C93">
        <v>0</v>
      </c>
      <c r="D93">
        <v>181062</v>
      </c>
      <c r="E93">
        <v>0</v>
      </c>
      <c r="F93">
        <v>217274</v>
      </c>
      <c r="G93">
        <v>0</v>
      </c>
      <c r="H93">
        <v>0</v>
      </c>
      <c r="I93">
        <v>181062</v>
      </c>
      <c r="J93">
        <v>14307</v>
      </c>
      <c r="K93">
        <v>543185</v>
      </c>
      <c r="L93">
        <v>14307</v>
      </c>
      <c r="M93">
        <v>24482</v>
      </c>
      <c r="N93">
        <v>253486</v>
      </c>
      <c r="O93">
        <v>3259106</v>
      </c>
      <c r="P93" s="1">
        <f t="shared" si="3"/>
        <v>4691168</v>
      </c>
      <c r="Q93">
        <f t="shared" si="4"/>
        <v>469.11680000000001</v>
      </c>
      <c r="R93">
        <f t="shared" si="5"/>
        <v>24394.0736</v>
      </c>
    </row>
    <row r="94" spans="1:18" x14ac:dyDescent="0.35">
      <c r="A94">
        <v>93</v>
      </c>
      <c r="B94">
        <v>2860</v>
      </c>
      <c r="C94">
        <v>0</v>
      </c>
      <c r="D94">
        <v>204251</v>
      </c>
      <c r="E94">
        <v>0</v>
      </c>
      <c r="F94">
        <v>245101</v>
      </c>
      <c r="G94">
        <v>0</v>
      </c>
      <c r="H94">
        <v>0</v>
      </c>
      <c r="I94">
        <v>204251</v>
      </c>
      <c r="J94">
        <v>14122</v>
      </c>
      <c r="K94">
        <v>612752</v>
      </c>
      <c r="L94">
        <v>14122</v>
      </c>
      <c r="M94">
        <v>24165</v>
      </c>
      <c r="N94">
        <v>285951</v>
      </c>
      <c r="O94">
        <v>3734865</v>
      </c>
      <c r="P94" s="1">
        <f t="shared" si="3"/>
        <v>5342440</v>
      </c>
      <c r="Q94">
        <f t="shared" si="4"/>
        <v>534.24400000000003</v>
      </c>
      <c r="R94">
        <f t="shared" si="5"/>
        <v>27780.688000000002</v>
      </c>
    </row>
    <row r="95" spans="1:18" x14ac:dyDescent="0.35">
      <c r="A95">
        <v>94</v>
      </c>
      <c r="B95">
        <v>2766</v>
      </c>
      <c r="C95">
        <v>0</v>
      </c>
      <c r="D95">
        <v>230430</v>
      </c>
      <c r="E95">
        <v>0</v>
      </c>
      <c r="F95">
        <v>276516</v>
      </c>
      <c r="G95">
        <v>0</v>
      </c>
      <c r="H95">
        <v>0</v>
      </c>
      <c r="I95">
        <v>230430</v>
      </c>
      <c r="J95">
        <v>13656</v>
      </c>
      <c r="K95">
        <v>691290</v>
      </c>
      <c r="L95">
        <v>13656</v>
      </c>
      <c r="M95">
        <v>23368</v>
      </c>
      <c r="N95">
        <v>322602</v>
      </c>
      <c r="O95">
        <v>4279410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2600</v>
      </c>
      <c r="C96">
        <v>0</v>
      </c>
      <c r="D96">
        <v>259988</v>
      </c>
      <c r="E96">
        <v>0</v>
      </c>
      <c r="F96">
        <v>311985</v>
      </c>
      <c r="G96">
        <v>0</v>
      </c>
      <c r="H96">
        <v>0</v>
      </c>
      <c r="I96">
        <v>259988</v>
      </c>
      <c r="J96">
        <v>12839</v>
      </c>
      <c r="K96">
        <v>779963</v>
      </c>
      <c r="L96">
        <v>12839</v>
      </c>
      <c r="M96">
        <v>21971</v>
      </c>
      <c r="N96">
        <v>363983</v>
      </c>
      <c r="O96">
        <v>4902619</v>
      </c>
      <c r="P96" s="1">
        <f t="shared" si="3"/>
        <v>6928775</v>
      </c>
      <c r="Q96">
        <f t="shared" si="4"/>
        <v>692.87750000000005</v>
      </c>
      <c r="R96">
        <f t="shared" si="5"/>
        <v>36029.630000000005</v>
      </c>
    </row>
    <row r="97" spans="1:18" x14ac:dyDescent="0.35">
      <c r="A97">
        <v>96</v>
      </c>
      <c r="B97">
        <v>2347</v>
      </c>
      <c r="C97">
        <v>0</v>
      </c>
      <c r="D97">
        <v>293362</v>
      </c>
      <c r="E97">
        <v>0</v>
      </c>
      <c r="F97">
        <v>352034</v>
      </c>
      <c r="G97">
        <v>0</v>
      </c>
      <c r="H97">
        <v>0</v>
      </c>
      <c r="I97">
        <v>293362</v>
      </c>
      <c r="J97">
        <v>11590</v>
      </c>
      <c r="K97">
        <v>880085</v>
      </c>
      <c r="L97">
        <v>11590</v>
      </c>
      <c r="M97">
        <v>19833</v>
      </c>
      <c r="N97">
        <v>410707</v>
      </c>
      <c r="O97">
        <v>5615779</v>
      </c>
      <c r="P97" s="1">
        <f t="shared" si="3"/>
        <v>7890689</v>
      </c>
      <c r="Q97">
        <f t="shared" si="4"/>
        <v>789.06889999999999</v>
      </c>
      <c r="R97">
        <f t="shared" si="5"/>
        <v>41031.582799999996</v>
      </c>
    </row>
    <row r="98" spans="1:18" x14ac:dyDescent="0.35">
      <c r="A98">
        <v>97</v>
      </c>
      <c r="B98">
        <v>1987</v>
      </c>
      <c r="C98">
        <v>0</v>
      </c>
      <c r="D98">
        <v>331048</v>
      </c>
      <c r="E98">
        <v>0</v>
      </c>
      <c r="F98">
        <v>397258</v>
      </c>
      <c r="G98">
        <v>0</v>
      </c>
      <c r="H98">
        <v>0</v>
      </c>
      <c r="I98">
        <v>331048</v>
      </c>
      <c r="J98">
        <v>9809</v>
      </c>
      <c r="K98">
        <v>993144</v>
      </c>
      <c r="L98">
        <v>9809</v>
      </c>
      <c r="M98">
        <v>16786</v>
      </c>
      <c r="N98">
        <v>463468</v>
      </c>
      <c r="O98">
        <v>6431788</v>
      </c>
      <c r="P98" s="1">
        <f t="shared" si="3"/>
        <v>8986145</v>
      </c>
      <c r="Q98">
        <f t="shared" si="4"/>
        <v>898.61450000000002</v>
      </c>
      <c r="R98">
        <f t="shared" si="5"/>
        <v>46727.953999999998</v>
      </c>
    </row>
    <row r="99" spans="1:18" x14ac:dyDescent="0.35">
      <c r="A99">
        <v>98</v>
      </c>
      <c r="B99">
        <v>1495</v>
      </c>
      <c r="C99">
        <v>0</v>
      </c>
      <c r="D99">
        <v>373607</v>
      </c>
      <c r="E99">
        <v>0</v>
      </c>
      <c r="F99">
        <v>448328</v>
      </c>
      <c r="G99">
        <v>0</v>
      </c>
      <c r="H99">
        <v>0</v>
      </c>
      <c r="I99">
        <v>373607</v>
      </c>
      <c r="J99">
        <v>7380</v>
      </c>
      <c r="K99">
        <v>1120820</v>
      </c>
      <c r="L99">
        <v>7380</v>
      </c>
      <c r="M99">
        <v>12629</v>
      </c>
      <c r="N99">
        <v>523050</v>
      </c>
      <c r="O99">
        <v>7365385</v>
      </c>
      <c r="P99" s="1">
        <f t="shared" si="3"/>
        <v>10233681</v>
      </c>
      <c r="Q99">
        <f t="shared" si="4"/>
        <v>1023.3681</v>
      </c>
      <c r="R99">
        <f t="shared" si="5"/>
        <v>53215.141199999998</v>
      </c>
    </row>
    <row r="100" spans="1:18" x14ac:dyDescent="0.35">
      <c r="A100">
        <v>99</v>
      </c>
      <c r="B100">
        <v>844</v>
      </c>
      <c r="C100">
        <v>0</v>
      </c>
      <c r="D100">
        <v>421671</v>
      </c>
      <c r="E100">
        <v>0</v>
      </c>
      <c r="F100">
        <v>506005</v>
      </c>
      <c r="G100">
        <v>0</v>
      </c>
      <c r="H100">
        <v>0</v>
      </c>
      <c r="I100">
        <v>421671</v>
      </c>
      <c r="J100">
        <v>4165</v>
      </c>
      <c r="K100">
        <v>1265012</v>
      </c>
      <c r="L100">
        <v>4165</v>
      </c>
      <c r="M100">
        <v>7127</v>
      </c>
      <c r="N100">
        <v>590339</v>
      </c>
      <c r="O100">
        <v>8433411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abSelected="1" topLeftCell="W78" workbookViewId="0">
      <selection activeCell="S2" sqref="S2:AL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4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4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6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5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5</v>
      </c>
      <c r="X5" t="str">
        <f t="shared" si="6"/>
        <v>popneed_basic_food = 8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9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8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8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13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6</v>
      </c>
      <c r="E7">
        <v>8</v>
      </c>
      <c r="F7">
        <v>0</v>
      </c>
      <c r="G7">
        <v>4</v>
      </c>
      <c r="H7">
        <v>0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17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6</v>
      </c>
      <c r="X7" t="str">
        <f t="shared" si="6"/>
        <v>popneed_basic_food = 8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4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17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6</v>
      </c>
      <c r="E8">
        <v>8</v>
      </c>
      <c r="F8">
        <v>0</v>
      </c>
      <c r="G8">
        <v>6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21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6</v>
      </c>
      <c r="X8" t="str">
        <f t="shared" si="6"/>
        <v>popneed_basic_food = 8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6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21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8</v>
      </c>
      <c r="F9">
        <v>0</v>
      </c>
      <c r="G9">
        <v>8</v>
      </c>
      <c r="H9">
        <v>0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8</v>
      </c>
      <c r="Y9" t="str">
        <f t="shared" si="7"/>
        <v/>
      </c>
      <c r="Z9" t="str">
        <f t="shared" si="8"/>
        <v>popneed_simple_clothing = 8</v>
      </c>
      <c r="AA9" t="str">
        <f t="shared" si="9"/>
        <v/>
      </c>
      <c r="AB9" t="str">
        <f t="shared" si="10"/>
        <v>popneed_crude_items = 9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26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7</v>
      </c>
      <c r="E10">
        <v>8</v>
      </c>
      <c r="F10">
        <v>0</v>
      </c>
      <c r="G10">
        <v>11</v>
      </c>
      <c r="H10">
        <v>0</v>
      </c>
      <c r="I10">
        <v>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32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7</v>
      </c>
      <c r="X10" t="str">
        <f t="shared" si="6"/>
        <v>popneed_basic_food = 8</v>
      </c>
      <c r="Y10" t="str">
        <f t="shared" si="7"/>
        <v/>
      </c>
      <c r="Z10" t="str">
        <f t="shared" si="8"/>
        <v>popneed_simple_clothing = 11</v>
      </c>
      <c r="AA10" t="str">
        <f t="shared" si="9"/>
        <v/>
      </c>
      <c r="AB10" t="str">
        <f t="shared" si="10"/>
        <v>popneed_crude_items = 12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32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8</v>
      </c>
      <c r="F11">
        <v>0</v>
      </c>
      <c r="G11">
        <v>11</v>
      </c>
      <c r="H11">
        <v>0</v>
      </c>
      <c r="I11">
        <v>11</v>
      </c>
      <c r="J11">
        <v>4</v>
      </c>
      <c r="K11">
        <v>0</v>
      </c>
      <c r="L11">
        <v>0</v>
      </c>
      <c r="M11">
        <v>0</v>
      </c>
      <c r="N11">
        <v>4</v>
      </c>
      <c r="O11">
        <v>0</v>
      </c>
      <c r="P11">
        <v>39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8</v>
      </c>
      <c r="Y11" t="str">
        <f t="shared" si="7"/>
        <v/>
      </c>
      <c r="Z11" t="str">
        <f t="shared" si="8"/>
        <v>popneed_simple_clothing = 11</v>
      </c>
      <c r="AA11" t="str">
        <f t="shared" si="9"/>
        <v/>
      </c>
      <c r="AB11" t="str">
        <f t="shared" si="10"/>
        <v>popneed_crude_items = 11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4</v>
      </c>
      <c r="AH11" t="str">
        <f t="shared" si="16"/>
        <v/>
      </c>
      <c r="AI11" t="str">
        <f t="shared" si="17"/>
        <v>popneed_intoxicants = 39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8</v>
      </c>
      <c r="E12">
        <v>8</v>
      </c>
      <c r="F12">
        <v>0</v>
      </c>
      <c r="G12">
        <v>12</v>
      </c>
      <c r="H12">
        <v>0</v>
      </c>
      <c r="I12">
        <v>10</v>
      </c>
      <c r="J12">
        <v>7</v>
      </c>
      <c r="K12">
        <v>0</v>
      </c>
      <c r="L12">
        <v>0</v>
      </c>
      <c r="M12">
        <v>0</v>
      </c>
      <c r="N12">
        <v>7</v>
      </c>
      <c r="O12">
        <v>0</v>
      </c>
      <c r="P12">
        <v>47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8</v>
      </c>
      <c r="X12" t="str">
        <f t="shared" si="6"/>
        <v>popneed_basic_food = 8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10</v>
      </c>
      <c r="AC12" t="str">
        <f t="shared" si="11"/>
        <v>popneed_household_items = 7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7</v>
      </c>
      <c r="AH12" t="str">
        <f t="shared" si="16"/>
        <v/>
      </c>
      <c r="AI12" t="str">
        <f t="shared" si="17"/>
        <v>popneed_intoxicants = 47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9</v>
      </c>
      <c r="E13">
        <v>8</v>
      </c>
      <c r="F13">
        <v>0</v>
      </c>
      <c r="G13">
        <v>12</v>
      </c>
      <c r="H13">
        <v>0</v>
      </c>
      <c r="I13">
        <v>8</v>
      </c>
      <c r="J13">
        <v>12</v>
      </c>
      <c r="K13">
        <v>0</v>
      </c>
      <c r="L13">
        <v>0</v>
      </c>
      <c r="M13">
        <v>0</v>
      </c>
      <c r="N13">
        <v>12</v>
      </c>
      <c r="O13">
        <v>0</v>
      </c>
      <c r="P13">
        <v>56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9</v>
      </c>
      <c r="X13" t="str">
        <f t="shared" si="6"/>
        <v>popneed_basic_food = 8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8</v>
      </c>
      <c r="AC13" t="str">
        <f t="shared" si="11"/>
        <v>popneed_household_items = 12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12</v>
      </c>
      <c r="AH13" t="str">
        <f t="shared" si="16"/>
        <v/>
      </c>
      <c r="AI13" t="str">
        <f t="shared" si="17"/>
        <v>popneed_intoxicants = 56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8</v>
      </c>
      <c r="F14">
        <v>0</v>
      </c>
      <c r="G14">
        <v>12</v>
      </c>
      <c r="H14">
        <v>0</v>
      </c>
      <c r="I14">
        <v>6</v>
      </c>
      <c r="J14">
        <v>17</v>
      </c>
      <c r="K14">
        <v>0</v>
      </c>
      <c r="L14">
        <v>0</v>
      </c>
      <c r="M14">
        <v>0</v>
      </c>
      <c r="N14">
        <v>17</v>
      </c>
      <c r="O14">
        <v>0</v>
      </c>
      <c r="P14">
        <v>67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8</v>
      </c>
      <c r="Y14" t="str">
        <f t="shared" si="7"/>
        <v/>
      </c>
      <c r="Z14" t="str">
        <f t="shared" si="8"/>
        <v>popneed_simple_clothing = 12</v>
      </c>
      <c r="AA14" t="str">
        <f t="shared" si="9"/>
        <v/>
      </c>
      <c r="AB14" t="str">
        <f t="shared" si="10"/>
        <v>popneed_crude_items = 6</v>
      </c>
      <c r="AC14" t="str">
        <f t="shared" si="11"/>
        <v>popneed_household_items = 17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17</v>
      </c>
      <c r="AH14" t="str">
        <f t="shared" si="16"/>
        <v/>
      </c>
      <c r="AI14" t="str">
        <f t="shared" si="17"/>
        <v>popneed_intoxicants = 67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10</v>
      </c>
      <c r="E15">
        <v>7</v>
      </c>
      <c r="F15">
        <v>0</v>
      </c>
      <c r="G15">
        <v>12</v>
      </c>
      <c r="H15">
        <v>0</v>
      </c>
      <c r="I15">
        <v>4</v>
      </c>
      <c r="J15">
        <v>23</v>
      </c>
      <c r="K15">
        <v>0</v>
      </c>
      <c r="L15">
        <v>0</v>
      </c>
      <c r="M15">
        <v>0</v>
      </c>
      <c r="N15">
        <v>23</v>
      </c>
      <c r="O15">
        <v>0</v>
      </c>
      <c r="P15">
        <v>79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10</v>
      </c>
      <c r="X15" t="str">
        <f t="shared" si="6"/>
        <v>popneed_basic_food = 7</v>
      </c>
      <c r="Y15" t="str">
        <f t="shared" si="7"/>
        <v/>
      </c>
      <c r="Z15" t="str">
        <f t="shared" si="8"/>
        <v>popneed_simple_clothing = 12</v>
      </c>
      <c r="AA15" t="str">
        <f t="shared" si="9"/>
        <v/>
      </c>
      <c r="AB15" t="str">
        <f t="shared" si="10"/>
        <v>popneed_crude_items = 4</v>
      </c>
      <c r="AC15" t="str">
        <f t="shared" si="11"/>
        <v>popneed_household_items = 23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23</v>
      </c>
      <c r="AH15" t="str">
        <f t="shared" si="16"/>
        <v/>
      </c>
      <c r="AI15" t="str">
        <f t="shared" si="17"/>
        <v>popneed_intoxicants = 79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10</v>
      </c>
      <c r="E16">
        <v>6</v>
      </c>
      <c r="F16">
        <v>12</v>
      </c>
      <c r="G16">
        <v>11</v>
      </c>
      <c r="H16">
        <v>0</v>
      </c>
      <c r="I16">
        <v>0</v>
      </c>
      <c r="J16">
        <v>22</v>
      </c>
      <c r="K16">
        <v>0</v>
      </c>
      <c r="L16">
        <v>10</v>
      </c>
      <c r="M16">
        <v>7</v>
      </c>
      <c r="N16">
        <v>28</v>
      </c>
      <c r="O16">
        <v>0</v>
      </c>
      <c r="P16">
        <v>80</v>
      </c>
      <c r="Q16">
        <v>0</v>
      </c>
      <c r="S16" s="2" t="s">
        <v>25</v>
      </c>
      <c r="T16" s="2" t="s">
        <v>109</v>
      </c>
      <c r="U16" s="4">
        <f t="shared" si="4"/>
        <v>2.7E-2</v>
      </c>
      <c r="V16" s="2" t="s">
        <v>8</v>
      </c>
      <c r="W16" t="str">
        <f t="shared" si="5"/>
        <v>popneed_heating = 10</v>
      </c>
      <c r="X16" t="str">
        <f t="shared" si="6"/>
        <v>popneed_basic_food = 6</v>
      </c>
      <c r="Y16" t="str">
        <f t="shared" si="7"/>
        <v>popneed_luxury_food = 12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22</v>
      </c>
      <c r="AD16" t="str">
        <f t="shared" si="12"/>
        <v/>
      </c>
      <c r="AE16" t="str">
        <f>IF(L16&gt;0,CONCATENATE("popneed_",L$1," = ",L16),"")</f>
        <v>popneed_luxury_drinks = 10</v>
      </c>
      <c r="AF16" t="str">
        <f t="shared" si="14"/>
        <v>popneed_services = 7</v>
      </c>
      <c r="AG16" t="str">
        <f t="shared" si="15"/>
        <v>popneed_free_movement = 28</v>
      </c>
      <c r="AH16" t="str">
        <f t="shared" si="16"/>
        <v/>
      </c>
      <c r="AI16" t="str">
        <f t="shared" si="17"/>
        <v>popneed_intoxicants = 80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10</v>
      </c>
      <c r="E17">
        <v>5</v>
      </c>
      <c r="F17">
        <v>23</v>
      </c>
      <c r="G17">
        <v>10</v>
      </c>
      <c r="H17">
        <v>0</v>
      </c>
      <c r="I17">
        <v>0</v>
      </c>
      <c r="J17">
        <v>20</v>
      </c>
      <c r="K17">
        <v>0</v>
      </c>
      <c r="L17">
        <v>19</v>
      </c>
      <c r="M17">
        <v>14</v>
      </c>
      <c r="N17">
        <v>32</v>
      </c>
      <c r="O17">
        <v>0</v>
      </c>
      <c r="P17">
        <v>80</v>
      </c>
      <c r="Q17">
        <v>0</v>
      </c>
      <c r="S17" s="2" t="s">
        <v>26</v>
      </c>
      <c r="T17" s="2" t="s">
        <v>109</v>
      </c>
      <c r="U17" s="4">
        <f t="shared" si="4"/>
        <v>5.1999999999999998E-2</v>
      </c>
      <c r="V17" s="2" t="s">
        <v>8</v>
      </c>
      <c r="W17" t="str">
        <f t="shared" si="5"/>
        <v>popneed_heating = 10</v>
      </c>
      <c r="X17" t="str">
        <f t="shared" si="6"/>
        <v>popneed_basic_food = 5</v>
      </c>
      <c r="Y17" t="str">
        <f t="shared" si="7"/>
        <v>popneed_luxury_food = 23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20</v>
      </c>
      <c r="AD17" t="str">
        <f t="shared" si="12"/>
        <v/>
      </c>
      <c r="AE17" t="str">
        <f t="shared" si="13"/>
        <v>popneed_luxury_drinks = 19</v>
      </c>
      <c r="AF17" t="str">
        <f t="shared" si="14"/>
        <v>popneed_services = 14</v>
      </c>
      <c r="AG17" t="str">
        <f t="shared" si="15"/>
        <v>popneed_free_movement = 32</v>
      </c>
      <c r="AH17" t="str">
        <f t="shared" si="16"/>
        <v/>
      </c>
      <c r="AI17" t="str">
        <f t="shared" si="17"/>
        <v>popneed_intoxicants = 80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10</v>
      </c>
      <c r="E18">
        <v>4</v>
      </c>
      <c r="F18">
        <v>35</v>
      </c>
      <c r="G18">
        <v>9</v>
      </c>
      <c r="H18">
        <v>0</v>
      </c>
      <c r="I18">
        <v>0</v>
      </c>
      <c r="J18">
        <v>19</v>
      </c>
      <c r="K18">
        <v>0</v>
      </c>
      <c r="L18">
        <v>28</v>
      </c>
      <c r="M18">
        <v>21</v>
      </c>
      <c r="N18">
        <v>38</v>
      </c>
      <c r="O18">
        <v>0</v>
      </c>
      <c r="P18">
        <v>82</v>
      </c>
      <c r="Q18">
        <v>0</v>
      </c>
      <c r="S18" s="2" t="s">
        <v>27</v>
      </c>
      <c r="T18" s="2" t="s">
        <v>109</v>
      </c>
      <c r="U18" s="4">
        <f t="shared" si="4"/>
        <v>7.6999999999999999E-2</v>
      </c>
      <c r="V18" s="2" t="s">
        <v>8</v>
      </c>
      <c r="W18" t="str">
        <f t="shared" si="5"/>
        <v>popneed_heating = 10</v>
      </c>
      <c r="X18" t="str">
        <f t="shared" si="6"/>
        <v>popneed_basic_food = 4</v>
      </c>
      <c r="Y18" t="str">
        <f t="shared" si="7"/>
        <v>popneed_luxury_food = 35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19</v>
      </c>
      <c r="AD18" t="str">
        <f t="shared" si="12"/>
        <v/>
      </c>
      <c r="AE18" t="str">
        <f t="shared" si="13"/>
        <v>popneed_luxury_drinks = 28</v>
      </c>
      <c r="AF18" t="str">
        <f t="shared" si="14"/>
        <v>popneed_services = 21</v>
      </c>
      <c r="AG18" t="str">
        <f t="shared" si="15"/>
        <v>popneed_free_movement = 38</v>
      </c>
      <c r="AH18" t="str">
        <f t="shared" si="16"/>
        <v/>
      </c>
      <c r="AI18" t="str">
        <f t="shared" si="17"/>
        <v>popneed_intoxicants = 82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10</v>
      </c>
      <c r="E19">
        <v>3</v>
      </c>
      <c r="F19">
        <v>49</v>
      </c>
      <c r="G19">
        <v>8</v>
      </c>
      <c r="H19">
        <v>0</v>
      </c>
      <c r="I19">
        <v>0</v>
      </c>
      <c r="J19">
        <v>19</v>
      </c>
      <c r="K19">
        <v>0</v>
      </c>
      <c r="L19">
        <v>39</v>
      </c>
      <c r="M19">
        <v>29</v>
      </c>
      <c r="N19">
        <v>44</v>
      </c>
      <c r="O19">
        <v>0</v>
      </c>
      <c r="P19">
        <v>85</v>
      </c>
      <c r="Q19">
        <v>0</v>
      </c>
      <c r="S19" s="2" t="s">
        <v>28</v>
      </c>
      <c r="T19" s="2" t="s">
        <v>109</v>
      </c>
      <c r="U19" s="4">
        <f t="shared" si="4"/>
        <v>0.107</v>
      </c>
      <c r="V19" s="2" t="s">
        <v>8</v>
      </c>
      <c r="W19" t="str">
        <f t="shared" si="5"/>
        <v>popneed_heating = 10</v>
      </c>
      <c r="X19" t="str">
        <f t="shared" si="6"/>
        <v>popneed_basic_food = 3</v>
      </c>
      <c r="Y19" t="str">
        <f t="shared" si="7"/>
        <v>popneed_luxury_food = 49</v>
      </c>
      <c r="Z19" t="str">
        <f t="shared" si="8"/>
        <v>popneed_simple_clothing = 8</v>
      </c>
      <c r="AA19" t="str">
        <f t="shared" si="9"/>
        <v/>
      </c>
      <c r="AB19" t="str">
        <f t="shared" si="10"/>
        <v/>
      </c>
      <c r="AC19" t="str">
        <f t="shared" si="11"/>
        <v>popneed_household_items = 19</v>
      </c>
      <c r="AD19" t="str">
        <f t="shared" si="12"/>
        <v/>
      </c>
      <c r="AE19" t="str">
        <f t="shared" si="13"/>
        <v>popneed_luxury_drinks = 39</v>
      </c>
      <c r="AF19" t="str">
        <f t="shared" si="14"/>
        <v>popneed_services = 29</v>
      </c>
      <c r="AG19" t="str">
        <f t="shared" si="15"/>
        <v>popneed_free_movement = 44</v>
      </c>
      <c r="AH19" t="str">
        <f t="shared" si="16"/>
        <v/>
      </c>
      <c r="AI19" t="str">
        <f t="shared" si="17"/>
        <v>popneed_intoxicants = 85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11</v>
      </c>
      <c r="E20">
        <v>2</v>
      </c>
      <c r="F20">
        <v>63</v>
      </c>
      <c r="G20">
        <v>8</v>
      </c>
      <c r="H20">
        <v>0</v>
      </c>
      <c r="I20">
        <v>0</v>
      </c>
      <c r="J20">
        <v>18</v>
      </c>
      <c r="K20">
        <v>0</v>
      </c>
      <c r="L20">
        <v>51</v>
      </c>
      <c r="M20">
        <v>38</v>
      </c>
      <c r="N20">
        <v>51</v>
      </c>
      <c r="O20">
        <v>0</v>
      </c>
      <c r="P20">
        <v>88</v>
      </c>
      <c r="Q20">
        <v>0</v>
      </c>
      <c r="S20" s="2" t="s">
        <v>29</v>
      </c>
      <c r="T20" s="2" t="s">
        <v>109</v>
      </c>
      <c r="U20" s="4">
        <f t="shared" si="4"/>
        <v>0.14000000000000001</v>
      </c>
      <c r="V20" s="2" t="s">
        <v>8</v>
      </c>
      <c r="W20" t="str">
        <f t="shared" si="5"/>
        <v>popneed_heating = 11</v>
      </c>
      <c r="X20" t="str">
        <f t="shared" si="6"/>
        <v>popneed_basic_food = 2</v>
      </c>
      <c r="Y20" t="str">
        <f t="shared" si="7"/>
        <v>popneed_luxury_food = 63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18</v>
      </c>
      <c r="AD20" t="str">
        <f t="shared" si="12"/>
        <v/>
      </c>
      <c r="AE20" t="str">
        <f t="shared" si="13"/>
        <v>popneed_luxury_drinks = 51</v>
      </c>
      <c r="AF20" t="str">
        <f t="shared" si="14"/>
        <v>popneed_services = 38</v>
      </c>
      <c r="AG20" t="str">
        <f t="shared" si="15"/>
        <v>popneed_free_movement = 51</v>
      </c>
      <c r="AH20" t="str">
        <f t="shared" si="16"/>
        <v/>
      </c>
      <c r="AI20" t="str">
        <f t="shared" si="17"/>
        <v>popneed_intoxicants = 88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11</v>
      </c>
      <c r="E21">
        <v>0</v>
      </c>
      <c r="F21">
        <v>68</v>
      </c>
      <c r="G21">
        <v>7</v>
      </c>
      <c r="H21">
        <v>17</v>
      </c>
      <c r="I21">
        <v>0</v>
      </c>
      <c r="J21">
        <v>17</v>
      </c>
      <c r="K21">
        <v>0</v>
      </c>
      <c r="L21">
        <v>54</v>
      </c>
      <c r="M21">
        <v>49</v>
      </c>
      <c r="N21">
        <v>54</v>
      </c>
      <c r="O21">
        <v>9</v>
      </c>
      <c r="P21">
        <v>95</v>
      </c>
      <c r="Q21">
        <v>0</v>
      </c>
      <c r="S21" s="2" t="s">
        <v>30</v>
      </c>
      <c r="T21" s="2" t="s">
        <v>109</v>
      </c>
      <c r="U21" s="4">
        <f t="shared" si="4"/>
        <v>0.157</v>
      </c>
      <c r="V21" s="2" t="s">
        <v>8</v>
      </c>
      <c r="W21" t="str">
        <f t="shared" si="5"/>
        <v>popneed_heating = 11</v>
      </c>
      <c r="X21" t="str">
        <f t="shared" si="6"/>
        <v/>
      </c>
      <c r="Y21" t="str">
        <f t="shared" si="7"/>
        <v>popneed_luxury_food = 68</v>
      </c>
      <c r="Z21" t="str">
        <f t="shared" si="8"/>
        <v>popneed_simple_clothing = 7</v>
      </c>
      <c r="AA21" t="str">
        <f t="shared" si="9"/>
        <v>popneed_standard_clothing = 17</v>
      </c>
      <c r="AB21" t="str">
        <f t="shared" si="10"/>
        <v/>
      </c>
      <c r="AC21" t="str">
        <f t="shared" si="11"/>
        <v>popneed_household_items = 17</v>
      </c>
      <c r="AD21" t="str">
        <f t="shared" si="12"/>
        <v/>
      </c>
      <c r="AE21" t="str">
        <f t="shared" si="13"/>
        <v>popneed_luxury_drinks = 54</v>
      </c>
      <c r="AF21" t="str">
        <f t="shared" si="14"/>
        <v>popneed_services = 49</v>
      </c>
      <c r="AG21" t="str">
        <f t="shared" si="15"/>
        <v>popneed_free_movement = 54</v>
      </c>
      <c r="AH21" t="str">
        <f t="shared" si="16"/>
        <v>popneed_communication = 9</v>
      </c>
      <c r="AI21" t="str">
        <f t="shared" si="17"/>
        <v>popneed_intoxicants = 95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12</v>
      </c>
      <c r="E22">
        <v>0</v>
      </c>
      <c r="F22">
        <v>72</v>
      </c>
      <c r="G22">
        <v>6</v>
      </c>
      <c r="H22">
        <v>35</v>
      </c>
      <c r="I22">
        <v>0</v>
      </c>
      <c r="J22">
        <v>17</v>
      </c>
      <c r="K22">
        <v>0</v>
      </c>
      <c r="L22">
        <v>57</v>
      </c>
      <c r="M22">
        <v>61</v>
      </c>
      <c r="N22">
        <v>57</v>
      </c>
      <c r="O22">
        <v>18</v>
      </c>
      <c r="P22">
        <v>101</v>
      </c>
      <c r="Q22">
        <v>0</v>
      </c>
      <c r="S22" s="2" t="s">
        <v>31</v>
      </c>
      <c r="T22" s="2" t="s">
        <v>109</v>
      </c>
      <c r="U22" s="4">
        <f t="shared" si="4"/>
        <v>0.17499999999999999</v>
      </c>
      <c r="V22" s="2" t="s">
        <v>8</v>
      </c>
      <c r="W22" t="str">
        <f t="shared" si="5"/>
        <v>popneed_heating = 12</v>
      </c>
      <c r="X22" t="str">
        <f t="shared" si="6"/>
        <v/>
      </c>
      <c r="Y22" t="str">
        <f t="shared" si="7"/>
        <v>popneed_luxury_food = 72</v>
      </c>
      <c r="Z22" t="str">
        <f t="shared" si="8"/>
        <v>popneed_simple_clothing = 6</v>
      </c>
      <c r="AA22" t="str">
        <f t="shared" si="9"/>
        <v>popneed_standard_clothing = 35</v>
      </c>
      <c r="AB22" t="str">
        <f t="shared" si="10"/>
        <v/>
      </c>
      <c r="AC22" t="str">
        <f t="shared" si="11"/>
        <v>popneed_household_items = 17</v>
      </c>
      <c r="AD22" t="str">
        <f t="shared" si="12"/>
        <v/>
      </c>
      <c r="AE22" t="str">
        <f t="shared" si="13"/>
        <v>popneed_luxury_drinks = 57</v>
      </c>
      <c r="AF22" t="str">
        <f t="shared" si="14"/>
        <v>popneed_services = 61</v>
      </c>
      <c r="AG22" t="str">
        <f t="shared" si="15"/>
        <v>popneed_free_movement = 57</v>
      </c>
      <c r="AH22" t="str">
        <f t="shared" si="16"/>
        <v>popneed_communication = 18</v>
      </c>
      <c r="AI22" t="str">
        <f t="shared" si="17"/>
        <v>popneed_intoxicants = 101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13</v>
      </c>
      <c r="E23">
        <v>0</v>
      </c>
      <c r="F23">
        <v>78</v>
      </c>
      <c r="G23">
        <v>5</v>
      </c>
      <c r="H23">
        <v>56</v>
      </c>
      <c r="I23">
        <v>0</v>
      </c>
      <c r="J23">
        <v>16</v>
      </c>
      <c r="K23">
        <v>0</v>
      </c>
      <c r="L23">
        <v>60</v>
      </c>
      <c r="M23">
        <v>75</v>
      </c>
      <c r="N23">
        <v>60</v>
      </c>
      <c r="O23">
        <v>28</v>
      </c>
      <c r="P23">
        <v>109</v>
      </c>
      <c r="Q23">
        <v>0</v>
      </c>
      <c r="S23" s="2" t="s">
        <v>32</v>
      </c>
      <c r="T23" s="2" t="s">
        <v>109</v>
      </c>
      <c r="U23" s="4">
        <f t="shared" si="4"/>
        <v>0.19500000000000001</v>
      </c>
      <c r="V23" s="2" t="s">
        <v>8</v>
      </c>
      <c r="W23" t="str">
        <f t="shared" si="5"/>
        <v>popneed_heating = 13</v>
      </c>
      <c r="X23" t="str">
        <f t="shared" si="6"/>
        <v/>
      </c>
      <c r="Y23" t="str">
        <f t="shared" si="7"/>
        <v>popneed_luxury_food = 78</v>
      </c>
      <c r="Z23" t="str">
        <f t="shared" si="8"/>
        <v>popneed_simple_clothing = 5</v>
      </c>
      <c r="AA23" t="str">
        <f t="shared" si="9"/>
        <v>popneed_standard_clothing = 56</v>
      </c>
      <c r="AB23" t="str">
        <f t="shared" si="10"/>
        <v/>
      </c>
      <c r="AC23" t="str">
        <f t="shared" si="11"/>
        <v>popneed_household_items = 16</v>
      </c>
      <c r="AD23" t="str">
        <f t="shared" si="12"/>
        <v/>
      </c>
      <c r="AE23" t="str">
        <f t="shared" si="13"/>
        <v>popneed_luxury_drinks = 60</v>
      </c>
      <c r="AF23" t="str">
        <f t="shared" si="14"/>
        <v>popneed_services = 75</v>
      </c>
      <c r="AG23" t="str">
        <f t="shared" si="15"/>
        <v>popneed_free_movement = 60</v>
      </c>
      <c r="AH23" t="str">
        <f t="shared" si="16"/>
        <v>popneed_communication = 28</v>
      </c>
      <c r="AI23" t="str">
        <f t="shared" si="17"/>
        <v>popneed_intoxicants = 109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13</v>
      </c>
      <c r="E24">
        <v>0</v>
      </c>
      <c r="F24">
        <v>84</v>
      </c>
      <c r="G24">
        <v>4</v>
      </c>
      <c r="H24">
        <v>80</v>
      </c>
      <c r="I24">
        <v>0</v>
      </c>
      <c r="J24">
        <v>15</v>
      </c>
      <c r="K24">
        <v>0</v>
      </c>
      <c r="L24">
        <v>64</v>
      </c>
      <c r="M24">
        <v>90</v>
      </c>
      <c r="N24">
        <v>64</v>
      </c>
      <c r="O24">
        <v>40</v>
      </c>
      <c r="P24">
        <v>117</v>
      </c>
      <c r="Q24">
        <v>0</v>
      </c>
      <c r="S24" s="2" t="s">
        <v>33</v>
      </c>
      <c r="T24" s="2" t="s">
        <v>109</v>
      </c>
      <c r="U24" s="4">
        <f t="shared" si="4"/>
        <v>0.218</v>
      </c>
      <c r="V24" s="2" t="s">
        <v>8</v>
      </c>
      <c r="W24" t="str">
        <f t="shared" si="5"/>
        <v>popneed_heating = 13</v>
      </c>
      <c r="X24" t="str">
        <f t="shared" si="6"/>
        <v/>
      </c>
      <c r="Y24" t="str">
        <f t="shared" si="7"/>
        <v>popneed_luxury_food = 84</v>
      </c>
      <c r="Z24" t="str">
        <f t="shared" si="8"/>
        <v>popneed_simple_clothing = 4</v>
      </c>
      <c r="AA24" t="str">
        <f t="shared" si="9"/>
        <v>popneed_standard_clothing = 80</v>
      </c>
      <c r="AB24" t="str">
        <f t="shared" si="10"/>
        <v/>
      </c>
      <c r="AC24" t="str">
        <f t="shared" si="11"/>
        <v>popneed_household_items = 15</v>
      </c>
      <c r="AD24" t="str">
        <f t="shared" si="12"/>
        <v/>
      </c>
      <c r="AE24" t="str">
        <f t="shared" si="13"/>
        <v>popneed_luxury_drinks = 64</v>
      </c>
      <c r="AF24" t="str">
        <f t="shared" si="14"/>
        <v>popneed_services = 90</v>
      </c>
      <c r="AG24" t="str">
        <f t="shared" si="15"/>
        <v>popneed_free_movement = 64</v>
      </c>
      <c r="AH24" t="str">
        <f t="shared" si="16"/>
        <v>popneed_communication = 40</v>
      </c>
      <c r="AI24" t="str">
        <f t="shared" si="17"/>
        <v>popneed_intoxicants = 117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14</v>
      </c>
      <c r="E25">
        <v>0</v>
      </c>
      <c r="F25">
        <v>90</v>
      </c>
      <c r="G25">
        <v>2</v>
      </c>
      <c r="H25">
        <v>108</v>
      </c>
      <c r="I25">
        <v>0</v>
      </c>
      <c r="J25">
        <v>14</v>
      </c>
      <c r="K25">
        <v>0</v>
      </c>
      <c r="L25">
        <v>68</v>
      </c>
      <c r="M25">
        <v>108</v>
      </c>
      <c r="N25">
        <v>68</v>
      </c>
      <c r="O25">
        <v>54</v>
      </c>
      <c r="P25">
        <v>126</v>
      </c>
      <c r="Q25">
        <v>0</v>
      </c>
      <c r="S25" s="2" t="s">
        <v>34</v>
      </c>
      <c r="T25" s="2" t="s">
        <v>109</v>
      </c>
      <c r="U25" s="4">
        <f t="shared" si="4"/>
        <v>0.24399999999999999</v>
      </c>
      <c r="V25" s="2" t="s">
        <v>8</v>
      </c>
      <c r="W25" t="str">
        <f t="shared" si="5"/>
        <v>popneed_heating = 14</v>
      </c>
      <c r="X25" t="str">
        <f t="shared" si="6"/>
        <v/>
      </c>
      <c r="Y25" t="str">
        <f t="shared" si="7"/>
        <v>popneed_luxury_food = 90</v>
      </c>
      <c r="Z25" t="str">
        <f t="shared" si="8"/>
        <v>popneed_simple_clothing = 2</v>
      </c>
      <c r="AA25" t="str">
        <f t="shared" si="9"/>
        <v>popneed_standard_clothing = 108</v>
      </c>
      <c r="AB25" t="str">
        <f t="shared" si="10"/>
        <v/>
      </c>
      <c r="AC25" t="str">
        <f t="shared" si="11"/>
        <v>popneed_household_items = 14</v>
      </c>
      <c r="AD25" t="str">
        <f t="shared" si="12"/>
        <v/>
      </c>
      <c r="AE25" t="str">
        <f t="shared" si="13"/>
        <v>popneed_luxury_drinks = 68</v>
      </c>
      <c r="AF25" t="str">
        <f t="shared" si="14"/>
        <v>popneed_services = 108</v>
      </c>
      <c r="AG25" t="str">
        <f t="shared" si="15"/>
        <v>popneed_free_movement = 68</v>
      </c>
      <c r="AH25" t="str">
        <f t="shared" si="16"/>
        <v>popneed_communication = 54</v>
      </c>
      <c r="AI25" t="str">
        <f t="shared" si="17"/>
        <v>popneed_intoxicants = 126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15</v>
      </c>
      <c r="E26">
        <v>0</v>
      </c>
      <c r="F26">
        <v>98</v>
      </c>
      <c r="G26">
        <v>0</v>
      </c>
      <c r="H26">
        <v>118</v>
      </c>
      <c r="I26">
        <v>0</v>
      </c>
      <c r="J26">
        <v>13</v>
      </c>
      <c r="K26">
        <v>20</v>
      </c>
      <c r="L26">
        <v>73</v>
      </c>
      <c r="M26">
        <v>130</v>
      </c>
      <c r="N26">
        <v>73</v>
      </c>
      <c r="O26">
        <v>71</v>
      </c>
      <c r="P26">
        <v>138</v>
      </c>
      <c r="Q26">
        <v>0</v>
      </c>
      <c r="S26" s="2" t="s">
        <v>35</v>
      </c>
      <c r="T26" s="2" t="s">
        <v>109</v>
      </c>
      <c r="U26" s="4">
        <f t="shared" si="4"/>
        <v>0.27600000000000002</v>
      </c>
      <c r="V26" s="2" t="s">
        <v>8</v>
      </c>
      <c r="W26" t="str">
        <f t="shared" si="5"/>
        <v>popneed_heating = 15</v>
      </c>
      <c r="X26" t="str">
        <f t="shared" si="6"/>
        <v/>
      </c>
      <c r="Y26" t="str">
        <f t="shared" si="7"/>
        <v>popneed_luxury_food = 98</v>
      </c>
      <c r="Z26" t="str">
        <f t="shared" si="8"/>
        <v/>
      </c>
      <c r="AA26" t="str">
        <f t="shared" si="9"/>
        <v>popneed_standard_clothing = 118</v>
      </c>
      <c r="AB26" t="str">
        <f t="shared" si="10"/>
        <v/>
      </c>
      <c r="AC26" t="str">
        <f t="shared" si="11"/>
        <v>popneed_household_items = 13</v>
      </c>
      <c r="AD26" t="str">
        <f t="shared" si="12"/>
        <v>popneed_luxury_items = 20</v>
      </c>
      <c r="AE26" t="str">
        <f t="shared" si="13"/>
        <v>popneed_luxury_drinks = 73</v>
      </c>
      <c r="AF26" t="str">
        <f t="shared" si="14"/>
        <v>popneed_services = 130</v>
      </c>
      <c r="AG26" t="str">
        <f t="shared" si="15"/>
        <v>popneed_free_movement = 73</v>
      </c>
      <c r="AH26" t="str">
        <f t="shared" si="16"/>
        <v>popneed_communication = 71</v>
      </c>
      <c r="AI26" t="str">
        <f t="shared" si="17"/>
        <v>popneed_intoxicants = 138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16</v>
      </c>
      <c r="E27">
        <v>0</v>
      </c>
      <c r="F27">
        <v>107</v>
      </c>
      <c r="G27">
        <v>0</v>
      </c>
      <c r="H27">
        <v>128</v>
      </c>
      <c r="I27">
        <v>0</v>
      </c>
      <c r="J27">
        <v>11</v>
      </c>
      <c r="K27">
        <v>43</v>
      </c>
      <c r="L27">
        <v>78</v>
      </c>
      <c r="M27">
        <v>154</v>
      </c>
      <c r="N27">
        <v>78</v>
      </c>
      <c r="O27">
        <v>90</v>
      </c>
      <c r="P27">
        <v>150</v>
      </c>
      <c r="Q27">
        <v>0</v>
      </c>
      <c r="S27" s="2" t="s">
        <v>36</v>
      </c>
      <c r="T27" s="2" t="s">
        <v>109</v>
      </c>
      <c r="U27" s="4">
        <f t="shared" si="4"/>
        <v>0.31</v>
      </c>
      <c r="V27" s="2" t="s">
        <v>8</v>
      </c>
      <c r="W27" t="str">
        <f t="shared" si="5"/>
        <v>popneed_heating = 16</v>
      </c>
      <c r="X27" t="str">
        <f t="shared" si="6"/>
        <v/>
      </c>
      <c r="Y27" t="str">
        <f t="shared" si="7"/>
        <v>popneed_luxury_food = 107</v>
      </c>
      <c r="Z27" t="str">
        <f t="shared" si="8"/>
        <v/>
      </c>
      <c r="AA27" t="str">
        <f t="shared" si="9"/>
        <v>popneed_standard_clothing = 128</v>
      </c>
      <c r="AB27" t="str">
        <f t="shared" si="10"/>
        <v/>
      </c>
      <c r="AC27" t="str">
        <f t="shared" si="11"/>
        <v>popneed_household_items = 11</v>
      </c>
      <c r="AD27" t="str">
        <f t="shared" si="12"/>
        <v>popneed_luxury_items = 43</v>
      </c>
      <c r="AE27" t="str">
        <f t="shared" si="13"/>
        <v>popneed_luxury_drinks = 78</v>
      </c>
      <c r="AF27" t="str">
        <f t="shared" si="14"/>
        <v>popneed_services = 154</v>
      </c>
      <c r="AG27" t="str">
        <f t="shared" si="15"/>
        <v>popneed_free_movement = 78</v>
      </c>
      <c r="AH27" t="str">
        <f t="shared" si="16"/>
        <v>popneed_communication = 90</v>
      </c>
      <c r="AI27" t="str">
        <f t="shared" si="17"/>
        <v>popneed_intoxicants = 150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17</v>
      </c>
      <c r="E28">
        <v>0</v>
      </c>
      <c r="F28">
        <v>117</v>
      </c>
      <c r="G28">
        <v>0</v>
      </c>
      <c r="H28">
        <v>140</v>
      </c>
      <c r="I28">
        <v>0</v>
      </c>
      <c r="J28">
        <v>9</v>
      </c>
      <c r="K28">
        <v>70</v>
      </c>
      <c r="L28">
        <v>84</v>
      </c>
      <c r="M28">
        <v>182</v>
      </c>
      <c r="N28">
        <v>84</v>
      </c>
      <c r="O28">
        <v>112</v>
      </c>
      <c r="P28">
        <v>163</v>
      </c>
      <c r="Q28">
        <v>0</v>
      </c>
      <c r="S28" s="2" t="s">
        <v>37</v>
      </c>
      <c r="T28" s="2" t="s">
        <v>109</v>
      </c>
      <c r="U28" s="4">
        <f t="shared" si="4"/>
        <v>0.35</v>
      </c>
      <c r="V28" s="2" t="s">
        <v>8</v>
      </c>
      <c r="W28" t="str">
        <f t="shared" si="5"/>
        <v>popneed_heating = 17</v>
      </c>
      <c r="X28" t="str">
        <f t="shared" si="6"/>
        <v/>
      </c>
      <c r="Y28" t="str">
        <f t="shared" si="7"/>
        <v>popneed_luxury_food = 117</v>
      </c>
      <c r="Z28" t="str">
        <f t="shared" si="8"/>
        <v/>
      </c>
      <c r="AA28" t="str">
        <f t="shared" si="9"/>
        <v>popneed_standard_clothing = 140</v>
      </c>
      <c r="AB28" t="str">
        <f t="shared" si="10"/>
        <v/>
      </c>
      <c r="AC28" t="str">
        <f t="shared" si="11"/>
        <v>popneed_household_items = 9</v>
      </c>
      <c r="AD28" t="str">
        <f t="shared" si="12"/>
        <v>popneed_luxury_items = 70</v>
      </c>
      <c r="AE28" t="str">
        <f t="shared" si="13"/>
        <v>popneed_luxury_drinks = 84</v>
      </c>
      <c r="AF28" t="str">
        <f t="shared" si="14"/>
        <v>popneed_services = 182</v>
      </c>
      <c r="AG28" t="str">
        <f t="shared" si="15"/>
        <v>popneed_free_movement = 84</v>
      </c>
      <c r="AH28" t="str">
        <f t="shared" si="16"/>
        <v>popneed_communication = 112</v>
      </c>
      <c r="AI28" t="str">
        <f t="shared" si="17"/>
        <v>popneed_intoxicants = 163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19</v>
      </c>
      <c r="E29">
        <v>0</v>
      </c>
      <c r="F29">
        <v>127</v>
      </c>
      <c r="G29">
        <v>0</v>
      </c>
      <c r="H29">
        <v>153</v>
      </c>
      <c r="I29">
        <v>0</v>
      </c>
      <c r="J29">
        <v>7</v>
      </c>
      <c r="K29">
        <v>102</v>
      </c>
      <c r="L29">
        <v>91</v>
      </c>
      <c r="M29">
        <v>214</v>
      </c>
      <c r="N29">
        <v>91</v>
      </c>
      <c r="O29">
        <v>137</v>
      </c>
      <c r="P29">
        <v>178</v>
      </c>
      <c r="Q29">
        <v>0</v>
      </c>
      <c r="S29" s="2" t="s">
        <v>38</v>
      </c>
      <c r="T29" s="2" t="s">
        <v>109</v>
      </c>
      <c r="U29" s="4">
        <f t="shared" si="4"/>
        <v>0.39600000000000002</v>
      </c>
      <c r="V29" s="2" t="s">
        <v>8</v>
      </c>
      <c r="W29" t="str">
        <f t="shared" si="5"/>
        <v>popneed_heating = 19</v>
      </c>
      <c r="X29" t="str">
        <f t="shared" si="6"/>
        <v/>
      </c>
      <c r="Y29" t="str">
        <f t="shared" si="7"/>
        <v>popneed_luxury_food = 127</v>
      </c>
      <c r="Z29" t="str">
        <f t="shared" si="8"/>
        <v/>
      </c>
      <c r="AA29" t="str">
        <f t="shared" si="9"/>
        <v>popneed_standard_clothing = 153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102</v>
      </c>
      <c r="AE29" t="str">
        <f t="shared" si="13"/>
        <v>popneed_luxury_drinks = 91</v>
      </c>
      <c r="AF29" t="str">
        <f t="shared" si="14"/>
        <v>popneed_services = 214</v>
      </c>
      <c r="AG29" t="str">
        <f t="shared" si="15"/>
        <v>popneed_free_movement = 91</v>
      </c>
      <c r="AH29" t="str">
        <f t="shared" si="16"/>
        <v>popneed_communication = 137</v>
      </c>
      <c r="AI29" t="str">
        <f t="shared" si="17"/>
        <v>popneed_intoxicants = 178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20</v>
      </c>
      <c r="E30">
        <v>0</v>
      </c>
      <c r="F30">
        <v>139</v>
      </c>
      <c r="G30">
        <v>0</v>
      </c>
      <c r="H30">
        <v>167</v>
      </c>
      <c r="I30">
        <v>0</v>
      </c>
      <c r="J30">
        <v>4</v>
      </c>
      <c r="K30">
        <v>139</v>
      </c>
      <c r="L30">
        <v>98</v>
      </c>
      <c r="M30">
        <v>250</v>
      </c>
      <c r="N30">
        <v>98</v>
      </c>
      <c r="O30">
        <v>167</v>
      </c>
      <c r="P30">
        <v>195</v>
      </c>
      <c r="Q30">
        <v>0</v>
      </c>
      <c r="S30" s="2" t="s">
        <v>39</v>
      </c>
      <c r="T30" s="2" t="s">
        <v>109</v>
      </c>
      <c r="U30" s="4">
        <f t="shared" si="4"/>
        <v>0.44600000000000001</v>
      </c>
      <c r="V30" s="2" t="s">
        <v>8</v>
      </c>
      <c r="W30" t="str">
        <f t="shared" si="5"/>
        <v>popneed_heating = 20</v>
      </c>
      <c r="X30" t="str">
        <f t="shared" si="6"/>
        <v/>
      </c>
      <c r="Y30" t="str">
        <f t="shared" si="7"/>
        <v>popneed_luxury_food = 139</v>
      </c>
      <c r="Z30" t="str">
        <f t="shared" si="8"/>
        <v/>
      </c>
      <c r="AA30" t="str">
        <f t="shared" si="9"/>
        <v>popneed_standard_clothing = 167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139</v>
      </c>
      <c r="AE30" t="str">
        <f t="shared" si="13"/>
        <v>popneed_luxury_drinks = 98</v>
      </c>
      <c r="AF30" t="str">
        <f t="shared" si="14"/>
        <v>popneed_services = 250</v>
      </c>
      <c r="AG30" t="str">
        <f t="shared" si="15"/>
        <v>popneed_free_movement = 98</v>
      </c>
      <c r="AH30" t="str">
        <f t="shared" si="16"/>
        <v>popneed_communication = 167</v>
      </c>
      <c r="AI30" t="str">
        <f t="shared" si="17"/>
        <v>popneed_intoxicants = 195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22</v>
      </c>
      <c r="E31">
        <v>0</v>
      </c>
      <c r="F31">
        <v>153</v>
      </c>
      <c r="G31">
        <v>0</v>
      </c>
      <c r="H31">
        <v>184</v>
      </c>
      <c r="I31">
        <v>0</v>
      </c>
      <c r="J31">
        <v>0</v>
      </c>
      <c r="K31">
        <v>153</v>
      </c>
      <c r="L31">
        <v>106</v>
      </c>
      <c r="M31">
        <v>294</v>
      </c>
      <c r="N31">
        <v>106</v>
      </c>
      <c r="O31">
        <v>181</v>
      </c>
      <c r="P31">
        <v>214</v>
      </c>
      <c r="Q31">
        <v>44</v>
      </c>
      <c r="S31" s="2" t="s">
        <v>40</v>
      </c>
      <c r="T31" s="2" t="s">
        <v>109</v>
      </c>
      <c r="U31" s="4">
        <f t="shared" si="4"/>
        <v>0.63800000000000001</v>
      </c>
      <c r="V31" s="2" t="s">
        <v>8</v>
      </c>
      <c r="W31" t="str">
        <f t="shared" si="5"/>
        <v>popneed_heating = 22</v>
      </c>
      <c r="X31" t="str">
        <f t="shared" si="6"/>
        <v/>
      </c>
      <c r="Y31" t="str">
        <f t="shared" si="7"/>
        <v>popneed_luxury_food = 153</v>
      </c>
      <c r="Z31" t="str">
        <f t="shared" si="8"/>
        <v/>
      </c>
      <c r="AA31" t="str">
        <f t="shared" si="9"/>
        <v>popneed_standard_clothing = 184</v>
      </c>
      <c r="AB31" t="str">
        <f t="shared" si="10"/>
        <v/>
      </c>
      <c r="AC31" t="str">
        <f t="shared" si="11"/>
        <v/>
      </c>
      <c r="AD31" t="str">
        <f t="shared" si="12"/>
        <v>popneed_luxury_items = 153</v>
      </c>
      <c r="AE31" t="str">
        <f t="shared" si="13"/>
        <v>popneed_luxury_drinks = 106</v>
      </c>
      <c r="AF31" t="str">
        <f t="shared" si="14"/>
        <v>popneed_services = 294</v>
      </c>
      <c r="AG31" t="str">
        <f t="shared" si="15"/>
        <v>popneed_free_movement = 106</v>
      </c>
      <c r="AH31" t="str">
        <f t="shared" si="16"/>
        <v>popneed_communication = 181</v>
      </c>
      <c r="AI31" t="str">
        <f t="shared" si="17"/>
        <v>popneed_intoxicants = 214</v>
      </c>
      <c r="AJ31" t="str">
        <f t="shared" si="18"/>
        <v>popneed_art = 44</v>
      </c>
      <c r="AK31" t="s">
        <v>9</v>
      </c>
      <c r="AL31" t="s">
        <v>9</v>
      </c>
    </row>
    <row r="32" spans="3:38" x14ac:dyDescent="0.35">
      <c r="C32">
        <v>31</v>
      </c>
      <c r="D32">
        <v>24</v>
      </c>
      <c r="E32">
        <v>0</v>
      </c>
      <c r="F32">
        <v>168</v>
      </c>
      <c r="G32">
        <v>0</v>
      </c>
      <c r="H32">
        <v>202</v>
      </c>
      <c r="I32">
        <v>0</v>
      </c>
      <c r="J32">
        <v>0</v>
      </c>
      <c r="K32">
        <v>168</v>
      </c>
      <c r="L32">
        <v>115</v>
      </c>
      <c r="M32">
        <v>343</v>
      </c>
      <c r="N32">
        <v>115</v>
      </c>
      <c r="O32">
        <v>196</v>
      </c>
      <c r="P32">
        <v>235</v>
      </c>
      <c r="Q32">
        <v>96</v>
      </c>
      <c r="S32" s="2" t="s">
        <v>41</v>
      </c>
      <c r="T32" s="2" t="s">
        <v>109</v>
      </c>
      <c r="U32" s="4">
        <f t="shared" si="4"/>
        <v>0.8610000000000001</v>
      </c>
      <c r="V32" s="2" t="s">
        <v>8</v>
      </c>
      <c r="W32" t="str">
        <f t="shared" si="5"/>
        <v>popneed_heating = 24</v>
      </c>
      <c r="X32" t="str">
        <f t="shared" si="6"/>
        <v/>
      </c>
      <c r="Y32" t="str">
        <f t="shared" si="7"/>
        <v>popneed_luxury_food = 168</v>
      </c>
      <c r="Z32" t="str">
        <f t="shared" si="8"/>
        <v/>
      </c>
      <c r="AA32" t="str">
        <f t="shared" si="9"/>
        <v>popneed_standard_clothing = 202</v>
      </c>
      <c r="AB32" t="str">
        <f t="shared" si="10"/>
        <v/>
      </c>
      <c r="AC32" t="str">
        <f t="shared" si="11"/>
        <v/>
      </c>
      <c r="AD32" t="str">
        <f t="shared" si="12"/>
        <v>popneed_luxury_items = 168</v>
      </c>
      <c r="AE32" t="str">
        <f t="shared" si="13"/>
        <v>popneed_luxury_drinks = 115</v>
      </c>
      <c r="AF32" t="str">
        <f t="shared" si="14"/>
        <v>popneed_services = 343</v>
      </c>
      <c r="AG32" t="str">
        <f t="shared" si="15"/>
        <v>popneed_free_movement = 115</v>
      </c>
      <c r="AH32" t="str">
        <f t="shared" si="16"/>
        <v>popneed_communication = 196</v>
      </c>
      <c r="AI32" t="str">
        <f t="shared" si="17"/>
        <v>popneed_intoxicants = 235</v>
      </c>
      <c r="AJ32" t="str">
        <f t="shared" si="18"/>
        <v>popneed_art = 96</v>
      </c>
      <c r="AK32" t="s">
        <v>9</v>
      </c>
      <c r="AL32" t="s">
        <v>9</v>
      </c>
    </row>
    <row r="33" spans="3:38" x14ac:dyDescent="0.35">
      <c r="C33">
        <v>32</v>
      </c>
      <c r="D33">
        <v>26</v>
      </c>
      <c r="E33">
        <v>0</v>
      </c>
      <c r="F33">
        <v>185</v>
      </c>
      <c r="G33">
        <v>0</v>
      </c>
      <c r="H33">
        <v>222</v>
      </c>
      <c r="I33">
        <v>0</v>
      </c>
      <c r="J33">
        <v>0</v>
      </c>
      <c r="K33">
        <v>185</v>
      </c>
      <c r="L33">
        <v>125</v>
      </c>
      <c r="M33">
        <v>399</v>
      </c>
      <c r="N33">
        <v>125</v>
      </c>
      <c r="O33">
        <v>213</v>
      </c>
      <c r="P33">
        <v>259</v>
      </c>
      <c r="Q33">
        <v>159</v>
      </c>
      <c r="S33" s="2" t="s">
        <v>42</v>
      </c>
      <c r="T33" s="2" t="s">
        <v>109</v>
      </c>
      <c r="U33" s="4">
        <f t="shared" si="4"/>
        <v>1.1260000000000001</v>
      </c>
      <c r="V33" s="2" t="s">
        <v>8</v>
      </c>
      <c r="W33" t="str">
        <f t="shared" si="5"/>
        <v>popneed_heating = 26</v>
      </c>
      <c r="X33" t="str">
        <f t="shared" si="6"/>
        <v/>
      </c>
      <c r="Y33" t="str">
        <f t="shared" si="7"/>
        <v>popneed_luxury_food = 185</v>
      </c>
      <c r="Z33" t="str">
        <f t="shared" si="8"/>
        <v/>
      </c>
      <c r="AA33" t="str">
        <f t="shared" si="9"/>
        <v>popneed_standard_clothing = 222</v>
      </c>
      <c r="AB33" t="str">
        <f t="shared" si="10"/>
        <v/>
      </c>
      <c r="AC33" t="str">
        <f t="shared" si="11"/>
        <v/>
      </c>
      <c r="AD33" t="str">
        <f t="shared" si="12"/>
        <v>popneed_luxury_items = 185</v>
      </c>
      <c r="AE33" t="str">
        <f t="shared" si="13"/>
        <v>popneed_luxury_drinks = 125</v>
      </c>
      <c r="AF33" t="str">
        <f t="shared" si="14"/>
        <v>popneed_services = 399</v>
      </c>
      <c r="AG33" t="str">
        <f t="shared" si="15"/>
        <v>popneed_free_movement = 125</v>
      </c>
      <c r="AH33" t="str">
        <f t="shared" si="16"/>
        <v>popneed_communication = 213</v>
      </c>
      <c r="AI33" t="str">
        <f t="shared" si="17"/>
        <v>popneed_intoxicants = 259</v>
      </c>
      <c r="AJ33" t="str">
        <f t="shared" si="18"/>
        <v>popneed_art = 159</v>
      </c>
      <c r="AK33" t="s">
        <v>9</v>
      </c>
      <c r="AL33" t="s">
        <v>9</v>
      </c>
    </row>
    <row r="34" spans="3:38" x14ac:dyDescent="0.35">
      <c r="C34">
        <v>33</v>
      </c>
      <c r="D34">
        <v>28</v>
      </c>
      <c r="E34">
        <v>0</v>
      </c>
      <c r="F34">
        <v>204</v>
      </c>
      <c r="G34">
        <v>0</v>
      </c>
      <c r="H34">
        <v>245</v>
      </c>
      <c r="I34">
        <v>0</v>
      </c>
      <c r="J34">
        <v>0</v>
      </c>
      <c r="K34">
        <v>204</v>
      </c>
      <c r="L34">
        <v>135</v>
      </c>
      <c r="M34">
        <v>464</v>
      </c>
      <c r="N34">
        <v>135</v>
      </c>
      <c r="O34">
        <v>231</v>
      </c>
      <c r="P34">
        <v>285</v>
      </c>
      <c r="Q34">
        <v>233</v>
      </c>
      <c r="S34" s="2" t="s">
        <v>43</v>
      </c>
      <c r="T34" s="2" t="s">
        <v>109</v>
      </c>
      <c r="U34" s="4">
        <f t="shared" si="4"/>
        <v>1.4330000000000001</v>
      </c>
      <c r="V34" s="2" t="s">
        <v>8</v>
      </c>
      <c r="W34" t="str">
        <f t="shared" si="5"/>
        <v>popneed_heating = 28</v>
      </c>
      <c r="X34" t="str">
        <f t="shared" si="6"/>
        <v/>
      </c>
      <c r="Y34" t="str">
        <f t="shared" si="7"/>
        <v>popneed_luxury_food = 204</v>
      </c>
      <c r="Z34" t="str">
        <f t="shared" si="8"/>
        <v/>
      </c>
      <c r="AA34" t="str">
        <f t="shared" si="9"/>
        <v>popneed_standard_clothing = 245</v>
      </c>
      <c r="AB34" t="str">
        <f t="shared" si="10"/>
        <v/>
      </c>
      <c r="AC34" t="str">
        <f t="shared" si="11"/>
        <v/>
      </c>
      <c r="AD34" t="str">
        <f t="shared" si="12"/>
        <v>popneed_luxury_items = 204</v>
      </c>
      <c r="AE34" t="str">
        <f t="shared" si="13"/>
        <v>popneed_luxury_drinks = 135</v>
      </c>
      <c r="AF34" t="str">
        <f t="shared" si="14"/>
        <v>popneed_services = 464</v>
      </c>
      <c r="AG34" t="str">
        <f t="shared" si="15"/>
        <v>popneed_free_movement = 135</v>
      </c>
      <c r="AH34" t="str">
        <f t="shared" si="16"/>
        <v>popneed_communication = 231</v>
      </c>
      <c r="AI34" t="str">
        <f t="shared" si="17"/>
        <v>popneed_intoxicants = 285</v>
      </c>
      <c r="AJ34" t="str">
        <f t="shared" si="18"/>
        <v>popneed_art = 233</v>
      </c>
      <c r="AK34" t="s">
        <v>9</v>
      </c>
      <c r="AL34" t="s">
        <v>9</v>
      </c>
    </row>
    <row r="35" spans="3:38" x14ac:dyDescent="0.35">
      <c r="C35">
        <v>34</v>
      </c>
      <c r="D35">
        <v>30</v>
      </c>
      <c r="E35">
        <v>0</v>
      </c>
      <c r="F35">
        <v>225</v>
      </c>
      <c r="G35">
        <v>0</v>
      </c>
      <c r="H35">
        <v>270</v>
      </c>
      <c r="I35">
        <v>0</v>
      </c>
      <c r="J35">
        <v>0</v>
      </c>
      <c r="K35">
        <v>225</v>
      </c>
      <c r="L35">
        <v>147</v>
      </c>
      <c r="M35">
        <v>539</v>
      </c>
      <c r="N35">
        <v>147</v>
      </c>
      <c r="O35">
        <v>251</v>
      </c>
      <c r="P35">
        <v>315</v>
      </c>
      <c r="Q35">
        <v>321</v>
      </c>
      <c r="S35" s="2" t="s">
        <v>44</v>
      </c>
      <c r="T35" s="2" t="s">
        <v>109</v>
      </c>
      <c r="U35" s="4">
        <f t="shared" si="4"/>
        <v>1.7959999999999998</v>
      </c>
      <c r="V35" s="2" t="s">
        <v>8</v>
      </c>
      <c r="W35" t="str">
        <f t="shared" si="5"/>
        <v>popneed_heating = 30</v>
      </c>
      <c r="X35" t="str">
        <f t="shared" si="6"/>
        <v/>
      </c>
      <c r="Y35" t="str">
        <f t="shared" si="7"/>
        <v>popneed_luxury_food = 225</v>
      </c>
      <c r="Z35" t="str">
        <f t="shared" si="8"/>
        <v/>
      </c>
      <c r="AA35" t="str">
        <f t="shared" si="9"/>
        <v>popneed_standard_clothing = 270</v>
      </c>
      <c r="AB35" t="str">
        <f t="shared" si="10"/>
        <v/>
      </c>
      <c r="AC35" t="str">
        <f t="shared" si="11"/>
        <v/>
      </c>
      <c r="AD35" t="str">
        <f t="shared" si="12"/>
        <v>popneed_luxury_items = 225</v>
      </c>
      <c r="AE35" t="str">
        <f t="shared" si="13"/>
        <v>popneed_luxury_drinks = 147</v>
      </c>
      <c r="AF35" t="str">
        <f t="shared" si="14"/>
        <v>popneed_services = 539</v>
      </c>
      <c r="AG35" t="str">
        <f t="shared" si="15"/>
        <v>popneed_free_movement = 147</v>
      </c>
      <c r="AH35" t="str">
        <f t="shared" si="16"/>
        <v>popneed_communication = 251</v>
      </c>
      <c r="AI35" t="str">
        <f t="shared" si="17"/>
        <v>popneed_intoxicants = 315</v>
      </c>
      <c r="AJ35" t="str">
        <f t="shared" si="18"/>
        <v>popneed_art = 321</v>
      </c>
      <c r="AK35" t="s">
        <v>9</v>
      </c>
      <c r="AL35" t="s">
        <v>9</v>
      </c>
    </row>
    <row r="36" spans="3:38" x14ac:dyDescent="0.35">
      <c r="C36">
        <v>35</v>
      </c>
      <c r="D36">
        <v>33</v>
      </c>
      <c r="E36">
        <v>0</v>
      </c>
      <c r="F36">
        <v>248</v>
      </c>
      <c r="G36">
        <v>0</v>
      </c>
      <c r="H36">
        <v>298</v>
      </c>
      <c r="I36">
        <v>0</v>
      </c>
      <c r="J36">
        <v>0</v>
      </c>
      <c r="K36">
        <v>248</v>
      </c>
      <c r="L36">
        <v>159</v>
      </c>
      <c r="M36">
        <v>624</v>
      </c>
      <c r="N36">
        <v>159</v>
      </c>
      <c r="O36">
        <v>272</v>
      </c>
      <c r="P36">
        <v>347</v>
      </c>
      <c r="Q36">
        <v>425</v>
      </c>
      <c r="S36" s="2" t="s">
        <v>45</v>
      </c>
      <c r="T36" s="2" t="s">
        <v>109</v>
      </c>
      <c r="U36" s="4">
        <f t="shared" si="4"/>
        <v>2.2170000000000001</v>
      </c>
      <c r="V36" s="2" t="s">
        <v>8</v>
      </c>
      <c r="W36" t="str">
        <f t="shared" si="5"/>
        <v>popneed_heating = 33</v>
      </c>
      <c r="X36" t="str">
        <f t="shared" si="6"/>
        <v/>
      </c>
      <c r="Y36" t="str">
        <f t="shared" si="7"/>
        <v>popneed_luxury_food = 248</v>
      </c>
      <c r="Z36" t="str">
        <f t="shared" si="8"/>
        <v/>
      </c>
      <c r="AA36" t="str">
        <f t="shared" si="9"/>
        <v>popneed_standard_clothing = 298</v>
      </c>
      <c r="AB36" t="str">
        <f t="shared" si="10"/>
        <v/>
      </c>
      <c r="AC36" t="str">
        <f t="shared" si="11"/>
        <v/>
      </c>
      <c r="AD36" t="str">
        <f t="shared" si="12"/>
        <v>popneed_luxury_items = 248</v>
      </c>
      <c r="AE36" t="str">
        <f t="shared" si="13"/>
        <v>popneed_luxury_drinks = 159</v>
      </c>
      <c r="AF36" t="str">
        <f t="shared" si="14"/>
        <v>popneed_services = 624</v>
      </c>
      <c r="AG36" t="str">
        <f t="shared" si="15"/>
        <v>popneed_free_movement = 159</v>
      </c>
      <c r="AH36" t="str">
        <f t="shared" si="16"/>
        <v>popneed_communication = 272</v>
      </c>
      <c r="AI36" t="str">
        <f t="shared" si="17"/>
        <v>popneed_intoxicants = 347</v>
      </c>
      <c r="AJ36" t="str">
        <f t="shared" si="18"/>
        <v>popneed_art = 425</v>
      </c>
      <c r="AK36" t="s">
        <v>9</v>
      </c>
      <c r="AL36" t="s">
        <v>9</v>
      </c>
    </row>
    <row r="37" spans="3:38" x14ac:dyDescent="0.35">
      <c r="C37">
        <v>36</v>
      </c>
      <c r="D37">
        <v>36</v>
      </c>
      <c r="E37">
        <v>0</v>
      </c>
      <c r="F37">
        <v>274</v>
      </c>
      <c r="G37">
        <v>0</v>
      </c>
      <c r="H37">
        <v>329</v>
      </c>
      <c r="I37">
        <v>0</v>
      </c>
      <c r="J37">
        <v>0</v>
      </c>
      <c r="K37">
        <v>274</v>
      </c>
      <c r="L37">
        <v>173</v>
      </c>
      <c r="M37">
        <v>722</v>
      </c>
      <c r="N37">
        <v>173</v>
      </c>
      <c r="O37">
        <v>296</v>
      </c>
      <c r="P37">
        <v>383</v>
      </c>
      <c r="Q37">
        <v>547</v>
      </c>
      <c r="S37" s="2" t="s">
        <v>46</v>
      </c>
      <c r="T37" s="2" t="s">
        <v>109</v>
      </c>
      <c r="U37" s="4">
        <f t="shared" si="4"/>
        <v>2.7090000000000001</v>
      </c>
      <c r="V37" s="2" t="s">
        <v>8</v>
      </c>
      <c r="W37" t="str">
        <f t="shared" si="5"/>
        <v>popneed_heating = 36</v>
      </c>
      <c r="X37" t="str">
        <f t="shared" si="6"/>
        <v/>
      </c>
      <c r="Y37" t="str">
        <f t="shared" si="7"/>
        <v>popneed_luxury_food = 274</v>
      </c>
      <c r="Z37" t="str">
        <f t="shared" si="8"/>
        <v/>
      </c>
      <c r="AA37" t="str">
        <f t="shared" si="9"/>
        <v>popneed_standard_clothing = 329</v>
      </c>
      <c r="AB37" t="str">
        <f t="shared" si="10"/>
        <v/>
      </c>
      <c r="AC37" t="str">
        <f t="shared" si="11"/>
        <v/>
      </c>
      <c r="AD37" t="str">
        <f t="shared" si="12"/>
        <v>popneed_luxury_items = 274</v>
      </c>
      <c r="AE37" t="str">
        <f t="shared" si="13"/>
        <v>popneed_luxury_drinks = 173</v>
      </c>
      <c r="AF37" t="str">
        <f t="shared" si="14"/>
        <v>popneed_services = 722</v>
      </c>
      <c r="AG37" t="str">
        <f t="shared" si="15"/>
        <v>popneed_free_movement = 173</v>
      </c>
      <c r="AH37" t="str">
        <f t="shared" si="16"/>
        <v>popneed_communication = 296</v>
      </c>
      <c r="AI37" t="str">
        <f t="shared" si="17"/>
        <v>popneed_intoxicants = 383</v>
      </c>
      <c r="AJ37" t="str">
        <f t="shared" si="18"/>
        <v>popneed_art = 547</v>
      </c>
      <c r="AK37" t="s">
        <v>9</v>
      </c>
      <c r="AL37" t="s">
        <v>9</v>
      </c>
    </row>
    <row r="38" spans="3:38" x14ac:dyDescent="0.35">
      <c r="C38">
        <v>37</v>
      </c>
      <c r="D38">
        <v>39</v>
      </c>
      <c r="E38">
        <v>0</v>
      </c>
      <c r="F38">
        <v>303</v>
      </c>
      <c r="G38">
        <v>0</v>
      </c>
      <c r="H38">
        <v>363</v>
      </c>
      <c r="I38">
        <v>0</v>
      </c>
      <c r="J38">
        <v>0</v>
      </c>
      <c r="K38">
        <v>303</v>
      </c>
      <c r="L38">
        <v>189</v>
      </c>
      <c r="M38">
        <v>835</v>
      </c>
      <c r="N38">
        <v>189</v>
      </c>
      <c r="O38">
        <v>322</v>
      </c>
      <c r="P38">
        <v>424</v>
      </c>
      <c r="Q38">
        <v>691</v>
      </c>
      <c r="S38" s="2" t="s">
        <v>47</v>
      </c>
      <c r="T38" s="2" t="s">
        <v>109</v>
      </c>
      <c r="U38" s="4">
        <f t="shared" si="4"/>
        <v>3.286</v>
      </c>
      <c r="V38" s="2" t="s">
        <v>8</v>
      </c>
      <c r="W38" t="str">
        <f t="shared" si="5"/>
        <v>popneed_heating = 39</v>
      </c>
      <c r="X38" t="str">
        <f t="shared" si="6"/>
        <v/>
      </c>
      <c r="Y38" t="str">
        <f t="shared" si="7"/>
        <v>popneed_luxury_food = 303</v>
      </c>
      <c r="Z38" t="str">
        <f t="shared" si="8"/>
        <v/>
      </c>
      <c r="AA38" t="str">
        <f t="shared" si="9"/>
        <v>popneed_standard_clothing = 363</v>
      </c>
      <c r="AB38" t="str">
        <f t="shared" si="10"/>
        <v/>
      </c>
      <c r="AC38" t="str">
        <f t="shared" si="11"/>
        <v/>
      </c>
      <c r="AD38" t="str">
        <f t="shared" si="12"/>
        <v>popneed_luxury_items = 303</v>
      </c>
      <c r="AE38" t="str">
        <f t="shared" si="13"/>
        <v>popneed_luxury_drinks = 189</v>
      </c>
      <c r="AF38" t="str">
        <f t="shared" si="14"/>
        <v>popneed_services = 835</v>
      </c>
      <c r="AG38" t="str">
        <f t="shared" si="15"/>
        <v>popneed_free_movement = 189</v>
      </c>
      <c r="AH38" t="str">
        <f t="shared" si="16"/>
        <v>popneed_communication = 322</v>
      </c>
      <c r="AI38" t="str">
        <f t="shared" si="17"/>
        <v>popneed_intoxicants = 424</v>
      </c>
      <c r="AJ38" t="str">
        <f t="shared" si="18"/>
        <v>popneed_art = 691</v>
      </c>
      <c r="AK38" t="s">
        <v>9</v>
      </c>
      <c r="AL38" t="s">
        <v>9</v>
      </c>
    </row>
    <row r="39" spans="3:38" x14ac:dyDescent="0.35">
      <c r="C39">
        <v>38</v>
      </c>
      <c r="D39">
        <v>42</v>
      </c>
      <c r="E39">
        <v>0</v>
      </c>
      <c r="F39">
        <v>335</v>
      </c>
      <c r="G39">
        <v>0</v>
      </c>
      <c r="H39">
        <v>402</v>
      </c>
      <c r="I39">
        <v>0</v>
      </c>
      <c r="J39">
        <v>0</v>
      </c>
      <c r="K39">
        <v>335</v>
      </c>
      <c r="L39">
        <v>205</v>
      </c>
      <c r="M39">
        <v>964</v>
      </c>
      <c r="N39">
        <v>205</v>
      </c>
      <c r="O39">
        <v>351</v>
      </c>
      <c r="P39">
        <v>469</v>
      </c>
      <c r="Q39">
        <v>860</v>
      </c>
      <c r="S39" s="2" t="s">
        <v>48</v>
      </c>
      <c r="T39" s="2" t="s">
        <v>109</v>
      </c>
      <c r="U39" s="4">
        <f t="shared" si="4"/>
        <v>3.9540000000000002</v>
      </c>
      <c r="V39" s="2" t="s">
        <v>8</v>
      </c>
      <c r="W39" t="str">
        <f t="shared" si="5"/>
        <v>popneed_heating = 42</v>
      </c>
      <c r="X39" t="str">
        <f t="shared" si="6"/>
        <v/>
      </c>
      <c r="Y39" t="str">
        <f t="shared" si="7"/>
        <v>popneed_luxury_food = 335</v>
      </c>
      <c r="Z39" t="str">
        <f t="shared" si="8"/>
        <v/>
      </c>
      <c r="AA39" t="str">
        <f t="shared" si="9"/>
        <v>popneed_standard_clothing = 402</v>
      </c>
      <c r="AB39" t="str">
        <f t="shared" si="10"/>
        <v/>
      </c>
      <c r="AC39" t="str">
        <f t="shared" si="11"/>
        <v/>
      </c>
      <c r="AD39" t="str">
        <f t="shared" si="12"/>
        <v>popneed_luxury_items = 335</v>
      </c>
      <c r="AE39" t="str">
        <f t="shared" si="13"/>
        <v>popneed_luxury_drinks = 205</v>
      </c>
      <c r="AF39" t="str">
        <f t="shared" si="14"/>
        <v>popneed_services = 964</v>
      </c>
      <c r="AG39" t="str">
        <f t="shared" si="15"/>
        <v>popneed_free_movement = 205</v>
      </c>
      <c r="AH39" t="str">
        <f t="shared" si="16"/>
        <v>popneed_communication = 351</v>
      </c>
      <c r="AI39" t="str">
        <f t="shared" si="17"/>
        <v>popneed_intoxicants = 469</v>
      </c>
      <c r="AJ39" t="str">
        <f t="shared" si="18"/>
        <v>popneed_art = 860</v>
      </c>
      <c r="AK39" t="s">
        <v>9</v>
      </c>
      <c r="AL39" t="s">
        <v>9</v>
      </c>
    </row>
    <row r="40" spans="3:38" x14ac:dyDescent="0.35">
      <c r="C40">
        <v>39</v>
      </c>
      <c r="D40">
        <v>46</v>
      </c>
      <c r="E40">
        <v>0</v>
      </c>
      <c r="F40">
        <v>371</v>
      </c>
      <c r="G40">
        <v>0</v>
      </c>
      <c r="H40">
        <v>445</v>
      </c>
      <c r="I40">
        <v>0</v>
      </c>
      <c r="J40">
        <v>0</v>
      </c>
      <c r="K40">
        <v>371</v>
      </c>
      <c r="L40">
        <v>224</v>
      </c>
      <c r="M40">
        <v>1111</v>
      </c>
      <c r="N40">
        <v>224</v>
      </c>
      <c r="O40">
        <v>382</v>
      </c>
      <c r="P40">
        <v>519</v>
      </c>
      <c r="Q40">
        <v>1058</v>
      </c>
      <c r="S40" s="2" t="s">
        <v>49</v>
      </c>
      <c r="T40" s="2" t="s">
        <v>109</v>
      </c>
      <c r="U40" s="4">
        <f t="shared" si="4"/>
        <v>4.7329999999999997</v>
      </c>
      <c r="V40" s="2" t="s">
        <v>8</v>
      </c>
      <c r="W40" t="str">
        <f t="shared" si="5"/>
        <v>popneed_heating = 46</v>
      </c>
      <c r="X40" t="str">
        <f t="shared" si="6"/>
        <v/>
      </c>
      <c r="Y40" t="str">
        <f t="shared" si="7"/>
        <v>popneed_luxury_food = 371</v>
      </c>
      <c r="Z40" t="str">
        <f t="shared" si="8"/>
        <v/>
      </c>
      <c r="AA40" t="str">
        <f t="shared" si="9"/>
        <v>popneed_standard_clothing = 445</v>
      </c>
      <c r="AB40" t="str">
        <f t="shared" si="10"/>
        <v/>
      </c>
      <c r="AC40" t="str">
        <f t="shared" si="11"/>
        <v/>
      </c>
      <c r="AD40" t="str">
        <f t="shared" si="12"/>
        <v>popneed_luxury_items = 371</v>
      </c>
      <c r="AE40" t="str">
        <f t="shared" si="13"/>
        <v>popneed_luxury_drinks = 224</v>
      </c>
      <c r="AF40" t="str">
        <f t="shared" si="14"/>
        <v>popneed_services = 1111</v>
      </c>
      <c r="AG40" t="str">
        <f t="shared" si="15"/>
        <v>popneed_free_movement = 224</v>
      </c>
      <c r="AH40" t="str">
        <f t="shared" si="16"/>
        <v>popneed_communication = 382</v>
      </c>
      <c r="AI40" t="str">
        <f t="shared" si="17"/>
        <v>popneed_intoxicants = 519</v>
      </c>
      <c r="AJ40" t="str">
        <f t="shared" si="18"/>
        <v>popneed_art = 1058</v>
      </c>
      <c r="AK40" t="s">
        <v>9</v>
      </c>
      <c r="AL40" t="s">
        <v>9</v>
      </c>
    </row>
    <row r="41" spans="3:38" x14ac:dyDescent="0.35">
      <c r="C41">
        <v>40</v>
      </c>
      <c r="D41">
        <v>50</v>
      </c>
      <c r="E41">
        <v>0</v>
      </c>
      <c r="F41">
        <v>415</v>
      </c>
      <c r="G41">
        <v>0</v>
      </c>
      <c r="H41">
        <v>497</v>
      </c>
      <c r="I41">
        <v>0</v>
      </c>
      <c r="J41">
        <v>0</v>
      </c>
      <c r="K41">
        <v>415</v>
      </c>
      <c r="L41">
        <v>246</v>
      </c>
      <c r="M41">
        <v>1243</v>
      </c>
      <c r="N41">
        <v>246</v>
      </c>
      <c r="O41">
        <v>420</v>
      </c>
      <c r="P41">
        <v>580</v>
      </c>
      <c r="Q41">
        <v>1302</v>
      </c>
      <c r="S41" s="2" t="s">
        <v>10</v>
      </c>
      <c r="T41" s="2" t="s">
        <v>109</v>
      </c>
      <c r="U41" s="4">
        <f t="shared" si="4"/>
        <v>5.641</v>
      </c>
      <c r="V41" s="2" t="s">
        <v>8</v>
      </c>
      <c r="W41" t="str">
        <f t="shared" si="5"/>
        <v>popneed_heating = 50</v>
      </c>
      <c r="X41" t="str">
        <f t="shared" si="6"/>
        <v/>
      </c>
      <c r="Y41" t="str">
        <f t="shared" si="7"/>
        <v>popneed_luxury_food = 415</v>
      </c>
      <c r="Z41" t="str">
        <f t="shared" si="8"/>
        <v/>
      </c>
      <c r="AA41" t="str">
        <f t="shared" si="9"/>
        <v>popneed_standard_clothing = 497</v>
      </c>
      <c r="AB41" t="str">
        <f t="shared" si="10"/>
        <v/>
      </c>
      <c r="AC41" t="str">
        <f t="shared" si="11"/>
        <v/>
      </c>
      <c r="AD41" t="str">
        <f t="shared" si="12"/>
        <v>popneed_luxury_items = 415</v>
      </c>
      <c r="AE41" t="str">
        <f t="shared" si="13"/>
        <v>popneed_luxury_drinks = 246</v>
      </c>
      <c r="AF41" t="str">
        <f t="shared" si="14"/>
        <v>popneed_services = 1243</v>
      </c>
      <c r="AG41" t="str">
        <f t="shared" si="15"/>
        <v>popneed_free_movement = 246</v>
      </c>
      <c r="AH41" t="str">
        <f t="shared" si="16"/>
        <v>popneed_communication = 420</v>
      </c>
      <c r="AI41" t="str">
        <f t="shared" si="17"/>
        <v>popneed_intoxicants = 580</v>
      </c>
      <c r="AJ41" t="str">
        <f t="shared" si="18"/>
        <v>popneed_art = 1302</v>
      </c>
      <c r="AK41" t="s">
        <v>9</v>
      </c>
      <c r="AL41" t="s">
        <v>9</v>
      </c>
    </row>
    <row r="42" spans="3:38" x14ac:dyDescent="0.35">
      <c r="C42">
        <v>41</v>
      </c>
      <c r="D42">
        <v>55</v>
      </c>
      <c r="E42">
        <v>0</v>
      </c>
      <c r="F42">
        <v>464</v>
      </c>
      <c r="G42">
        <v>0</v>
      </c>
      <c r="H42">
        <v>556</v>
      </c>
      <c r="I42">
        <v>0</v>
      </c>
      <c r="J42">
        <v>0</v>
      </c>
      <c r="K42">
        <v>464</v>
      </c>
      <c r="L42">
        <v>270</v>
      </c>
      <c r="M42">
        <v>1390</v>
      </c>
      <c r="N42">
        <v>270</v>
      </c>
      <c r="O42">
        <v>462</v>
      </c>
      <c r="P42">
        <v>649</v>
      </c>
      <c r="Q42">
        <v>1588</v>
      </c>
      <c r="S42" s="2" t="s">
        <v>50</v>
      </c>
      <c r="T42" s="2" t="s">
        <v>109</v>
      </c>
      <c r="U42" s="4">
        <f t="shared" si="4"/>
        <v>6.6940000000000008</v>
      </c>
      <c r="V42" s="2" t="s">
        <v>8</v>
      </c>
      <c r="W42" t="str">
        <f t="shared" si="5"/>
        <v>popneed_heating = 55</v>
      </c>
      <c r="X42" t="str">
        <f t="shared" si="6"/>
        <v/>
      </c>
      <c r="Y42" t="str">
        <f t="shared" si="7"/>
        <v>popneed_luxury_food = 464</v>
      </c>
      <c r="Z42" t="str">
        <f t="shared" si="8"/>
        <v/>
      </c>
      <c r="AA42" t="str">
        <f t="shared" si="9"/>
        <v>popneed_standard_clothing = 556</v>
      </c>
      <c r="AB42" t="str">
        <f t="shared" si="10"/>
        <v/>
      </c>
      <c r="AC42" t="str">
        <f t="shared" si="11"/>
        <v/>
      </c>
      <c r="AD42" t="str">
        <f t="shared" si="12"/>
        <v>popneed_luxury_items = 464</v>
      </c>
      <c r="AE42" t="str">
        <f t="shared" si="13"/>
        <v>popneed_luxury_drinks = 270</v>
      </c>
      <c r="AF42" t="str">
        <f t="shared" si="14"/>
        <v>popneed_services = 1390</v>
      </c>
      <c r="AG42" t="str">
        <f t="shared" si="15"/>
        <v>popneed_free_movement = 270</v>
      </c>
      <c r="AH42" t="str">
        <f t="shared" si="16"/>
        <v>popneed_communication = 462</v>
      </c>
      <c r="AI42" t="str">
        <f t="shared" si="17"/>
        <v>popneed_intoxicants = 649</v>
      </c>
      <c r="AJ42" t="str">
        <f t="shared" si="18"/>
        <v>popneed_art = 1588</v>
      </c>
      <c r="AK42" t="s">
        <v>9</v>
      </c>
      <c r="AL42" t="s">
        <v>9</v>
      </c>
    </row>
    <row r="43" spans="3:38" x14ac:dyDescent="0.35">
      <c r="C43">
        <v>42</v>
      </c>
      <c r="D43">
        <v>61</v>
      </c>
      <c r="E43">
        <v>0</v>
      </c>
      <c r="F43">
        <v>519</v>
      </c>
      <c r="G43">
        <v>0</v>
      </c>
      <c r="H43">
        <v>622</v>
      </c>
      <c r="I43">
        <v>0</v>
      </c>
      <c r="J43">
        <v>0</v>
      </c>
      <c r="K43">
        <v>519</v>
      </c>
      <c r="L43">
        <v>297</v>
      </c>
      <c r="M43">
        <v>1555</v>
      </c>
      <c r="N43">
        <v>297</v>
      </c>
      <c r="O43">
        <v>508</v>
      </c>
      <c r="P43">
        <v>726</v>
      </c>
      <c r="Q43">
        <v>1925</v>
      </c>
      <c r="S43" s="2" t="s">
        <v>51</v>
      </c>
      <c r="T43" s="2" t="s">
        <v>109</v>
      </c>
      <c r="U43" s="4">
        <f t="shared" si="4"/>
        <v>7.9240000000000004</v>
      </c>
      <c r="V43" s="2" t="s">
        <v>8</v>
      </c>
      <c r="W43" t="str">
        <f t="shared" si="5"/>
        <v>popneed_heating = 61</v>
      </c>
      <c r="X43" t="str">
        <f t="shared" si="6"/>
        <v/>
      </c>
      <c r="Y43" t="str">
        <f t="shared" si="7"/>
        <v>popneed_luxury_food = 519</v>
      </c>
      <c r="Z43" t="str">
        <f t="shared" si="8"/>
        <v/>
      </c>
      <c r="AA43" t="str">
        <f t="shared" si="9"/>
        <v>popneed_standard_clothing = 622</v>
      </c>
      <c r="AB43" t="str">
        <f t="shared" si="10"/>
        <v/>
      </c>
      <c r="AC43" t="str">
        <f t="shared" si="11"/>
        <v/>
      </c>
      <c r="AD43" t="str">
        <f t="shared" si="12"/>
        <v>popneed_luxury_items = 519</v>
      </c>
      <c r="AE43" t="str">
        <f t="shared" si="13"/>
        <v>popneed_luxury_drinks = 297</v>
      </c>
      <c r="AF43" t="str">
        <f t="shared" si="14"/>
        <v>popneed_services = 1555</v>
      </c>
      <c r="AG43" t="str">
        <f t="shared" si="15"/>
        <v>popneed_free_movement = 297</v>
      </c>
      <c r="AH43" t="str">
        <f t="shared" si="16"/>
        <v>popneed_communication = 508</v>
      </c>
      <c r="AI43" t="str">
        <f t="shared" si="17"/>
        <v>popneed_intoxicants = 726</v>
      </c>
      <c r="AJ43" t="str">
        <f t="shared" si="18"/>
        <v>popneed_art = 1925</v>
      </c>
      <c r="AK43" t="s">
        <v>9</v>
      </c>
      <c r="AL43" t="s">
        <v>9</v>
      </c>
    </row>
    <row r="44" spans="3:38" x14ac:dyDescent="0.35">
      <c r="C44">
        <v>43</v>
      </c>
      <c r="D44">
        <v>67</v>
      </c>
      <c r="E44">
        <v>0</v>
      </c>
      <c r="F44">
        <v>580</v>
      </c>
      <c r="G44">
        <v>0</v>
      </c>
      <c r="H44">
        <v>696</v>
      </c>
      <c r="I44">
        <v>0</v>
      </c>
      <c r="J44">
        <v>0</v>
      </c>
      <c r="K44">
        <v>580</v>
      </c>
      <c r="L44">
        <v>327</v>
      </c>
      <c r="M44">
        <v>1740</v>
      </c>
      <c r="N44">
        <v>327</v>
      </c>
      <c r="O44">
        <v>559</v>
      </c>
      <c r="P44">
        <v>812</v>
      </c>
      <c r="Q44">
        <v>2319</v>
      </c>
      <c r="S44" s="2" t="s">
        <v>52</v>
      </c>
      <c r="T44" s="2" t="s">
        <v>109</v>
      </c>
      <c r="U44" s="4">
        <f t="shared" si="4"/>
        <v>9.3509999999999991</v>
      </c>
      <c r="V44" s="2" t="s">
        <v>8</v>
      </c>
      <c r="W44" t="str">
        <f t="shared" si="5"/>
        <v>popneed_heating = 67</v>
      </c>
      <c r="X44" t="str">
        <f t="shared" si="6"/>
        <v/>
      </c>
      <c r="Y44" t="str">
        <f t="shared" si="7"/>
        <v>popneed_luxury_food = 580</v>
      </c>
      <c r="Z44" t="str">
        <f t="shared" si="8"/>
        <v/>
      </c>
      <c r="AA44" t="str">
        <f t="shared" si="9"/>
        <v>popneed_standard_clothing = 696</v>
      </c>
      <c r="AB44" t="str">
        <f t="shared" si="10"/>
        <v/>
      </c>
      <c r="AC44" t="str">
        <f t="shared" si="11"/>
        <v/>
      </c>
      <c r="AD44" t="str">
        <f t="shared" si="12"/>
        <v>popneed_luxury_items = 580</v>
      </c>
      <c r="AE44" t="str">
        <f t="shared" si="13"/>
        <v>popneed_luxury_drinks = 327</v>
      </c>
      <c r="AF44" t="str">
        <f t="shared" si="14"/>
        <v>popneed_services = 1740</v>
      </c>
      <c r="AG44" t="str">
        <f t="shared" si="15"/>
        <v>popneed_free_movement = 327</v>
      </c>
      <c r="AH44" t="str">
        <f t="shared" si="16"/>
        <v>popneed_communication = 559</v>
      </c>
      <c r="AI44" t="str">
        <f t="shared" si="17"/>
        <v>popneed_intoxicants = 812</v>
      </c>
      <c r="AJ44" t="str">
        <f t="shared" si="18"/>
        <v>popneed_art = 2319</v>
      </c>
      <c r="AK44" t="s">
        <v>9</v>
      </c>
      <c r="AL44" t="s">
        <v>9</v>
      </c>
    </row>
    <row r="45" spans="3:38" x14ac:dyDescent="0.35">
      <c r="C45">
        <v>44</v>
      </c>
      <c r="D45">
        <v>73</v>
      </c>
      <c r="E45">
        <v>0</v>
      </c>
      <c r="F45">
        <v>649</v>
      </c>
      <c r="G45">
        <v>0</v>
      </c>
      <c r="H45">
        <v>779</v>
      </c>
      <c r="I45">
        <v>0</v>
      </c>
      <c r="J45">
        <v>0</v>
      </c>
      <c r="K45">
        <v>649</v>
      </c>
      <c r="L45">
        <v>359</v>
      </c>
      <c r="M45">
        <v>1947</v>
      </c>
      <c r="N45">
        <v>359</v>
      </c>
      <c r="O45">
        <v>615</v>
      </c>
      <c r="P45">
        <v>909</v>
      </c>
      <c r="Q45">
        <v>2781</v>
      </c>
      <c r="S45" s="2" t="s">
        <v>53</v>
      </c>
      <c r="T45" s="2" t="s">
        <v>109</v>
      </c>
      <c r="U45" s="4">
        <f t="shared" si="4"/>
        <v>11.007999999999999</v>
      </c>
      <c r="V45" s="2" t="s">
        <v>8</v>
      </c>
      <c r="W45" t="str">
        <f t="shared" si="5"/>
        <v>popneed_heating = 73</v>
      </c>
      <c r="X45" t="str">
        <f t="shared" si="6"/>
        <v/>
      </c>
      <c r="Y45" t="str">
        <f t="shared" si="7"/>
        <v>popneed_luxury_food = 649</v>
      </c>
      <c r="Z45" t="str">
        <f t="shared" si="8"/>
        <v/>
      </c>
      <c r="AA45" t="str">
        <f t="shared" si="9"/>
        <v>popneed_standard_clothing = 779</v>
      </c>
      <c r="AB45" t="str">
        <f t="shared" si="10"/>
        <v/>
      </c>
      <c r="AC45" t="str">
        <f t="shared" si="11"/>
        <v/>
      </c>
      <c r="AD45" t="str">
        <f t="shared" si="12"/>
        <v>popneed_luxury_items = 649</v>
      </c>
      <c r="AE45" t="str">
        <f t="shared" si="13"/>
        <v>popneed_luxury_drinks = 359</v>
      </c>
      <c r="AF45" t="str">
        <f t="shared" si="14"/>
        <v>popneed_services = 1947</v>
      </c>
      <c r="AG45" t="str">
        <f t="shared" si="15"/>
        <v>popneed_free_movement = 359</v>
      </c>
      <c r="AH45" t="str">
        <f t="shared" si="16"/>
        <v>popneed_communication = 615</v>
      </c>
      <c r="AI45" t="str">
        <f t="shared" si="17"/>
        <v>popneed_intoxicants = 909</v>
      </c>
      <c r="AJ45" t="str">
        <f t="shared" si="18"/>
        <v>popneed_art = 2781</v>
      </c>
      <c r="AK45" t="s">
        <v>9</v>
      </c>
      <c r="AL45" t="s">
        <v>9</v>
      </c>
    </row>
    <row r="46" spans="3:38" x14ac:dyDescent="0.35">
      <c r="C46">
        <v>45</v>
      </c>
      <c r="D46">
        <v>80</v>
      </c>
      <c r="E46">
        <v>0</v>
      </c>
      <c r="F46">
        <v>727</v>
      </c>
      <c r="G46">
        <v>0</v>
      </c>
      <c r="H46">
        <v>872</v>
      </c>
      <c r="I46">
        <v>0</v>
      </c>
      <c r="J46">
        <v>0</v>
      </c>
      <c r="K46">
        <v>727</v>
      </c>
      <c r="L46">
        <v>395</v>
      </c>
      <c r="M46">
        <v>2180</v>
      </c>
      <c r="N46">
        <v>395</v>
      </c>
      <c r="O46">
        <v>676</v>
      </c>
      <c r="P46">
        <v>1018</v>
      </c>
      <c r="Q46">
        <v>3322</v>
      </c>
      <c r="S46" s="2" t="s">
        <v>54</v>
      </c>
      <c r="T46" s="2" t="s">
        <v>109</v>
      </c>
      <c r="U46" s="4">
        <f t="shared" si="4"/>
        <v>12.936000000000002</v>
      </c>
      <c r="V46" s="2" t="s">
        <v>8</v>
      </c>
      <c r="W46" t="str">
        <f t="shared" si="5"/>
        <v>popneed_heating = 80</v>
      </c>
      <c r="X46" t="str">
        <f t="shared" si="6"/>
        <v/>
      </c>
      <c r="Y46" t="str">
        <f t="shared" si="7"/>
        <v>popneed_luxury_food = 727</v>
      </c>
      <c r="Z46" t="str">
        <f t="shared" si="8"/>
        <v/>
      </c>
      <c r="AA46" t="str">
        <f t="shared" si="9"/>
        <v>popneed_standard_clothing = 872</v>
      </c>
      <c r="AB46" t="str">
        <f t="shared" si="10"/>
        <v/>
      </c>
      <c r="AC46" t="str">
        <f t="shared" si="11"/>
        <v/>
      </c>
      <c r="AD46" t="str">
        <f t="shared" si="12"/>
        <v>popneed_luxury_items = 727</v>
      </c>
      <c r="AE46" t="str">
        <f t="shared" si="13"/>
        <v>popneed_luxury_drinks = 395</v>
      </c>
      <c r="AF46" t="str">
        <f t="shared" si="14"/>
        <v>popneed_services = 2180</v>
      </c>
      <c r="AG46" t="str">
        <f t="shared" si="15"/>
        <v>popneed_free_movement = 395</v>
      </c>
      <c r="AH46" t="str">
        <f t="shared" si="16"/>
        <v>popneed_communication = 676</v>
      </c>
      <c r="AI46" t="str">
        <f t="shared" si="17"/>
        <v>popneed_intoxicants = 1018</v>
      </c>
      <c r="AJ46" t="str">
        <f t="shared" si="18"/>
        <v>popneed_art = 3322</v>
      </c>
      <c r="AK46" t="s">
        <v>9</v>
      </c>
      <c r="AL46" t="s">
        <v>9</v>
      </c>
    </row>
    <row r="47" spans="3:38" x14ac:dyDescent="0.35">
      <c r="C47">
        <v>46</v>
      </c>
      <c r="D47">
        <v>88</v>
      </c>
      <c r="E47">
        <v>0</v>
      </c>
      <c r="F47">
        <v>814</v>
      </c>
      <c r="G47">
        <v>0</v>
      </c>
      <c r="H47">
        <v>977</v>
      </c>
      <c r="I47">
        <v>0</v>
      </c>
      <c r="J47">
        <v>0</v>
      </c>
      <c r="K47">
        <v>814</v>
      </c>
      <c r="L47">
        <v>434</v>
      </c>
      <c r="M47">
        <v>2441</v>
      </c>
      <c r="N47">
        <v>434</v>
      </c>
      <c r="O47">
        <v>743</v>
      </c>
      <c r="P47">
        <v>1140</v>
      </c>
      <c r="Q47">
        <v>3952</v>
      </c>
      <c r="S47" s="2" t="s">
        <v>55</v>
      </c>
      <c r="T47" s="2" t="s">
        <v>109</v>
      </c>
      <c r="U47" s="4">
        <f t="shared" si="4"/>
        <v>15.164999999999999</v>
      </c>
      <c r="V47" s="2" t="s">
        <v>8</v>
      </c>
      <c r="W47" t="str">
        <f t="shared" si="5"/>
        <v>popneed_heating = 88</v>
      </c>
      <c r="X47" t="str">
        <f t="shared" si="6"/>
        <v/>
      </c>
      <c r="Y47" t="str">
        <f t="shared" si="7"/>
        <v>popneed_luxury_food = 814</v>
      </c>
      <c r="Z47" t="str">
        <f t="shared" si="8"/>
        <v/>
      </c>
      <c r="AA47" t="str">
        <f t="shared" si="9"/>
        <v>popneed_standard_clothing = 977</v>
      </c>
      <c r="AB47" t="str">
        <f t="shared" si="10"/>
        <v/>
      </c>
      <c r="AC47" t="str">
        <f t="shared" si="11"/>
        <v/>
      </c>
      <c r="AD47" t="str">
        <f t="shared" si="12"/>
        <v>popneed_luxury_items = 814</v>
      </c>
      <c r="AE47" t="str">
        <f t="shared" si="13"/>
        <v>popneed_luxury_drinks = 434</v>
      </c>
      <c r="AF47" t="str">
        <f t="shared" si="14"/>
        <v>popneed_services = 2441</v>
      </c>
      <c r="AG47" t="str">
        <f t="shared" si="15"/>
        <v>popneed_free_movement = 434</v>
      </c>
      <c r="AH47" t="str">
        <f t="shared" si="16"/>
        <v>popneed_communication = 743</v>
      </c>
      <c r="AI47" t="str">
        <f t="shared" si="17"/>
        <v>popneed_intoxicants = 1140</v>
      </c>
      <c r="AJ47" t="str">
        <f t="shared" si="18"/>
        <v>popneed_art = 3952</v>
      </c>
      <c r="AK47" t="s">
        <v>9</v>
      </c>
      <c r="AL47" t="s">
        <v>9</v>
      </c>
    </row>
    <row r="48" spans="3:38" x14ac:dyDescent="0.35">
      <c r="C48">
        <v>47</v>
      </c>
      <c r="D48">
        <v>97</v>
      </c>
      <c r="E48">
        <v>0</v>
      </c>
      <c r="F48">
        <v>912</v>
      </c>
      <c r="G48">
        <v>0</v>
      </c>
      <c r="H48">
        <v>1094</v>
      </c>
      <c r="I48">
        <v>0</v>
      </c>
      <c r="J48">
        <v>0</v>
      </c>
      <c r="K48">
        <v>912</v>
      </c>
      <c r="L48">
        <v>478</v>
      </c>
      <c r="M48">
        <v>2735</v>
      </c>
      <c r="N48">
        <v>478</v>
      </c>
      <c r="O48">
        <v>817</v>
      </c>
      <c r="P48">
        <v>1276</v>
      </c>
      <c r="Q48">
        <v>4687</v>
      </c>
      <c r="S48" s="2" t="s">
        <v>56</v>
      </c>
      <c r="T48" s="2" t="s">
        <v>109</v>
      </c>
      <c r="U48" s="4">
        <f t="shared" si="4"/>
        <v>17.751999999999999</v>
      </c>
      <c r="V48" s="2" t="s">
        <v>8</v>
      </c>
      <c r="W48" t="str">
        <f t="shared" si="5"/>
        <v>popneed_heating = 97</v>
      </c>
      <c r="X48" t="str">
        <f t="shared" si="6"/>
        <v/>
      </c>
      <c r="Y48" t="str">
        <f t="shared" si="7"/>
        <v>popneed_luxury_food = 912</v>
      </c>
      <c r="Z48" t="str">
        <f t="shared" si="8"/>
        <v/>
      </c>
      <c r="AA48" t="str">
        <f t="shared" si="9"/>
        <v>popneed_standard_clothing = 1094</v>
      </c>
      <c r="AB48" t="str">
        <f t="shared" si="10"/>
        <v/>
      </c>
      <c r="AC48" t="str">
        <f t="shared" si="11"/>
        <v/>
      </c>
      <c r="AD48" t="str">
        <f t="shared" si="12"/>
        <v>popneed_luxury_items = 912</v>
      </c>
      <c r="AE48" t="str">
        <f t="shared" si="13"/>
        <v>popneed_luxury_drinks = 478</v>
      </c>
      <c r="AF48" t="str">
        <f t="shared" si="14"/>
        <v>popneed_services = 2735</v>
      </c>
      <c r="AG48" t="str">
        <f t="shared" si="15"/>
        <v>popneed_free_movement = 478</v>
      </c>
      <c r="AH48" t="str">
        <f t="shared" si="16"/>
        <v>popneed_communication = 817</v>
      </c>
      <c r="AI48" t="str">
        <f t="shared" si="17"/>
        <v>popneed_intoxicants = 1276</v>
      </c>
      <c r="AJ48" t="str">
        <f t="shared" si="18"/>
        <v>popneed_art = 4687</v>
      </c>
      <c r="AK48" t="s">
        <v>9</v>
      </c>
      <c r="AL48" t="s">
        <v>9</v>
      </c>
    </row>
    <row r="49" spans="3:38" x14ac:dyDescent="0.35">
      <c r="C49">
        <v>48</v>
      </c>
      <c r="D49">
        <v>107</v>
      </c>
      <c r="E49">
        <v>0</v>
      </c>
      <c r="F49">
        <v>1022</v>
      </c>
      <c r="G49">
        <v>0</v>
      </c>
      <c r="H49">
        <v>1226</v>
      </c>
      <c r="I49">
        <v>0</v>
      </c>
      <c r="J49">
        <v>0</v>
      </c>
      <c r="K49">
        <v>1022</v>
      </c>
      <c r="L49">
        <v>525</v>
      </c>
      <c r="M49">
        <v>3064</v>
      </c>
      <c r="N49">
        <v>525</v>
      </c>
      <c r="O49">
        <v>898</v>
      </c>
      <c r="P49">
        <v>1430</v>
      </c>
      <c r="Q49">
        <v>5544</v>
      </c>
      <c r="S49" s="2" t="s">
        <v>57</v>
      </c>
      <c r="T49" s="2" t="s">
        <v>109</v>
      </c>
      <c r="U49" s="4">
        <f t="shared" si="4"/>
        <v>20.746000000000002</v>
      </c>
      <c r="V49" s="2" t="s">
        <v>8</v>
      </c>
      <c r="W49" t="str">
        <f t="shared" si="5"/>
        <v>popneed_heating = 107</v>
      </c>
      <c r="X49" t="str">
        <f t="shared" si="6"/>
        <v/>
      </c>
      <c r="Y49" t="str">
        <f t="shared" si="7"/>
        <v>popneed_luxury_food = 1022</v>
      </c>
      <c r="Z49" t="str">
        <f t="shared" si="8"/>
        <v/>
      </c>
      <c r="AA49" t="str">
        <f t="shared" si="9"/>
        <v>popneed_standard_clothing = 1226</v>
      </c>
      <c r="AB49" t="str">
        <f t="shared" si="10"/>
        <v/>
      </c>
      <c r="AC49" t="str">
        <f t="shared" si="11"/>
        <v/>
      </c>
      <c r="AD49" t="str">
        <f t="shared" si="12"/>
        <v>popneed_luxury_items = 1022</v>
      </c>
      <c r="AE49" t="str">
        <f t="shared" si="13"/>
        <v>popneed_luxury_drinks = 525</v>
      </c>
      <c r="AF49" t="str">
        <f t="shared" si="14"/>
        <v>popneed_services = 3064</v>
      </c>
      <c r="AG49" t="str">
        <f t="shared" si="15"/>
        <v>popneed_free_movement = 525</v>
      </c>
      <c r="AH49" t="str">
        <f t="shared" si="16"/>
        <v>popneed_communication = 898</v>
      </c>
      <c r="AI49" t="str">
        <f t="shared" si="17"/>
        <v>popneed_intoxicants = 1430</v>
      </c>
      <c r="AJ49" t="str">
        <f t="shared" si="18"/>
        <v>popneed_art = 5544</v>
      </c>
      <c r="AK49" t="s">
        <v>9</v>
      </c>
      <c r="AL49" t="s">
        <v>9</v>
      </c>
    </row>
    <row r="50" spans="3:38" x14ac:dyDescent="0.35">
      <c r="C50">
        <v>49</v>
      </c>
      <c r="D50">
        <v>117</v>
      </c>
      <c r="E50">
        <v>0</v>
      </c>
      <c r="F50">
        <v>1145</v>
      </c>
      <c r="G50">
        <v>0</v>
      </c>
      <c r="H50">
        <v>1374</v>
      </c>
      <c r="I50">
        <v>0</v>
      </c>
      <c r="J50">
        <v>0</v>
      </c>
      <c r="K50">
        <v>1145</v>
      </c>
      <c r="L50">
        <v>577</v>
      </c>
      <c r="M50">
        <v>3433</v>
      </c>
      <c r="N50">
        <v>577</v>
      </c>
      <c r="O50">
        <v>987</v>
      </c>
      <c r="P50">
        <v>1603</v>
      </c>
      <c r="Q50">
        <v>6539</v>
      </c>
      <c r="S50" s="2" t="s">
        <v>58</v>
      </c>
      <c r="T50" s="2" t="s">
        <v>109</v>
      </c>
      <c r="U50" s="4">
        <f t="shared" si="4"/>
        <v>24.204000000000001</v>
      </c>
      <c r="V50" s="2" t="s">
        <v>8</v>
      </c>
      <c r="W50" t="str">
        <f t="shared" si="5"/>
        <v>popneed_heating = 117</v>
      </c>
      <c r="X50" t="str">
        <f t="shared" si="6"/>
        <v/>
      </c>
      <c r="Y50" t="str">
        <f t="shared" si="7"/>
        <v>popneed_luxury_food = 1145</v>
      </c>
      <c r="Z50" t="str">
        <f t="shared" si="8"/>
        <v/>
      </c>
      <c r="AA50" t="str">
        <f t="shared" si="9"/>
        <v>popneed_standard_clothing = 1374</v>
      </c>
      <c r="AB50" t="str">
        <f t="shared" si="10"/>
        <v/>
      </c>
      <c r="AC50" t="str">
        <f t="shared" si="11"/>
        <v/>
      </c>
      <c r="AD50" t="str">
        <f t="shared" si="12"/>
        <v>popneed_luxury_items = 1145</v>
      </c>
      <c r="AE50" t="str">
        <f t="shared" si="13"/>
        <v>popneed_luxury_drinks = 577</v>
      </c>
      <c r="AF50" t="str">
        <f t="shared" si="14"/>
        <v>popneed_services = 3433</v>
      </c>
      <c r="AG50" t="str">
        <f t="shared" si="15"/>
        <v>popneed_free_movement = 577</v>
      </c>
      <c r="AH50" t="str">
        <f t="shared" si="16"/>
        <v>popneed_communication = 987</v>
      </c>
      <c r="AI50" t="str">
        <f t="shared" si="17"/>
        <v>popneed_intoxicants = 1603</v>
      </c>
      <c r="AJ50" t="str">
        <f t="shared" si="18"/>
        <v>popneed_art = 6539</v>
      </c>
      <c r="AK50" t="s">
        <v>9</v>
      </c>
      <c r="AL50" t="s">
        <v>9</v>
      </c>
    </row>
    <row r="51" spans="3:38" x14ac:dyDescent="0.35">
      <c r="C51">
        <v>50</v>
      </c>
      <c r="D51">
        <v>129</v>
      </c>
      <c r="E51">
        <v>0</v>
      </c>
      <c r="F51">
        <v>1283</v>
      </c>
      <c r="G51">
        <v>0</v>
      </c>
      <c r="H51">
        <v>1540</v>
      </c>
      <c r="I51">
        <v>0</v>
      </c>
      <c r="J51">
        <v>0</v>
      </c>
      <c r="K51">
        <v>1283</v>
      </c>
      <c r="L51">
        <v>634</v>
      </c>
      <c r="M51">
        <v>3849</v>
      </c>
      <c r="N51">
        <v>634</v>
      </c>
      <c r="O51">
        <v>1084</v>
      </c>
      <c r="P51">
        <v>1796</v>
      </c>
      <c r="Q51">
        <v>7697</v>
      </c>
      <c r="S51" s="2" t="s">
        <v>59</v>
      </c>
      <c r="T51" s="2" t="s">
        <v>109</v>
      </c>
      <c r="U51" s="4">
        <f t="shared" si="4"/>
        <v>28.208000000000002</v>
      </c>
      <c r="V51" s="2" t="s">
        <v>8</v>
      </c>
      <c r="W51" t="str">
        <f t="shared" si="5"/>
        <v>popneed_heating = 129</v>
      </c>
      <c r="X51" t="str">
        <f t="shared" si="6"/>
        <v/>
      </c>
      <c r="Y51" t="str">
        <f t="shared" si="7"/>
        <v>popneed_luxury_food = 1283</v>
      </c>
      <c r="Z51" t="str">
        <f t="shared" si="8"/>
        <v/>
      </c>
      <c r="AA51" t="str">
        <f t="shared" si="9"/>
        <v>popneed_standard_clothing = 1540</v>
      </c>
      <c r="AB51" t="str">
        <f t="shared" si="10"/>
        <v/>
      </c>
      <c r="AC51" t="str">
        <f t="shared" si="11"/>
        <v/>
      </c>
      <c r="AD51" t="str">
        <f t="shared" si="12"/>
        <v>popneed_luxury_items = 1283</v>
      </c>
      <c r="AE51" t="str">
        <f t="shared" si="13"/>
        <v>popneed_luxury_drinks = 634</v>
      </c>
      <c r="AF51" t="str">
        <f t="shared" si="14"/>
        <v>popneed_services = 3849</v>
      </c>
      <c r="AG51" t="str">
        <f t="shared" si="15"/>
        <v>popneed_free_movement = 634</v>
      </c>
      <c r="AH51" t="str">
        <f t="shared" si="16"/>
        <v>popneed_communication = 1084</v>
      </c>
      <c r="AI51" t="str">
        <f t="shared" si="17"/>
        <v>popneed_intoxicants = 1796</v>
      </c>
      <c r="AJ51" t="str">
        <f t="shared" si="18"/>
        <v>popneed_art = 7697</v>
      </c>
      <c r="AK51" t="s">
        <v>9</v>
      </c>
      <c r="AL51" t="s">
        <v>9</v>
      </c>
    </row>
    <row r="52" spans="3:38" x14ac:dyDescent="0.35">
      <c r="C52">
        <v>51</v>
      </c>
      <c r="D52">
        <v>141</v>
      </c>
      <c r="E52">
        <v>0</v>
      </c>
      <c r="F52">
        <v>1439</v>
      </c>
      <c r="G52">
        <v>0</v>
      </c>
      <c r="H52">
        <v>1726</v>
      </c>
      <c r="I52">
        <v>0</v>
      </c>
      <c r="J52">
        <v>0</v>
      </c>
      <c r="K52">
        <v>1439</v>
      </c>
      <c r="L52">
        <v>697</v>
      </c>
      <c r="M52">
        <v>4315</v>
      </c>
      <c r="N52">
        <v>697</v>
      </c>
      <c r="O52">
        <v>1192</v>
      </c>
      <c r="P52">
        <v>2014</v>
      </c>
      <c r="Q52">
        <v>9041</v>
      </c>
      <c r="S52" s="2" t="s">
        <v>60</v>
      </c>
      <c r="T52" s="2" t="s">
        <v>109</v>
      </c>
      <c r="U52" s="4">
        <f t="shared" si="4"/>
        <v>32.832000000000001</v>
      </c>
      <c r="V52" s="2" t="s">
        <v>8</v>
      </c>
      <c r="W52" t="str">
        <f t="shared" si="5"/>
        <v>popneed_heating = 141</v>
      </c>
      <c r="X52" t="str">
        <f t="shared" si="6"/>
        <v/>
      </c>
      <c r="Y52" t="str">
        <f t="shared" si="7"/>
        <v>popneed_luxury_food = 1439</v>
      </c>
      <c r="Z52" t="str">
        <f t="shared" si="8"/>
        <v/>
      </c>
      <c r="AA52" t="str">
        <f t="shared" si="9"/>
        <v>popneed_standard_clothing = 1726</v>
      </c>
      <c r="AB52" t="str">
        <f t="shared" si="10"/>
        <v/>
      </c>
      <c r="AC52" t="str">
        <f t="shared" si="11"/>
        <v/>
      </c>
      <c r="AD52" t="str">
        <f t="shared" si="12"/>
        <v>popneed_luxury_items = 1439</v>
      </c>
      <c r="AE52" t="str">
        <f t="shared" si="13"/>
        <v>popneed_luxury_drinks = 697</v>
      </c>
      <c r="AF52" t="str">
        <f t="shared" si="14"/>
        <v>popneed_services = 4315</v>
      </c>
      <c r="AG52" t="str">
        <f t="shared" si="15"/>
        <v>popneed_free_movement = 697</v>
      </c>
      <c r="AH52" t="str">
        <f t="shared" si="16"/>
        <v>popneed_communication = 1192</v>
      </c>
      <c r="AI52" t="str">
        <f t="shared" si="17"/>
        <v>popneed_intoxicants = 2014</v>
      </c>
      <c r="AJ52" t="str">
        <f t="shared" si="18"/>
        <v>popneed_art = 9041</v>
      </c>
      <c r="AK52" t="s">
        <v>9</v>
      </c>
      <c r="AL52" t="s">
        <v>9</v>
      </c>
    </row>
    <row r="53" spans="3:38" x14ac:dyDescent="0.35">
      <c r="C53">
        <v>52</v>
      </c>
      <c r="D53">
        <v>155</v>
      </c>
      <c r="E53">
        <v>0</v>
      </c>
      <c r="F53">
        <v>1613</v>
      </c>
      <c r="G53">
        <v>0</v>
      </c>
      <c r="H53">
        <v>1936</v>
      </c>
      <c r="I53">
        <v>0</v>
      </c>
      <c r="J53">
        <v>0</v>
      </c>
      <c r="K53">
        <v>1613</v>
      </c>
      <c r="L53">
        <v>765</v>
      </c>
      <c r="M53">
        <v>4839</v>
      </c>
      <c r="N53">
        <v>765</v>
      </c>
      <c r="O53">
        <v>1309</v>
      </c>
      <c r="P53">
        <v>2259</v>
      </c>
      <c r="Q53">
        <v>10599</v>
      </c>
      <c r="S53" s="2" t="s">
        <v>61</v>
      </c>
      <c r="T53" s="2" t="s">
        <v>109</v>
      </c>
      <c r="U53" s="4">
        <f t="shared" si="4"/>
        <v>38.166000000000004</v>
      </c>
      <c r="V53" s="2" t="s">
        <v>8</v>
      </c>
      <c r="W53" t="str">
        <f t="shared" si="5"/>
        <v>popneed_heating = 155</v>
      </c>
      <c r="X53" t="str">
        <f t="shared" si="6"/>
        <v/>
      </c>
      <c r="Y53" t="str">
        <f t="shared" si="7"/>
        <v>popneed_luxury_food = 1613</v>
      </c>
      <c r="Z53" t="str">
        <f t="shared" si="8"/>
        <v/>
      </c>
      <c r="AA53" t="str">
        <f t="shared" si="9"/>
        <v>popneed_standard_clothing = 1936</v>
      </c>
      <c r="AB53" t="str">
        <f t="shared" si="10"/>
        <v/>
      </c>
      <c r="AC53" t="str">
        <f t="shared" si="11"/>
        <v/>
      </c>
      <c r="AD53" t="str">
        <f t="shared" si="12"/>
        <v>popneed_luxury_items = 1613</v>
      </c>
      <c r="AE53" t="str">
        <f t="shared" si="13"/>
        <v>popneed_luxury_drinks = 765</v>
      </c>
      <c r="AF53" t="str">
        <f t="shared" si="14"/>
        <v>popneed_services = 4839</v>
      </c>
      <c r="AG53" t="str">
        <f t="shared" si="15"/>
        <v>popneed_free_movement = 765</v>
      </c>
      <c r="AH53" t="str">
        <f t="shared" si="16"/>
        <v>popneed_communication = 1309</v>
      </c>
      <c r="AI53" t="str">
        <f t="shared" si="17"/>
        <v>popneed_intoxicants = 2259</v>
      </c>
      <c r="AJ53" t="str">
        <f t="shared" si="18"/>
        <v>popneed_art = 10599</v>
      </c>
      <c r="AK53" t="s">
        <v>9</v>
      </c>
      <c r="AL53" t="s">
        <v>9</v>
      </c>
    </row>
    <row r="54" spans="3:38" x14ac:dyDescent="0.35">
      <c r="C54">
        <v>53</v>
      </c>
      <c r="D54">
        <v>171</v>
      </c>
      <c r="E54">
        <v>0</v>
      </c>
      <c r="F54">
        <v>1810</v>
      </c>
      <c r="G54">
        <v>0</v>
      </c>
      <c r="H54">
        <v>2171</v>
      </c>
      <c r="I54">
        <v>0</v>
      </c>
      <c r="J54">
        <v>0</v>
      </c>
      <c r="K54">
        <v>1810</v>
      </c>
      <c r="L54">
        <v>840</v>
      </c>
      <c r="M54">
        <v>5428</v>
      </c>
      <c r="N54">
        <v>840</v>
      </c>
      <c r="O54">
        <v>1438</v>
      </c>
      <c r="P54">
        <v>2533</v>
      </c>
      <c r="Q54">
        <v>12406</v>
      </c>
      <c r="S54" s="2" t="s">
        <v>62</v>
      </c>
      <c r="T54" s="2" t="s">
        <v>109</v>
      </c>
      <c r="U54" s="4">
        <f t="shared" si="4"/>
        <v>44.326000000000001</v>
      </c>
      <c r="V54" s="2" t="s">
        <v>8</v>
      </c>
      <c r="W54" t="str">
        <f t="shared" si="5"/>
        <v>popneed_heating = 171</v>
      </c>
      <c r="X54" t="str">
        <f t="shared" si="6"/>
        <v/>
      </c>
      <c r="Y54" t="str">
        <f t="shared" si="7"/>
        <v>popneed_luxury_food = 1810</v>
      </c>
      <c r="Z54" t="str">
        <f t="shared" si="8"/>
        <v/>
      </c>
      <c r="AA54" t="str">
        <f t="shared" si="9"/>
        <v>popneed_standard_clothing = 2171</v>
      </c>
      <c r="AB54" t="str">
        <f t="shared" si="10"/>
        <v/>
      </c>
      <c r="AC54" t="str">
        <f t="shared" si="11"/>
        <v/>
      </c>
      <c r="AD54" t="str">
        <f t="shared" si="12"/>
        <v>popneed_luxury_items = 1810</v>
      </c>
      <c r="AE54" t="str">
        <f t="shared" si="13"/>
        <v>popneed_luxury_drinks = 840</v>
      </c>
      <c r="AF54" t="str">
        <f t="shared" si="14"/>
        <v>popneed_services = 5428</v>
      </c>
      <c r="AG54" t="str">
        <f t="shared" si="15"/>
        <v>popneed_free_movement = 840</v>
      </c>
      <c r="AH54" t="str">
        <f t="shared" si="16"/>
        <v>popneed_communication = 1438</v>
      </c>
      <c r="AI54" t="str">
        <f t="shared" si="17"/>
        <v>popneed_intoxicants = 2533</v>
      </c>
      <c r="AJ54" t="str">
        <f t="shared" si="18"/>
        <v>popneed_art = 12406</v>
      </c>
      <c r="AK54" t="s">
        <v>9</v>
      </c>
      <c r="AL54" t="s">
        <v>9</v>
      </c>
    </row>
    <row r="55" spans="3:38" x14ac:dyDescent="0.35">
      <c r="C55">
        <v>54</v>
      </c>
      <c r="D55">
        <v>187</v>
      </c>
      <c r="E55">
        <v>0</v>
      </c>
      <c r="F55">
        <v>2030</v>
      </c>
      <c r="G55">
        <v>0</v>
      </c>
      <c r="H55">
        <v>2436</v>
      </c>
      <c r="I55">
        <v>0</v>
      </c>
      <c r="J55">
        <v>0</v>
      </c>
      <c r="K55">
        <v>2030</v>
      </c>
      <c r="L55">
        <v>923</v>
      </c>
      <c r="M55">
        <v>6090</v>
      </c>
      <c r="N55">
        <v>923</v>
      </c>
      <c r="O55">
        <v>1579</v>
      </c>
      <c r="P55">
        <v>2842</v>
      </c>
      <c r="Q55">
        <v>14499</v>
      </c>
      <c r="S55" s="2" t="s">
        <v>63</v>
      </c>
      <c r="T55" s="2" t="s">
        <v>109</v>
      </c>
      <c r="U55" s="4">
        <f t="shared" si="4"/>
        <v>51.433</v>
      </c>
      <c r="V55" s="2" t="s">
        <v>8</v>
      </c>
      <c r="W55" t="str">
        <f t="shared" si="5"/>
        <v>popneed_heating = 187</v>
      </c>
      <c r="X55" t="str">
        <f t="shared" si="6"/>
        <v/>
      </c>
      <c r="Y55" t="str">
        <f t="shared" si="7"/>
        <v>popneed_luxury_food = 2030</v>
      </c>
      <c r="Z55" t="str">
        <f t="shared" si="8"/>
        <v/>
      </c>
      <c r="AA55" t="str">
        <f t="shared" si="9"/>
        <v>popneed_standard_clothing = 2436</v>
      </c>
      <c r="AB55" t="str">
        <f t="shared" si="10"/>
        <v/>
      </c>
      <c r="AC55" t="str">
        <f t="shared" si="11"/>
        <v/>
      </c>
      <c r="AD55" t="str">
        <f t="shared" si="12"/>
        <v>popneed_luxury_items = 2030</v>
      </c>
      <c r="AE55" t="str">
        <f t="shared" si="13"/>
        <v>popneed_luxury_drinks = 923</v>
      </c>
      <c r="AF55" t="str">
        <f t="shared" si="14"/>
        <v>popneed_services = 6090</v>
      </c>
      <c r="AG55" t="str">
        <f t="shared" si="15"/>
        <v>popneed_free_movement = 923</v>
      </c>
      <c r="AH55" t="str">
        <f t="shared" si="16"/>
        <v>popneed_communication = 1579</v>
      </c>
      <c r="AI55" t="str">
        <f t="shared" si="17"/>
        <v>popneed_intoxicants = 2842</v>
      </c>
      <c r="AJ55" t="str">
        <f t="shared" si="18"/>
        <v>popneed_art = 14499</v>
      </c>
      <c r="AK55" t="s">
        <v>9</v>
      </c>
      <c r="AL55" t="s">
        <v>9</v>
      </c>
    </row>
    <row r="56" spans="3:38" x14ac:dyDescent="0.35">
      <c r="C56">
        <v>55</v>
      </c>
      <c r="D56">
        <v>205</v>
      </c>
      <c r="E56">
        <v>0</v>
      </c>
      <c r="F56">
        <v>2278</v>
      </c>
      <c r="G56">
        <v>0</v>
      </c>
      <c r="H56">
        <v>2734</v>
      </c>
      <c r="I56">
        <v>0</v>
      </c>
      <c r="J56">
        <v>0</v>
      </c>
      <c r="K56">
        <v>2278</v>
      </c>
      <c r="L56">
        <v>1013</v>
      </c>
      <c r="M56">
        <v>6834</v>
      </c>
      <c r="N56">
        <v>1013</v>
      </c>
      <c r="O56">
        <v>1733</v>
      </c>
      <c r="P56">
        <v>3189</v>
      </c>
      <c r="Q56">
        <v>16921</v>
      </c>
      <c r="S56" s="2" t="s">
        <v>64</v>
      </c>
      <c r="T56" s="2" t="s">
        <v>109</v>
      </c>
      <c r="U56" s="4">
        <f t="shared" si="4"/>
        <v>59.622999999999998</v>
      </c>
      <c r="V56" s="2" t="s">
        <v>8</v>
      </c>
      <c r="W56" t="str">
        <f t="shared" si="5"/>
        <v>popneed_heating = 205</v>
      </c>
      <c r="X56" t="str">
        <f t="shared" si="6"/>
        <v/>
      </c>
      <c r="Y56" t="str">
        <f t="shared" si="7"/>
        <v>popneed_luxury_food = 2278</v>
      </c>
      <c r="Z56" t="str">
        <f t="shared" si="8"/>
        <v/>
      </c>
      <c r="AA56" t="str">
        <f t="shared" si="9"/>
        <v>popneed_standard_clothing = 2734</v>
      </c>
      <c r="AB56" t="str">
        <f t="shared" si="10"/>
        <v/>
      </c>
      <c r="AC56" t="str">
        <f t="shared" si="11"/>
        <v/>
      </c>
      <c r="AD56" t="str">
        <f t="shared" si="12"/>
        <v>popneed_luxury_items = 2278</v>
      </c>
      <c r="AE56" t="str">
        <f t="shared" si="13"/>
        <v>popneed_luxury_drinks = 1013</v>
      </c>
      <c r="AF56" t="str">
        <f t="shared" si="14"/>
        <v>popneed_services = 6834</v>
      </c>
      <c r="AG56" t="str">
        <f t="shared" si="15"/>
        <v>popneed_free_movement = 1013</v>
      </c>
      <c r="AH56" t="str">
        <f t="shared" si="16"/>
        <v>popneed_communication = 1733</v>
      </c>
      <c r="AI56" t="str">
        <f t="shared" si="17"/>
        <v>popneed_intoxicants = 3189</v>
      </c>
      <c r="AJ56" t="str">
        <f t="shared" si="18"/>
        <v>popneed_art = 16921</v>
      </c>
      <c r="AK56" t="s">
        <v>9</v>
      </c>
      <c r="AL56" t="s">
        <v>9</v>
      </c>
    </row>
    <row r="57" spans="3:38" x14ac:dyDescent="0.35">
      <c r="C57">
        <v>56</v>
      </c>
      <c r="D57">
        <v>225</v>
      </c>
      <c r="E57">
        <v>0</v>
      </c>
      <c r="F57">
        <v>2557</v>
      </c>
      <c r="G57">
        <v>0</v>
      </c>
      <c r="H57">
        <v>3068</v>
      </c>
      <c r="I57">
        <v>0</v>
      </c>
      <c r="J57">
        <v>0</v>
      </c>
      <c r="K57">
        <v>2557</v>
      </c>
      <c r="L57">
        <v>1111</v>
      </c>
      <c r="M57">
        <v>7670</v>
      </c>
      <c r="N57">
        <v>1111</v>
      </c>
      <c r="O57">
        <v>1902</v>
      </c>
      <c r="P57">
        <v>3580</v>
      </c>
      <c r="Q57">
        <v>19722</v>
      </c>
      <c r="S57" s="2" t="s">
        <v>65</v>
      </c>
      <c r="T57" s="2" t="s">
        <v>109</v>
      </c>
      <c r="U57" s="4">
        <f t="shared" si="4"/>
        <v>69.058000000000007</v>
      </c>
      <c r="V57" s="2" t="s">
        <v>8</v>
      </c>
      <c r="W57" t="str">
        <f t="shared" si="5"/>
        <v>popneed_heating = 225</v>
      </c>
      <c r="X57" t="str">
        <f t="shared" si="6"/>
        <v/>
      </c>
      <c r="Y57" t="str">
        <f t="shared" si="7"/>
        <v>popneed_luxury_food = 2557</v>
      </c>
      <c r="Z57" t="str">
        <f t="shared" si="8"/>
        <v/>
      </c>
      <c r="AA57" t="str">
        <f t="shared" si="9"/>
        <v>popneed_standard_clothing = 3068</v>
      </c>
      <c r="AB57" t="str">
        <f t="shared" si="10"/>
        <v/>
      </c>
      <c r="AC57" t="str">
        <f t="shared" si="11"/>
        <v/>
      </c>
      <c r="AD57" t="str">
        <f t="shared" si="12"/>
        <v>popneed_luxury_items = 2557</v>
      </c>
      <c r="AE57" t="str">
        <f t="shared" si="13"/>
        <v>popneed_luxury_drinks = 1111</v>
      </c>
      <c r="AF57" t="str">
        <f t="shared" si="14"/>
        <v>popneed_services = 7670</v>
      </c>
      <c r="AG57" t="str">
        <f t="shared" si="15"/>
        <v>popneed_free_movement = 1111</v>
      </c>
      <c r="AH57" t="str">
        <f t="shared" si="16"/>
        <v>popneed_communication = 1902</v>
      </c>
      <c r="AI57" t="str">
        <f t="shared" si="17"/>
        <v>popneed_intoxicants = 3580</v>
      </c>
      <c r="AJ57" t="str">
        <f t="shared" si="18"/>
        <v>popneed_art = 19722</v>
      </c>
      <c r="AK57" t="s">
        <v>9</v>
      </c>
      <c r="AL57" t="s">
        <v>9</v>
      </c>
    </row>
    <row r="58" spans="3:38" x14ac:dyDescent="0.35">
      <c r="C58">
        <v>57</v>
      </c>
      <c r="D58">
        <v>247</v>
      </c>
      <c r="E58">
        <v>0</v>
      </c>
      <c r="F58">
        <v>2871</v>
      </c>
      <c r="G58">
        <v>0</v>
      </c>
      <c r="H58">
        <v>3445</v>
      </c>
      <c r="I58">
        <v>0</v>
      </c>
      <c r="J58">
        <v>0</v>
      </c>
      <c r="K58">
        <v>2871</v>
      </c>
      <c r="L58">
        <v>1219</v>
      </c>
      <c r="M58">
        <v>8611</v>
      </c>
      <c r="N58">
        <v>1219</v>
      </c>
      <c r="O58">
        <v>2086</v>
      </c>
      <c r="P58">
        <v>4019</v>
      </c>
      <c r="Q58">
        <v>22961</v>
      </c>
      <c r="S58" s="2" t="s">
        <v>66</v>
      </c>
      <c r="T58" s="2" t="s">
        <v>109</v>
      </c>
      <c r="U58" s="4">
        <f t="shared" si="4"/>
        <v>79.932000000000002</v>
      </c>
      <c r="V58" s="2" t="s">
        <v>8</v>
      </c>
      <c r="W58" t="str">
        <f t="shared" si="5"/>
        <v>popneed_heating = 247</v>
      </c>
      <c r="X58" t="str">
        <f t="shared" si="6"/>
        <v/>
      </c>
      <c r="Y58" t="str">
        <f t="shared" si="7"/>
        <v>popneed_luxury_food = 2871</v>
      </c>
      <c r="Z58" t="str">
        <f t="shared" si="8"/>
        <v/>
      </c>
      <c r="AA58" t="str">
        <f t="shared" si="9"/>
        <v>popneed_standard_clothing = 3445</v>
      </c>
      <c r="AB58" t="str">
        <f t="shared" si="10"/>
        <v/>
      </c>
      <c r="AC58" t="str">
        <f t="shared" si="11"/>
        <v/>
      </c>
      <c r="AD58" t="str">
        <f t="shared" si="12"/>
        <v>popneed_luxury_items = 2871</v>
      </c>
      <c r="AE58" t="str">
        <f t="shared" si="13"/>
        <v>popneed_luxury_drinks = 1219</v>
      </c>
      <c r="AF58" t="str">
        <f t="shared" si="14"/>
        <v>popneed_services = 8611</v>
      </c>
      <c r="AG58" t="str">
        <f t="shared" si="15"/>
        <v>popneed_free_movement = 1219</v>
      </c>
      <c r="AH58" t="str">
        <f t="shared" si="16"/>
        <v>popneed_communication = 2086</v>
      </c>
      <c r="AI58" t="str">
        <f t="shared" si="17"/>
        <v>popneed_intoxicants = 4019</v>
      </c>
      <c r="AJ58" t="str">
        <f t="shared" si="18"/>
        <v>popneed_art = 22961</v>
      </c>
      <c r="AK58" t="s">
        <v>9</v>
      </c>
      <c r="AL58" t="s">
        <v>9</v>
      </c>
    </row>
    <row r="59" spans="3:38" x14ac:dyDescent="0.35">
      <c r="C59">
        <v>58</v>
      </c>
      <c r="D59">
        <v>271</v>
      </c>
      <c r="E59">
        <v>0</v>
      </c>
      <c r="F59">
        <v>3223</v>
      </c>
      <c r="G59">
        <v>0</v>
      </c>
      <c r="H59">
        <v>3868</v>
      </c>
      <c r="I59">
        <v>0</v>
      </c>
      <c r="J59">
        <v>0</v>
      </c>
      <c r="K59">
        <v>3223</v>
      </c>
      <c r="L59">
        <v>1337</v>
      </c>
      <c r="M59">
        <v>9668</v>
      </c>
      <c r="N59">
        <v>1337</v>
      </c>
      <c r="O59">
        <v>2288</v>
      </c>
      <c r="P59">
        <v>4512</v>
      </c>
      <c r="Q59">
        <v>26702</v>
      </c>
      <c r="S59" s="2" t="s">
        <v>67</v>
      </c>
      <c r="T59" s="2" t="s">
        <v>109</v>
      </c>
      <c r="U59" s="4">
        <f t="shared" si="4"/>
        <v>92.448000000000008</v>
      </c>
      <c r="V59" s="2" t="s">
        <v>8</v>
      </c>
      <c r="W59" t="str">
        <f t="shared" si="5"/>
        <v>popneed_heating = 271</v>
      </c>
      <c r="X59" t="str">
        <f t="shared" si="6"/>
        <v/>
      </c>
      <c r="Y59" t="str">
        <f t="shared" si="7"/>
        <v>popneed_luxury_food = 3223</v>
      </c>
      <c r="Z59" t="str">
        <f t="shared" si="8"/>
        <v/>
      </c>
      <c r="AA59" t="str">
        <f t="shared" si="9"/>
        <v>popneed_standard_clothing = 3868</v>
      </c>
      <c r="AB59" t="str">
        <f t="shared" si="10"/>
        <v/>
      </c>
      <c r="AC59" t="str">
        <f t="shared" si="11"/>
        <v/>
      </c>
      <c r="AD59" t="str">
        <f t="shared" si="12"/>
        <v>popneed_luxury_items = 3223</v>
      </c>
      <c r="AE59" t="str">
        <f t="shared" si="13"/>
        <v>popneed_luxury_drinks = 1337</v>
      </c>
      <c r="AF59" t="str">
        <f t="shared" si="14"/>
        <v>popneed_services = 9668</v>
      </c>
      <c r="AG59" t="str">
        <f t="shared" si="15"/>
        <v>popneed_free_movement = 1337</v>
      </c>
      <c r="AH59" t="str">
        <f t="shared" si="16"/>
        <v>popneed_communication = 2288</v>
      </c>
      <c r="AI59" t="str">
        <f t="shared" si="17"/>
        <v>popneed_intoxicants = 4512</v>
      </c>
      <c r="AJ59" t="str">
        <f t="shared" si="18"/>
        <v>popneed_art = 26702</v>
      </c>
      <c r="AK59" t="s">
        <v>9</v>
      </c>
      <c r="AL59" t="s">
        <v>9</v>
      </c>
    </row>
    <row r="60" spans="3:38" x14ac:dyDescent="0.35">
      <c r="C60">
        <v>59</v>
      </c>
      <c r="D60">
        <v>297</v>
      </c>
      <c r="E60">
        <v>0</v>
      </c>
      <c r="F60">
        <v>3620</v>
      </c>
      <c r="G60">
        <v>0</v>
      </c>
      <c r="H60">
        <v>4343</v>
      </c>
      <c r="I60">
        <v>0</v>
      </c>
      <c r="J60">
        <v>0</v>
      </c>
      <c r="K60">
        <v>3620</v>
      </c>
      <c r="L60">
        <v>1466</v>
      </c>
      <c r="M60">
        <v>10858</v>
      </c>
      <c r="N60">
        <v>1466</v>
      </c>
      <c r="O60">
        <v>2508</v>
      </c>
      <c r="P60">
        <v>5067</v>
      </c>
      <c r="Q60">
        <v>31022</v>
      </c>
      <c r="S60" s="2" t="s">
        <v>68</v>
      </c>
      <c r="T60" s="2" t="s">
        <v>109</v>
      </c>
      <c r="U60" s="4">
        <f t="shared" si="4"/>
        <v>106.85600000000001</v>
      </c>
      <c r="V60" s="2" t="s">
        <v>8</v>
      </c>
      <c r="W60" t="str">
        <f t="shared" si="5"/>
        <v>popneed_heating = 297</v>
      </c>
      <c r="X60" t="str">
        <f t="shared" si="6"/>
        <v/>
      </c>
      <c r="Y60" t="str">
        <f t="shared" si="7"/>
        <v>popneed_luxury_food = 3620</v>
      </c>
      <c r="Z60" t="str">
        <f t="shared" si="8"/>
        <v/>
      </c>
      <c r="AA60" t="str">
        <f t="shared" si="9"/>
        <v>popneed_standard_clothing = 4343</v>
      </c>
      <c r="AB60" t="str">
        <f t="shared" si="10"/>
        <v/>
      </c>
      <c r="AC60" t="str">
        <f t="shared" si="11"/>
        <v/>
      </c>
      <c r="AD60" t="str">
        <f t="shared" si="12"/>
        <v>popneed_luxury_items = 3620</v>
      </c>
      <c r="AE60" t="str">
        <f t="shared" si="13"/>
        <v>popneed_luxury_drinks = 1466</v>
      </c>
      <c r="AF60" t="str">
        <f t="shared" si="14"/>
        <v>popneed_services = 10858</v>
      </c>
      <c r="AG60" t="str">
        <f t="shared" si="15"/>
        <v>popneed_free_movement = 1466</v>
      </c>
      <c r="AH60" t="str">
        <f t="shared" si="16"/>
        <v>popneed_communication = 2508</v>
      </c>
      <c r="AI60" t="str">
        <f t="shared" si="17"/>
        <v>popneed_intoxicants = 5067</v>
      </c>
      <c r="AJ60" t="str">
        <f t="shared" si="18"/>
        <v>popneed_art = 31022</v>
      </c>
      <c r="AK60" t="s">
        <v>9</v>
      </c>
      <c r="AL60" t="s">
        <v>9</v>
      </c>
    </row>
    <row r="61" spans="3:38" x14ac:dyDescent="0.35">
      <c r="C61">
        <v>60</v>
      </c>
      <c r="D61">
        <v>326</v>
      </c>
      <c r="E61">
        <v>0</v>
      </c>
      <c r="F61">
        <v>4066</v>
      </c>
      <c r="G61">
        <v>0</v>
      </c>
      <c r="H61">
        <v>4879</v>
      </c>
      <c r="I61">
        <v>0</v>
      </c>
      <c r="J61">
        <v>0</v>
      </c>
      <c r="K61">
        <v>4066</v>
      </c>
      <c r="L61">
        <v>1607</v>
      </c>
      <c r="M61">
        <v>12196</v>
      </c>
      <c r="N61">
        <v>1607</v>
      </c>
      <c r="O61">
        <v>2749</v>
      </c>
      <c r="P61">
        <v>5692</v>
      </c>
      <c r="Q61">
        <v>36007</v>
      </c>
      <c r="S61" s="2" t="s">
        <v>69</v>
      </c>
      <c r="T61" s="2" t="s">
        <v>109</v>
      </c>
      <c r="U61" s="4">
        <f t="shared" si="4"/>
        <v>123.431</v>
      </c>
      <c r="V61" s="2" t="s">
        <v>8</v>
      </c>
      <c r="W61" t="str">
        <f t="shared" si="5"/>
        <v>popneed_heating = 326</v>
      </c>
      <c r="X61" t="str">
        <f t="shared" si="6"/>
        <v/>
      </c>
      <c r="Y61" t="str">
        <f t="shared" si="7"/>
        <v>popneed_luxury_food = 4066</v>
      </c>
      <c r="Z61" t="str">
        <f t="shared" si="8"/>
        <v/>
      </c>
      <c r="AA61" t="str">
        <f t="shared" si="9"/>
        <v>popneed_standard_clothing = 4879</v>
      </c>
      <c r="AB61" t="str">
        <f t="shared" si="10"/>
        <v/>
      </c>
      <c r="AC61" t="str">
        <f t="shared" si="11"/>
        <v/>
      </c>
      <c r="AD61" t="str">
        <f t="shared" si="12"/>
        <v>popneed_luxury_items = 4066</v>
      </c>
      <c r="AE61" t="str">
        <f t="shared" si="13"/>
        <v>popneed_luxury_drinks = 1607</v>
      </c>
      <c r="AF61" t="str">
        <f t="shared" si="14"/>
        <v>popneed_services = 12196</v>
      </c>
      <c r="AG61" t="str">
        <f t="shared" si="15"/>
        <v>popneed_free_movement = 1607</v>
      </c>
      <c r="AH61" t="str">
        <f t="shared" si="16"/>
        <v>popneed_communication = 2749</v>
      </c>
      <c r="AI61" t="str">
        <f t="shared" si="17"/>
        <v>popneed_intoxicants = 5692</v>
      </c>
      <c r="AJ61" t="str">
        <f t="shared" si="18"/>
        <v>popneed_art = 36007</v>
      </c>
      <c r="AK61" t="s">
        <v>9</v>
      </c>
      <c r="AL61" t="s">
        <v>9</v>
      </c>
    </row>
    <row r="62" spans="3:38" x14ac:dyDescent="0.35">
      <c r="C62">
        <v>61</v>
      </c>
      <c r="D62">
        <v>357</v>
      </c>
      <c r="E62">
        <v>0</v>
      </c>
      <c r="F62">
        <v>4568</v>
      </c>
      <c r="G62">
        <v>0</v>
      </c>
      <c r="H62">
        <v>5481</v>
      </c>
      <c r="I62">
        <v>0</v>
      </c>
      <c r="J62">
        <v>0</v>
      </c>
      <c r="K62">
        <v>4568</v>
      </c>
      <c r="L62">
        <v>1760</v>
      </c>
      <c r="M62">
        <v>13702</v>
      </c>
      <c r="N62">
        <v>1760</v>
      </c>
      <c r="O62">
        <v>3011</v>
      </c>
      <c r="P62">
        <v>6395</v>
      </c>
      <c r="Q62">
        <v>41758</v>
      </c>
      <c r="S62" s="2" t="s">
        <v>70</v>
      </c>
      <c r="T62" s="2" t="s">
        <v>109</v>
      </c>
      <c r="U62" s="4">
        <f t="shared" si="4"/>
        <v>142.49600000000001</v>
      </c>
      <c r="V62" s="2" t="s">
        <v>8</v>
      </c>
      <c r="W62" t="str">
        <f t="shared" si="5"/>
        <v>popneed_heating = 357</v>
      </c>
      <c r="X62" t="str">
        <f t="shared" si="6"/>
        <v/>
      </c>
      <c r="Y62" t="str">
        <f t="shared" si="7"/>
        <v>popneed_luxury_food = 4568</v>
      </c>
      <c r="Z62" t="str">
        <f t="shared" si="8"/>
        <v/>
      </c>
      <c r="AA62" t="str">
        <f t="shared" si="9"/>
        <v>popneed_standard_clothing = 5481</v>
      </c>
      <c r="AB62" t="str">
        <f t="shared" si="10"/>
        <v/>
      </c>
      <c r="AC62" t="str">
        <f t="shared" si="11"/>
        <v/>
      </c>
      <c r="AD62" t="str">
        <f t="shared" si="12"/>
        <v>popneed_luxury_items = 4568</v>
      </c>
      <c r="AE62" t="str">
        <f t="shared" si="13"/>
        <v>popneed_luxury_drinks = 1760</v>
      </c>
      <c r="AF62" t="str">
        <f t="shared" si="14"/>
        <v>popneed_services = 13702</v>
      </c>
      <c r="AG62" t="str">
        <f t="shared" si="15"/>
        <v>popneed_free_movement = 1760</v>
      </c>
      <c r="AH62" t="str">
        <f t="shared" si="16"/>
        <v>popneed_communication = 3011</v>
      </c>
      <c r="AI62" t="str">
        <f t="shared" si="17"/>
        <v>popneed_intoxicants = 6395</v>
      </c>
      <c r="AJ62" t="str">
        <f t="shared" si="18"/>
        <v>popneed_art = 41758</v>
      </c>
      <c r="AK62" t="s">
        <v>9</v>
      </c>
      <c r="AL62" t="s">
        <v>9</v>
      </c>
    </row>
    <row r="63" spans="3:38" x14ac:dyDescent="0.35">
      <c r="C63">
        <v>62</v>
      </c>
      <c r="D63">
        <v>391</v>
      </c>
      <c r="E63">
        <v>0</v>
      </c>
      <c r="F63">
        <v>5132</v>
      </c>
      <c r="G63">
        <v>0</v>
      </c>
      <c r="H63">
        <v>6159</v>
      </c>
      <c r="I63">
        <v>0</v>
      </c>
      <c r="J63">
        <v>0</v>
      </c>
      <c r="K63">
        <v>5132</v>
      </c>
      <c r="L63">
        <v>1927</v>
      </c>
      <c r="M63">
        <v>15396</v>
      </c>
      <c r="N63">
        <v>1927</v>
      </c>
      <c r="O63">
        <v>3297</v>
      </c>
      <c r="P63">
        <v>7185</v>
      </c>
      <c r="Q63">
        <v>48388</v>
      </c>
      <c r="S63" s="2" t="s">
        <v>71</v>
      </c>
      <c r="T63" s="2" t="s">
        <v>109</v>
      </c>
      <c r="U63" s="4">
        <f t="shared" si="4"/>
        <v>164.41400000000002</v>
      </c>
      <c r="V63" s="2" t="s">
        <v>8</v>
      </c>
      <c r="W63" t="str">
        <f t="shared" si="5"/>
        <v>popneed_heating = 391</v>
      </c>
      <c r="X63" t="str">
        <f t="shared" si="6"/>
        <v/>
      </c>
      <c r="Y63" t="str">
        <f t="shared" si="7"/>
        <v>popneed_luxury_food = 5132</v>
      </c>
      <c r="Z63" t="str">
        <f t="shared" si="8"/>
        <v/>
      </c>
      <c r="AA63" t="str">
        <f t="shared" si="9"/>
        <v>popneed_standard_clothing = 6159</v>
      </c>
      <c r="AB63" t="str">
        <f t="shared" si="10"/>
        <v/>
      </c>
      <c r="AC63" t="str">
        <f t="shared" si="11"/>
        <v/>
      </c>
      <c r="AD63" t="str">
        <f t="shared" si="12"/>
        <v>popneed_luxury_items = 5132</v>
      </c>
      <c r="AE63" t="str">
        <f t="shared" si="13"/>
        <v>popneed_luxury_drinks = 1927</v>
      </c>
      <c r="AF63" t="str">
        <f t="shared" si="14"/>
        <v>popneed_services = 15396</v>
      </c>
      <c r="AG63" t="str">
        <f t="shared" si="15"/>
        <v>popneed_free_movement = 1927</v>
      </c>
      <c r="AH63" t="str">
        <f t="shared" si="16"/>
        <v>popneed_communication = 3297</v>
      </c>
      <c r="AI63" t="str">
        <f t="shared" si="17"/>
        <v>popneed_intoxicants = 7185</v>
      </c>
      <c r="AJ63" t="str">
        <f t="shared" si="18"/>
        <v>popneed_art = 48388</v>
      </c>
      <c r="AK63" t="s">
        <v>9</v>
      </c>
      <c r="AL63" t="s">
        <v>9</v>
      </c>
    </row>
    <row r="64" spans="3:38" x14ac:dyDescent="0.35">
      <c r="C64">
        <v>63</v>
      </c>
      <c r="D64">
        <v>427</v>
      </c>
      <c r="E64">
        <v>0</v>
      </c>
      <c r="F64">
        <v>5768</v>
      </c>
      <c r="G64">
        <v>0</v>
      </c>
      <c r="H64">
        <v>6922</v>
      </c>
      <c r="I64">
        <v>0</v>
      </c>
      <c r="J64">
        <v>0</v>
      </c>
      <c r="K64">
        <v>5768</v>
      </c>
      <c r="L64">
        <v>2108</v>
      </c>
      <c r="M64">
        <v>17303</v>
      </c>
      <c r="N64">
        <v>2108</v>
      </c>
      <c r="O64">
        <v>3607</v>
      </c>
      <c r="P64">
        <v>8075</v>
      </c>
      <c r="Q64">
        <v>56029</v>
      </c>
      <c r="S64" s="2" t="s">
        <v>72</v>
      </c>
      <c r="T64" s="2" t="s">
        <v>109</v>
      </c>
      <c r="U64" s="4">
        <f t="shared" si="4"/>
        <v>189.60600000000002</v>
      </c>
      <c r="V64" s="2" t="s">
        <v>8</v>
      </c>
      <c r="W64" t="str">
        <f t="shared" si="5"/>
        <v>popneed_heating = 427</v>
      </c>
      <c r="X64" t="str">
        <f t="shared" si="6"/>
        <v/>
      </c>
      <c r="Y64" t="str">
        <f t="shared" si="7"/>
        <v>popneed_luxury_food = 5768</v>
      </c>
      <c r="Z64" t="str">
        <f t="shared" si="8"/>
        <v/>
      </c>
      <c r="AA64" t="str">
        <f t="shared" si="9"/>
        <v>popneed_standard_clothing = 6922</v>
      </c>
      <c r="AB64" t="str">
        <f t="shared" si="10"/>
        <v/>
      </c>
      <c r="AC64" t="str">
        <f t="shared" si="11"/>
        <v/>
      </c>
      <c r="AD64" t="str">
        <f t="shared" si="12"/>
        <v>popneed_luxury_items = 5768</v>
      </c>
      <c r="AE64" t="str">
        <f t="shared" si="13"/>
        <v>popneed_luxury_drinks = 2108</v>
      </c>
      <c r="AF64" t="str">
        <f t="shared" si="14"/>
        <v>popneed_services = 17303</v>
      </c>
      <c r="AG64" t="str">
        <f t="shared" si="15"/>
        <v>popneed_free_movement = 2108</v>
      </c>
      <c r="AH64" t="str">
        <f t="shared" si="16"/>
        <v>popneed_communication = 3607</v>
      </c>
      <c r="AI64" t="str">
        <f t="shared" si="17"/>
        <v>popneed_intoxicants = 8075</v>
      </c>
      <c r="AJ64" t="str">
        <f t="shared" si="18"/>
        <v>popneed_art = 56029</v>
      </c>
      <c r="AK64" t="s">
        <v>9</v>
      </c>
      <c r="AL64" t="s">
        <v>9</v>
      </c>
    </row>
    <row r="65" spans="3:38" x14ac:dyDescent="0.35">
      <c r="C65">
        <v>64</v>
      </c>
      <c r="D65">
        <v>467</v>
      </c>
      <c r="E65">
        <v>0</v>
      </c>
      <c r="F65">
        <v>6484</v>
      </c>
      <c r="G65">
        <v>0</v>
      </c>
      <c r="H65">
        <v>7780</v>
      </c>
      <c r="I65">
        <v>0</v>
      </c>
      <c r="J65">
        <v>0</v>
      </c>
      <c r="K65">
        <v>6484</v>
      </c>
      <c r="L65">
        <v>2306</v>
      </c>
      <c r="M65">
        <v>19450</v>
      </c>
      <c r="N65">
        <v>2306</v>
      </c>
      <c r="O65">
        <v>3945</v>
      </c>
      <c r="P65">
        <v>9077</v>
      </c>
      <c r="Q65">
        <v>64832</v>
      </c>
      <c r="S65" s="2" t="s">
        <v>73</v>
      </c>
      <c r="T65" s="2" t="s">
        <v>109</v>
      </c>
      <c r="U65" s="4">
        <f t="shared" si="4"/>
        <v>218.55799999999999</v>
      </c>
      <c r="V65" s="2" t="s">
        <v>8</v>
      </c>
      <c r="W65" t="str">
        <f t="shared" si="5"/>
        <v>popneed_heating = 467</v>
      </c>
      <c r="X65" t="str">
        <f t="shared" si="6"/>
        <v/>
      </c>
      <c r="Y65" t="str">
        <f t="shared" si="7"/>
        <v>popneed_luxury_food = 6484</v>
      </c>
      <c r="Z65" t="str">
        <f t="shared" si="8"/>
        <v/>
      </c>
      <c r="AA65" t="str">
        <f t="shared" si="9"/>
        <v>popneed_standard_clothing = 7780</v>
      </c>
      <c r="AB65" t="str">
        <f t="shared" si="10"/>
        <v/>
      </c>
      <c r="AC65" t="str">
        <f t="shared" si="11"/>
        <v/>
      </c>
      <c r="AD65" t="str">
        <f t="shared" si="12"/>
        <v>popneed_luxury_items = 6484</v>
      </c>
      <c r="AE65" t="str">
        <f t="shared" si="13"/>
        <v>popneed_luxury_drinks = 2306</v>
      </c>
      <c r="AF65" t="str">
        <f t="shared" si="14"/>
        <v>popneed_services = 19450</v>
      </c>
      <c r="AG65" t="str">
        <f t="shared" si="15"/>
        <v>popneed_free_movement = 2306</v>
      </c>
      <c r="AH65" t="str">
        <f t="shared" si="16"/>
        <v>popneed_communication = 3945</v>
      </c>
      <c r="AI65" t="str">
        <f t="shared" si="17"/>
        <v>popneed_intoxicants = 9077</v>
      </c>
      <c r="AJ65" t="str">
        <f t="shared" si="18"/>
        <v>popneed_art = 64832</v>
      </c>
      <c r="AK65" t="s">
        <v>9</v>
      </c>
      <c r="AL65" t="s">
        <v>9</v>
      </c>
    </row>
    <row r="66" spans="3:38" x14ac:dyDescent="0.35">
      <c r="C66">
        <v>65</v>
      </c>
      <c r="D66">
        <v>511</v>
      </c>
      <c r="E66">
        <v>0</v>
      </c>
      <c r="F66">
        <v>7289</v>
      </c>
      <c r="G66">
        <v>0</v>
      </c>
      <c r="H66">
        <v>8747</v>
      </c>
      <c r="I66">
        <v>0</v>
      </c>
      <c r="J66">
        <v>0</v>
      </c>
      <c r="K66">
        <v>7289</v>
      </c>
      <c r="L66">
        <v>2520</v>
      </c>
      <c r="M66">
        <v>21866</v>
      </c>
      <c r="N66">
        <v>2520</v>
      </c>
      <c r="O66">
        <v>4312</v>
      </c>
      <c r="P66">
        <v>10205</v>
      </c>
      <c r="Q66">
        <v>74969</v>
      </c>
      <c r="S66" s="2" t="s">
        <v>74</v>
      </c>
      <c r="T66" s="2" t="s">
        <v>109</v>
      </c>
      <c r="U66" s="4">
        <f t="shared" si="4"/>
        <v>251.81300000000002</v>
      </c>
      <c r="V66" s="2" t="s">
        <v>8</v>
      </c>
      <c r="W66" t="str">
        <f t="shared" si="5"/>
        <v>popneed_heating = 511</v>
      </c>
      <c r="X66" t="str">
        <f t="shared" si="6"/>
        <v/>
      </c>
      <c r="Y66" t="str">
        <f t="shared" si="7"/>
        <v>popneed_luxury_food = 7289</v>
      </c>
      <c r="Z66" t="str">
        <f t="shared" si="8"/>
        <v/>
      </c>
      <c r="AA66" t="str">
        <f t="shared" si="9"/>
        <v>popneed_standard_clothing = 8747</v>
      </c>
      <c r="AB66" t="str">
        <f t="shared" si="10"/>
        <v/>
      </c>
      <c r="AC66" t="str">
        <f t="shared" si="11"/>
        <v/>
      </c>
      <c r="AD66" t="str">
        <f t="shared" si="12"/>
        <v>popneed_luxury_items = 7289</v>
      </c>
      <c r="AE66" t="str">
        <f t="shared" si="13"/>
        <v>popneed_luxury_drinks = 2520</v>
      </c>
      <c r="AF66" t="str">
        <f t="shared" si="14"/>
        <v>popneed_services = 21866</v>
      </c>
      <c r="AG66" t="str">
        <f t="shared" si="15"/>
        <v>popneed_free_movement = 2520</v>
      </c>
      <c r="AH66" t="str">
        <f t="shared" si="16"/>
        <v>popneed_communication = 4312</v>
      </c>
      <c r="AI66" t="str">
        <f t="shared" si="17"/>
        <v>popneed_intoxicants = 10205</v>
      </c>
      <c r="AJ66" t="str">
        <f t="shared" si="18"/>
        <v>popneed_art = 74969</v>
      </c>
      <c r="AK66" t="s">
        <v>9</v>
      </c>
      <c r="AL66" t="s">
        <v>9</v>
      </c>
    </row>
    <row r="67" spans="3:38" x14ac:dyDescent="0.35">
      <c r="C67">
        <v>66</v>
      </c>
      <c r="D67">
        <v>558</v>
      </c>
      <c r="E67">
        <v>0</v>
      </c>
      <c r="F67">
        <v>8196</v>
      </c>
      <c r="G67">
        <v>0</v>
      </c>
      <c r="H67">
        <v>9835</v>
      </c>
      <c r="I67">
        <v>0</v>
      </c>
      <c r="J67">
        <v>0</v>
      </c>
      <c r="K67">
        <v>8196</v>
      </c>
      <c r="L67">
        <v>2753</v>
      </c>
      <c r="M67">
        <v>24587</v>
      </c>
      <c r="N67">
        <v>2753</v>
      </c>
      <c r="O67">
        <v>4710</v>
      </c>
      <c r="P67">
        <v>11474</v>
      </c>
      <c r="Q67">
        <v>86638</v>
      </c>
      <c r="S67" s="2" t="s">
        <v>75</v>
      </c>
      <c r="T67" s="2" t="s">
        <v>109</v>
      </c>
      <c r="U67" s="4">
        <f t="shared" ref="U67:U100" si="19">0.001*M67+0.002*L67+0.003*Q67</f>
        <v>290.00700000000001</v>
      </c>
      <c r="V67" s="2" t="s">
        <v>8</v>
      </c>
      <c r="W67" t="str">
        <f t="shared" ref="W67:W100" si="20">IF(D67&gt;0,CONCATENATE("popneed_",D$1," = ",D67),"")</f>
        <v>popneed_heating = 558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8196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9835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8196</v>
      </c>
      <c r="AE67" t="str">
        <f t="shared" ref="AE67:AE100" si="28">IF(L67&gt;0,CONCATENATE("popneed_",L$1," = ",L67),"")</f>
        <v>popneed_luxury_drinks = 2753</v>
      </c>
      <c r="AF67" t="str">
        <f t="shared" ref="AF67:AF100" si="29">IF(M67&gt;0,CONCATENATE("popneed_",M$1," = ",M67),"")</f>
        <v>popneed_services = 24587</v>
      </c>
      <c r="AG67" t="str">
        <f t="shared" ref="AG67:AG100" si="30">IF(N67&gt;0,CONCATENATE("popneed_",N$1," = ",N67),"")</f>
        <v>popneed_free_movement = 2753</v>
      </c>
      <c r="AH67" t="str">
        <f t="shared" ref="AH67:AH100" si="31">IF(O67&gt;0,CONCATENATE("popneed_",O$1," = ",O67),"")</f>
        <v>popneed_communication = 4710</v>
      </c>
      <c r="AI67" t="str">
        <f t="shared" ref="AI67:AI100" si="32">IF(P67&gt;0,CONCATENATE("popneed_",P$1," = ",P67),"")</f>
        <v>popneed_intoxicants = 11474</v>
      </c>
      <c r="AJ67" t="str">
        <f t="shared" ref="AJ67:AJ100" si="33">IF(Q67&gt;0,CONCATENATE("popneed_",Q$1," = ",Q67),"")</f>
        <v>popneed_art = 86638</v>
      </c>
      <c r="AK67" t="s">
        <v>9</v>
      </c>
      <c r="AL67" t="s">
        <v>9</v>
      </c>
    </row>
    <row r="68" spans="3:38" x14ac:dyDescent="0.35">
      <c r="C68">
        <v>67</v>
      </c>
      <c r="D68">
        <v>609</v>
      </c>
      <c r="E68">
        <v>0</v>
      </c>
      <c r="F68">
        <v>9217</v>
      </c>
      <c r="G68">
        <v>0</v>
      </c>
      <c r="H68">
        <v>11060</v>
      </c>
      <c r="I68">
        <v>0</v>
      </c>
      <c r="J68">
        <v>0</v>
      </c>
      <c r="K68">
        <v>9217</v>
      </c>
      <c r="L68">
        <v>3004</v>
      </c>
      <c r="M68">
        <v>27650</v>
      </c>
      <c r="N68">
        <v>3004</v>
      </c>
      <c r="O68">
        <v>5141</v>
      </c>
      <c r="P68">
        <v>12904</v>
      </c>
      <c r="Q68">
        <v>100066</v>
      </c>
      <c r="S68" s="2" t="s">
        <v>76</v>
      </c>
      <c r="T68" s="2" t="s">
        <v>109</v>
      </c>
      <c r="U68" s="4">
        <f t="shared" si="19"/>
        <v>333.85599999999999</v>
      </c>
      <c r="V68" s="2" t="s">
        <v>8</v>
      </c>
      <c r="W68" t="str">
        <f t="shared" si="20"/>
        <v>popneed_heating = 609</v>
      </c>
      <c r="X68" t="str">
        <f t="shared" si="21"/>
        <v/>
      </c>
      <c r="Y68" t="str">
        <f t="shared" si="22"/>
        <v>popneed_luxury_food = 9217</v>
      </c>
      <c r="Z68" t="str">
        <f t="shared" si="23"/>
        <v/>
      </c>
      <c r="AA68" t="str">
        <f t="shared" si="24"/>
        <v>popneed_standard_clothing = 11060</v>
      </c>
      <c r="AB68" t="str">
        <f t="shared" si="25"/>
        <v/>
      </c>
      <c r="AC68" t="str">
        <f t="shared" si="26"/>
        <v/>
      </c>
      <c r="AD68" t="str">
        <f t="shared" si="27"/>
        <v>popneed_luxury_items = 9217</v>
      </c>
      <c r="AE68" t="str">
        <f t="shared" si="28"/>
        <v>popneed_luxury_drinks = 3004</v>
      </c>
      <c r="AF68" t="str">
        <f t="shared" si="29"/>
        <v>popneed_services = 27650</v>
      </c>
      <c r="AG68" t="str">
        <f t="shared" si="30"/>
        <v>popneed_free_movement = 3004</v>
      </c>
      <c r="AH68" t="str">
        <f t="shared" si="31"/>
        <v>popneed_communication = 5141</v>
      </c>
      <c r="AI68" t="str">
        <f t="shared" si="32"/>
        <v>popneed_intoxicants = 12904</v>
      </c>
      <c r="AJ68" t="str">
        <f t="shared" si="33"/>
        <v>popneed_art = 100066</v>
      </c>
      <c r="AK68" t="s">
        <v>9</v>
      </c>
      <c r="AL68" t="s">
        <v>9</v>
      </c>
    </row>
    <row r="69" spans="3:38" x14ac:dyDescent="0.35">
      <c r="C69">
        <v>68</v>
      </c>
      <c r="D69">
        <v>664</v>
      </c>
      <c r="E69">
        <v>0</v>
      </c>
      <c r="F69">
        <v>10367</v>
      </c>
      <c r="G69">
        <v>0</v>
      </c>
      <c r="H69">
        <v>12440</v>
      </c>
      <c r="I69">
        <v>0</v>
      </c>
      <c r="J69">
        <v>0</v>
      </c>
      <c r="K69">
        <v>10367</v>
      </c>
      <c r="L69">
        <v>3277</v>
      </c>
      <c r="M69">
        <v>31100</v>
      </c>
      <c r="N69">
        <v>3277</v>
      </c>
      <c r="O69">
        <v>5607</v>
      </c>
      <c r="P69">
        <v>14514</v>
      </c>
      <c r="Q69">
        <v>115512</v>
      </c>
      <c r="S69" s="2" t="s">
        <v>77</v>
      </c>
      <c r="T69" s="2" t="s">
        <v>109</v>
      </c>
      <c r="U69" s="4">
        <f t="shared" si="19"/>
        <v>384.19</v>
      </c>
      <c r="V69" s="2" t="s">
        <v>8</v>
      </c>
      <c r="W69" t="str">
        <f t="shared" si="20"/>
        <v>popneed_heating = 664</v>
      </c>
      <c r="X69" t="str">
        <f t="shared" si="21"/>
        <v/>
      </c>
      <c r="Y69" t="str">
        <f t="shared" si="22"/>
        <v>popneed_luxury_food = 10367</v>
      </c>
      <c r="Z69" t="str">
        <f t="shared" si="23"/>
        <v/>
      </c>
      <c r="AA69" t="str">
        <f t="shared" si="24"/>
        <v>popneed_standard_clothing = 12440</v>
      </c>
      <c r="AB69" t="str">
        <f t="shared" si="25"/>
        <v/>
      </c>
      <c r="AC69" t="str">
        <f t="shared" si="26"/>
        <v/>
      </c>
      <c r="AD69" t="str">
        <f t="shared" si="27"/>
        <v>popneed_luxury_items = 10367</v>
      </c>
      <c r="AE69" t="str">
        <f t="shared" si="28"/>
        <v>popneed_luxury_drinks = 3277</v>
      </c>
      <c r="AF69" t="str">
        <f t="shared" si="29"/>
        <v>popneed_services = 31100</v>
      </c>
      <c r="AG69" t="str">
        <f t="shared" si="30"/>
        <v>popneed_free_movement = 3277</v>
      </c>
      <c r="AH69" t="str">
        <f t="shared" si="31"/>
        <v>popneed_communication = 5607</v>
      </c>
      <c r="AI69" t="str">
        <f t="shared" si="32"/>
        <v>popneed_intoxicants = 14514</v>
      </c>
      <c r="AJ69" t="str">
        <f t="shared" si="33"/>
        <v>popneed_art = 115512</v>
      </c>
      <c r="AK69" t="s">
        <v>9</v>
      </c>
      <c r="AL69" t="s">
        <v>9</v>
      </c>
    </row>
    <row r="70" spans="3:38" x14ac:dyDescent="0.35">
      <c r="C70">
        <v>69</v>
      </c>
      <c r="D70">
        <v>724</v>
      </c>
      <c r="E70">
        <v>0</v>
      </c>
      <c r="F70">
        <v>11662</v>
      </c>
      <c r="G70">
        <v>0</v>
      </c>
      <c r="H70">
        <v>13994</v>
      </c>
      <c r="I70">
        <v>0</v>
      </c>
      <c r="J70">
        <v>0</v>
      </c>
      <c r="K70">
        <v>11662</v>
      </c>
      <c r="L70">
        <v>3571</v>
      </c>
      <c r="M70">
        <v>34985</v>
      </c>
      <c r="N70">
        <v>3571</v>
      </c>
      <c r="O70">
        <v>6111</v>
      </c>
      <c r="P70">
        <v>16327</v>
      </c>
      <c r="Q70">
        <v>133276</v>
      </c>
      <c r="S70" s="2" t="s">
        <v>78</v>
      </c>
      <c r="T70" s="2" t="s">
        <v>109</v>
      </c>
      <c r="U70" s="4">
        <f t="shared" si="19"/>
        <v>441.95500000000004</v>
      </c>
      <c r="V70" s="2" t="s">
        <v>8</v>
      </c>
      <c r="W70" t="str">
        <f t="shared" si="20"/>
        <v>popneed_heating = 724</v>
      </c>
      <c r="X70" t="str">
        <f t="shared" si="21"/>
        <v/>
      </c>
      <c r="Y70" t="str">
        <f t="shared" si="22"/>
        <v>popneed_luxury_food = 11662</v>
      </c>
      <c r="Z70" t="str">
        <f t="shared" si="23"/>
        <v/>
      </c>
      <c r="AA70" t="str">
        <f t="shared" si="24"/>
        <v>popneed_standard_clothing = 13994</v>
      </c>
      <c r="AB70" t="str">
        <f t="shared" si="25"/>
        <v/>
      </c>
      <c r="AC70" t="str">
        <f t="shared" si="26"/>
        <v/>
      </c>
      <c r="AD70" t="str">
        <f t="shared" si="27"/>
        <v>popneed_luxury_items = 11662</v>
      </c>
      <c r="AE70" t="str">
        <f t="shared" si="28"/>
        <v>popneed_luxury_drinks = 3571</v>
      </c>
      <c r="AF70" t="str">
        <f t="shared" si="29"/>
        <v>popneed_services = 34985</v>
      </c>
      <c r="AG70" t="str">
        <f t="shared" si="30"/>
        <v>popneed_free_movement = 3571</v>
      </c>
      <c r="AH70" t="str">
        <f t="shared" si="31"/>
        <v>popneed_communication = 6111</v>
      </c>
      <c r="AI70" t="str">
        <f t="shared" si="32"/>
        <v>popneed_intoxicants = 16327</v>
      </c>
      <c r="AJ70" t="str">
        <f t="shared" si="33"/>
        <v>popneed_art = 133276</v>
      </c>
      <c r="AK70" t="s">
        <v>9</v>
      </c>
      <c r="AL70" t="s">
        <v>9</v>
      </c>
    </row>
    <row r="71" spans="3:38" x14ac:dyDescent="0.35">
      <c r="C71">
        <v>70</v>
      </c>
      <c r="D71">
        <v>788</v>
      </c>
      <c r="E71">
        <v>0</v>
      </c>
      <c r="F71">
        <v>13121</v>
      </c>
      <c r="G71">
        <v>0</v>
      </c>
      <c r="H71">
        <v>15745</v>
      </c>
      <c r="I71">
        <v>0</v>
      </c>
      <c r="J71">
        <v>0</v>
      </c>
      <c r="K71">
        <v>13121</v>
      </c>
      <c r="L71">
        <v>3888</v>
      </c>
      <c r="M71">
        <v>39362</v>
      </c>
      <c r="N71">
        <v>3888</v>
      </c>
      <c r="O71">
        <v>6653</v>
      </c>
      <c r="P71">
        <v>18369</v>
      </c>
      <c r="Q71">
        <v>153698</v>
      </c>
      <c r="S71" s="2" t="s">
        <v>79</v>
      </c>
      <c r="T71" s="2" t="s">
        <v>109</v>
      </c>
      <c r="U71" s="4">
        <f t="shared" si="19"/>
        <v>508.23199999999997</v>
      </c>
      <c r="V71" s="2" t="s">
        <v>8</v>
      </c>
      <c r="W71" t="str">
        <f t="shared" si="20"/>
        <v>popneed_heating = 788</v>
      </c>
      <c r="X71" t="str">
        <f t="shared" si="21"/>
        <v/>
      </c>
      <c r="Y71" t="str">
        <f t="shared" si="22"/>
        <v>popneed_luxury_food = 13121</v>
      </c>
      <c r="Z71" t="str">
        <f t="shared" si="23"/>
        <v/>
      </c>
      <c r="AA71" t="str">
        <f t="shared" si="24"/>
        <v>popneed_standard_clothing = 15745</v>
      </c>
      <c r="AB71" t="str">
        <f t="shared" si="25"/>
        <v/>
      </c>
      <c r="AC71" t="str">
        <f t="shared" si="26"/>
        <v/>
      </c>
      <c r="AD71" t="str">
        <f t="shared" si="27"/>
        <v>popneed_luxury_items = 13121</v>
      </c>
      <c r="AE71" t="str">
        <f t="shared" si="28"/>
        <v>popneed_luxury_drinks = 3888</v>
      </c>
      <c r="AF71" t="str">
        <f t="shared" si="29"/>
        <v>popneed_services = 39362</v>
      </c>
      <c r="AG71" t="str">
        <f t="shared" si="30"/>
        <v>popneed_free_movement = 3888</v>
      </c>
      <c r="AH71" t="str">
        <f t="shared" si="31"/>
        <v>popneed_communication = 6653</v>
      </c>
      <c r="AI71" t="str">
        <f t="shared" si="32"/>
        <v>popneed_intoxicants = 18369</v>
      </c>
      <c r="AJ71" t="str">
        <f t="shared" si="33"/>
        <v>popneed_art = 153698</v>
      </c>
      <c r="AK71" t="s">
        <v>9</v>
      </c>
      <c r="AL71" t="s">
        <v>9</v>
      </c>
    </row>
    <row r="72" spans="3:38" x14ac:dyDescent="0.35">
      <c r="C72">
        <v>71</v>
      </c>
      <c r="D72">
        <v>857</v>
      </c>
      <c r="E72">
        <v>0</v>
      </c>
      <c r="F72">
        <v>14765</v>
      </c>
      <c r="G72">
        <v>0</v>
      </c>
      <c r="H72">
        <v>17717</v>
      </c>
      <c r="I72">
        <v>0</v>
      </c>
      <c r="J72">
        <v>0</v>
      </c>
      <c r="K72">
        <v>14765</v>
      </c>
      <c r="L72">
        <v>4229</v>
      </c>
      <c r="M72">
        <v>44293</v>
      </c>
      <c r="N72">
        <v>4229</v>
      </c>
      <c r="O72">
        <v>7237</v>
      </c>
      <c r="P72">
        <v>20670</v>
      </c>
      <c r="Q72">
        <v>177169</v>
      </c>
      <c r="S72" s="2" t="s">
        <v>80</v>
      </c>
      <c r="T72" s="2" t="s">
        <v>109</v>
      </c>
      <c r="U72" s="4">
        <f t="shared" si="19"/>
        <v>584.25800000000004</v>
      </c>
      <c r="V72" s="2" t="s">
        <v>8</v>
      </c>
      <c r="W72" t="str">
        <f t="shared" si="20"/>
        <v>popneed_heating = 857</v>
      </c>
      <c r="X72" t="str">
        <f t="shared" si="21"/>
        <v/>
      </c>
      <c r="Y72" t="str">
        <f t="shared" si="22"/>
        <v>popneed_luxury_food = 14765</v>
      </c>
      <c r="Z72" t="str">
        <f t="shared" si="23"/>
        <v/>
      </c>
      <c r="AA72" t="str">
        <f t="shared" si="24"/>
        <v>popneed_standard_clothing = 17717</v>
      </c>
      <c r="AB72" t="str">
        <f t="shared" si="25"/>
        <v/>
      </c>
      <c r="AC72" t="str">
        <f t="shared" si="26"/>
        <v/>
      </c>
      <c r="AD72" t="str">
        <f t="shared" si="27"/>
        <v>popneed_luxury_items = 14765</v>
      </c>
      <c r="AE72" t="str">
        <f t="shared" si="28"/>
        <v>popneed_luxury_drinks = 4229</v>
      </c>
      <c r="AF72" t="str">
        <f t="shared" si="29"/>
        <v>popneed_services = 44293</v>
      </c>
      <c r="AG72" t="str">
        <f t="shared" si="30"/>
        <v>popneed_free_movement = 4229</v>
      </c>
      <c r="AH72" t="str">
        <f t="shared" si="31"/>
        <v>popneed_communication = 7237</v>
      </c>
      <c r="AI72" t="str">
        <f t="shared" si="32"/>
        <v>popneed_intoxicants = 20670</v>
      </c>
      <c r="AJ72" t="str">
        <f t="shared" si="33"/>
        <v>popneed_art = 177169</v>
      </c>
      <c r="AK72" t="s">
        <v>9</v>
      </c>
      <c r="AL72" t="s">
        <v>9</v>
      </c>
    </row>
    <row r="73" spans="3:38" x14ac:dyDescent="0.35">
      <c r="C73">
        <v>72</v>
      </c>
      <c r="D73">
        <v>931</v>
      </c>
      <c r="E73">
        <v>0</v>
      </c>
      <c r="F73">
        <v>16616</v>
      </c>
      <c r="G73">
        <v>0</v>
      </c>
      <c r="H73">
        <v>19940</v>
      </c>
      <c r="I73">
        <v>0</v>
      </c>
      <c r="J73">
        <v>0</v>
      </c>
      <c r="K73">
        <v>16616</v>
      </c>
      <c r="L73">
        <v>4595</v>
      </c>
      <c r="M73">
        <v>49848</v>
      </c>
      <c r="N73">
        <v>4595</v>
      </c>
      <c r="O73">
        <v>7864</v>
      </c>
      <c r="P73">
        <v>23263</v>
      </c>
      <c r="Q73">
        <v>204138</v>
      </c>
      <c r="S73" s="2" t="s">
        <v>81</v>
      </c>
      <c r="T73" s="2" t="s">
        <v>109</v>
      </c>
      <c r="U73" s="4">
        <f t="shared" si="19"/>
        <v>671.452</v>
      </c>
      <c r="V73" s="2" t="s">
        <v>8</v>
      </c>
      <c r="W73" t="str">
        <f t="shared" si="20"/>
        <v>popneed_heating = 931</v>
      </c>
      <c r="X73" t="str">
        <f t="shared" si="21"/>
        <v/>
      </c>
      <c r="Y73" t="str">
        <f t="shared" si="22"/>
        <v>popneed_luxury_food = 16616</v>
      </c>
      <c r="Z73" t="str">
        <f t="shared" si="23"/>
        <v/>
      </c>
      <c r="AA73" t="str">
        <f t="shared" si="24"/>
        <v>popneed_standard_clothing = 19940</v>
      </c>
      <c r="AB73" t="str">
        <f t="shared" si="25"/>
        <v/>
      </c>
      <c r="AC73" t="str">
        <f t="shared" si="26"/>
        <v/>
      </c>
      <c r="AD73" t="str">
        <f t="shared" si="27"/>
        <v>popneed_luxury_items = 16616</v>
      </c>
      <c r="AE73" t="str">
        <f t="shared" si="28"/>
        <v>popneed_luxury_drinks = 4595</v>
      </c>
      <c r="AF73" t="str">
        <f t="shared" si="29"/>
        <v>popneed_services = 49848</v>
      </c>
      <c r="AG73" t="str">
        <f t="shared" si="30"/>
        <v>popneed_free_movement = 4595</v>
      </c>
      <c r="AH73" t="str">
        <f t="shared" si="31"/>
        <v>popneed_communication = 7864</v>
      </c>
      <c r="AI73" t="str">
        <f t="shared" si="32"/>
        <v>popneed_intoxicants = 23263</v>
      </c>
      <c r="AJ73" t="str">
        <f t="shared" si="33"/>
        <v>popneed_art = 204138</v>
      </c>
      <c r="AK73" t="s">
        <v>9</v>
      </c>
      <c r="AL73" t="s">
        <v>9</v>
      </c>
    </row>
    <row r="74" spans="3:38" x14ac:dyDescent="0.35">
      <c r="C74">
        <v>73</v>
      </c>
      <c r="D74">
        <v>1010</v>
      </c>
      <c r="E74">
        <v>0</v>
      </c>
      <c r="F74">
        <v>18703</v>
      </c>
      <c r="G74">
        <v>0</v>
      </c>
      <c r="H74">
        <v>22443</v>
      </c>
      <c r="I74">
        <v>0</v>
      </c>
      <c r="J74">
        <v>0</v>
      </c>
      <c r="K74">
        <v>18703</v>
      </c>
      <c r="L74">
        <v>4988</v>
      </c>
      <c r="M74">
        <v>56108</v>
      </c>
      <c r="N74">
        <v>4988</v>
      </c>
      <c r="O74">
        <v>8535</v>
      </c>
      <c r="P74">
        <v>26184</v>
      </c>
      <c r="Q74">
        <v>235117</v>
      </c>
      <c r="S74" s="2" t="s">
        <v>82</v>
      </c>
      <c r="T74" s="2" t="s">
        <v>109</v>
      </c>
      <c r="U74" s="4">
        <f t="shared" si="19"/>
        <v>771.43499999999995</v>
      </c>
      <c r="V74" s="2" t="s">
        <v>8</v>
      </c>
      <c r="W74" t="str">
        <f t="shared" si="20"/>
        <v>popneed_heating = 1010</v>
      </c>
      <c r="X74" t="str">
        <f t="shared" si="21"/>
        <v/>
      </c>
      <c r="Y74" t="str">
        <f t="shared" si="22"/>
        <v>popneed_luxury_food = 18703</v>
      </c>
      <c r="Z74" t="str">
        <f t="shared" si="23"/>
        <v/>
      </c>
      <c r="AA74" t="str">
        <f t="shared" si="24"/>
        <v>popneed_standard_clothing = 22443</v>
      </c>
      <c r="AB74" t="str">
        <f t="shared" si="25"/>
        <v/>
      </c>
      <c r="AC74" t="str">
        <f t="shared" si="26"/>
        <v/>
      </c>
      <c r="AD74" t="str">
        <f t="shared" si="27"/>
        <v>popneed_luxury_items = 18703</v>
      </c>
      <c r="AE74" t="str">
        <f t="shared" si="28"/>
        <v>popneed_luxury_drinks = 4988</v>
      </c>
      <c r="AF74" t="str">
        <f t="shared" si="29"/>
        <v>popneed_services = 56108</v>
      </c>
      <c r="AG74" t="str">
        <f t="shared" si="30"/>
        <v>popneed_free_movement = 4988</v>
      </c>
      <c r="AH74" t="str">
        <f t="shared" si="31"/>
        <v>popneed_communication = 8535</v>
      </c>
      <c r="AI74" t="str">
        <f t="shared" si="32"/>
        <v>popneed_intoxicants = 26184</v>
      </c>
      <c r="AJ74" t="str">
        <f t="shared" si="33"/>
        <v>popneed_art = 235117</v>
      </c>
      <c r="AK74" t="s">
        <v>9</v>
      </c>
      <c r="AL74" t="s">
        <v>9</v>
      </c>
    </row>
    <row r="75" spans="3:38" x14ac:dyDescent="0.35">
      <c r="C75">
        <v>74</v>
      </c>
      <c r="D75">
        <v>1095</v>
      </c>
      <c r="E75">
        <v>0</v>
      </c>
      <c r="F75">
        <v>21054</v>
      </c>
      <c r="G75">
        <v>0</v>
      </c>
      <c r="H75">
        <v>25265</v>
      </c>
      <c r="I75">
        <v>0</v>
      </c>
      <c r="J75">
        <v>0</v>
      </c>
      <c r="K75">
        <v>21054</v>
      </c>
      <c r="L75">
        <v>5407</v>
      </c>
      <c r="M75">
        <v>63162</v>
      </c>
      <c r="N75">
        <v>5407</v>
      </c>
      <c r="O75">
        <v>9252</v>
      </c>
      <c r="P75">
        <v>29476</v>
      </c>
      <c r="Q75">
        <v>270693</v>
      </c>
      <c r="S75" s="2" t="s">
        <v>83</v>
      </c>
      <c r="T75" s="2" t="s">
        <v>109</v>
      </c>
      <c r="U75" s="4">
        <f t="shared" si="19"/>
        <v>886.05500000000006</v>
      </c>
      <c r="V75" s="2" t="s">
        <v>8</v>
      </c>
      <c r="W75" t="str">
        <f t="shared" si="20"/>
        <v>popneed_heating = 1095</v>
      </c>
      <c r="X75" t="str">
        <f t="shared" si="21"/>
        <v/>
      </c>
      <c r="Y75" t="str">
        <f t="shared" si="22"/>
        <v>popneed_luxury_food = 21054</v>
      </c>
      <c r="Z75" t="str">
        <f t="shared" si="23"/>
        <v/>
      </c>
      <c r="AA75" t="str">
        <f t="shared" si="24"/>
        <v>popneed_standard_clothing = 25265</v>
      </c>
      <c r="AB75" t="str">
        <f t="shared" si="25"/>
        <v/>
      </c>
      <c r="AC75" t="str">
        <f t="shared" si="26"/>
        <v/>
      </c>
      <c r="AD75" t="str">
        <f t="shared" si="27"/>
        <v>popneed_luxury_items = 21054</v>
      </c>
      <c r="AE75" t="str">
        <f t="shared" si="28"/>
        <v>popneed_luxury_drinks = 5407</v>
      </c>
      <c r="AF75" t="str">
        <f t="shared" si="29"/>
        <v>popneed_services = 63162</v>
      </c>
      <c r="AG75" t="str">
        <f t="shared" si="30"/>
        <v>popneed_free_movement = 5407</v>
      </c>
      <c r="AH75" t="str">
        <f t="shared" si="31"/>
        <v>popneed_communication = 9252</v>
      </c>
      <c r="AI75" t="str">
        <f t="shared" si="32"/>
        <v>popneed_intoxicants = 29476</v>
      </c>
      <c r="AJ75" t="str">
        <f t="shared" si="33"/>
        <v>popneed_art = 270693</v>
      </c>
      <c r="AK75" t="s">
        <v>9</v>
      </c>
      <c r="AL75" t="s">
        <v>9</v>
      </c>
    </row>
    <row r="76" spans="3:38" x14ac:dyDescent="0.35">
      <c r="C76">
        <v>75</v>
      </c>
      <c r="D76">
        <v>1186</v>
      </c>
      <c r="E76">
        <v>0</v>
      </c>
      <c r="F76">
        <v>23705</v>
      </c>
      <c r="G76">
        <v>0</v>
      </c>
      <c r="H76">
        <v>28445</v>
      </c>
      <c r="I76">
        <v>0</v>
      </c>
      <c r="J76">
        <v>0</v>
      </c>
      <c r="K76">
        <v>23705</v>
      </c>
      <c r="L76">
        <v>5853</v>
      </c>
      <c r="M76">
        <v>71113</v>
      </c>
      <c r="N76">
        <v>5853</v>
      </c>
      <c r="O76">
        <v>10016</v>
      </c>
      <c r="P76">
        <v>33186</v>
      </c>
      <c r="Q76">
        <v>311540</v>
      </c>
      <c r="S76" s="2" t="s">
        <v>84</v>
      </c>
      <c r="T76" s="2" t="s">
        <v>109</v>
      </c>
      <c r="U76" s="4">
        <f t="shared" si="19"/>
        <v>1017.439</v>
      </c>
      <c r="V76" s="2" t="s">
        <v>8</v>
      </c>
      <c r="W76" t="str">
        <f t="shared" si="20"/>
        <v>popneed_heating = 1186</v>
      </c>
      <c r="X76" t="str">
        <f t="shared" si="21"/>
        <v/>
      </c>
      <c r="Y76" t="str">
        <f t="shared" si="22"/>
        <v>popneed_luxury_food = 23705</v>
      </c>
      <c r="Z76" t="str">
        <f t="shared" si="23"/>
        <v/>
      </c>
      <c r="AA76" t="str">
        <f t="shared" si="24"/>
        <v>popneed_standard_clothing = 28445</v>
      </c>
      <c r="AB76" t="str">
        <f t="shared" si="25"/>
        <v/>
      </c>
      <c r="AC76" t="str">
        <f t="shared" si="26"/>
        <v/>
      </c>
      <c r="AD76" t="str">
        <f t="shared" si="27"/>
        <v>popneed_luxury_items = 23705</v>
      </c>
      <c r="AE76" t="str">
        <f t="shared" si="28"/>
        <v>popneed_luxury_drinks = 5853</v>
      </c>
      <c r="AF76" t="str">
        <f t="shared" si="29"/>
        <v>popneed_services = 71113</v>
      </c>
      <c r="AG76" t="str">
        <f t="shared" si="30"/>
        <v>popneed_free_movement = 5853</v>
      </c>
      <c r="AH76" t="str">
        <f t="shared" si="31"/>
        <v>popneed_communication = 10016</v>
      </c>
      <c r="AI76" t="str">
        <f t="shared" si="32"/>
        <v>popneed_intoxicants = 33186</v>
      </c>
      <c r="AJ76" t="str">
        <f t="shared" si="33"/>
        <v>popneed_art = 311540</v>
      </c>
      <c r="AK76" t="s">
        <v>9</v>
      </c>
      <c r="AL76" t="s">
        <v>9</v>
      </c>
    </row>
    <row r="77" spans="3:38" x14ac:dyDescent="0.35">
      <c r="C77">
        <v>76</v>
      </c>
      <c r="D77">
        <v>1282</v>
      </c>
      <c r="E77">
        <v>0</v>
      </c>
      <c r="F77">
        <v>26692</v>
      </c>
      <c r="G77">
        <v>0</v>
      </c>
      <c r="H77">
        <v>32030</v>
      </c>
      <c r="I77">
        <v>0</v>
      </c>
      <c r="J77">
        <v>0</v>
      </c>
      <c r="K77">
        <v>26692</v>
      </c>
      <c r="L77">
        <v>6327</v>
      </c>
      <c r="M77">
        <v>80074</v>
      </c>
      <c r="N77">
        <v>6327</v>
      </c>
      <c r="O77">
        <v>10827</v>
      </c>
      <c r="P77">
        <v>37368</v>
      </c>
      <c r="Q77">
        <v>358427</v>
      </c>
      <c r="S77" s="2" t="s">
        <v>85</v>
      </c>
      <c r="T77" s="2" t="s">
        <v>109</v>
      </c>
      <c r="U77" s="4">
        <f t="shared" si="19"/>
        <v>1168.009</v>
      </c>
      <c r="V77" s="2" t="s">
        <v>8</v>
      </c>
      <c r="W77" t="str">
        <f t="shared" si="20"/>
        <v>popneed_heating = 1282</v>
      </c>
      <c r="X77" t="str">
        <f t="shared" si="21"/>
        <v/>
      </c>
      <c r="Y77" t="str">
        <f t="shared" si="22"/>
        <v>popneed_luxury_food = 26692</v>
      </c>
      <c r="Z77" t="str">
        <f t="shared" si="23"/>
        <v/>
      </c>
      <c r="AA77" t="str">
        <f t="shared" si="24"/>
        <v>popneed_standard_clothing = 32030</v>
      </c>
      <c r="AB77" t="str">
        <f t="shared" si="25"/>
        <v/>
      </c>
      <c r="AC77" t="str">
        <f t="shared" si="26"/>
        <v/>
      </c>
      <c r="AD77" t="str">
        <f t="shared" si="27"/>
        <v>popneed_luxury_items = 26692</v>
      </c>
      <c r="AE77" t="str">
        <f t="shared" si="28"/>
        <v>popneed_luxury_drinks = 6327</v>
      </c>
      <c r="AF77" t="str">
        <f t="shared" si="29"/>
        <v>popneed_services = 80074</v>
      </c>
      <c r="AG77" t="str">
        <f t="shared" si="30"/>
        <v>popneed_free_movement = 6327</v>
      </c>
      <c r="AH77" t="str">
        <f t="shared" si="31"/>
        <v>popneed_communication = 10827</v>
      </c>
      <c r="AI77" t="str">
        <f t="shared" si="32"/>
        <v>popneed_intoxicants = 37368</v>
      </c>
      <c r="AJ77" t="str">
        <f t="shared" si="33"/>
        <v>popneed_art = 358427</v>
      </c>
      <c r="AK77" t="s">
        <v>9</v>
      </c>
      <c r="AL77" t="s">
        <v>9</v>
      </c>
    </row>
    <row r="78" spans="3:38" x14ac:dyDescent="0.35">
      <c r="C78">
        <v>77</v>
      </c>
      <c r="D78">
        <v>1383</v>
      </c>
      <c r="E78">
        <v>0</v>
      </c>
      <c r="F78">
        <v>30059</v>
      </c>
      <c r="G78">
        <v>0</v>
      </c>
      <c r="H78">
        <v>36071</v>
      </c>
      <c r="I78">
        <v>0</v>
      </c>
      <c r="J78">
        <v>0</v>
      </c>
      <c r="K78">
        <v>30059</v>
      </c>
      <c r="L78">
        <v>6829</v>
      </c>
      <c r="M78">
        <v>90177</v>
      </c>
      <c r="N78">
        <v>6829</v>
      </c>
      <c r="O78">
        <v>11685</v>
      </c>
      <c r="P78">
        <v>42083</v>
      </c>
      <c r="Q78">
        <v>412235</v>
      </c>
      <c r="S78" s="2" t="s">
        <v>86</v>
      </c>
      <c r="T78" s="2" t="s">
        <v>109</v>
      </c>
      <c r="U78" s="4">
        <f t="shared" si="19"/>
        <v>1340.54</v>
      </c>
      <c r="V78" s="2" t="s">
        <v>8</v>
      </c>
      <c r="W78" t="str">
        <f t="shared" si="20"/>
        <v>popneed_heating = 1383</v>
      </c>
      <c r="X78" t="str">
        <f t="shared" si="21"/>
        <v/>
      </c>
      <c r="Y78" t="str">
        <f t="shared" si="22"/>
        <v>popneed_luxury_food = 30059</v>
      </c>
      <c r="Z78" t="str">
        <f t="shared" si="23"/>
        <v/>
      </c>
      <c r="AA78" t="str">
        <f t="shared" si="24"/>
        <v>popneed_standard_clothing = 36071</v>
      </c>
      <c r="AB78" t="str">
        <f t="shared" si="25"/>
        <v/>
      </c>
      <c r="AC78" t="str">
        <f t="shared" si="26"/>
        <v/>
      </c>
      <c r="AD78" t="str">
        <f t="shared" si="27"/>
        <v>popneed_luxury_items = 30059</v>
      </c>
      <c r="AE78" t="str">
        <f t="shared" si="28"/>
        <v>popneed_luxury_drinks = 6829</v>
      </c>
      <c r="AF78" t="str">
        <f t="shared" si="29"/>
        <v>popneed_services = 90177</v>
      </c>
      <c r="AG78" t="str">
        <f t="shared" si="30"/>
        <v>popneed_free_movement = 6829</v>
      </c>
      <c r="AH78" t="str">
        <f t="shared" si="31"/>
        <v>popneed_communication = 11685</v>
      </c>
      <c r="AI78" t="str">
        <f t="shared" si="32"/>
        <v>popneed_intoxicants = 42083</v>
      </c>
      <c r="AJ78" t="str">
        <f t="shared" si="33"/>
        <v>popneed_art = 412235</v>
      </c>
      <c r="AK78" t="s">
        <v>9</v>
      </c>
      <c r="AL78" t="s">
        <v>9</v>
      </c>
    </row>
    <row r="79" spans="3:38" x14ac:dyDescent="0.35">
      <c r="C79">
        <v>78</v>
      </c>
      <c r="D79">
        <v>1490</v>
      </c>
      <c r="E79">
        <v>0</v>
      </c>
      <c r="F79">
        <v>33856</v>
      </c>
      <c r="G79">
        <v>0</v>
      </c>
      <c r="H79">
        <v>40627</v>
      </c>
      <c r="I79">
        <v>0</v>
      </c>
      <c r="J79">
        <v>0</v>
      </c>
      <c r="K79">
        <v>33856</v>
      </c>
      <c r="L79">
        <v>7357</v>
      </c>
      <c r="M79">
        <v>101566</v>
      </c>
      <c r="N79">
        <v>7357</v>
      </c>
      <c r="O79">
        <v>12589</v>
      </c>
      <c r="P79">
        <v>47398</v>
      </c>
      <c r="Q79">
        <v>473974</v>
      </c>
      <c r="S79" s="2" t="s">
        <v>87</v>
      </c>
      <c r="T79" s="2" t="s">
        <v>109</v>
      </c>
      <c r="U79" s="4">
        <f t="shared" si="19"/>
        <v>1538.202</v>
      </c>
      <c r="V79" s="2" t="s">
        <v>8</v>
      </c>
      <c r="W79" t="str">
        <f t="shared" si="20"/>
        <v>popneed_heating = 1490</v>
      </c>
      <c r="X79" t="str">
        <f t="shared" si="21"/>
        <v/>
      </c>
      <c r="Y79" t="str">
        <f t="shared" si="22"/>
        <v>popneed_luxury_food = 33856</v>
      </c>
      <c r="Z79" t="str">
        <f t="shared" si="23"/>
        <v/>
      </c>
      <c r="AA79" t="str">
        <f t="shared" si="24"/>
        <v>popneed_standard_clothing = 40627</v>
      </c>
      <c r="AB79" t="str">
        <f t="shared" si="25"/>
        <v/>
      </c>
      <c r="AC79" t="str">
        <f t="shared" si="26"/>
        <v/>
      </c>
      <c r="AD79" t="str">
        <f t="shared" si="27"/>
        <v>popneed_luxury_items = 33856</v>
      </c>
      <c r="AE79" t="str">
        <f t="shared" si="28"/>
        <v>popneed_luxury_drinks = 7357</v>
      </c>
      <c r="AF79" t="str">
        <f t="shared" si="29"/>
        <v>popneed_services = 101566</v>
      </c>
      <c r="AG79" t="str">
        <f t="shared" si="30"/>
        <v>popneed_free_movement = 7357</v>
      </c>
      <c r="AH79" t="str">
        <f t="shared" si="31"/>
        <v>popneed_communication = 12589</v>
      </c>
      <c r="AI79" t="str">
        <f t="shared" si="32"/>
        <v>popneed_intoxicants = 47398</v>
      </c>
      <c r="AJ79" t="str">
        <f t="shared" si="33"/>
        <v>popneed_art = 473974</v>
      </c>
      <c r="AK79" t="s">
        <v>9</v>
      </c>
      <c r="AL79" t="s">
        <v>9</v>
      </c>
    </row>
    <row r="80" spans="3:38" x14ac:dyDescent="0.35">
      <c r="C80">
        <v>79</v>
      </c>
      <c r="D80">
        <v>1602</v>
      </c>
      <c r="E80">
        <v>0</v>
      </c>
      <c r="F80">
        <v>38136</v>
      </c>
      <c r="G80">
        <v>0</v>
      </c>
      <c r="H80">
        <v>45764</v>
      </c>
      <c r="I80">
        <v>0</v>
      </c>
      <c r="J80">
        <v>0</v>
      </c>
      <c r="K80">
        <v>38136</v>
      </c>
      <c r="L80">
        <v>7910</v>
      </c>
      <c r="M80">
        <v>114408</v>
      </c>
      <c r="N80">
        <v>7910</v>
      </c>
      <c r="O80">
        <v>13536</v>
      </c>
      <c r="P80">
        <v>53391</v>
      </c>
      <c r="Q80">
        <v>544798</v>
      </c>
      <c r="S80" s="2" t="s">
        <v>88</v>
      </c>
      <c r="T80" s="2" t="s">
        <v>109</v>
      </c>
      <c r="U80" s="4">
        <f t="shared" si="19"/>
        <v>1764.6220000000001</v>
      </c>
      <c r="V80" s="2" t="s">
        <v>8</v>
      </c>
      <c r="W80" t="str">
        <f t="shared" si="20"/>
        <v>popneed_heating = 1602</v>
      </c>
      <c r="X80" t="str">
        <f t="shared" si="21"/>
        <v/>
      </c>
      <c r="Y80" t="str">
        <f t="shared" si="22"/>
        <v>popneed_luxury_food = 38136</v>
      </c>
      <c r="Z80" t="str">
        <f t="shared" si="23"/>
        <v/>
      </c>
      <c r="AA80" t="str">
        <f t="shared" si="24"/>
        <v>popneed_standard_clothing = 45764</v>
      </c>
      <c r="AB80" t="str">
        <f t="shared" si="25"/>
        <v/>
      </c>
      <c r="AC80" t="str">
        <f t="shared" si="26"/>
        <v/>
      </c>
      <c r="AD80" t="str">
        <f t="shared" si="27"/>
        <v>popneed_luxury_items = 38136</v>
      </c>
      <c r="AE80" t="str">
        <f t="shared" si="28"/>
        <v>popneed_luxury_drinks = 7910</v>
      </c>
      <c r="AF80" t="str">
        <f t="shared" si="29"/>
        <v>popneed_services = 114408</v>
      </c>
      <c r="AG80" t="str">
        <f t="shared" si="30"/>
        <v>popneed_free_movement = 7910</v>
      </c>
      <c r="AH80" t="str">
        <f t="shared" si="31"/>
        <v>popneed_communication = 13536</v>
      </c>
      <c r="AI80" t="str">
        <f t="shared" si="32"/>
        <v>popneed_intoxicants = 53391</v>
      </c>
      <c r="AJ80" t="str">
        <f t="shared" si="33"/>
        <v>popneed_art = 544798</v>
      </c>
      <c r="AK80" t="s">
        <v>9</v>
      </c>
      <c r="AL80" t="s">
        <v>9</v>
      </c>
    </row>
    <row r="81" spans="3:38" x14ac:dyDescent="0.35">
      <c r="C81">
        <v>80</v>
      </c>
      <c r="D81">
        <v>1719</v>
      </c>
      <c r="E81">
        <v>0</v>
      </c>
      <c r="F81">
        <v>42963</v>
      </c>
      <c r="G81">
        <v>0</v>
      </c>
      <c r="H81">
        <v>51556</v>
      </c>
      <c r="I81">
        <v>0</v>
      </c>
      <c r="J81">
        <v>0</v>
      </c>
      <c r="K81">
        <v>42963</v>
      </c>
      <c r="L81">
        <v>8487</v>
      </c>
      <c r="M81">
        <v>128889</v>
      </c>
      <c r="N81">
        <v>8487</v>
      </c>
      <c r="O81">
        <v>14523</v>
      </c>
      <c r="P81">
        <v>60148</v>
      </c>
      <c r="Q81">
        <v>626029</v>
      </c>
      <c r="S81" s="2" t="s">
        <v>89</v>
      </c>
      <c r="T81" s="2" t="s">
        <v>109</v>
      </c>
      <c r="U81" s="4">
        <f t="shared" si="19"/>
        <v>2023.95</v>
      </c>
      <c r="V81" s="2" t="s">
        <v>8</v>
      </c>
      <c r="W81" t="str">
        <f t="shared" si="20"/>
        <v>popneed_heating = 1719</v>
      </c>
      <c r="X81" t="str">
        <f t="shared" si="21"/>
        <v/>
      </c>
      <c r="Y81" t="str">
        <f t="shared" si="22"/>
        <v>popneed_luxury_food = 42963</v>
      </c>
      <c r="Z81" t="str">
        <f t="shared" si="23"/>
        <v/>
      </c>
      <c r="AA81" t="str">
        <f t="shared" si="24"/>
        <v>popneed_standard_clothing = 51556</v>
      </c>
      <c r="AB81" t="str">
        <f t="shared" si="25"/>
        <v/>
      </c>
      <c r="AC81" t="str">
        <f t="shared" si="26"/>
        <v/>
      </c>
      <c r="AD81" t="str">
        <f t="shared" si="27"/>
        <v>popneed_luxury_items = 42963</v>
      </c>
      <c r="AE81" t="str">
        <f t="shared" si="28"/>
        <v>popneed_luxury_drinks = 8487</v>
      </c>
      <c r="AF81" t="str">
        <f t="shared" si="29"/>
        <v>popneed_services = 128889</v>
      </c>
      <c r="AG81" t="str">
        <f t="shared" si="30"/>
        <v>popneed_free_movement = 8487</v>
      </c>
      <c r="AH81" t="str">
        <f t="shared" si="31"/>
        <v>popneed_communication = 14523</v>
      </c>
      <c r="AI81" t="str">
        <f t="shared" si="32"/>
        <v>popneed_intoxicants = 60148</v>
      </c>
      <c r="AJ81" t="str">
        <f t="shared" si="33"/>
        <v>popneed_art = 626029</v>
      </c>
      <c r="AK81" t="s">
        <v>9</v>
      </c>
      <c r="AL81" t="s">
        <v>9</v>
      </c>
    </row>
    <row r="82" spans="3:38" x14ac:dyDescent="0.35">
      <c r="C82">
        <v>81</v>
      </c>
      <c r="D82">
        <v>1840</v>
      </c>
      <c r="E82">
        <v>0</v>
      </c>
      <c r="F82">
        <v>48407</v>
      </c>
      <c r="G82">
        <v>0</v>
      </c>
      <c r="H82">
        <v>58088</v>
      </c>
      <c r="I82">
        <v>0</v>
      </c>
      <c r="J82">
        <v>0</v>
      </c>
      <c r="K82">
        <v>48407</v>
      </c>
      <c r="L82">
        <v>9084</v>
      </c>
      <c r="M82">
        <v>145219</v>
      </c>
      <c r="N82">
        <v>9084</v>
      </c>
      <c r="O82">
        <v>15545</v>
      </c>
      <c r="P82">
        <v>67769</v>
      </c>
      <c r="Q82">
        <v>719177</v>
      </c>
      <c r="S82" s="2" t="s">
        <v>90</v>
      </c>
      <c r="T82" s="2" t="s">
        <v>109</v>
      </c>
      <c r="U82" s="4">
        <f t="shared" si="19"/>
        <v>2320.9180000000001</v>
      </c>
      <c r="V82" s="2" t="s">
        <v>8</v>
      </c>
      <c r="W82" t="str">
        <f t="shared" si="20"/>
        <v>popneed_heating = 1840</v>
      </c>
      <c r="X82" t="str">
        <f t="shared" si="21"/>
        <v/>
      </c>
      <c r="Y82" t="str">
        <f t="shared" si="22"/>
        <v>popneed_luxury_food = 48407</v>
      </c>
      <c r="Z82" t="str">
        <f t="shared" si="23"/>
        <v/>
      </c>
      <c r="AA82" t="str">
        <f t="shared" si="24"/>
        <v>popneed_standard_clothing = 58088</v>
      </c>
      <c r="AB82" t="str">
        <f t="shared" si="25"/>
        <v/>
      </c>
      <c r="AC82" t="str">
        <f t="shared" si="26"/>
        <v/>
      </c>
      <c r="AD82" t="str">
        <f t="shared" si="27"/>
        <v>popneed_luxury_items = 48407</v>
      </c>
      <c r="AE82" t="str">
        <f t="shared" si="28"/>
        <v>popneed_luxury_drinks = 9084</v>
      </c>
      <c r="AF82" t="str">
        <f t="shared" si="29"/>
        <v>popneed_services = 145219</v>
      </c>
      <c r="AG82" t="str">
        <f t="shared" si="30"/>
        <v>popneed_free_movement = 9084</v>
      </c>
      <c r="AH82" t="str">
        <f t="shared" si="31"/>
        <v>popneed_communication = 15545</v>
      </c>
      <c r="AI82" t="str">
        <f t="shared" si="32"/>
        <v>popneed_intoxicants = 67769</v>
      </c>
      <c r="AJ82" t="str">
        <f t="shared" si="33"/>
        <v>popneed_art = 719177</v>
      </c>
      <c r="AK82" t="s">
        <v>9</v>
      </c>
      <c r="AL82" t="s">
        <v>9</v>
      </c>
    </row>
    <row r="83" spans="3:38" x14ac:dyDescent="0.35">
      <c r="C83">
        <v>82</v>
      </c>
      <c r="D83">
        <v>1964</v>
      </c>
      <c r="E83">
        <v>0</v>
      </c>
      <c r="F83">
        <v>54546</v>
      </c>
      <c r="G83">
        <v>0</v>
      </c>
      <c r="H83">
        <v>65455</v>
      </c>
      <c r="I83">
        <v>0</v>
      </c>
      <c r="J83">
        <v>0</v>
      </c>
      <c r="K83">
        <v>54546</v>
      </c>
      <c r="L83">
        <v>9697</v>
      </c>
      <c r="M83">
        <v>163637</v>
      </c>
      <c r="N83">
        <v>9697</v>
      </c>
      <c r="O83">
        <v>16595</v>
      </c>
      <c r="P83">
        <v>76364</v>
      </c>
      <c r="Q83">
        <v>825973</v>
      </c>
      <c r="S83" s="2" t="s">
        <v>91</v>
      </c>
      <c r="T83" s="2" t="s">
        <v>109</v>
      </c>
      <c r="U83" s="4">
        <f t="shared" si="19"/>
        <v>2660.95</v>
      </c>
      <c r="V83" s="2" t="s">
        <v>8</v>
      </c>
      <c r="W83" t="str">
        <f t="shared" si="20"/>
        <v>popneed_heating = 1964</v>
      </c>
      <c r="X83" t="str">
        <f t="shared" si="21"/>
        <v/>
      </c>
      <c r="Y83" t="str">
        <f t="shared" si="22"/>
        <v>popneed_luxury_food = 54546</v>
      </c>
      <c r="Z83" t="str">
        <f t="shared" si="23"/>
        <v/>
      </c>
      <c r="AA83" t="str">
        <f t="shared" si="24"/>
        <v>popneed_standard_clothing = 65455</v>
      </c>
      <c r="AB83" t="str">
        <f t="shared" si="25"/>
        <v/>
      </c>
      <c r="AC83" t="str">
        <f t="shared" si="26"/>
        <v/>
      </c>
      <c r="AD83" t="str">
        <f t="shared" si="27"/>
        <v>popneed_luxury_items = 54546</v>
      </c>
      <c r="AE83" t="str">
        <f t="shared" si="28"/>
        <v>popneed_luxury_drinks = 9697</v>
      </c>
      <c r="AF83" t="str">
        <f t="shared" si="29"/>
        <v>popneed_services = 163637</v>
      </c>
      <c r="AG83" t="str">
        <f t="shared" si="30"/>
        <v>popneed_free_movement = 9697</v>
      </c>
      <c r="AH83" t="str">
        <f t="shared" si="31"/>
        <v>popneed_communication = 16595</v>
      </c>
      <c r="AI83" t="str">
        <f t="shared" si="32"/>
        <v>popneed_intoxicants = 76364</v>
      </c>
      <c r="AJ83" t="str">
        <f t="shared" si="33"/>
        <v>popneed_art = 825973</v>
      </c>
      <c r="AK83" t="s">
        <v>9</v>
      </c>
      <c r="AL83" t="s">
        <v>9</v>
      </c>
    </row>
    <row r="84" spans="3:38" x14ac:dyDescent="0.35">
      <c r="C84">
        <v>83</v>
      </c>
      <c r="D84">
        <v>2090</v>
      </c>
      <c r="E84">
        <v>0</v>
      </c>
      <c r="F84">
        <v>61471</v>
      </c>
      <c r="G84">
        <v>0</v>
      </c>
      <c r="H84">
        <v>73765</v>
      </c>
      <c r="I84">
        <v>0</v>
      </c>
      <c r="J84">
        <v>0</v>
      </c>
      <c r="K84">
        <v>61471</v>
      </c>
      <c r="L84">
        <v>10321</v>
      </c>
      <c r="M84">
        <v>184411</v>
      </c>
      <c r="N84">
        <v>10321</v>
      </c>
      <c r="O84">
        <v>17662</v>
      </c>
      <c r="P84">
        <v>86059</v>
      </c>
      <c r="Q84">
        <v>948396</v>
      </c>
      <c r="S84" s="2" t="s">
        <v>92</v>
      </c>
      <c r="T84" s="2" t="s">
        <v>109</v>
      </c>
      <c r="U84" s="4">
        <f t="shared" si="19"/>
        <v>3050.241</v>
      </c>
      <c r="V84" s="2" t="s">
        <v>8</v>
      </c>
      <c r="W84" t="str">
        <f t="shared" si="20"/>
        <v>popneed_heating = 2090</v>
      </c>
      <c r="X84" t="str">
        <f t="shared" si="21"/>
        <v/>
      </c>
      <c r="Y84" t="str">
        <f t="shared" si="22"/>
        <v>popneed_luxury_food = 61471</v>
      </c>
      <c r="Z84" t="str">
        <f t="shared" si="23"/>
        <v/>
      </c>
      <c r="AA84" t="str">
        <f t="shared" si="24"/>
        <v>popneed_standard_clothing = 73765</v>
      </c>
      <c r="AB84" t="str">
        <f t="shared" si="25"/>
        <v/>
      </c>
      <c r="AC84" t="str">
        <f t="shared" si="26"/>
        <v/>
      </c>
      <c r="AD84" t="str">
        <f t="shared" si="27"/>
        <v>popneed_luxury_items = 61471</v>
      </c>
      <c r="AE84" t="str">
        <f t="shared" si="28"/>
        <v>popneed_luxury_drinks = 10321</v>
      </c>
      <c r="AF84" t="str">
        <f t="shared" si="29"/>
        <v>popneed_services = 184411</v>
      </c>
      <c r="AG84" t="str">
        <f t="shared" si="30"/>
        <v>popneed_free_movement = 10321</v>
      </c>
      <c r="AH84" t="str">
        <f t="shared" si="31"/>
        <v>popneed_communication = 17662</v>
      </c>
      <c r="AI84" t="str">
        <f t="shared" si="32"/>
        <v>popneed_intoxicants = 86059</v>
      </c>
      <c r="AJ84" t="str">
        <f t="shared" si="33"/>
        <v>popneed_art = 948396</v>
      </c>
      <c r="AK84" t="s">
        <v>9</v>
      </c>
      <c r="AL84" t="s">
        <v>9</v>
      </c>
    </row>
    <row r="85" spans="3:38" x14ac:dyDescent="0.35">
      <c r="C85">
        <v>84</v>
      </c>
      <c r="D85">
        <v>2218</v>
      </c>
      <c r="E85">
        <v>0</v>
      </c>
      <c r="F85">
        <v>69282</v>
      </c>
      <c r="G85">
        <v>0</v>
      </c>
      <c r="H85">
        <v>83138</v>
      </c>
      <c r="I85">
        <v>0</v>
      </c>
      <c r="J85">
        <v>0</v>
      </c>
      <c r="K85">
        <v>69282</v>
      </c>
      <c r="L85">
        <v>10949</v>
      </c>
      <c r="M85">
        <v>207845</v>
      </c>
      <c r="N85">
        <v>10949</v>
      </c>
      <c r="O85">
        <v>18736</v>
      </c>
      <c r="P85">
        <v>96994</v>
      </c>
      <c r="Q85">
        <v>1088708</v>
      </c>
      <c r="S85" s="2" t="s">
        <v>93</v>
      </c>
      <c r="T85" s="2" t="s">
        <v>109</v>
      </c>
      <c r="U85" s="4">
        <f t="shared" si="19"/>
        <v>3495.8670000000002</v>
      </c>
      <c r="V85" s="2" t="s">
        <v>8</v>
      </c>
      <c r="W85" t="str">
        <f t="shared" si="20"/>
        <v>popneed_heating = 2218</v>
      </c>
      <c r="X85" t="str">
        <f t="shared" si="21"/>
        <v/>
      </c>
      <c r="Y85" t="str">
        <f t="shared" si="22"/>
        <v>popneed_luxury_food = 69282</v>
      </c>
      <c r="Z85" t="str">
        <f t="shared" si="23"/>
        <v/>
      </c>
      <c r="AA85" t="str">
        <f t="shared" si="24"/>
        <v>popneed_standard_clothing = 83138</v>
      </c>
      <c r="AB85" t="str">
        <f t="shared" si="25"/>
        <v/>
      </c>
      <c r="AC85" t="str">
        <f t="shared" si="26"/>
        <v/>
      </c>
      <c r="AD85" t="str">
        <f t="shared" si="27"/>
        <v>popneed_luxury_items = 69282</v>
      </c>
      <c r="AE85" t="str">
        <f t="shared" si="28"/>
        <v>popneed_luxury_drinks = 10949</v>
      </c>
      <c r="AF85" t="str">
        <f t="shared" si="29"/>
        <v>popneed_services = 207845</v>
      </c>
      <c r="AG85" t="str">
        <f t="shared" si="30"/>
        <v>popneed_free_movement = 10949</v>
      </c>
      <c r="AH85" t="str">
        <f t="shared" si="31"/>
        <v>popneed_communication = 18736</v>
      </c>
      <c r="AI85" t="str">
        <f t="shared" si="32"/>
        <v>popneed_intoxicants = 96994</v>
      </c>
      <c r="AJ85" t="str">
        <f t="shared" si="33"/>
        <v>popneed_art = 1088708</v>
      </c>
      <c r="AK85" t="s">
        <v>9</v>
      </c>
      <c r="AL85" t="s">
        <v>9</v>
      </c>
    </row>
    <row r="86" spans="3:38" x14ac:dyDescent="0.35">
      <c r="C86">
        <v>85</v>
      </c>
      <c r="D86">
        <v>2343</v>
      </c>
      <c r="E86">
        <v>0</v>
      </c>
      <c r="F86">
        <v>78094</v>
      </c>
      <c r="G86">
        <v>0</v>
      </c>
      <c r="H86">
        <v>93713</v>
      </c>
      <c r="I86">
        <v>0</v>
      </c>
      <c r="J86">
        <v>0</v>
      </c>
      <c r="K86">
        <v>78094</v>
      </c>
      <c r="L86">
        <v>11570</v>
      </c>
      <c r="M86">
        <v>234281</v>
      </c>
      <c r="N86">
        <v>11570</v>
      </c>
      <c r="O86">
        <v>19799</v>
      </c>
      <c r="P86">
        <v>109332</v>
      </c>
      <c r="Q86">
        <v>1249498</v>
      </c>
      <c r="S86" s="2" t="s">
        <v>94</v>
      </c>
      <c r="T86" s="2" t="s">
        <v>109</v>
      </c>
      <c r="U86" s="4">
        <f t="shared" si="19"/>
        <v>4005.915</v>
      </c>
      <c r="V86" s="2" t="s">
        <v>8</v>
      </c>
      <c r="W86" t="str">
        <f t="shared" si="20"/>
        <v>popneed_heating = 2343</v>
      </c>
      <c r="X86" t="str">
        <f t="shared" si="21"/>
        <v/>
      </c>
      <c r="Y86" t="str">
        <f t="shared" si="22"/>
        <v>popneed_luxury_food = 78094</v>
      </c>
      <c r="Z86" t="str">
        <f t="shared" si="23"/>
        <v/>
      </c>
      <c r="AA86" t="str">
        <f t="shared" si="24"/>
        <v>popneed_standard_clothing = 93713</v>
      </c>
      <c r="AB86" t="str">
        <f t="shared" si="25"/>
        <v/>
      </c>
      <c r="AC86" t="str">
        <f t="shared" si="26"/>
        <v/>
      </c>
      <c r="AD86" t="str">
        <f t="shared" si="27"/>
        <v>popneed_luxury_items = 78094</v>
      </c>
      <c r="AE86" t="str">
        <f t="shared" si="28"/>
        <v>popneed_luxury_drinks = 11570</v>
      </c>
      <c r="AF86" t="str">
        <f t="shared" si="29"/>
        <v>popneed_services = 234281</v>
      </c>
      <c r="AG86" t="str">
        <f t="shared" si="30"/>
        <v>popneed_free_movement = 11570</v>
      </c>
      <c r="AH86" t="str">
        <f t="shared" si="31"/>
        <v>popneed_communication = 19799</v>
      </c>
      <c r="AI86" t="str">
        <f t="shared" si="32"/>
        <v>popneed_intoxicants = 109332</v>
      </c>
      <c r="AJ86" t="str">
        <f t="shared" si="33"/>
        <v>popneed_art = 1249498</v>
      </c>
      <c r="AK86" t="s">
        <v>9</v>
      </c>
      <c r="AL86" t="s">
        <v>9</v>
      </c>
    </row>
    <row r="87" spans="3:38" x14ac:dyDescent="0.35">
      <c r="C87">
        <v>86</v>
      </c>
      <c r="D87">
        <v>2466</v>
      </c>
      <c r="E87">
        <v>0</v>
      </c>
      <c r="F87">
        <v>88036</v>
      </c>
      <c r="G87">
        <v>0</v>
      </c>
      <c r="H87">
        <v>105644</v>
      </c>
      <c r="I87">
        <v>0</v>
      </c>
      <c r="J87">
        <v>0</v>
      </c>
      <c r="K87">
        <v>88036</v>
      </c>
      <c r="L87">
        <v>12173</v>
      </c>
      <c r="M87">
        <v>264108</v>
      </c>
      <c r="N87">
        <v>12173</v>
      </c>
      <c r="O87">
        <v>20832</v>
      </c>
      <c r="P87">
        <v>123251</v>
      </c>
      <c r="Q87">
        <v>1433727</v>
      </c>
      <c r="S87" s="2" t="s">
        <v>95</v>
      </c>
      <c r="T87" s="2" t="s">
        <v>109</v>
      </c>
      <c r="U87" s="4">
        <f t="shared" si="19"/>
        <v>4589.6350000000002</v>
      </c>
      <c r="V87" s="2" t="s">
        <v>8</v>
      </c>
      <c r="W87" t="str">
        <f t="shared" si="20"/>
        <v>popneed_heating = 2466</v>
      </c>
      <c r="X87" t="str">
        <f t="shared" si="21"/>
        <v/>
      </c>
      <c r="Y87" t="str">
        <f t="shared" si="22"/>
        <v>popneed_luxury_food = 88036</v>
      </c>
      <c r="Z87" t="str">
        <f t="shared" si="23"/>
        <v/>
      </c>
      <c r="AA87" t="str">
        <f t="shared" si="24"/>
        <v>popneed_standard_clothing = 105644</v>
      </c>
      <c r="AB87" t="str">
        <f t="shared" si="25"/>
        <v/>
      </c>
      <c r="AC87" t="str">
        <f t="shared" si="26"/>
        <v/>
      </c>
      <c r="AD87" t="str">
        <f t="shared" si="27"/>
        <v>popneed_luxury_items = 88036</v>
      </c>
      <c r="AE87" t="str">
        <f t="shared" si="28"/>
        <v>popneed_luxury_drinks = 12173</v>
      </c>
      <c r="AF87" t="str">
        <f t="shared" si="29"/>
        <v>popneed_services = 264108</v>
      </c>
      <c r="AG87" t="str">
        <f t="shared" si="30"/>
        <v>popneed_free_movement = 12173</v>
      </c>
      <c r="AH87" t="str">
        <f t="shared" si="31"/>
        <v>popneed_communication = 20832</v>
      </c>
      <c r="AI87" t="str">
        <f t="shared" si="32"/>
        <v>popneed_intoxicants = 123251</v>
      </c>
      <c r="AJ87" t="str">
        <f t="shared" si="33"/>
        <v>popneed_art = 1433727</v>
      </c>
      <c r="AK87" t="s">
        <v>9</v>
      </c>
      <c r="AL87" t="s">
        <v>9</v>
      </c>
    </row>
    <row r="88" spans="3:38" x14ac:dyDescent="0.35">
      <c r="C88">
        <v>87</v>
      </c>
      <c r="D88">
        <v>2581</v>
      </c>
      <c r="E88">
        <v>0</v>
      </c>
      <c r="F88">
        <v>99255</v>
      </c>
      <c r="G88">
        <v>0</v>
      </c>
      <c r="H88">
        <v>119105</v>
      </c>
      <c r="I88">
        <v>0</v>
      </c>
      <c r="J88">
        <v>0</v>
      </c>
      <c r="K88">
        <v>99255</v>
      </c>
      <c r="L88">
        <v>12744</v>
      </c>
      <c r="M88">
        <v>297763</v>
      </c>
      <c r="N88">
        <v>12744</v>
      </c>
      <c r="O88">
        <v>21808</v>
      </c>
      <c r="P88">
        <v>138956</v>
      </c>
      <c r="Q88">
        <v>1644781</v>
      </c>
      <c r="S88" s="2" t="s">
        <v>96</v>
      </c>
      <c r="T88" s="2" t="s">
        <v>109</v>
      </c>
      <c r="U88" s="4">
        <f t="shared" si="19"/>
        <v>5257.5940000000001</v>
      </c>
      <c r="V88" s="2" t="s">
        <v>8</v>
      </c>
      <c r="W88" t="str">
        <f t="shared" si="20"/>
        <v>popneed_heating = 2581</v>
      </c>
      <c r="X88" t="str">
        <f t="shared" si="21"/>
        <v/>
      </c>
      <c r="Y88" t="str">
        <f t="shared" si="22"/>
        <v>popneed_luxury_food = 99255</v>
      </c>
      <c r="Z88" t="str">
        <f t="shared" si="23"/>
        <v/>
      </c>
      <c r="AA88" t="str">
        <f t="shared" si="24"/>
        <v>popneed_standard_clothing = 119105</v>
      </c>
      <c r="AB88" t="str">
        <f t="shared" si="25"/>
        <v/>
      </c>
      <c r="AC88" t="str">
        <f t="shared" si="26"/>
        <v/>
      </c>
      <c r="AD88" t="str">
        <f t="shared" si="27"/>
        <v>popneed_luxury_items = 99255</v>
      </c>
      <c r="AE88" t="str">
        <f t="shared" si="28"/>
        <v>popneed_luxury_drinks = 12744</v>
      </c>
      <c r="AF88" t="str">
        <f t="shared" si="29"/>
        <v>popneed_services = 297763</v>
      </c>
      <c r="AG88" t="str">
        <f t="shared" si="30"/>
        <v>popneed_free_movement = 12744</v>
      </c>
      <c r="AH88" t="str">
        <f t="shared" si="31"/>
        <v>popneed_communication = 21808</v>
      </c>
      <c r="AI88" t="str">
        <f t="shared" si="32"/>
        <v>popneed_intoxicants = 138956</v>
      </c>
      <c r="AJ88" t="str">
        <f t="shared" si="33"/>
        <v>popneed_art = 1644781</v>
      </c>
      <c r="AK88" t="s">
        <v>9</v>
      </c>
      <c r="AL88" t="s">
        <v>9</v>
      </c>
    </row>
    <row r="89" spans="3:38" x14ac:dyDescent="0.35">
      <c r="C89">
        <v>88</v>
      </c>
      <c r="D89">
        <v>2686</v>
      </c>
      <c r="E89">
        <v>0</v>
      </c>
      <c r="F89">
        <v>111913</v>
      </c>
      <c r="G89">
        <v>0</v>
      </c>
      <c r="H89">
        <v>134296</v>
      </c>
      <c r="I89">
        <v>0</v>
      </c>
      <c r="J89">
        <v>0</v>
      </c>
      <c r="K89">
        <v>111913</v>
      </c>
      <c r="L89">
        <v>13264</v>
      </c>
      <c r="M89">
        <v>335739</v>
      </c>
      <c r="N89">
        <v>13264</v>
      </c>
      <c r="O89">
        <v>22698</v>
      </c>
      <c r="P89">
        <v>156679</v>
      </c>
      <c r="Q89">
        <v>1886532</v>
      </c>
      <c r="S89" s="2" t="s">
        <v>97</v>
      </c>
      <c r="T89" s="2" t="s">
        <v>109</v>
      </c>
      <c r="U89" s="4">
        <f t="shared" si="19"/>
        <v>6021.8630000000003</v>
      </c>
      <c r="V89" s="2" t="s">
        <v>8</v>
      </c>
      <c r="W89" t="str">
        <f t="shared" si="20"/>
        <v>popneed_heating = 2686</v>
      </c>
      <c r="X89" t="str">
        <f t="shared" si="21"/>
        <v/>
      </c>
      <c r="Y89" t="str">
        <f t="shared" si="22"/>
        <v>popneed_luxury_food = 111913</v>
      </c>
      <c r="Z89" t="str">
        <f t="shared" si="23"/>
        <v/>
      </c>
      <c r="AA89" t="str">
        <f t="shared" si="24"/>
        <v>popneed_standard_clothing = 134296</v>
      </c>
      <c r="AB89" t="str">
        <f t="shared" si="25"/>
        <v/>
      </c>
      <c r="AC89" t="str">
        <f t="shared" si="26"/>
        <v/>
      </c>
      <c r="AD89" t="str">
        <f t="shared" si="27"/>
        <v>popneed_luxury_items = 111913</v>
      </c>
      <c r="AE89" t="str">
        <f t="shared" si="28"/>
        <v>popneed_luxury_drinks = 13264</v>
      </c>
      <c r="AF89" t="str">
        <f t="shared" si="29"/>
        <v>popneed_services = 335739</v>
      </c>
      <c r="AG89" t="str">
        <f t="shared" si="30"/>
        <v>popneed_free_movement = 13264</v>
      </c>
      <c r="AH89" t="str">
        <f t="shared" si="31"/>
        <v>popneed_communication = 22698</v>
      </c>
      <c r="AI89" t="str">
        <f t="shared" si="32"/>
        <v>popneed_intoxicants = 156679</v>
      </c>
      <c r="AJ89" t="str">
        <f t="shared" si="33"/>
        <v>popneed_art = 1886532</v>
      </c>
      <c r="AK89" t="s">
        <v>9</v>
      </c>
      <c r="AL89" t="s">
        <v>9</v>
      </c>
    </row>
    <row r="90" spans="3:38" x14ac:dyDescent="0.35">
      <c r="C90">
        <v>89</v>
      </c>
      <c r="D90">
        <v>2777</v>
      </c>
      <c r="E90">
        <v>0</v>
      </c>
      <c r="F90">
        <v>126199</v>
      </c>
      <c r="G90">
        <v>0</v>
      </c>
      <c r="H90">
        <v>151439</v>
      </c>
      <c r="I90">
        <v>0</v>
      </c>
      <c r="J90">
        <v>0</v>
      </c>
      <c r="K90">
        <v>126199</v>
      </c>
      <c r="L90">
        <v>13711</v>
      </c>
      <c r="M90">
        <v>378596</v>
      </c>
      <c r="N90">
        <v>13711</v>
      </c>
      <c r="O90">
        <v>23463</v>
      </c>
      <c r="P90">
        <v>176679</v>
      </c>
      <c r="Q90">
        <v>2163406</v>
      </c>
      <c r="S90" s="2" t="s">
        <v>98</v>
      </c>
      <c r="T90" s="2" t="s">
        <v>109</v>
      </c>
      <c r="U90" s="4">
        <f t="shared" si="19"/>
        <v>6896.2359999999999</v>
      </c>
      <c r="V90" s="2" t="s">
        <v>8</v>
      </c>
      <c r="W90" t="str">
        <f t="shared" si="20"/>
        <v>popneed_heating = 2777</v>
      </c>
      <c r="X90" t="str">
        <f t="shared" si="21"/>
        <v/>
      </c>
      <c r="Y90" t="str">
        <f t="shared" si="22"/>
        <v>popneed_luxury_food = 126199</v>
      </c>
      <c r="Z90" t="str">
        <f t="shared" si="23"/>
        <v/>
      </c>
      <c r="AA90" t="str">
        <f t="shared" si="24"/>
        <v>popneed_standard_clothing = 151439</v>
      </c>
      <c r="AB90" t="str">
        <f t="shared" si="25"/>
        <v/>
      </c>
      <c r="AC90" t="str">
        <f t="shared" si="26"/>
        <v/>
      </c>
      <c r="AD90" t="str">
        <f t="shared" si="27"/>
        <v>popneed_luxury_items = 126199</v>
      </c>
      <c r="AE90" t="str">
        <f t="shared" si="28"/>
        <v>popneed_luxury_drinks = 13711</v>
      </c>
      <c r="AF90" t="str">
        <f t="shared" si="29"/>
        <v>popneed_services = 378596</v>
      </c>
      <c r="AG90" t="str">
        <f t="shared" si="30"/>
        <v>popneed_free_movement = 13711</v>
      </c>
      <c r="AH90" t="str">
        <f t="shared" si="31"/>
        <v>popneed_communication = 23463</v>
      </c>
      <c r="AI90" t="str">
        <f t="shared" si="32"/>
        <v>popneed_intoxicants = 176679</v>
      </c>
      <c r="AJ90" t="str">
        <f t="shared" si="33"/>
        <v>popneed_art = 2163406</v>
      </c>
      <c r="AK90" t="s">
        <v>9</v>
      </c>
      <c r="AL90" t="s">
        <v>9</v>
      </c>
    </row>
    <row r="91" spans="3:38" x14ac:dyDescent="0.35">
      <c r="C91">
        <v>90</v>
      </c>
      <c r="D91">
        <v>2847</v>
      </c>
      <c r="E91">
        <v>0</v>
      </c>
      <c r="F91">
        <v>142322</v>
      </c>
      <c r="G91">
        <v>0</v>
      </c>
      <c r="H91">
        <v>170786</v>
      </c>
      <c r="I91">
        <v>0</v>
      </c>
      <c r="J91">
        <v>0</v>
      </c>
      <c r="K91">
        <v>142322</v>
      </c>
      <c r="L91">
        <v>14057</v>
      </c>
      <c r="M91">
        <v>426965</v>
      </c>
      <c r="N91">
        <v>14057</v>
      </c>
      <c r="O91">
        <v>24055</v>
      </c>
      <c r="P91">
        <v>199251</v>
      </c>
      <c r="Q91">
        <v>2480464</v>
      </c>
      <c r="S91" s="2" t="s">
        <v>99</v>
      </c>
      <c r="T91" s="2" t="s">
        <v>109</v>
      </c>
      <c r="U91" s="4">
        <f t="shared" si="19"/>
        <v>7896.4709999999995</v>
      </c>
      <c r="V91" s="2" t="s">
        <v>8</v>
      </c>
      <c r="W91" t="str">
        <f t="shared" si="20"/>
        <v>popneed_heating = 2847</v>
      </c>
      <c r="X91" t="str">
        <f t="shared" si="21"/>
        <v/>
      </c>
      <c r="Y91" t="str">
        <f t="shared" si="22"/>
        <v>popneed_luxury_food = 142322</v>
      </c>
      <c r="Z91" t="str">
        <f t="shared" si="23"/>
        <v/>
      </c>
      <c r="AA91" t="str">
        <f t="shared" si="24"/>
        <v>popneed_standard_clothing = 170786</v>
      </c>
      <c r="AB91" t="str">
        <f t="shared" si="25"/>
        <v/>
      </c>
      <c r="AC91" t="str">
        <f t="shared" si="26"/>
        <v/>
      </c>
      <c r="AD91" t="str">
        <f t="shared" si="27"/>
        <v>popneed_luxury_items = 142322</v>
      </c>
      <c r="AE91" t="str">
        <f t="shared" si="28"/>
        <v>popneed_luxury_drinks = 14057</v>
      </c>
      <c r="AF91" t="str">
        <f t="shared" si="29"/>
        <v>popneed_services = 426965</v>
      </c>
      <c r="AG91" t="str">
        <f t="shared" si="30"/>
        <v>popneed_free_movement = 14057</v>
      </c>
      <c r="AH91" t="str">
        <f t="shared" si="31"/>
        <v>popneed_communication = 24055</v>
      </c>
      <c r="AI91" t="str">
        <f t="shared" si="32"/>
        <v>popneed_intoxicants = 199251</v>
      </c>
      <c r="AJ91" t="str">
        <f t="shared" si="33"/>
        <v>popneed_art = 2480464</v>
      </c>
      <c r="AK91" t="s">
        <v>9</v>
      </c>
      <c r="AL91" t="s">
        <v>9</v>
      </c>
    </row>
    <row r="92" spans="3:38" x14ac:dyDescent="0.35">
      <c r="C92">
        <v>91</v>
      </c>
      <c r="D92">
        <v>2890</v>
      </c>
      <c r="E92">
        <v>0</v>
      </c>
      <c r="F92">
        <v>160520</v>
      </c>
      <c r="G92">
        <v>0</v>
      </c>
      <c r="H92">
        <v>192624</v>
      </c>
      <c r="I92">
        <v>0</v>
      </c>
      <c r="J92">
        <v>0</v>
      </c>
      <c r="K92">
        <v>160520</v>
      </c>
      <c r="L92">
        <v>14269</v>
      </c>
      <c r="M92">
        <v>481560</v>
      </c>
      <c r="N92">
        <v>14269</v>
      </c>
      <c r="O92">
        <v>24418</v>
      </c>
      <c r="P92">
        <v>224728</v>
      </c>
      <c r="Q92">
        <v>2843492</v>
      </c>
      <c r="S92" s="2" t="s">
        <v>100</v>
      </c>
      <c r="T92" s="2" t="s">
        <v>109</v>
      </c>
      <c r="U92" s="4">
        <f t="shared" si="19"/>
        <v>9040.5740000000005</v>
      </c>
      <c r="V92" s="2" t="s">
        <v>8</v>
      </c>
      <c r="W92" t="str">
        <f t="shared" si="20"/>
        <v>popneed_heating = 2890</v>
      </c>
      <c r="X92" t="str">
        <f t="shared" si="21"/>
        <v/>
      </c>
      <c r="Y92" t="str">
        <f t="shared" si="22"/>
        <v>popneed_luxury_food = 160520</v>
      </c>
      <c r="Z92" t="str">
        <f t="shared" si="23"/>
        <v/>
      </c>
      <c r="AA92" t="str">
        <f t="shared" si="24"/>
        <v>popneed_standard_clothing = 192624</v>
      </c>
      <c r="AB92" t="str">
        <f t="shared" si="25"/>
        <v/>
      </c>
      <c r="AC92" t="str">
        <f t="shared" si="26"/>
        <v/>
      </c>
      <c r="AD92" t="str">
        <f t="shared" si="27"/>
        <v>popneed_luxury_items = 160520</v>
      </c>
      <c r="AE92" t="str">
        <f t="shared" si="28"/>
        <v>popneed_luxury_drinks = 14269</v>
      </c>
      <c r="AF92" t="str">
        <f t="shared" si="29"/>
        <v>popneed_services = 481560</v>
      </c>
      <c r="AG92" t="str">
        <f t="shared" si="30"/>
        <v>popneed_free_movement = 14269</v>
      </c>
      <c r="AH92" t="str">
        <f t="shared" si="31"/>
        <v>popneed_communication = 24418</v>
      </c>
      <c r="AI92" t="str">
        <f t="shared" si="32"/>
        <v>popneed_intoxicants = 224728</v>
      </c>
      <c r="AJ92" t="str">
        <f t="shared" si="33"/>
        <v>popneed_art = 2843492</v>
      </c>
      <c r="AK92" t="s">
        <v>9</v>
      </c>
      <c r="AL92" t="s">
        <v>9</v>
      </c>
    </row>
    <row r="93" spans="3:38" x14ac:dyDescent="0.35">
      <c r="C93">
        <v>92</v>
      </c>
      <c r="D93">
        <v>2897</v>
      </c>
      <c r="E93">
        <v>0</v>
      </c>
      <c r="F93">
        <v>181062</v>
      </c>
      <c r="G93">
        <v>0</v>
      </c>
      <c r="H93">
        <v>217274</v>
      </c>
      <c r="I93">
        <v>0</v>
      </c>
      <c r="J93">
        <v>0</v>
      </c>
      <c r="K93">
        <v>181062</v>
      </c>
      <c r="L93">
        <v>14307</v>
      </c>
      <c r="M93">
        <v>543185</v>
      </c>
      <c r="N93">
        <v>14307</v>
      </c>
      <c r="O93">
        <v>24482</v>
      </c>
      <c r="P93">
        <v>253486</v>
      </c>
      <c r="Q93">
        <v>3259106</v>
      </c>
      <c r="S93" s="2" t="s">
        <v>101</v>
      </c>
      <c r="T93" s="2" t="s">
        <v>109</v>
      </c>
      <c r="U93" s="4">
        <f t="shared" si="19"/>
        <v>10349.117</v>
      </c>
      <c r="V93" s="2" t="s">
        <v>8</v>
      </c>
      <c r="W93" t="str">
        <f t="shared" si="20"/>
        <v>popneed_heating = 2897</v>
      </c>
      <c r="X93" t="str">
        <f t="shared" si="21"/>
        <v/>
      </c>
      <c r="Y93" t="str">
        <f t="shared" si="22"/>
        <v>popneed_luxury_food = 181062</v>
      </c>
      <c r="Z93" t="str">
        <f t="shared" si="23"/>
        <v/>
      </c>
      <c r="AA93" t="str">
        <f t="shared" si="24"/>
        <v>popneed_standard_clothing = 217274</v>
      </c>
      <c r="AB93" t="str">
        <f t="shared" si="25"/>
        <v/>
      </c>
      <c r="AC93" t="str">
        <f t="shared" si="26"/>
        <v/>
      </c>
      <c r="AD93" t="str">
        <f t="shared" si="27"/>
        <v>popneed_luxury_items = 181062</v>
      </c>
      <c r="AE93" t="str">
        <f t="shared" si="28"/>
        <v>popneed_luxury_drinks = 14307</v>
      </c>
      <c r="AF93" t="str">
        <f t="shared" si="29"/>
        <v>popneed_services = 543185</v>
      </c>
      <c r="AG93" t="str">
        <f t="shared" si="30"/>
        <v>popneed_free_movement = 14307</v>
      </c>
      <c r="AH93" t="str">
        <f t="shared" si="31"/>
        <v>popneed_communication = 24482</v>
      </c>
      <c r="AI93" t="str">
        <f t="shared" si="32"/>
        <v>popneed_intoxicants = 253486</v>
      </c>
      <c r="AJ93" t="str">
        <f t="shared" si="33"/>
        <v>popneed_art = 3259106</v>
      </c>
      <c r="AK93" t="s">
        <v>9</v>
      </c>
      <c r="AL93" t="s">
        <v>9</v>
      </c>
    </row>
    <row r="94" spans="3:38" x14ac:dyDescent="0.35">
      <c r="C94">
        <v>93</v>
      </c>
      <c r="D94">
        <v>2860</v>
      </c>
      <c r="E94">
        <v>0</v>
      </c>
      <c r="F94">
        <v>204251</v>
      </c>
      <c r="G94">
        <v>0</v>
      </c>
      <c r="H94">
        <v>245101</v>
      </c>
      <c r="I94">
        <v>0</v>
      </c>
      <c r="J94">
        <v>0</v>
      </c>
      <c r="K94">
        <v>204251</v>
      </c>
      <c r="L94">
        <v>14122</v>
      </c>
      <c r="M94">
        <v>612752</v>
      </c>
      <c r="N94">
        <v>14122</v>
      </c>
      <c r="O94">
        <v>24165</v>
      </c>
      <c r="P94">
        <v>285951</v>
      </c>
      <c r="Q94">
        <v>3734865</v>
      </c>
      <c r="S94" s="2" t="s">
        <v>102</v>
      </c>
      <c r="T94" s="2" t="s">
        <v>109</v>
      </c>
      <c r="U94" s="4">
        <f t="shared" si="19"/>
        <v>11845.591</v>
      </c>
      <c r="V94" s="2" t="s">
        <v>8</v>
      </c>
      <c r="W94" t="str">
        <f t="shared" si="20"/>
        <v>popneed_heating = 2860</v>
      </c>
      <c r="X94" t="str">
        <f t="shared" si="21"/>
        <v/>
      </c>
      <c r="Y94" t="str">
        <f t="shared" si="22"/>
        <v>popneed_luxury_food = 204251</v>
      </c>
      <c r="Z94" t="str">
        <f t="shared" si="23"/>
        <v/>
      </c>
      <c r="AA94" t="str">
        <f t="shared" si="24"/>
        <v>popneed_standard_clothing = 245101</v>
      </c>
      <c r="AB94" t="str">
        <f t="shared" si="25"/>
        <v/>
      </c>
      <c r="AC94" t="str">
        <f t="shared" si="26"/>
        <v/>
      </c>
      <c r="AD94" t="str">
        <f t="shared" si="27"/>
        <v>popneed_luxury_items = 204251</v>
      </c>
      <c r="AE94" t="str">
        <f t="shared" si="28"/>
        <v>popneed_luxury_drinks = 14122</v>
      </c>
      <c r="AF94" t="str">
        <f t="shared" si="29"/>
        <v>popneed_services = 612752</v>
      </c>
      <c r="AG94" t="str">
        <f t="shared" si="30"/>
        <v>popneed_free_movement = 14122</v>
      </c>
      <c r="AH94" t="str">
        <f t="shared" si="31"/>
        <v>popneed_communication = 24165</v>
      </c>
      <c r="AI94" t="str">
        <f t="shared" si="32"/>
        <v>popneed_intoxicants = 285951</v>
      </c>
      <c r="AJ94" t="str">
        <f t="shared" si="33"/>
        <v>popneed_art = 3734865</v>
      </c>
      <c r="AK94" t="s">
        <v>9</v>
      </c>
      <c r="AL94" t="s">
        <v>9</v>
      </c>
    </row>
    <row r="95" spans="3:38" x14ac:dyDescent="0.35">
      <c r="C95">
        <v>94</v>
      </c>
      <c r="D95">
        <v>2766</v>
      </c>
      <c r="E95">
        <v>0</v>
      </c>
      <c r="F95">
        <v>230430</v>
      </c>
      <c r="G95">
        <v>0</v>
      </c>
      <c r="H95">
        <v>276516</v>
      </c>
      <c r="I95">
        <v>0</v>
      </c>
      <c r="J95">
        <v>0</v>
      </c>
      <c r="K95">
        <v>230430</v>
      </c>
      <c r="L95">
        <v>13656</v>
      </c>
      <c r="M95">
        <v>691290</v>
      </c>
      <c r="N95">
        <v>13656</v>
      </c>
      <c r="O95">
        <v>23368</v>
      </c>
      <c r="P95">
        <v>322602</v>
      </c>
      <c r="Q95">
        <v>4279410</v>
      </c>
      <c r="S95" s="2" t="s">
        <v>103</v>
      </c>
      <c r="T95" s="2" t="s">
        <v>109</v>
      </c>
      <c r="U95" s="4">
        <f t="shared" si="19"/>
        <v>13556.832</v>
      </c>
      <c r="V95" s="2" t="s">
        <v>8</v>
      </c>
      <c r="W95" t="str">
        <f t="shared" si="20"/>
        <v>popneed_heating = 2766</v>
      </c>
      <c r="X95" t="str">
        <f t="shared" si="21"/>
        <v/>
      </c>
      <c r="Y95" t="str">
        <f t="shared" si="22"/>
        <v>popneed_luxury_food = 230430</v>
      </c>
      <c r="Z95" t="str">
        <f t="shared" si="23"/>
        <v/>
      </c>
      <c r="AA95" t="str">
        <f t="shared" si="24"/>
        <v>popneed_standard_clothing = 276516</v>
      </c>
      <c r="AB95" t="str">
        <f t="shared" si="25"/>
        <v/>
      </c>
      <c r="AC95" t="str">
        <f t="shared" si="26"/>
        <v/>
      </c>
      <c r="AD95" t="str">
        <f t="shared" si="27"/>
        <v>popneed_luxury_items = 230430</v>
      </c>
      <c r="AE95" t="str">
        <f t="shared" si="28"/>
        <v>popneed_luxury_drinks = 13656</v>
      </c>
      <c r="AF95" t="str">
        <f t="shared" si="29"/>
        <v>popneed_services = 691290</v>
      </c>
      <c r="AG95" t="str">
        <f t="shared" si="30"/>
        <v>popneed_free_movement = 13656</v>
      </c>
      <c r="AH95" t="str">
        <f t="shared" si="31"/>
        <v>popneed_communication = 23368</v>
      </c>
      <c r="AI95" t="str">
        <f t="shared" si="32"/>
        <v>popneed_intoxicants = 322602</v>
      </c>
      <c r="AJ95" t="str">
        <f t="shared" si="33"/>
        <v>popneed_art = 4279410</v>
      </c>
      <c r="AK95" t="s">
        <v>9</v>
      </c>
      <c r="AL95" t="s">
        <v>9</v>
      </c>
    </row>
    <row r="96" spans="3:38" x14ac:dyDescent="0.35">
      <c r="C96">
        <v>95</v>
      </c>
      <c r="D96">
        <v>2600</v>
      </c>
      <c r="E96">
        <v>0</v>
      </c>
      <c r="F96">
        <v>259988</v>
      </c>
      <c r="G96">
        <v>0</v>
      </c>
      <c r="H96">
        <v>311985</v>
      </c>
      <c r="I96">
        <v>0</v>
      </c>
      <c r="J96">
        <v>0</v>
      </c>
      <c r="K96">
        <v>259988</v>
      </c>
      <c r="L96">
        <v>12839</v>
      </c>
      <c r="M96">
        <v>779963</v>
      </c>
      <c r="N96">
        <v>12839</v>
      </c>
      <c r="O96">
        <v>21971</v>
      </c>
      <c r="P96">
        <v>363983</v>
      </c>
      <c r="Q96">
        <v>4902619</v>
      </c>
      <c r="S96" s="2" t="s">
        <v>104</v>
      </c>
      <c r="T96" s="2" t="s">
        <v>109</v>
      </c>
      <c r="U96" s="4">
        <f t="shared" si="19"/>
        <v>15513.498</v>
      </c>
      <c r="V96" s="2" t="s">
        <v>8</v>
      </c>
      <c r="W96" t="str">
        <f t="shared" si="20"/>
        <v>popneed_heating = 2600</v>
      </c>
      <c r="X96" t="str">
        <f t="shared" si="21"/>
        <v/>
      </c>
      <c r="Y96" t="str">
        <f t="shared" si="22"/>
        <v>popneed_luxury_food = 259988</v>
      </c>
      <c r="Z96" t="str">
        <f t="shared" si="23"/>
        <v/>
      </c>
      <c r="AA96" t="str">
        <f t="shared" si="24"/>
        <v>popneed_standard_clothing = 311985</v>
      </c>
      <c r="AB96" t="str">
        <f t="shared" si="25"/>
        <v/>
      </c>
      <c r="AC96" t="str">
        <f t="shared" si="26"/>
        <v/>
      </c>
      <c r="AD96" t="str">
        <f t="shared" si="27"/>
        <v>popneed_luxury_items = 259988</v>
      </c>
      <c r="AE96" t="str">
        <f t="shared" si="28"/>
        <v>popneed_luxury_drinks = 12839</v>
      </c>
      <c r="AF96" t="str">
        <f t="shared" si="29"/>
        <v>popneed_services = 779963</v>
      </c>
      <c r="AG96" t="str">
        <f t="shared" si="30"/>
        <v>popneed_free_movement = 12839</v>
      </c>
      <c r="AH96" t="str">
        <f t="shared" si="31"/>
        <v>popneed_communication = 21971</v>
      </c>
      <c r="AI96" t="str">
        <f t="shared" si="32"/>
        <v>popneed_intoxicants = 363983</v>
      </c>
      <c r="AJ96" t="str">
        <f t="shared" si="33"/>
        <v>popneed_art = 4902619</v>
      </c>
      <c r="AK96" t="s">
        <v>9</v>
      </c>
      <c r="AL96" t="s">
        <v>9</v>
      </c>
    </row>
    <row r="97" spans="3:38" x14ac:dyDescent="0.35">
      <c r="C97">
        <v>96</v>
      </c>
      <c r="D97">
        <v>2347</v>
      </c>
      <c r="E97">
        <v>0</v>
      </c>
      <c r="F97">
        <v>293362</v>
      </c>
      <c r="G97">
        <v>0</v>
      </c>
      <c r="H97">
        <v>352034</v>
      </c>
      <c r="I97">
        <v>0</v>
      </c>
      <c r="J97">
        <v>0</v>
      </c>
      <c r="K97">
        <v>293362</v>
      </c>
      <c r="L97">
        <v>11590</v>
      </c>
      <c r="M97">
        <v>880085</v>
      </c>
      <c r="N97">
        <v>11590</v>
      </c>
      <c r="O97">
        <v>19833</v>
      </c>
      <c r="P97">
        <v>410707</v>
      </c>
      <c r="Q97">
        <v>5615779</v>
      </c>
      <c r="S97" s="2" t="s">
        <v>105</v>
      </c>
      <c r="T97" s="2" t="s">
        <v>109</v>
      </c>
      <c r="U97" s="4">
        <f t="shared" si="19"/>
        <v>17750.601999999999</v>
      </c>
      <c r="V97" s="2" t="s">
        <v>8</v>
      </c>
      <c r="W97" t="str">
        <f t="shared" si="20"/>
        <v>popneed_heating = 2347</v>
      </c>
      <c r="X97" t="str">
        <f t="shared" si="21"/>
        <v/>
      </c>
      <c r="Y97" t="str">
        <f t="shared" si="22"/>
        <v>popneed_luxury_food = 293362</v>
      </c>
      <c r="Z97" t="str">
        <f t="shared" si="23"/>
        <v/>
      </c>
      <c r="AA97" t="str">
        <f t="shared" si="24"/>
        <v>popneed_standard_clothing = 352034</v>
      </c>
      <c r="AB97" t="str">
        <f t="shared" si="25"/>
        <v/>
      </c>
      <c r="AC97" t="str">
        <f t="shared" si="26"/>
        <v/>
      </c>
      <c r="AD97" t="str">
        <f t="shared" si="27"/>
        <v>popneed_luxury_items = 293362</v>
      </c>
      <c r="AE97" t="str">
        <f t="shared" si="28"/>
        <v>popneed_luxury_drinks = 11590</v>
      </c>
      <c r="AF97" t="str">
        <f t="shared" si="29"/>
        <v>popneed_services = 880085</v>
      </c>
      <c r="AG97" t="str">
        <f t="shared" si="30"/>
        <v>popneed_free_movement = 11590</v>
      </c>
      <c r="AH97" t="str">
        <f t="shared" si="31"/>
        <v>popneed_communication = 19833</v>
      </c>
      <c r="AI97" t="str">
        <f t="shared" si="32"/>
        <v>popneed_intoxicants = 410707</v>
      </c>
      <c r="AJ97" t="str">
        <f t="shared" si="33"/>
        <v>popneed_art = 5615779</v>
      </c>
      <c r="AK97" t="s">
        <v>9</v>
      </c>
      <c r="AL97" t="s">
        <v>9</v>
      </c>
    </row>
    <row r="98" spans="3:38" x14ac:dyDescent="0.35">
      <c r="C98">
        <v>97</v>
      </c>
      <c r="D98">
        <v>1987</v>
      </c>
      <c r="E98">
        <v>0</v>
      </c>
      <c r="F98">
        <v>331048</v>
      </c>
      <c r="G98">
        <v>0</v>
      </c>
      <c r="H98">
        <v>397258</v>
      </c>
      <c r="I98">
        <v>0</v>
      </c>
      <c r="J98">
        <v>0</v>
      </c>
      <c r="K98">
        <v>331048</v>
      </c>
      <c r="L98">
        <v>9809</v>
      </c>
      <c r="M98">
        <v>993144</v>
      </c>
      <c r="N98">
        <v>9809</v>
      </c>
      <c r="O98">
        <v>16786</v>
      </c>
      <c r="P98">
        <v>463468</v>
      </c>
      <c r="Q98">
        <v>6431788</v>
      </c>
      <c r="S98" s="2" t="s">
        <v>106</v>
      </c>
      <c r="T98" s="2" t="s">
        <v>109</v>
      </c>
      <c r="U98" s="4">
        <f t="shared" si="19"/>
        <v>20308.126</v>
      </c>
      <c r="V98" s="2" t="s">
        <v>8</v>
      </c>
      <c r="W98" t="str">
        <f t="shared" si="20"/>
        <v>popneed_heating = 1987</v>
      </c>
      <c r="X98" t="str">
        <f t="shared" si="21"/>
        <v/>
      </c>
      <c r="Y98" t="str">
        <f t="shared" si="22"/>
        <v>popneed_luxury_food = 331048</v>
      </c>
      <c r="Z98" t="str">
        <f t="shared" si="23"/>
        <v/>
      </c>
      <c r="AA98" t="str">
        <f t="shared" si="24"/>
        <v>popneed_standard_clothing = 397258</v>
      </c>
      <c r="AB98" t="str">
        <f t="shared" si="25"/>
        <v/>
      </c>
      <c r="AC98" t="str">
        <f t="shared" si="26"/>
        <v/>
      </c>
      <c r="AD98" t="str">
        <f t="shared" si="27"/>
        <v>popneed_luxury_items = 331048</v>
      </c>
      <c r="AE98" t="str">
        <f t="shared" si="28"/>
        <v>popneed_luxury_drinks = 9809</v>
      </c>
      <c r="AF98" t="str">
        <f t="shared" si="29"/>
        <v>popneed_services = 993144</v>
      </c>
      <c r="AG98" t="str">
        <f t="shared" si="30"/>
        <v>popneed_free_movement = 9809</v>
      </c>
      <c r="AH98" t="str">
        <f t="shared" si="31"/>
        <v>popneed_communication = 16786</v>
      </c>
      <c r="AI98" t="str">
        <f t="shared" si="32"/>
        <v>popneed_intoxicants = 463468</v>
      </c>
      <c r="AJ98" t="str">
        <f t="shared" si="33"/>
        <v>popneed_art = 6431788</v>
      </c>
      <c r="AK98" t="s">
        <v>9</v>
      </c>
      <c r="AL98" t="s">
        <v>9</v>
      </c>
    </row>
    <row r="99" spans="3:38" x14ac:dyDescent="0.35">
      <c r="C99">
        <v>98</v>
      </c>
      <c r="D99">
        <v>1495</v>
      </c>
      <c r="E99">
        <v>0</v>
      </c>
      <c r="F99">
        <v>373607</v>
      </c>
      <c r="G99">
        <v>0</v>
      </c>
      <c r="H99">
        <v>448328</v>
      </c>
      <c r="I99">
        <v>0</v>
      </c>
      <c r="J99">
        <v>0</v>
      </c>
      <c r="K99">
        <v>373607</v>
      </c>
      <c r="L99">
        <v>7380</v>
      </c>
      <c r="M99">
        <v>1120820</v>
      </c>
      <c r="N99">
        <v>7380</v>
      </c>
      <c r="O99">
        <v>12629</v>
      </c>
      <c r="P99">
        <v>523050</v>
      </c>
      <c r="Q99">
        <v>7365385</v>
      </c>
      <c r="S99" s="2" t="s">
        <v>107</v>
      </c>
      <c r="T99" s="2" t="s">
        <v>109</v>
      </c>
      <c r="U99" s="4">
        <f t="shared" si="19"/>
        <v>23231.735000000001</v>
      </c>
      <c r="V99" s="2" t="s">
        <v>8</v>
      </c>
      <c r="W99" t="str">
        <f t="shared" si="20"/>
        <v>popneed_heating = 1495</v>
      </c>
      <c r="X99" t="str">
        <f t="shared" si="21"/>
        <v/>
      </c>
      <c r="Y99" t="str">
        <f t="shared" si="22"/>
        <v>popneed_luxury_food = 373607</v>
      </c>
      <c r="Z99" t="str">
        <f t="shared" si="23"/>
        <v/>
      </c>
      <c r="AA99" t="str">
        <f t="shared" si="24"/>
        <v>popneed_standard_clothing = 448328</v>
      </c>
      <c r="AB99" t="str">
        <f t="shared" si="25"/>
        <v/>
      </c>
      <c r="AC99" t="str">
        <f t="shared" si="26"/>
        <v/>
      </c>
      <c r="AD99" t="str">
        <f t="shared" si="27"/>
        <v>popneed_luxury_items = 373607</v>
      </c>
      <c r="AE99" t="str">
        <f t="shared" si="28"/>
        <v>popneed_luxury_drinks = 7380</v>
      </c>
      <c r="AF99" t="str">
        <f t="shared" si="29"/>
        <v>popneed_services = 1120820</v>
      </c>
      <c r="AG99" t="str">
        <f t="shared" si="30"/>
        <v>popneed_free_movement = 7380</v>
      </c>
      <c r="AH99" t="str">
        <f t="shared" si="31"/>
        <v>popneed_communication = 12629</v>
      </c>
      <c r="AI99" t="str">
        <f t="shared" si="32"/>
        <v>popneed_intoxicants = 523050</v>
      </c>
      <c r="AJ99" t="str">
        <f t="shared" si="33"/>
        <v>popneed_art = 7365385</v>
      </c>
      <c r="AK99" t="s">
        <v>9</v>
      </c>
      <c r="AL99" t="s">
        <v>9</v>
      </c>
    </row>
    <row r="100" spans="3:38" x14ac:dyDescent="0.35">
      <c r="C100">
        <v>99</v>
      </c>
      <c r="D100">
        <v>844</v>
      </c>
      <c r="E100">
        <v>0</v>
      </c>
      <c r="F100">
        <v>421671</v>
      </c>
      <c r="G100">
        <v>0</v>
      </c>
      <c r="H100">
        <v>506005</v>
      </c>
      <c r="I100">
        <v>0</v>
      </c>
      <c r="J100">
        <v>0</v>
      </c>
      <c r="K100">
        <v>421671</v>
      </c>
      <c r="L100">
        <v>4165</v>
      </c>
      <c r="M100">
        <v>1265012</v>
      </c>
      <c r="N100">
        <v>4165</v>
      </c>
      <c r="O100">
        <v>7127</v>
      </c>
      <c r="P100">
        <v>590339</v>
      </c>
      <c r="Q100">
        <v>8433411</v>
      </c>
      <c r="S100" s="2" t="s">
        <v>108</v>
      </c>
      <c r="T100" s="2" t="s">
        <v>109</v>
      </c>
      <c r="U100" s="4">
        <f t="shared" si="19"/>
        <v>26573.575000000001</v>
      </c>
      <c r="V100" s="2" t="s">
        <v>8</v>
      </c>
      <c r="W100" t="str">
        <f t="shared" si="20"/>
        <v>popneed_heating = 844</v>
      </c>
      <c r="X100" t="str">
        <f t="shared" si="21"/>
        <v/>
      </c>
      <c r="Y100" t="str">
        <f t="shared" si="22"/>
        <v>popneed_luxury_food = 421671</v>
      </c>
      <c r="Z100" t="str">
        <f t="shared" si="23"/>
        <v/>
      </c>
      <c r="AA100" t="str">
        <f t="shared" si="24"/>
        <v>popneed_standard_clothing = 506005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421671</v>
      </c>
      <c r="AE100" t="str">
        <f t="shared" si="28"/>
        <v>popneed_luxury_drinks = 4165</v>
      </c>
      <c r="AF100" t="str">
        <f t="shared" si="29"/>
        <v>popneed_services = 1265012</v>
      </c>
      <c r="AG100" t="str">
        <f t="shared" si="30"/>
        <v>popneed_free_movement = 4165</v>
      </c>
      <c r="AH100" t="str">
        <f t="shared" si="31"/>
        <v>popneed_communication = 7127</v>
      </c>
      <c r="AI100" t="str">
        <f t="shared" si="32"/>
        <v>popneed_intoxicants = 590339</v>
      </c>
      <c r="AJ100" t="str">
        <f t="shared" si="33"/>
        <v>popneed_art = 8433411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权重表</vt:lpstr>
      <vt:lpstr>需求表</vt:lpstr>
      <vt:lpstr>代码化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2023-11-22T16:38:10Z</dcterms:modified>
</cp:coreProperties>
</file>