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p\Documents\Paradox Interactive\Victoria 3\mod\BreakOut_Breed\common\buy_packages\"/>
    </mc:Choice>
  </mc:AlternateContent>
  <xr:revisionPtr revIDLastSave="0" documentId="13_ncr:1_{5A819EB1-79BD-49DF-AD82-D9A07769C8E7}" xr6:coauthVersionLast="47" xr6:coauthVersionMax="47" xr10:uidLastSave="{00000000-0000-0000-0000-000000000000}"/>
  <bookViews>
    <workbookView xWindow="-103" yWindow="-103" windowWidth="22149" windowHeight="11829" activeTab="4" xr2:uid="{00000000-000D-0000-FFFF-FFFF00000000}"/>
  </bookViews>
  <sheets>
    <sheet name="权重表" sheetId="8" r:id="rId1"/>
    <sheet name="需求表" sheetId="9" r:id="rId2"/>
    <sheet name="代码化" sheetId="10" r:id="rId3"/>
    <sheet name="阶梯权重表" sheetId="12" r:id="rId4"/>
    <sheet name="阶梯代码化 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1" l="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2" i="11"/>
  <c r="AE2" i="11"/>
  <c r="Y2" i="11"/>
  <c r="R9" i="12"/>
  <c r="R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8" i="12"/>
  <c r="R10" i="12"/>
  <c r="R11" i="12"/>
  <c r="R12" i="12"/>
  <c r="S12" i="12" s="1"/>
  <c r="R13" i="12"/>
  <c r="R14" i="12"/>
  <c r="R15" i="12"/>
  <c r="R16" i="12"/>
  <c r="S16" i="12" s="1"/>
  <c r="R17" i="12"/>
  <c r="R18" i="12"/>
  <c r="R19" i="12"/>
  <c r="R20" i="12"/>
  <c r="S20" i="12" s="1"/>
  <c r="R21" i="12"/>
  <c r="S21" i="12" s="1"/>
  <c r="R22" i="12"/>
  <c r="S22" i="12" s="1"/>
  <c r="R23" i="12"/>
  <c r="S23" i="12" s="1"/>
  <c r="R24" i="12"/>
  <c r="R25" i="12"/>
  <c r="S25" i="12" s="1"/>
  <c r="R26" i="12"/>
  <c r="R27" i="12"/>
  <c r="R28" i="12"/>
  <c r="R29" i="12"/>
  <c r="S30" i="12" s="1"/>
  <c r="R30" i="12"/>
  <c r="R31" i="12"/>
  <c r="S31" i="12" s="1"/>
  <c r="R32" i="12"/>
  <c r="R33" i="12"/>
  <c r="R34" i="12"/>
  <c r="R35" i="12"/>
  <c r="R36" i="12"/>
  <c r="S36" i="12" s="1"/>
  <c r="R37" i="12"/>
  <c r="R38" i="12"/>
  <c r="R39" i="12"/>
  <c r="R40" i="12"/>
  <c r="S40" i="12" s="1"/>
  <c r="R41" i="12"/>
  <c r="S41" i="12" s="1"/>
  <c r="R42" i="12"/>
  <c r="S42" i="12" s="1"/>
  <c r="R43" i="12"/>
  <c r="S43" i="12" s="1"/>
  <c r="R44" i="12"/>
  <c r="S44" i="12" s="1"/>
  <c r="R45" i="12"/>
  <c r="S45" i="12" s="1"/>
  <c r="R46" i="12"/>
  <c r="R47" i="12"/>
  <c r="S47" i="12" s="1"/>
  <c r="R48" i="12"/>
  <c r="R49" i="12"/>
  <c r="R50" i="12"/>
  <c r="R51" i="12"/>
  <c r="R52" i="12"/>
  <c r="R53" i="12"/>
  <c r="R54" i="12"/>
  <c r="R55" i="12"/>
  <c r="R56" i="12"/>
  <c r="S56" i="12" s="1"/>
  <c r="R57" i="12"/>
  <c r="R58" i="12"/>
  <c r="R59" i="12"/>
  <c r="R60" i="12"/>
  <c r="S60" i="12" s="1"/>
  <c r="R61" i="12"/>
  <c r="S61" i="12" s="1"/>
  <c r="R62" i="12"/>
  <c r="S62" i="12" s="1"/>
  <c r="R63" i="12"/>
  <c r="S63" i="12" s="1"/>
  <c r="R64" i="12"/>
  <c r="S64" i="12" s="1"/>
  <c r="R65" i="12"/>
  <c r="S65" i="12" s="1"/>
  <c r="R66" i="12"/>
  <c r="R67" i="12"/>
  <c r="R68" i="12"/>
  <c r="R69" i="12"/>
  <c r="R70" i="12"/>
  <c r="R71" i="12"/>
  <c r="S71" i="12" s="1"/>
  <c r="R72" i="12"/>
  <c r="S72" i="12" s="1"/>
  <c r="R73" i="12"/>
  <c r="S73" i="12" s="1"/>
  <c r="R74" i="12"/>
  <c r="R75" i="12"/>
  <c r="R76" i="12"/>
  <c r="R77" i="12"/>
  <c r="R78" i="12"/>
  <c r="R79" i="12"/>
  <c r="R80" i="12"/>
  <c r="S80" i="12" s="1"/>
  <c r="R81" i="12"/>
  <c r="S81" i="12" s="1"/>
  <c r="R82" i="12"/>
  <c r="S82" i="12" s="1"/>
  <c r="R83" i="12"/>
  <c r="S83" i="12" s="1"/>
  <c r="R84" i="12"/>
  <c r="R85" i="12"/>
  <c r="S85" i="12" s="1"/>
  <c r="R86" i="12"/>
  <c r="R87" i="12"/>
  <c r="S87" i="12" s="1"/>
  <c r="R88" i="12"/>
  <c r="R89" i="12"/>
  <c r="S90" i="12" s="1"/>
  <c r="R90" i="12"/>
  <c r="R91" i="12"/>
  <c r="R92" i="12"/>
  <c r="R93" i="12"/>
  <c r="R94" i="12"/>
  <c r="R95" i="12"/>
  <c r="R96" i="12"/>
  <c r="S96" i="12" s="1"/>
  <c r="R97" i="12"/>
  <c r="R98" i="12"/>
  <c r="R99" i="12"/>
  <c r="R100" i="12"/>
  <c r="R101" i="12"/>
  <c r="S101" i="12" s="1"/>
  <c r="R102" i="12"/>
  <c r="S102" i="12" s="1"/>
  <c r="R103" i="12"/>
  <c r="S103" i="12" s="1"/>
  <c r="R104" i="12"/>
  <c r="R105" i="12"/>
  <c r="S105" i="12" s="1"/>
  <c r="R106" i="12"/>
  <c r="S106" i="12" s="1"/>
  <c r="S8" i="12"/>
  <c r="S11" i="12"/>
  <c r="V2" i="11"/>
  <c r="X2" i="11"/>
  <c r="Z2" i="11"/>
  <c r="AA2" i="11"/>
  <c r="AB2" i="11"/>
  <c r="AC2" i="11"/>
  <c r="AD2" i="11"/>
  <c r="AF2" i="11"/>
  <c r="AG2" i="11"/>
  <c r="V3" i="11"/>
  <c r="X3" i="11"/>
  <c r="Y3" i="11"/>
  <c r="Z3" i="11"/>
  <c r="AA3" i="11"/>
  <c r="AB3" i="11"/>
  <c r="AC3" i="11"/>
  <c r="AD3" i="11"/>
  <c r="AE3" i="11"/>
  <c r="AF3" i="11"/>
  <c r="AG3" i="11"/>
  <c r="V4" i="11"/>
  <c r="X4" i="11"/>
  <c r="Y4" i="11"/>
  <c r="Z4" i="11"/>
  <c r="AA4" i="11"/>
  <c r="AB4" i="11"/>
  <c r="AC4" i="11"/>
  <c r="AD4" i="11"/>
  <c r="AE4" i="11"/>
  <c r="AF4" i="11"/>
  <c r="AG4" i="11"/>
  <c r="V5" i="11"/>
  <c r="X5" i="11"/>
  <c r="Y5" i="11"/>
  <c r="Z5" i="11"/>
  <c r="AA5" i="11"/>
  <c r="AB5" i="11"/>
  <c r="AC5" i="11"/>
  <c r="AD5" i="11"/>
  <c r="AE5" i="11"/>
  <c r="AF5" i="11"/>
  <c r="AG5" i="11"/>
  <c r="V6" i="11"/>
  <c r="X6" i="11"/>
  <c r="Y6" i="11"/>
  <c r="Z6" i="11"/>
  <c r="AA6" i="11"/>
  <c r="AB6" i="11"/>
  <c r="AC6" i="11"/>
  <c r="AD6" i="11"/>
  <c r="AE6" i="11"/>
  <c r="AF6" i="11"/>
  <c r="AG6" i="11"/>
  <c r="V7" i="11"/>
  <c r="X7" i="11"/>
  <c r="Y7" i="11"/>
  <c r="Z7" i="11"/>
  <c r="AA7" i="11"/>
  <c r="AB7" i="11"/>
  <c r="AC7" i="11"/>
  <c r="AD7" i="11"/>
  <c r="AE7" i="11"/>
  <c r="AF7" i="11"/>
  <c r="AG7" i="11"/>
  <c r="V8" i="11"/>
  <c r="X8" i="11"/>
  <c r="Y8" i="11"/>
  <c r="Z8" i="11"/>
  <c r="AA8" i="11"/>
  <c r="AB8" i="11"/>
  <c r="AC8" i="11"/>
  <c r="AD8" i="11"/>
  <c r="AE8" i="11"/>
  <c r="AF8" i="11"/>
  <c r="AG8" i="11"/>
  <c r="V9" i="11"/>
  <c r="X9" i="11"/>
  <c r="Y9" i="11"/>
  <c r="Z9" i="11"/>
  <c r="AA9" i="11"/>
  <c r="AB9" i="11"/>
  <c r="AC9" i="11"/>
  <c r="AD9" i="11"/>
  <c r="AE9" i="11"/>
  <c r="AF9" i="11"/>
  <c r="AG9" i="11"/>
  <c r="V10" i="11"/>
  <c r="X10" i="11"/>
  <c r="Y10" i="11"/>
  <c r="Z10" i="11"/>
  <c r="AA10" i="11"/>
  <c r="AB10" i="11"/>
  <c r="AC10" i="11"/>
  <c r="AD10" i="11"/>
  <c r="AE10" i="11"/>
  <c r="AF10" i="11"/>
  <c r="AG10" i="11"/>
  <c r="V11" i="11"/>
  <c r="X11" i="11"/>
  <c r="Y11" i="11"/>
  <c r="Z11" i="11"/>
  <c r="AA11" i="11"/>
  <c r="AB11" i="11"/>
  <c r="AC11" i="11"/>
  <c r="AD11" i="11"/>
  <c r="AE11" i="11"/>
  <c r="AF11" i="11"/>
  <c r="AG11" i="11"/>
  <c r="V12" i="11"/>
  <c r="X12" i="11"/>
  <c r="Y12" i="11"/>
  <c r="Z12" i="11"/>
  <c r="AA12" i="11"/>
  <c r="AB12" i="11"/>
  <c r="AC12" i="11"/>
  <c r="AD12" i="11"/>
  <c r="AE12" i="11"/>
  <c r="AF12" i="11"/>
  <c r="AG12" i="11"/>
  <c r="V13" i="11"/>
  <c r="X13" i="11"/>
  <c r="Y13" i="11"/>
  <c r="Z13" i="11"/>
  <c r="AA13" i="11"/>
  <c r="AB13" i="11"/>
  <c r="AC13" i="11"/>
  <c r="AD13" i="11"/>
  <c r="AE13" i="11"/>
  <c r="AF13" i="11"/>
  <c r="AG13" i="11"/>
  <c r="V14" i="11"/>
  <c r="X14" i="11"/>
  <c r="Y14" i="11"/>
  <c r="Z14" i="11"/>
  <c r="AA14" i="11"/>
  <c r="AB14" i="11"/>
  <c r="AC14" i="11"/>
  <c r="AD14" i="11"/>
  <c r="AE14" i="11"/>
  <c r="AF14" i="11"/>
  <c r="AG14" i="11"/>
  <c r="V15" i="11"/>
  <c r="X15" i="11"/>
  <c r="Y15" i="11"/>
  <c r="Z15" i="11"/>
  <c r="AA15" i="11"/>
  <c r="AB15" i="11"/>
  <c r="AC15" i="11"/>
  <c r="AD15" i="11"/>
  <c r="AE15" i="11"/>
  <c r="AF15" i="11"/>
  <c r="AG15" i="11"/>
  <c r="V16" i="11"/>
  <c r="X16" i="11"/>
  <c r="Y16" i="11"/>
  <c r="Z16" i="11"/>
  <c r="AA16" i="11"/>
  <c r="AB16" i="11"/>
  <c r="AC16" i="11"/>
  <c r="AD16" i="11"/>
  <c r="AE16" i="11"/>
  <c r="AF16" i="11"/>
  <c r="AG16" i="11"/>
  <c r="V17" i="11"/>
  <c r="X17" i="11"/>
  <c r="Y17" i="11"/>
  <c r="Z17" i="11"/>
  <c r="AA17" i="11"/>
  <c r="AB17" i="11"/>
  <c r="AC17" i="11"/>
  <c r="AD17" i="11"/>
  <c r="AE17" i="11"/>
  <c r="AF17" i="11"/>
  <c r="AG17" i="11"/>
  <c r="V18" i="11"/>
  <c r="X18" i="11"/>
  <c r="Y18" i="11"/>
  <c r="Z18" i="11"/>
  <c r="AA18" i="11"/>
  <c r="AB18" i="11"/>
  <c r="AC18" i="11"/>
  <c r="AD18" i="11"/>
  <c r="AE18" i="11"/>
  <c r="AF18" i="11"/>
  <c r="AG18" i="11"/>
  <c r="V19" i="11"/>
  <c r="X19" i="11"/>
  <c r="Y19" i="11"/>
  <c r="Z19" i="11"/>
  <c r="AA19" i="11"/>
  <c r="AB19" i="11"/>
  <c r="AC19" i="11"/>
  <c r="AD19" i="11"/>
  <c r="AE19" i="11"/>
  <c r="AF19" i="11"/>
  <c r="AG19" i="11"/>
  <c r="V20" i="11"/>
  <c r="X20" i="11"/>
  <c r="Y20" i="11"/>
  <c r="Z20" i="11"/>
  <c r="AA20" i="11"/>
  <c r="AB20" i="11"/>
  <c r="AC20" i="11"/>
  <c r="AD20" i="11"/>
  <c r="AE20" i="11"/>
  <c r="AF20" i="11"/>
  <c r="AG20" i="11"/>
  <c r="V21" i="11"/>
  <c r="X21" i="11"/>
  <c r="Y21" i="11"/>
  <c r="Z21" i="11"/>
  <c r="AA21" i="11"/>
  <c r="AB21" i="11"/>
  <c r="AC21" i="11"/>
  <c r="AD21" i="11"/>
  <c r="AE21" i="11"/>
  <c r="AF21" i="11"/>
  <c r="AG21" i="11"/>
  <c r="V22" i="11"/>
  <c r="X22" i="11"/>
  <c r="Y22" i="11"/>
  <c r="Z22" i="11"/>
  <c r="AA22" i="11"/>
  <c r="AB22" i="11"/>
  <c r="AC22" i="11"/>
  <c r="AD22" i="11"/>
  <c r="AE22" i="11"/>
  <c r="AF22" i="11"/>
  <c r="AG22" i="11"/>
  <c r="V23" i="11"/>
  <c r="X23" i="11"/>
  <c r="Y23" i="11"/>
  <c r="Z23" i="11"/>
  <c r="AA23" i="11"/>
  <c r="AB23" i="11"/>
  <c r="AC23" i="11"/>
  <c r="AD23" i="11"/>
  <c r="AE23" i="11"/>
  <c r="AF23" i="11"/>
  <c r="AG23" i="11"/>
  <c r="V24" i="11"/>
  <c r="X24" i="11"/>
  <c r="Y24" i="11"/>
  <c r="Z24" i="11"/>
  <c r="AA24" i="11"/>
  <c r="AB24" i="11"/>
  <c r="AC24" i="11"/>
  <c r="AD24" i="11"/>
  <c r="AE24" i="11"/>
  <c r="AF24" i="11"/>
  <c r="AG24" i="11"/>
  <c r="V25" i="11"/>
  <c r="X25" i="11"/>
  <c r="Y25" i="11"/>
  <c r="Z25" i="11"/>
  <c r="AA25" i="11"/>
  <c r="AB25" i="11"/>
  <c r="AC25" i="11"/>
  <c r="AD25" i="11"/>
  <c r="AE25" i="11"/>
  <c r="AF25" i="11"/>
  <c r="AG25" i="11"/>
  <c r="V26" i="11"/>
  <c r="X26" i="11"/>
  <c r="Y26" i="11"/>
  <c r="Z26" i="11"/>
  <c r="AA26" i="11"/>
  <c r="AB26" i="11"/>
  <c r="AC26" i="11"/>
  <c r="AD26" i="11"/>
  <c r="AE26" i="11"/>
  <c r="AF26" i="11"/>
  <c r="AG26" i="11"/>
  <c r="V27" i="11"/>
  <c r="X27" i="11"/>
  <c r="Y27" i="11"/>
  <c r="Z27" i="11"/>
  <c r="AA27" i="11"/>
  <c r="AB27" i="11"/>
  <c r="AC27" i="11"/>
  <c r="AD27" i="11"/>
  <c r="AE27" i="11"/>
  <c r="AF27" i="11"/>
  <c r="AG27" i="11"/>
  <c r="V28" i="11"/>
  <c r="X28" i="11"/>
  <c r="Y28" i="11"/>
  <c r="Z28" i="11"/>
  <c r="AA28" i="11"/>
  <c r="AB28" i="11"/>
  <c r="AC28" i="11"/>
  <c r="AD28" i="11"/>
  <c r="AE28" i="11"/>
  <c r="AF28" i="11"/>
  <c r="AG28" i="11"/>
  <c r="V29" i="11"/>
  <c r="X29" i="11"/>
  <c r="Y29" i="11"/>
  <c r="Z29" i="11"/>
  <c r="AA29" i="11"/>
  <c r="AB29" i="11"/>
  <c r="AC29" i="11"/>
  <c r="AD29" i="11"/>
  <c r="AE29" i="11"/>
  <c r="AF29" i="11"/>
  <c r="AG29" i="11"/>
  <c r="V30" i="11"/>
  <c r="X30" i="11"/>
  <c r="Y30" i="11"/>
  <c r="Z30" i="11"/>
  <c r="AA30" i="11"/>
  <c r="AB30" i="11"/>
  <c r="AC30" i="11"/>
  <c r="AD30" i="11"/>
  <c r="AE30" i="11"/>
  <c r="AF30" i="11"/>
  <c r="AG30" i="11"/>
  <c r="V31" i="11"/>
  <c r="X31" i="11"/>
  <c r="Y31" i="11"/>
  <c r="Z31" i="11"/>
  <c r="AA31" i="11"/>
  <c r="AB31" i="11"/>
  <c r="AC31" i="11"/>
  <c r="AD31" i="11"/>
  <c r="AE31" i="11"/>
  <c r="AF31" i="11"/>
  <c r="AG31" i="11"/>
  <c r="V32" i="11"/>
  <c r="X32" i="11"/>
  <c r="Y32" i="11"/>
  <c r="Z32" i="11"/>
  <c r="AA32" i="11"/>
  <c r="AB32" i="11"/>
  <c r="AC32" i="11"/>
  <c r="AD32" i="11"/>
  <c r="AE32" i="11"/>
  <c r="AF32" i="11"/>
  <c r="AG32" i="11"/>
  <c r="V33" i="11"/>
  <c r="X33" i="11"/>
  <c r="Y33" i="11"/>
  <c r="Z33" i="11"/>
  <c r="AA33" i="11"/>
  <c r="AB33" i="11"/>
  <c r="AC33" i="11"/>
  <c r="AD33" i="11"/>
  <c r="AE33" i="11"/>
  <c r="AF33" i="11"/>
  <c r="AG33" i="11"/>
  <c r="V34" i="11"/>
  <c r="X34" i="11"/>
  <c r="Y34" i="11"/>
  <c r="Z34" i="11"/>
  <c r="AA34" i="11"/>
  <c r="AB34" i="11"/>
  <c r="AC34" i="11"/>
  <c r="AD34" i="11"/>
  <c r="AE34" i="11"/>
  <c r="AF34" i="11"/>
  <c r="AG34" i="11"/>
  <c r="V35" i="11"/>
  <c r="X35" i="11"/>
  <c r="Y35" i="11"/>
  <c r="Z35" i="11"/>
  <c r="AA35" i="11"/>
  <c r="AB35" i="11"/>
  <c r="AC35" i="11"/>
  <c r="AD35" i="11"/>
  <c r="AE35" i="11"/>
  <c r="AF35" i="11"/>
  <c r="AG35" i="11"/>
  <c r="V36" i="11"/>
  <c r="X36" i="11"/>
  <c r="Y36" i="11"/>
  <c r="Z36" i="11"/>
  <c r="AA36" i="11"/>
  <c r="AB36" i="11"/>
  <c r="AC36" i="11"/>
  <c r="AD36" i="11"/>
  <c r="AE36" i="11"/>
  <c r="AF36" i="11"/>
  <c r="AG36" i="11"/>
  <c r="V37" i="11"/>
  <c r="X37" i="11"/>
  <c r="Y37" i="11"/>
  <c r="Z37" i="11"/>
  <c r="AA37" i="11"/>
  <c r="AB37" i="11"/>
  <c r="AC37" i="11"/>
  <c r="AD37" i="11"/>
  <c r="AE37" i="11"/>
  <c r="AF37" i="11"/>
  <c r="AG37" i="11"/>
  <c r="V38" i="11"/>
  <c r="X38" i="11"/>
  <c r="Y38" i="11"/>
  <c r="Z38" i="11"/>
  <c r="AA38" i="11"/>
  <c r="AB38" i="11"/>
  <c r="AC38" i="11"/>
  <c r="AD38" i="11"/>
  <c r="AE38" i="11"/>
  <c r="AF38" i="11"/>
  <c r="AG38" i="11"/>
  <c r="V39" i="11"/>
  <c r="X39" i="11"/>
  <c r="Y39" i="11"/>
  <c r="Z39" i="11"/>
  <c r="AA39" i="11"/>
  <c r="AB39" i="11"/>
  <c r="AC39" i="11"/>
  <c r="AD39" i="11"/>
  <c r="AE39" i="11"/>
  <c r="AF39" i="11"/>
  <c r="AG39" i="11"/>
  <c r="V40" i="11"/>
  <c r="X40" i="11"/>
  <c r="Y40" i="11"/>
  <c r="Z40" i="11"/>
  <c r="AA40" i="11"/>
  <c r="AB40" i="11"/>
  <c r="AC40" i="11"/>
  <c r="AD40" i="11"/>
  <c r="AE40" i="11"/>
  <c r="AF40" i="11"/>
  <c r="AG40" i="11"/>
  <c r="V41" i="11"/>
  <c r="X41" i="11"/>
  <c r="Y41" i="11"/>
  <c r="Z41" i="11"/>
  <c r="AA41" i="11"/>
  <c r="AB41" i="11"/>
  <c r="AC41" i="11"/>
  <c r="AD41" i="11"/>
  <c r="AE41" i="11"/>
  <c r="AF41" i="11"/>
  <c r="AG41" i="11"/>
  <c r="V42" i="11"/>
  <c r="X42" i="11"/>
  <c r="Y42" i="11"/>
  <c r="Z42" i="11"/>
  <c r="AA42" i="11"/>
  <c r="AB42" i="11"/>
  <c r="AC42" i="11"/>
  <c r="AD42" i="11"/>
  <c r="AE42" i="11"/>
  <c r="AF42" i="11"/>
  <c r="AG42" i="11"/>
  <c r="V43" i="11"/>
  <c r="X43" i="11"/>
  <c r="Y43" i="11"/>
  <c r="Z43" i="11"/>
  <c r="AA43" i="11"/>
  <c r="AB43" i="11"/>
  <c r="AC43" i="11"/>
  <c r="AD43" i="11"/>
  <c r="AE43" i="11"/>
  <c r="AF43" i="11"/>
  <c r="AG43" i="11"/>
  <c r="V44" i="11"/>
  <c r="X44" i="11"/>
  <c r="Y44" i="11"/>
  <c r="Z44" i="11"/>
  <c r="AA44" i="11"/>
  <c r="AB44" i="11"/>
  <c r="AC44" i="11"/>
  <c r="AD44" i="11"/>
  <c r="AE44" i="11"/>
  <c r="AF44" i="11"/>
  <c r="AG44" i="11"/>
  <c r="V45" i="11"/>
  <c r="X45" i="11"/>
  <c r="Y45" i="11"/>
  <c r="Z45" i="11"/>
  <c r="AA45" i="11"/>
  <c r="AB45" i="11"/>
  <c r="AC45" i="11"/>
  <c r="AD45" i="11"/>
  <c r="AE45" i="11"/>
  <c r="AF45" i="11"/>
  <c r="AG45" i="11"/>
  <c r="V46" i="11"/>
  <c r="X46" i="11"/>
  <c r="Y46" i="11"/>
  <c r="Z46" i="11"/>
  <c r="AA46" i="11"/>
  <c r="AB46" i="11"/>
  <c r="AC46" i="11"/>
  <c r="AD46" i="11"/>
  <c r="AE46" i="11"/>
  <c r="AF46" i="11"/>
  <c r="AG46" i="11"/>
  <c r="V47" i="11"/>
  <c r="X47" i="11"/>
  <c r="Y47" i="11"/>
  <c r="Z47" i="11"/>
  <c r="AA47" i="11"/>
  <c r="AB47" i="11"/>
  <c r="AC47" i="11"/>
  <c r="AD47" i="11"/>
  <c r="AE47" i="11"/>
  <c r="AF47" i="11"/>
  <c r="AG47" i="11"/>
  <c r="V48" i="11"/>
  <c r="X48" i="11"/>
  <c r="Y48" i="11"/>
  <c r="Z48" i="11"/>
  <c r="AA48" i="11"/>
  <c r="AB48" i="11"/>
  <c r="AC48" i="11"/>
  <c r="AD48" i="11"/>
  <c r="AE48" i="11"/>
  <c r="AF48" i="11"/>
  <c r="AG48" i="11"/>
  <c r="V49" i="11"/>
  <c r="X49" i="11"/>
  <c r="Y49" i="11"/>
  <c r="Z49" i="11"/>
  <c r="AA49" i="11"/>
  <c r="AB49" i="11"/>
  <c r="AC49" i="11"/>
  <c r="AD49" i="11"/>
  <c r="AE49" i="11"/>
  <c r="AF49" i="11"/>
  <c r="AG49" i="11"/>
  <c r="V50" i="11"/>
  <c r="X50" i="11"/>
  <c r="Y50" i="11"/>
  <c r="Z50" i="11"/>
  <c r="AA50" i="11"/>
  <c r="AB50" i="11"/>
  <c r="AC50" i="11"/>
  <c r="AD50" i="11"/>
  <c r="AE50" i="11"/>
  <c r="AF50" i="11"/>
  <c r="AG50" i="11"/>
  <c r="V51" i="11"/>
  <c r="X51" i="11"/>
  <c r="Y51" i="11"/>
  <c r="Z51" i="11"/>
  <c r="AA51" i="11"/>
  <c r="AB51" i="11"/>
  <c r="AC51" i="11"/>
  <c r="AD51" i="11"/>
  <c r="AE51" i="11"/>
  <c r="AF51" i="11"/>
  <c r="AG51" i="11"/>
  <c r="V52" i="11"/>
  <c r="X52" i="11"/>
  <c r="Y52" i="11"/>
  <c r="Z52" i="11"/>
  <c r="AA52" i="11"/>
  <c r="AB52" i="11"/>
  <c r="AC52" i="11"/>
  <c r="AD52" i="11"/>
  <c r="AE52" i="11"/>
  <c r="AF52" i="11"/>
  <c r="AG52" i="11"/>
  <c r="V53" i="11"/>
  <c r="X53" i="11"/>
  <c r="Y53" i="11"/>
  <c r="Z53" i="11"/>
  <c r="AA53" i="11"/>
  <c r="AB53" i="11"/>
  <c r="AC53" i="11"/>
  <c r="AD53" i="11"/>
  <c r="AE53" i="11"/>
  <c r="AF53" i="11"/>
  <c r="AG53" i="11"/>
  <c r="V54" i="11"/>
  <c r="X54" i="11"/>
  <c r="Y54" i="11"/>
  <c r="Z54" i="11"/>
  <c r="AA54" i="11"/>
  <c r="AB54" i="11"/>
  <c r="AC54" i="11"/>
  <c r="AD54" i="11"/>
  <c r="AE54" i="11"/>
  <c r="AF54" i="11"/>
  <c r="AG54" i="11"/>
  <c r="V55" i="11"/>
  <c r="X55" i="11"/>
  <c r="Y55" i="11"/>
  <c r="Z55" i="11"/>
  <c r="AA55" i="11"/>
  <c r="AB55" i="11"/>
  <c r="AC55" i="11"/>
  <c r="AD55" i="11"/>
  <c r="AE55" i="11"/>
  <c r="AF55" i="11"/>
  <c r="AG55" i="11"/>
  <c r="V56" i="11"/>
  <c r="X56" i="11"/>
  <c r="Y56" i="11"/>
  <c r="Z56" i="11"/>
  <c r="AA56" i="11"/>
  <c r="AB56" i="11"/>
  <c r="AC56" i="11"/>
  <c r="AD56" i="11"/>
  <c r="AE56" i="11"/>
  <c r="AF56" i="11"/>
  <c r="AG56" i="11"/>
  <c r="V57" i="11"/>
  <c r="X57" i="11"/>
  <c r="Y57" i="11"/>
  <c r="Z57" i="11"/>
  <c r="AA57" i="11"/>
  <c r="AB57" i="11"/>
  <c r="AC57" i="11"/>
  <c r="AD57" i="11"/>
  <c r="AE57" i="11"/>
  <c r="AF57" i="11"/>
  <c r="AG57" i="11"/>
  <c r="V58" i="11"/>
  <c r="X58" i="11"/>
  <c r="Y58" i="11"/>
  <c r="Z58" i="11"/>
  <c r="AA58" i="11"/>
  <c r="AB58" i="11"/>
  <c r="AC58" i="11"/>
  <c r="AD58" i="11"/>
  <c r="AE58" i="11"/>
  <c r="AF58" i="11"/>
  <c r="AG58" i="11"/>
  <c r="V59" i="11"/>
  <c r="X59" i="11"/>
  <c r="Y59" i="11"/>
  <c r="Z59" i="11"/>
  <c r="AA59" i="11"/>
  <c r="AB59" i="11"/>
  <c r="AC59" i="11"/>
  <c r="AD59" i="11"/>
  <c r="AE59" i="11"/>
  <c r="AF59" i="11"/>
  <c r="AG59" i="11"/>
  <c r="V60" i="11"/>
  <c r="X60" i="11"/>
  <c r="Y60" i="11"/>
  <c r="Z60" i="11"/>
  <c r="AA60" i="11"/>
  <c r="AB60" i="11"/>
  <c r="AC60" i="11"/>
  <c r="AD60" i="11"/>
  <c r="AE60" i="11"/>
  <c r="AF60" i="11"/>
  <c r="AG60" i="11"/>
  <c r="V61" i="11"/>
  <c r="X61" i="11"/>
  <c r="Y61" i="11"/>
  <c r="Z61" i="11"/>
  <c r="AA61" i="11"/>
  <c r="AB61" i="11"/>
  <c r="AC61" i="11"/>
  <c r="AD61" i="11"/>
  <c r="AE61" i="11"/>
  <c r="AF61" i="11"/>
  <c r="AG61" i="11"/>
  <c r="V62" i="11"/>
  <c r="X62" i="11"/>
  <c r="Y62" i="11"/>
  <c r="Z62" i="11"/>
  <c r="AA62" i="11"/>
  <c r="AB62" i="11"/>
  <c r="AC62" i="11"/>
  <c r="AD62" i="11"/>
  <c r="AE62" i="11"/>
  <c r="AF62" i="11"/>
  <c r="AG62" i="11"/>
  <c r="V63" i="11"/>
  <c r="X63" i="11"/>
  <c r="Y63" i="11"/>
  <c r="Z63" i="11"/>
  <c r="AA63" i="11"/>
  <c r="AB63" i="11"/>
  <c r="AC63" i="11"/>
  <c r="AD63" i="11"/>
  <c r="AE63" i="11"/>
  <c r="AF63" i="11"/>
  <c r="AG63" i="11"/>
  <c r="V64" i="11"/>
  <c r="X64" i="11"/>
  <c r="Y64" i="11"/>
  <c r="Z64" i="11"/>
  <c r="AA64" i="11"/>
  <c r="AB64" i="11"/>
  <c r="AC64" i="11"/>
  <c r="AD64" i="11"/>
  <c r="AE64" i="11"/>
  <c r="AF64" i="11"/>
  <c r="AG64" i="11"/>
  <c r="V65" i="11"/>
  <c r="X65" i="11"/>
  <c r="Y65" i="11"/>
  <c r="Z65" i="11"/>
  <c r="AA65" i="11"/>
  <c r="AB65" i="11"/>
  <c r="AC65" i="11"/>
  <c r="AD65" i="11"/>
  <c r="AE65" i="11"/>
  <c r="AF65" i="11"/>
  <c r="AG65" i="11"/>
  <c r="V66" i="11"/>
  <c r="X66" i="11"/>
  <c r="Y66" i="11"/>
  <c r="Z66" i="11"/>
  <c r="AA66" i="11"/>
  <c r="AB66" i="11"/>
  <c r="AC66" i="11"/>
  <c r="AD66" i="11"/>
  <c r="AE66" i="11"/>
  <c r="AF66" i="11"/>
  <c r="AG66" i="11"/>
  <c r="V67" i="11"/>
  <c r="X67" i="11"/>
  <c r="Y67" i="11"/>
  <c r="Z67" i="11"/>
  <c r="AA67" i="11"/>
  <c r="AB67" i="11"/>
  <c r="AC67" i="11"/>
  <c r="AD67" i="11"/>
  <c r="AE67" i="11"/>
  <c r="AF67" i="11"/>
  <c r="AG67" i="11"/>
  <c r="V68" i="11"/>
  <c r="X68" i="11"/>
  <c r="Y68" i="11"/>
  <c r="Z68" i="11"/>
  <c r="AA68" i="11"/>
  <c r="AB68" i="11"/>
  <c r="AC68" i="11"/>
  <c r="AD68" i="11"/>
  <c r="AE68" i="11"/>
  <c r="AF68" i="11"/>
  <c r="AG68" i="11"/>
  <c r="V69" i="11"/>
  <c r="X69" i="11"/>
  <c r="Y69" i="11"/>
  <c r="Z69" i="11"/>
  <c r="AA69" i="11"/>
  <c r="AB69" i="11"/>
  <c r="AC69" i="11"/>
  <c r="AD69" i="11"/>
  <c r="AE69" i="11"/>
  <c r="AF69" i="11"/>
  <c r="AG69" i="11"/>
  <c r="V70" i="11"/>
  <c r="X70" i="11"/>
  <c r="Y70" i="11"/>
  <c r="Z70" i="11"/>
  <c r="AA70" i="11"/>
  <c r="AB70" i="11"/>
  <c r="AC70" i="11"/>
  <c r="AD70" i="11"/>
  <c r="AE70" i="11"/>
  <c r="AF70" i="11"/>
  <c r="AG70" i="11"/>
  <c r="V71" i="11"/>
  <c r="X71" i="11"/>
  <c r="Y71" i="11"/>
  <c r="Z71" i="11"/>
  <c r="AA71" i="11"/>
  <c r="AB71" i="11"/>
  <c r="AC71" i="11"/>
  <c r="AD71" i="11"/>
  <c r="AE71" i="11"/>
  <c r="AF71" i="11"/>
  <c r="AG71" i="11"/>
  <c r="V72" i="11"/>
  <c r="X72" i="11"/>
  <c r="Y72" i="11"/>
  <c r="Z72" i="11"/>
  <c r="AA72" i="11"/>
  <c r="AB72" i="11"/>
  <c r="AC72" i="11"/>
  <c r="AD72" i="11"/>
  <c r="AE72" i="11"/>
  <c r="AF72" i="11"/>
  <c r="AG72" i="11"/>
  <c r="V73" i="11"/>
  <c r="X73" i="11"/>
  <c r="Y73" i="11"/>
  <c r="Z73" i="11"/>
  <c r="AA73" i="11"/>
  <c r="AB73" i="11"/>
  <c r="AC73" i="11"/>
  <c r="AD73" i="11"/>
  <c r="AE73" i="11"/>
  <c r="AF73" i="11"/>
  <c r="AG73" i="11"/>
  <c r="V74" i="11"/>
  <c r="X74" i="11"/>
  <c r="Y74" i="11"/>
  <c r="Z74" i="11"/>
  <c r="AA74" i="11"/>
  <c r="AB74" i="11"/>
  <c r="AC74" i="11"/>
  <c r="AD74" i="11"/>
  <c r="AE74" i="11"/>
  <c r="AF74" i="11"/>
  <c r="AG74" i="11"/>
  <c r="V75" i="11"/>
  <c r="X75" i="11"/>
  <c r="Y75" i="11"/>
  <c r="Z75" i="11"/>
  <c r="AA75" i="11"/>
  <c r="AB75" i="11"/>
  <c r="AC75" i="11"/>
  <c r="AD75" i="11"/>
  <c r="AE75" i="11"/>
  <c r="AF75" i="11"/>
  <c r="AG75" i="11"/>
  <c r="V76" i="11"/>
  <c r="X76" i="11"/>
  <c r="Y76" i="11"/>
  <c r="Z76" i="11"/>
  <c r="AA76" i="11"/>
  <c r="AB76" i="11"/>
  <c r="AC76" i="11"/>
  <c r="AD76" i="11"/>
  <c r="AE76" i="11"/>
  <c r="AF76" i="11"/>
  <c r="AG76" i="11"/>
  <c r="V77" i="11"/>
  <c r="X77" i="11"/>
  <c r="Y77" i="11"/>
  <c r="Z77" i="11"/>
  <c r="AA77" i="11"/>
  <c r="AB77" i="11"/>
  <c r="AC77" i="11"/>
  <c r="AD77" i="11"/>
  <c r="AE77" i="11"/>
  <c r="AF77" i="11"/>
  <c r="AG77" i="11"/>
  <c r="V78" i="11"/>
  <c r="X78" i="11"/>
  <c r="Y78" i="11"/>
  <c r="Z78" i="11"/>
  <c r="AA78" i="11"/>
  <c r="AB78" i="11"/>
  <c r="AC78" i="11"/>
  <c r="AD78" i="11"/>
  <c r="AE78" i="11"/>
  <c r="AF78" i="11"/>
  <c r="AG78" i="11"/>
  <c r="V79" i="11"/>
  <c r="X79" i="11"/>
  <c r="Y79" i="11"/>
  <c r="Z79" i="11"/>
  <c r="AA79" i="11"/>
  <c r="AB79" i="11"/>
  <c r="AC79" i="11"/>
  <c r="AD79" i="11"/>
  <c r="AE79" i="11"/>
  <c r="AF79" i="11"/>
  <c r="AG79" i="11"/>
  <c r="V80" i="11"/>
  <c r="X80" i="11"/>
  <c r="Y80" i="11"/>
  <c r="Z80" i="11"/>
  <c r="AA80" i="11"/>
  <c r="AB80" i="11"/>
  <c r="AC80" i="11"/>
  <c r="AD80" i="11"/>
  <c r="AE80" i="11"/>
  <c r="AF80" i="11"/>
  <c r="AG80" i="11"/>
  <c r="V81" i="11"/>
  <c r="X81" i="11"/>
  <c r="Y81" i="11"/>
  <c r="Z81" i="11"/>
  <c r="AA81" i="11"/>
  <c r="AB81" i="11"/>
  <c r="AC81" i="11"/>
  <c r="AD81" i="11"/>
  <c r="AE81" i="11"/>
  <c r="AF81" i="11"/>
  <c r="AG81" i="11"/>
  <c r="V82" i="11"/>
  <c r="X82" i="11"/>
  <c r="Y82" i="11"/>
  <c r="Z82" i="11"/>
  <c r="AA82" i="11"/>
  <c r="AB82" i="11"/>
  <c r="AC82" i="11"/>
  <c r="AD82" i="11"/>
  <c r="AE82" i="11"/>
  <c r="AF82" i="11"/>
  <c r="AG82" i="11"/>
  <c r="V83" i="11"/>
  <c r="X83" i="11"/>
  <c r="Y83" i="11"/>
  <c r="Z83" i="11"/>
  <c r="AA83" i="11"/>
  <c r="AB83" i="11"/>
  <c r="AC83" i="11"/>
  <c r="AD83" i="11"/>
  <c r="AE83" i="11"/>
  <c r="AF83" i="11"/>
  <c r="AG83" i="11"/>
  <c r="V84" i="11"/>
  <c r="X84" i="11"/>
  <c r="Y84" i="11"/>
  <c r="Z84" i="11"/>
  <c r="AA84" i="11"/>
  <c r="AB84" i="11"/>
  <c r="AC84" i="11"/>
  <c r="AD84" i="11"/>
  <c r="AE84" i="11"/>
  <c r="AF84" i="11"/>
  <c r="AG84" i="11"/>
  <c r="V85" i="11"/>
  <c r="X85" i="11"/>
  <c r="Y85" i="11"/>
  <c r="Z85" i="11"/>
  <c r="AA85" i="11"/>
  <c r="AB85" i="11"/>
  <c r="AC85" i="11"/>
  <c r="AD85" i="11"/>
  <c r="AE85" i="11"/>
  <c r="AF85" i="11"/>
  <c r="AG85" i="11"/>
  <c r="V86" i="11"/>
  <c r="X86" i="11"/>
  <c r="Y86" i="11"/>
  <c r="Z86" i="11"/>
  <c r="AA86" i="11"/>
  <c r="AB86" i="11"/>
  <c r="AC86" i="11"/>
  <c r="AD86" i="11"/>
  <c r="AE86" i="11"/>
  <c r="AF86" i="11"/>
  <c r="AG86" i="11"/>
  <c r="V87" i="11"/>
  <c r="X87" i="11"/>
  <c r="Y87" i="11"/>
  <c r="Z87" i="11"/>
  <c r="AA87" i="11"/>
  <c r="AB87" i="11"/>
  <c r="AC87" i="11"/>
  <c r="AD87" i="11"/>
  <c r="AE87" i="11"/>
  <c r="AF87" i="11"/>
  <c r="AG87" i="11"/>
  <c r="V88" i="11"/>
  <c r="X88" i="11"/>
  <c r="Y88" i="11"/>
  <c r="Z88" i="11"/>
  <c r="AA88" i="11"/>
  <c r="AB88" i="11"/>
  <c r="AC88" i="11"/>
  <c r="AD88" i="11"/>
  <c r="AE88" i="11"/>
  <c r="AF88" i="11"/>
  <c r="AG88" i="11"/>
  <c r="V89" i="11"/>
  <c r="X89" i="11"/>
  <c r="Y89" i="11"/>
  <c r="Z89" i="11"/>
  <c r="AA89" i="11"/>
  <c r="AB89" i="11"/>
  <c r="AC89" i="11"/>
  <c r="AD89" i="11"/>
  <c r="AE89" i="11"/>
  <c r="AF89" i="11"/>
  <c r="AG89" i="11"/>
  <c r="V90" i="11"/>
  <c r="X90" i="11"/>
  <c r="Y90" i="11"/>
  <c r="Z90" i="11"/>
  <c r="AA90" i="11"/>
  <c r="AB90" i="11"/>
  <c r="AC90" i="11"/>
  <c r="AD90" i="11"/>
  <c r="AE90" i="11"/>
  <c r="AF90" i="11"/>
  <c r="AG90" i="11"/>
  <c r="V91" i="11"/>
  <c r="X91" i="11"/>
  <c r="Y91" i="11"/>
  <c r="Z91" i="11"/>
  <c r="AA91" i="11"/>
  <c r="AB91" i="11"/>
  <c r="AC91" i="11"/>
  <c r="AD91" i="11"/>
  <c r="AE91" i="11"/>
  <c r="AF91" i="11"/>
  <c r="AG91" i="11"/>
  <c r="V92" i="11"/>
  <c r="X92" i="11"/>
  <c r="Y92" i="11"/>
  <c r="Z92" i="11"/>
  <c r="AA92" i="11"/>
  <c r="AB92" i="11"/>
  <c r="AC92" i="11"/>
  <c r="AD92" i="11"/>
  <c r="AE92" i="11"/>
  <c r="AF92" i="11"/>
  <c r="AG92" i="11"/>
  <c r="V93" i="11"/>
  <c r="X93" i="11"/>
  <c r="Y93" i="11"/>
  <c r="Z93" i="11"/>
  <c r="AA93" i="11"/>
  <c r="AB93" i="11"/>
  <c r="AC93" i="11"/>
  <c r="AD93" i="11"/>
  <c r="AE93" i="11"/>
  <c r="AF93" i="11"/>
  <c r="AG93" i="11"/>
  <c r="V94" i="11"/>
  <c r="X94" i="11"/>
  <c r="Y94" i="11"/>
  <c r="Z94" i="11"/>
  <c r="AA94" i="11"/>
  <c r="AB94" i="11"/>
  <c r="AC94" i="11"/>
  <c r="AD94" i="11"/>
  <c r="AE94" i="11"/>
  <c r="AF94" i="11"/>
  <c r="AG94" i="11"/>
  <c r="V95" i="11"/>
  <c r="X95" i="11"/>
  <c r="Y95" i="11"/>
  <c r="Z95" i="11"/>
  <c r="AA95" i="11"/>
  <c r="AB95" i="11"/>
  <c r="AC95" i="11"/>
  <c r="AD95" i="11"/>
  <c r="AE95" i="11"/>
  <c r="AF95" i="11"/>
  <c r="AG95" i="11"/>
  <c r="V96" i="11"/>
  <c r="X96" i="11"/>
  <c r="Y96" i="11"/>
  <c r="Z96" i="11"/>
  <c r="AA96" i="11"/>
  <c r="AB96" i="11"/>
  <c r="AC96" i="11"/>
  <c r="AD96" i="11"/>
  <c r="AE96" i="11"/>
  <c r="AF96" i="11"/>
  <c r="AG96" i="11"/>
  <c r="V97" i="11"/>
  <c r="X97" i="11"/>
  <c r="Y97" i="11"/>
  <c r="Z97" i="11"/>
  <c r="AA97" i="11"/>
  <c r="AB97" i="11"/>
  <c r="AC97" i="11"/>
  <c r="AD97" i="11"/>
  <c r="AE97" i="11"/>
  <c r="AF97" i="11"/>
  <c r="AG97" i="11"/>
  <c r="V98" i="11"/>
  <c r="X98" i="11"/>
  <c r="Y98" i="11"/>
  <c r="Z98" i="11"/>
  <c r="AA98" i="11"/>
  <c r="AB98" i="11"/>
  <c r="AC98" i="11"/>
  <c r="AD98" i="11"/>
  <c r="AE98" i="11"/>
  <c r="AF98" i="11"/>
  <c r="AG98" i="11"/>
  <c r="V99" i="11"/>
  <c r="X99" i="11"/>
  <c r="Y99" i="11"/>
  <c r="Z99" i="11"/>
  <c r="AA99" i="11"/>
  <c r="AB99" i="11"/>
  <c r="AC99" i="11"/>
  <c r="AD99" i="11"/>
  <c r="AE99" i="11"/>
  <c r="AF99" i="11"/>
  <c r="AG99" i="11"/>
  <c r="V100" i="11"/>
  <c r="X100" i="11"/>
  <c r="Y100" i="11"/>
  <c r="Z100" i="11"/>
  <c r="AA100" i="11"/>
  <c r="AB100" i="11"/>
  <c r="AC100" i="11"/>
  <c r="AD100" i="11"/>
  <c r="AE100" i="11"/>
  <c r="AF100" i="11"/>
  <c r="AG100" i="11"/>
  <c r="S74" i="12"/>
  <c r="S53" i="12"/>
  <c r="S91" i="12"/>
  <c r="S92" i="12"/>
  <c r="S93" i="12"/>
  <c r="S100" i="12"/>
  <c r="Q8" i="8"/>
  <c r="AK5" i="11"/>
  <c r="AK3" i="11"/>
  <c r="AI3" i="11"/>
  <c r="Q106" i="12"/>
  <c r="P106" i="12"/>
  <c r="O106" i="12"/>
  <c r="N106" i="12"/>
  <c r="L106" i="12"/>
  <c r="K106" i="12"/>
  <c r="J106" i="12"/>
  <c r="I106" i="12"/>
  <c r="H106" i="12"/>
  <c r="G106" i="12"/>
  <c r="F106" i="12"/>
  <c r="E106" i="12"/>
  <c r="D106" i="12"/>
  <c r="C106" i="12"/>
  <c r="Q105" i="12"/>
  <c r="P105" i="12"/>
  <c r="O105" i="12"/>
  <c r="N105" i="12"/>
  <c r="L105" i="12"/>
  <c r="K105" i="12"/>
  <c r="J105" i="12"/>
  <c r="I105" i="12"/>
  <c r="H105" i="12"/>
  <c r="G105" i="12"/>
  <c r="F105" i="12"/>
  <c r="E105" i="12"/>
  <c r="D105" i="12"/>
  <c r="C105" i="12"/>
  <c r="Q104" i="12"/>
  <c r="P104" i="12"/>
  <c r="O104" i="12"/>
  <c r="N104" i="12"/>
  <c r="L104" i="12"/>
  <c r="K104" i="12"/>
  <c r="J104" i="12"/>
  <c r="I104" i="12"/>
  <c r="H104" i="12"/>
  <c r="G104" i="12"/>
  <c r="F104" i="12"/>
  <c r="E104" i="12"/>
  <c r="D104" i="12"/>
  <c r="C104" i="12"/>
  <c r="Q103" i="12"/>
  <c r="P103" i="12"/>
  <c r="O103" i="12"/>
  <c r="N103" i="12"/>
  <c r="L103" i="12"/>
  <c r="K103" i="12"/>
  <c r="J103" i="12"/>
  <c r="I103" i="12"/>
  <c r="H103" i="12"/>
  <c r="G103" i="12"/>
  <c r="F103" i="12"/>
  <c r="E103" i="12"/>
  <c r="D103" i="12"/>
  <c r="C103" i="12"/>
  <c r="Q102" i="12"/>
  <c r="P102" i="12"/>
  <c r="O102" i="12"/>
  <c r="N102" i="12"/>
  <c r="L102" i="12"/>
  <c r="K102" i="12"/>
  <c r="J102" i="12"/>
  <c r="I102" i="12"/>
  <c r="H102" i="12"/>
  <c r="G102" i="12"/>
  <c r="F102" i="12"/>
  <c r="E102" i="12"/>
  <c r="D102" i="12"/>
  <c r="C102" i="12"/>
  <c r="Q101" i="12"/>
  <c r="P101" i="12"/>
  <c r="O101" i="12"/>
  <c r="N101" i="12"/>
  <c r="L101" i="12"/>
  <c r="K101" i="12"/>
  <c r="J101" i="12"/>
  <c r="I101" i="12"/>
  <c r="H101" i="12"/>
  <c r="G101" i="12"/>
  <c r="F101" i="12"/>
  <c r="E101" i="12"/>
  <c r="D101" i="12"/>
  <c r="C101" i="12"/>
  <c r="Q100" i="12"/>
  <c r="P100" i="12"/>
  <c r="O100" i="12"/>
  <c r="N100" i="12"/>
  <c r="L100" i="12"/>
  <c r="K100" i="12"/>
  <c r="J100" i="12"/>
  <c r="I100" i="12"/>
  <c r="H100" i="12"/>
  <c r="G100" i="12"/>
  <c r="F100" i="12"/>
  <c r="E100" i="12"/>
  <c r="D100" i="12"/>
  <c r="C100" i="12"/>
  <c r="Q99" i="12"/>
  <c r="P99" i="12"/>
  <c r="O99" i="12"/>
  <c r="N99" i="12"/>
  <c r="L99" i="12"/>
  <c r="K99" i="12"/>
  <c r="J99" i="12"/>
  <c r="I99" i="12"/>
  <c r="H99" i="12"/>
  <c r="G99" i="12"/>
  <c r="F99" i="12"/>
  <c r="E99" i="12"/>
  <c r="D99" i="12"/>
  <c r="C99" i="12"/>
  <c r="Q98" i="12"/>
  <c r="P98" i="12"/>
  <c r="O98" i="12"/>
  <c r="N98" i="12"/>
  <c r="L98" i="12"/>
  <c r="K98" i="12"/>
  <c r="J98" i="12"/>
  <c r="I98" i="12"/>
  <c r="H98" i="12"/>
  <c r="G98" i="12"/>
  <c r="F98" i="12"/>
  <c r="E98" i="12"/>
  <c r="D98" i="12"/>
  <c r="C98" i="12"/>
  <c r="Q97" i="12"/>
  <c r="P97" i="12"/>
  <c r="O97" i="12"/>
  <c r="N97" i="12"/>
  <c r="L97" i="12"/>
  <c r="K97" i="12"/>
  <c r="J97" i="12"/>
  <c r="I97" i="12"/>
  <c r="H97" i="12"/>
  <c r="G97" i="12"/>
  <c r="F97" i="12"/>
  <c r="E97" i="12"/>
  <c r="D97" i="12"/>
  <c r="C97" i="12"/>
  <c r="Q96" i="12"/>
  <c r="P96" i="12"/>
  <c r="O96" i="12"/>
  <c r="N96" i="12"/>
  <c r="L96" i="12"/>
  <c r="K96" i="12"/>
  <c r="J96" i="12"/>
  <c r="I96" i="12"/>
  <c r="H96" i="12"/>
  <c r="G96" i="12"/>
  <c r="F96" i="12"/>
  <c r="E96" i="12"/>
  <c r="D96" i="12"/>
  <c r="C96" i="12"/>
  <c r="Q95" i="12"/>
  <c r="P95" i="12"/>
  <c r="O95" i="12"/>
  <c r="N95" i="12"/>
  <c r="L95" i="12"/>
  <c r="K95" i="12"/>
  <c r="J95" i="12"/>
  <c r="I95" i="12"/>
  <c r="H95" i="12"/>
  <c r="G95" i="12"/>
  <c r="F95" i="12"/>
  <c r="E95" i="12"/>
  <c r="D95" i="12"/>
  <c r="C95" i="12"/>
  <c r="Q94" i="12"/>
  <c r="P94" i="12"/>
  <c r="O94" i="12"/>
  <c r="N94" i="12"/>
  <c r="L94" i="12"/>
  <c r="K94" i="12"/>
  <c r="J94" i="12"/>
  <c r="I94" i="12"/>
  <c r="H94" i="12"/>
  <c r="G94" i="12"/>
  <c r="F94" i="12"/>
  <c r="E94" i="12"/>
  <c r="D94" i="12"/>
  <c r="C94" i="12"/>
  <c r="Q93" i="12"/>
  <c r="P93" i="12"/>
  <c r="O93" i="12"/>
  <c r="N93" i="12"/>
  <c r="L93" i="12"/>
  <c r="K93" i="12"/>
  <c r="J93" i="12"/>
  <c r="I93" i="12"/>
  <c r="H93" i="12"/>
  <c r="G93" i="12"/>
  <c r="F93" i="12"/>
  <c r="E93" i="12"/>
  <c r="D93" i="12"/>
  <c r="C93" i="12"/>
  <c r="Q92" i="12"/>
  <c r="P92" i="12"/>
  <c r="O92" i="12"/>
  <c r="N92" i="12"/>
  <c r="L92" i="12"/>
  <c r="K92" i="12"/>
  <c r="J92" i="12"/>
  <c r="I92" i="12"/>
  <c r="H92" i="12"/>
  <c r="G92" i="12"/>
  <c r="F92" i="12"/>
  <c r="E92" i="12"/>
  <c r="D92" i="12"/>
  <c r="C92" i="12"/>
  <c r="Q91" i="12"/>
  <c r="P91" i="12"/>
  <c r="O91" i="12"/>
  <c r="N91" i="12"/>
  <c r="L91" i="12"/>
  <c r="K91" i="12"/>
  <c r="J91" i="12"/>
  <c r="I91" i="12"/>
  <c r="H91" i="12"/>
  <c r="G91" i="12"/>
  <c r="F91" i="12"/>
  <c r="E91" i="12"/>
  <c r="D91" i="12"/>
  <c r="C91" i="12"/>
  <c r="Q90" i="12"/>
  <c r="P90" i="12"/>
  <c r="O90" i="12"/>
  <c r="N90" i="12"/>
  <c r="L90" i="12"/>
  <c r="K90" i="12"/>
  <c r="J90" i="12"/>
  <c r="I90" i="12"/>
  <c r="H90" i="12"/>
  <c r="G90" i="12"/>
  <c r="F90" i="12"/>
  <c r="E90" i="12"/>
  <c r="D90" i="12"/>
  <c r="C90" i="12"/>
  <c r="Q89" i="12"/>
  <c r="P89" i="12"/>
  <c r="O89" i="12"/>
  <c r="N89" i="12"/>
  <c r="L89" i="12"/>
  <c r="K89" i="12"/>
  <c r="J89" i="12"/>
  <c r="I89" i="12"/>
  <c r="H89" i="12"/>
  <c r="G89" i="12"/>
  <c r="F89" i="12"/>
  <c r="E89" i="12"/>
  <c r="D89" i="12"/>
  <c r="C89" i="12"/>
  <c r="Q88" i="12"/>
  <c r="P88" i="12"/>
  <c r="O88" i="12"/>
  <c r="N88" i="12"/>
  <c r="L88" i="12"/>
  <c r="K88" i="12"/>
  <c r="J88" i="12"/>
  <c r="I88" i="12"/>
  <c r="H88" i="12"/>
  <c r="G88" i="12"/>
  <c r="F88" i="12"/>
  <c r="E88" i="12"/>
  <c r="D88" i="12"/>
  <c r="C88" i="12"/>
  <c r="Q87" i="12"/>
  <c r="P87" i="12"/>
  <c r="O87" i="12"/>
  <c r="N87" i="12"/>
  <c r="L87" i="12"/>
  <c r="K87" i="12"/>
  <c r="J87" i="12"/>
  <c r="I87" i="12"/>
  <c r="H87" i="12"/>
  <c r="G87" i="12"/>
  <c r="F87" i="12"/>
  <c r="E87" i="12"/>
  <c r="D87" i="12"/>
  <c r="C87" i="12"/>
  <c r="Q86" i="12"/>
  <c r="P86" i="12"/>
  <c r="O86" i="12"/>
  <c r="N86" i="12"/>
  <c r="L86" i="12"/>
  <c r="K86" i="12"/>
  <c r="J86" i="12"/>
  <c r="I86" i="12"/>
  <c r="H86" i="12"/>
  <c r="G86" i="12"/>
  <c r="F86" i="12"/>
  <c r="E86" i="12"/>
  <c r="D86" i="12"/>
  <c r="C86" i="12"/>
  <c r="Q85" i="12"/>
  <c r="P85" i="12"/>
  <c r="O85" i="12"/>
  <c r="N85" i="12"/>
  <c r="L85" i="12"/>
  <c r="K85" i="12"/>
  <c r="J85" i="12"/>
  <c r="I85" i="12"/>
  <c r="H85" i="12"/>
  <c r="G85" i="12"/>
  <c r="F85" i="12"/>
  <c r="E85" i="12"/>
  <c r="D85" i="12"/>
  <c r="C85" i="12"/>
  <c r="Q84" i="12"/>
  <c r="P84" i="12"/>
  <c r="O84" i="12"/>
  <c r="N84" i="12"/>
  <c r="L84" i="12"/>
  <c r="K84" i="12"/>
  <c r="J84" i="12"/>
  <c r="I84" i="12"/>
  <c r="H84" i="12"/>
  <c r="G84" i="12"/>
  <c r="F84" i="12"/>
  <c r="E84" i="12"/>
  <c r="D84" i="12"/>
  <c r="C84" i="12"/>
  <c r="Q83" i="12"/>
  <c r="P83" i="12"/>
  <c r="O83" i="12"/>
  <c r="N83" i="12"/>
  <c r="L83" i="12"/>
  <c r="K83" i="12"/>
  <c r="J83" i="12"/>
  <c r="I83" i="12"/>
  <c r="H83" i="12"/>
  <c r="G83" i="12"/>
  <c r="F83" i="12"/>
  <c r="E83" i="12"/>
  <c r="D83" i="12"/>
  <c r="C83" i="12"/>
  <c r="Q82" i="12"/>
  <c r="P82" i="12"/>
  <c r="O82" i="12"/>
  <c r="N82" i="12"/>
  <c r="L82" i="12"/>
  <c r="K82" i="12"/>
  <c r="J82" i="12"/>
  <c r="I82" i="12"/>
  <c r="H82" i="12"/>
  <c r="G82" i="12"/>
  <c r="F82" i="12"/>
  <c r="E82" i="12"/>
  <c r="D82" i="12"/>
  <c r="C82" i="12"/>
  <c r="Q81" i="12"/>
  <c r="P81" i="12"/>
  <c r="O81" i="12"/>
  <c r="N81" i="12"/>
  <c r="L81" i="12"/>
  <c r="K81" i="12"/>
  <c r="J81" i="12"/>
  <c r="I81" i="12"/>
  <c r="H81" i="12"/>
  <c r="G81" i="12"/>
  <c r="F81" i="12"/>
  <c r="E81" i="12"/>
  <c r="D81" i="12"/>
  <c r="C81" i="12"/>
  <c r="Q80" i="12"/>
  <c r="P80" i="12"/>
  <c r="O80" i="12"/>
  <c r="N80" i="12"/>
  <c r="L80" i="12"/>
  <c r="K80" i="12"/>
  <c r="J80" i="12"/>
  <c r="I80" i="12"/>
  <c r="H80" i="12"/>
  <c r="G80" i="12"/>
  <c r="F80" i="12"/>
  <c r="E80" i="12"/>
  <c r="D80" i="12"/>
  <c r="C80" i="12"/>
  <c r="Q79" i="12"/>
  <c r="P79" i="12"/>
  <c r="O79" i="12"/>
  <c r="N79" i="12"/>
  <c r="L79" i="12"/>
  <c r="K79" i="12"/>
  <c r="J79" i="12"/>
  <c r="I79" i="12"/>
  <c r="H79" i="12"/>
  <c r="G79" i="12"/>
  <c r="F79" i="12"/>
  <c r="E79" i="12"/>
  <c r="D79" i="12"/>
  <c r="C79" i="12"/>
  <c r="Q78" i="12"/>
  <c r="P78" i="12"/>
  <c r="O78" i="12"/>
  <c r="N78" i="12"/>
  <c r="L78" i="12"/>
  <c r="K78" i="12"/>
  <c r="J78" i="12"/>
  <c r="I78" i="12"/>
  <c r="H78" i="12"/>
  <c r="G78" i="12"/>
  <c r="F78" i="12"/>
  <c r="E78" i="12"/>
  <c r="D78" i="12"/>
  <c r="C78" i="12"/>
  <c r="Q77" i="12"/>
  <c r="P77" i="12"/>
  <c r="O77" i="12"/>
  <c r="N77" i="12"/>
  <c r="L77" i="12"/>
  <c r="K77" i="12"/>
  <c r="J77" i="12"/>
  <c r="I77" i="12"/>
  <c r="H77" i="12"/>
  <c r="G77" i="12"/>
  <c r="F77" i="12"/>
  <c r="E77" i="12"/>
  <c r="D77" i="12"/>
  <c r="C77" i="12"/>
  <c r="Q76" i="12"/>
  <c r="P76" i="12"/>
  <c r="O76" i="12"/>
  <c r="N76" i="12"/>
  <c r="L76" i="12"/>
  <c r="K76" i="12"/>
  <c r="J76" i="12"/>
  <c r="I76" i="12"/>
  <c r="H76" i="12"/>
  <c r="G76" i="12"/>
  <c r="F76" i="12"/>
  <c r="E76" i="12"/>
  <c r="D76" i="12"/>
  <c r="C76" i="12"/>
  <c r="Q75" i="12"/>
  <c r="P75" i="12"/>
  <c r="O75" i="12"/>
  <c r="N75" i="12"/>
  <c r="L75" i="12"/>
  <c r="K75" i="12"/>
  <c r="J75" i="12"/>
  <c r="I75" i="12"/>
  <c r="H75" i="12"/>
  <c r="G75" i="12"/>
  <c r="F75" i="12"/>
  <c r="E75" i="12"/>
  <c r="D75" i="12"/>
  <c r="C75" i="12"/>
  <c r="Q74" i="12"/>
  <c r="P74" i="12"/>
  <c r="O74" i="12"/>
  <c r="N74" i="12"/>
  <c r="L74" i="12"/>
  <c r="K74" i="12"/>
  <c r="J74" i="12"/>
  <c r="I74" i="12"/>
  <c r="H74" i="12"/>
  <c r="G74" i="12"/>
  <c r="F74" i="12"/>
  <c r="E74" i="12"/>
  <c r="D74" i="12"/>
  <c r="C74" i="12"/>
  <c r="Q73" i="12"/>
  <c r="P73" i="12"/>
  <c r="O73" i="12"/>
  <c r="N73" i="12"/>
  <c r="L73" i="12"/>
  <c r="K73" i="12"/>
  <c r="J73" i="12"/>
  <c r="I73" i="12"/>
  <c r="H73" i="12"/>
  <c r="G73" i="12"/>
  <c r="F73" i="12"/>
  <c r="E73" i="12"/>
  <c r="D73" i="12"/>
  <c r="C73" i="12"/>
  <c r="Q72" i="12"/>
  <c r="P72" i="12"/>
  <c r="O72" i="12"/>
  <c r="N72" i="12"/>
  <c r="L72" i="12"/>
  <c r="K72" i="12"/>
  <c r="J72" i="12"/>
  <c r="I72" i="12"/>
  <c r="H72" i="12"/>
  <c r="G72" i="12"/>
  <c r="F72" i="12"/>
  <c r="E72" i="12"/>
  <c r="D72" i="12"/>
  <c r="C72" i="12"/>
  <c r="Q71" i="12"/>
  <c r="P71" i="12"/>
  <c r="O71" i="12"/>
  <c r="N71" i="12"/>
  <c r="L71" i="12"/>
  <c r="K71" i="12"/>
  <c r="J71" i="12"/>
  <c r="I71" i="12"/>
  <c r="H71" i="12"/>
  <c r="G71" i="12"/>
  <c r="F71" i="12"/>
  <c r="E71" i="12"/>
  <c r="D71" i="12"/>
  <c r="C71" i="12"/>
  <c r="Q70" i="12"/>
  <c r="P70" i="12"/>
  <c r="O70" i="12"/>
  <c r="N70" i="12"/>
  <c r="L70" i="12"/>
  <c r="K70" i="12"/>
  <c r="J70" i="12"/>
  <c r="I70" i="12"/>
  <c r="H70" i="12"/>
  <c r="G70" i="12"/>
  <c r="F70" i="12"/>
  <c r="E70" i="12"/>
  <c r="D70" i="12"/>
  <c r="C70" i="12"/>
  <c r="Q69" i="12"/>
  <c r="P69" i="12"/>
  <c r="O69" i="12"/>
  <c r="N69" i="12"/>
  <c r="L69" i="12"/>
  <c r="K69" i="12"/>
  <c r="J69" i="12"/>
  <c r="I69" i="12"/>
  <c r="H69" i="12"/>
  <c r="G69" i="12"/>
  <c r="F69" i="12"/>
  <c r="E69" i="12"/>
  <c r="D69" i="12"/>
  <c r="C69" i="12"/>
  <c r="Q68" i="12"/>
  <c r="P68" i="12"/>
  <c r="O68" i="12"/>
  <c r="N68" i="12"/>
  <c r="L68" i="12"/>
  <c r="K68" i="12"/>
  <c r="J68" i="12"/>
  <c r="I68" i="12"/>
  <c r="H68" i="12"/>
  <c r="G68" i="12"/>
  <c r="F68" i="12"/>
  <c r="E68" i="12"/>
  <c r="D68" i="12"/>
  <c r="C68" i="12"/>
  <c r="Q67" i="12"/>
  <c r="P67" i="12"/>
  <c r="O67" i="12"/>
  <c r="N67" i="12"/>
  <c r="L67" i="12"/>
  <c r="K67" i="12"/>
  <c r="J67" i="12"/>
  <c r="I67" i="12"/>
  <c r="H67" i="12"/>
  <c r="G67" i="12"/>
  <c r="F67" i="12"/>
  <c r="E67" i="12"/>
  <c r="D67" i="12"/>
  <c r="C67" i="12"/>
  <c r="Q66" i="12"/>
  <c r="P66" i="12"/>
  <c r="O66" i="12"/>
  <c r="N66" i="12"/>
  <c r="L66" i="12"/>
  <c r="K66" i="12"/>
  <c r="J66" i="12"/>
  <c r="I66" i="12"/>
  <c r="H66" i="12"/>
  <c r="G66" i="12"/>
  <c r="F66" i="12"/>
  <c r="E66" i="12"/>
  <c r="D66" i="12"/>
  <c r="C66" i="12"/>
  <c r="Q65" i="12"/>
  <c r="P65" i="12"/>
  <c r="O65" i="12"/>
  <c r="N65" i="12"/>
  <c r="L65" i="12"/>
  <c r="K65" i="12"/>
  <c r="J65" i="12"/>
  <c r="I65" i="12"/>
  <c r="H65" i="12"/>
  <c r="G65" i="12"/>
  <c r="F65" i="12"/>
  <c r="E65" i="12"/>
  <c r="D65" i="12"/>
  <c r="C65" i="12"/>
  <c r="Q64" i="12"/>
  <c r="P64" i="12"/>
  <c r="O64" i="12"/>
  <c r="N64" i="12"/>
  <c r="L64" i="12"/>
  <c r="K64" i="12"/>
  <c r="J64" i="12"/>
  <c r="I64" i="12"/>
  <c r="H64" i="12"/>
  <c r="G64" i="12"/>
  <c r="F64" i="12"/>
  <c r="E64" i="12"/>
  <c r="D64" i="12"/>
  <c r="C64" i="12"/>
  <c r="Q63" i="12"/>
  <c r="P63" i="12"/>
  <c r="O63" i="12"/>
  <c r="N63" i="12"/>
  <c r="L63" i="12"/>
  <c r="K63" i="12"/>
  <c r="J63" i="12"/>
  <c r="I63" i="12"/>
  <c r="H63" i="12"/>
  <c r="G63" i="12"/>
  <c r="F63" i="12"/>
  <c r="E63" i="12"/>
  <c r="D63" i="12"/>
  <c r="C63" i="12"/>
  <c r="Q62" i="12"/>
  <c r="P62" i="12"/>
  <c r="O62" i="12"/>
  <c r="N62" i="12"/>
  <c r="L62" i="12"/>
  <c r="K62" i="12"/>
  <c r="J62" i="12"/>
  <c r="I62" i="12"/>
  <c r="H62" i="12"/>
  <c r="G62" i="12"/>
  <c r="F62" i="12"/>
  <c r="E62" i="12"/>
  <c r="D62" i="12"/>
  <c r="C62" i="12"/>
  <c r="Q61" i="12"/>
  <c r="P61" i="12"/>
  <c r="O61" i="12"/>
  <c r="N61" i="12"/>
  <c r="L61" i="12"/>
  <c r="K61" i="12"/>
  <c r="J61" i="12"/>
  <c r="I61" i="12"/>
  <c r="H61" i="12"/>
  <c r="G61" i="12"/>
  <c r="F61" i="12"/>
  <c r="E61" i="12"/>
  <c r="D61" i="12"/>
  <c r="C61" i="12"/>
  <c r="Q60" i="12"/>
  <c r="P60" i="12"/>
  <c r="O60" i="12"/>
  <c r="N60" i="12"/>
  <c r="L60" i="12"/>
  <c r="K60" i="12"/>
  <c r="J60" i="12"/>
  <c r="I60" i="12"/>
  <c r="H60" i="12"/>
  <c r="G60" i="12"/>
  <c r="F60" i="12"/>
  <c r="E60" i="12"/>
  <c r="D60" i="12"/>
  <c r="C60" i="12"/>
  <c r="Q59" i="12"/>
  <c r="P59" i="12"/>
  <c r="O59" i="12"/>
  <c r="N59" i="12"/>
  <c r="L59" i="12"/>
  <c r="K59" i="12"/>
  <c r="J59" i="12"/>
  <c r="I59" i="12"/>
  <c r="H59" i="12"/>
  <c r="G59" i="12"/>
  <c r="F59" i="12"/>
  <c r="E59" i="12"/>
  <c r="D59" i="12"/>
  <c r="C59" i="12"/>
  <c r="Q58" i="12"/>
  <c r="P58" i="12"/>
  <c r="O58" i="12"/>
  <c r="N58" i="12"/>
  <c r="L58" i="12"/>
  <c r="K58" i="12"/>
  <c r="J58" i="12"/>
  <c r="I58" i="12"/>
  <c r="H58" i="12"/>
  <c r="G58" i="12"/>
  <c r="F58" i="12"/>
  <c r="E58" i="12"/>
  <c r="D58" i="12"/>
  <c r="C58" i="12"/>
  <c r="Q57" i="12"/>
  <c r="P57" i="12"/>
  <c r="O57" i="12"/>
  <c r="N57" i="12"/>
  <c r="L57" i="12"/>
  <c r="K57" i="12"/>
  <c r="J57" i="12"/>
  <c r="I57" i="12"/>
  <c r="H57" i="12"/>
  <c r="G57" i="12"/>
  <c r="F57" i="12"/>
  <c r="E57" i="12"/>
  <c r="D57" i="12"/>
  <c r="C57" i="12"/>
  <c r="Q56" i="12"/>
  <c r="P56" i="12"/>
  <c r="O56" i="12"/>
  <c r="N56" i="12"/>
  <c r="L56" i="12"/>
  <c r="K56" i="12"/>
  <c r="J56" i="12"/>
  <c r="I56" i="12"/>
  <c r="H56" i="12"/>
  <c r="G56" i="12"/>
  <c r="F56" i="12"/>
  <c r="E56" i="12"/>
  <c r="D56" i="12"/>
  <c r="C56" i="12"/>
  <c r="Q55" i="12"/>
  <c r="P55" i="12"/>
  <c r="O55" i="12"/>
  <c r="N55" i="12"/>
  <c r="L55" i="12"/>
  <c r="K55" i="12"/>
  <c r="J55" i="12"/>
  <c r="I55" i="12"/>
  <c r="H55" i="12"/>
  <c r="G55" i="12"/>
  <c r="F55" i="12"/>
  <c r="E55" i="12"/>
  <c r="D55" i="12"/>
  <c r="C55" i="12"/>
  <c r="Q54" i="12"/>
  <c r="P54" i="12"/>
  <c r="O54" i="12"/>
  <c r="N54" i="12"/>
  <c r="L54" i="12"/>
  <c r="K54" i="12"/>
  <c r="J54" i="12"/>
  <c r="I54" i="12"/>
  <c r="H54" i="12"/>
  <c r="G54" i="12"/>
  <c r="F54" i="12"/>
  <c r="E54" i="12"/>
  <c r="D54" i="12"/>
  <c r="C54" i="12"/>
  <c r="Q53" i="12"/>
  <c r="P53" i="12"/>
  <c r="O53" i="12"/>
  <c r="N53" i="12"/>
  <c r="L53" i="12"/>
  <c r="K53" i="12"/>
  <c r="J53" i="12"/>
  <c r="I53" i="12"/>
  <c r="H53" i="12"/>
  <c r="G53" i="12"/>
  <c r="F53" i="12"/>
  <c r="E53" i="12"/>
  <c r="D53" i="12"/>
  <c r="C53" i="12"/>
  <c r="Q52" i="12"/>
  <c r="P52" i="12"/>
  <c r="O52" i="12"/>
  <c r="N52" i="12"/>
  <c r="L52" i="12"/>
  <c r="K52" i="12"/>
  <c r="J52" i="12"/>
  <c r="I52" i="12"/>
  <c r="H52" i="12"/>
  <c r="G52" i="12"/>
  <c r="F52" i="12"/>
  <c r="E52" i="12"/>
  <c r="D52" i="12"/>
  <c r="C52" i="12"/>
  <c r="Q51" i="12"/>
  <c r="P51" i="12"/>
  <c r="O51" i="12"/>
  <c r="N51" i="12"/>
  <c r="L51" i="12"/>
  <c r="K51" i="12"/>
  <c r="J51" i="12"/>
  <c r="I51" i="12"/>
  <c r="H51" i="12"/>
  <c r="G51" i="12"/>
  <c r="F51" i="12"/>
  <c r="E51" i="12"/>
  <c r="D51" i="12"/>
  <c r="C51" i="12"/>
  <c r="Q50" i="12"/>
  <c r="P50" i="12"/>
  <c r="O50" i="12"/>
  <c r="N50" i="12"/>
  <c r="L50" i="12"/>
  <c r="K50" i="12"/>
  <c r="J50" i="12"/>
  <c r="I50" i="12"/>
  <c r="H50" i="12"/>
  <c r="G50" i="12"/>
  <c r="F50" i="12"/>
  <c r="E50" i="12"/>
  <c r="D50" i="12"/>
  <c r="C50" i="12"/>
  <c r="Q49" i="12"/>
  <c r="P49" i="12"/>
  <c r="O49" i="12"/>
  <c r="N49" i="12"/>
  <c r="L49" i="12"/>
  <c r="K49" i="12"/>
  <c r="J49" i="12"/>
  <c r="I49" i="12"/>
  <c r="H49" i="12"/>
  <c r="G49" i="12"/>
  <c r="F49" i="12"/>
  <c r="E49" i="12"/>
  <c r="D49" i="12"/>
  <c r="C49" i="12"/>
  <c r="Q48" i="12"/>
  <c r="P48" i="12"/>
  <c r="O48" i="12"/>
  <c r="N48" i="12"/>
  <c r="L48" i="12"/>
  <c r="K48" i="12"/>
  <c r="J48" i="12"/>
  <c r="I48" i="12"/>
  <c r="H48" i="12"/>
  <c r="G48" i="12"/>
  <c r="F48" i="12"/>
  <c r="E48" i="12"/>
  <c r="D48" i="12"/>
  <c r="C48" i="12"/>
  <c r="Q47" i="12"/>
  <c r="P47" i="12"/>
  <c r="O47" i="12"/>
  <c r="N47" i="12"/>
  <c r="L47" i="12"/>
  <c r="K47" i="12"/>
  <c r="J47" i="12"/>
  <c r="I47" i="12"/>
  <c r="H47" i="12"/>
  <c r="G47" i="12"/>
  <c r="F47" i="12"/>
  <c r="E47" i="12"/>
  <c r="D47" i="12"/>
  <c r="C47" i="12"/>
  <c r="Q46" i="12"/>
  <c r="P46" i="12"/>
  <c r="O46" i="12"/>
  <c r="N46" i="12"/>
  <c r="L46" i="12"/>
  <c r="K46" i="12"/>
  <c r="J46" i="12"/>
  <c r="I46" i="12"/>
  <c r="H46" i="12"/>
  <c r="G46" i="12"/>
  <c r="F46" i="12"/>
  <c r="E46" i="12"/>
  <c r="D46" i="12"/>
  <c r="C46" i="12"/>
  <c r="Q45" i="12"/>
  <c r="P45" i="12"/>
  <c r="O45" i="12"/>
  <c r="N45" i="12"/>
  <c r="L45" i="12"/>
  <c r="K45" i="12"/>
  <c r="J45" i="12"/>
  <c r="I45" i="12"/>
  <c r="H45" i="12"/>
  <c r="G45" i="12"/>
  <c r="F45" i="12"/>
  <c r="E45" i="12"/>
  <c r="D45" i="12"/>
  <c r="C45" i="12"/>
  <c r="Q44" i="12"/>
  <c r="P44" i="12"/>
  <c r="O44" i="12"/>
  <c r="N44" i="12"/>
  <c r="L44" i="12"/>
  <c r="K44" i="12"/>
  <c r="J44" i="12"/>
  <c r="I44" i="12"/>
  <c r="H44" i="12"/>
  <c r="G44" i="12"/>
  <c r="F44" i="12"/>
  <c r="E44" i="12"/>
  <c r="D44" i="12"/>
  <c r="C44" i="12"/>
  <c r="Q43" i="12"/>
  <c r="P43" i="12"/>
  <c r="O43" i="12"/>
  <c r="N43" i="12"/>
  <c r="L43" i="12"/>
  <c r="K43" i="12"/>
  <c r="J43" i="12"/>
  <c r="I43" i="12"/>
  <c r="H43" i="12"/>
  <c r="G43" i="12"/>
  <c r="F43" i="12"/>
  <c r="E43" i="12"/>
  <c r="D43" i="12"/>
  <c r="C43" i="12"/>
  <c r="Q42" i="12"/>
  <c r="P42" i="12"/>
  <c r="O42" i="12"/>
  <c r="N42" i="12"/>
  <c r="L42" i="12"/>
  <c r="K42" i="12"/>
  <c r="J42" i="12"/>
  <c r="I42" i="12"/>
  <c r="H42" i="12"/>
  <c r="G42" i="12"/>
  <c r="F42" i="12"/>
  <c r="E42" i="12"/>
  <c r="D42" i="12"/>
  <c r="C42" i="12"/>
  <c r="Q41" i="12"/>
  <c r="P41" i="12"/>
  <c r="O41" i="12"/>
  <c r="N41" i="12"/>
  <c r="L41" i="12"/>
  <c r="K41" i="12"/>
  <c r="J41" i="12"/>
  <c r="I41" i="12"/>
  <c r="H41" i="12"/>
  <c r="G41" i="12"/>
  <c r="F41" i="12"/>
  <c r="E41" i="12"/>
  <c r="D41" i="12"/>
  <c r="C41" i="12"/>
  <c r="Q40" i="12"/>
  <c r="P40" i="12"/>
  <c r="O40" i="12"/>
  <c r="N40" i="12"/>
  <c r="L40" i="12"/>
  <c r="K40" i="12"/>
  <c r="J40" i="12"/>
  <c r="I40" i="12"/>
  <c r="H40" i="12"/>
  <c r="G40" i="12"/>
  <c r="F40" i="12"/>
  <c r="E40" i="12"/>
  <c r="D40" i="12"/>
  <c r="C40" i="12"/>
  <c r="Q39" i="12"/>
  <c r="P39" i="12"/>
  <c r="O39" i="12"/>
  <c r="N39" i="12"/>
  <c r="L39" i="12"/>
  <c r="K39" i="12"/>
  <c r="J39" i="12"/>
  <c r="I39" i="12"/>
  <c r="H39" i="12"/>
  <c r="G39" i="12"/>
  <c r="F39" i="12"/>
  <c r="E39" i="12"/>
  <c r="D39" i="12"/>
  <c r="C39" i="12"/>
  <c r="Q38" i="12"/>
  <c r="P38" i="12"/>
  <c r="O38" i="12"/>
  <c r="N38" i="12"/>
  <c r="L38" i="12"/>
  <c r="K38" i="12"/>
  <c r="J38" i="12"/>
  <c r="I38" i="12"/>
  <c r="H38" i="12"/>
  <c r="G38" i="12"/>
  <c r="F38" i="12"/>
  <c r="E38" i="12"/>
  <c r="D38" i="12"/>
  <c r="C38" i="12"/>
  <c r="Q37" i="12"/>
  <c r="P37" i="12"/>
  <c r="O37" i="12"/>
  <c r="N37" i="12"/>
  <c r="L37" i="12"/>
  <c r="K37" i="12"/>
  <c r="J37" i="12"/>
  <c r="I37" i="12"/>
  <c r="H37" i="12"/>
  <c r="G37" i="12"/>
  <c r="F37" i="12"/>
  <c r="E37" i="12"/>
  <c r="D37" i="12"/>
  <c r="C37" i="12"/>
  <c r="Q36" i="12"/>
  <c r="P36" i="12"/>
  <c r="O36" i="12"/>
  <c r="N36" i="12"/>
  <c r="L36" i="12"/>
  <c r="K36" i="12"/>
  <c r="J36" i="12"/>
  <c r="I36" i="12"/>
  <c r="H36" i="12"/>
  <c r="G36" i="12"/>
  <c r="F36" i="12"/>
  <c r="E36" i="12"/>
  <c r="D36" i="12"/>
  <c r="C36" i="12"/>
  <c r="Q35" i="12"/>
  <c r="P35" i="12"/>
  <c r="O35" i="12"/>
  <c r="N35" i="12"/>
  <c r="L35" i="12"/>
  <c r="K35" i="12"/>
  <c r="J35" i="12"/>
  <c r="I35" i="12"/>
  <c r="H35" i="12"/>
  <c r="G35" i="12"/>
  <c r="F35" i="12"/>
  <c r="E35" i="12"/>
  <c r="D35" i="12"/>
  <c r="C35" i="12"/>
  <c r="Q34" i="12"/>
  <c r="P34" i="12"/>
  <c r="O34" i="12"/>
  <c r="N34" i="12"/>
  <c r="L34" i="12"/>
  <c r="K34" i="12"/>
  <c r="J34" i="12"/>
  <c r="I34" i="12"/>
  <c r="H34" i="12"/>
  <c r="G34" i="12"/>
  <c r="F34" i="12"/>
  <c r="E34" i="12"/>
  <c r="D34" i="12"/>
  <c r="C34" i="12"/>
  <c r="Q33" i="12"/>
  <c r="P33" i="12"/>
  <c r="O33" i="12"/>
  <c r="N33" i="12"/>
  <c r="L33" i="12"/>
  <c r="K33" i="12"/>
  <c r="J33" i="12"/>
  <c r="I33" i="12"/>
  <c r="H33" i="12"/>
  <c r="G33" i="12"/>
  <c r="F33" i="12"/>
  <c r="E33" i="12"/>
  <c r="D33" i="12"/>
  <c r="C33" i="12"/>
  <c r="Q32" i="12"/>
  <c r="P32" i="12"/>
  <c r="O32" i="12"/>
  <c r="N32" i="12"/>
  <c r="L32" i="12"/>
  <c r="K32" i="12"/>
  <c r="J32" i="12"/>
  <c r="I32" i="12"/>
  <c r="H32" i="12"/>
  <c r="G32" i="12"/>
  <c r="F32" i="12"/>
  <c r="E32" i="12"/>
  <c r="D32" i="12"/>
  <c r="C32" i="12"/>
  <c r="Q31" i="12"/>
  <c r="P31" i="12"/>
  <c r="O31" i="12"/>
  <c r="N31" i="12"/>
  <c r="L31" i="12"/>
  <c r="K31" i="12"/>
  <c r="J31" i="12"/>
  <c r="I31" i="12"/>
  <c r="H31" i="12"/>
  <c r="G31" i="12"/>
  <c r="F31" i="12"/>
  <c r="E31" i="12"/>
  <c r="D31" i="12"/>
  <c r="C31" i="12"/>
  <c r="Q30" i="12"/>
  <c r="P30" i="12"/>
  <c r="O30" i="12"/>
  <c r="N30" i="12"/>
  <c r="L30" i="12"/>
  <c r="K30" i="12"/>
  <c r="J30" i="12"/>
  <c r="I30" i="12"/>
  <c r="H30" i="12"/>
  <c r="G30" i="12"/>
  <c r="F30" i="12"/>
  <c r="E30" i="12"/>
  <c r="D30" i="12"/>
  <c r="C30" i="12"/>
  <c r="Q29" i="12"/>
  <c r="P29" i="12"/>
  <c r="O29" i="12"/>
  <c r="N29" i="12"/>
  <c r="L29" i="12"/>
  <c r="K29" i="12"/>
  <c r="J29" i="12"/>
  <c r="I29" i="12"/>
  <c r="H29" i="12"/>
  <c r="G29" i="12"/>
  <c r="F29" i="12"/>
  <c r="E29" i="12"/>
  <c r="D29" i="12"/>
  <c r="C29" i="12"/>
  <c r="Q28" i="12"/>
  <c r="P28" i="12"/>
  <c r="O28" i="12"/>
  <c r="N28" i="12"/>
  <c r="L28" i="12"/>
  <c r="K28" i="12"/>
  <c r="J28" i="12"/>
  <c r="I28" i="12"/>
  <c r="H28" i="12"/>
  <c r="G28" i="12"/>
  <c r="F28" i="12"/>
  <c r="E28" i="12"/>
  <c r="D28" i="12"/>
  <c r="C28" i="12"/>
  <c r="Q27" i="12"/>
  <c r="P27" i="12"/>
  <c r="O27" i="12"/>
  <c r="N27" i="12"/>
  <c r="L27" i="12"/>
  <c r="K27" i="12"/>
  <c r="J27" i="12"/>
  <c r="I27" i="12"/>
  <c r="H27" i="12"/>
  <c r="G27" i="12"/>
  <c r="F27" i="12"/>
  <c r="E27" i="12"/>
  <c r="D27" i="12"/>
  <c r="C27" i="12"/>
  <c r="Q26" i="12"/>
  <c r="P26" i="12"/>
  <c r="O26" i="12"/>
  <c r="N26" i="12"/>
  <c r="L26" i="12"/>
  <c r="K26" i="12"/>
  <c r="J26" i="12"/>
  <c r="I26" i="12"/>
  <c r="H26" i="12"/>
  <c r="G26" i="12"/>
  <c r="F26" i="12"/>
  <c r="E26" i="12"/>
  <c r="D26" i="12"/>
  <c r="C26" i="12"/>
  <c r="Q25" i="12"/>
  <c r="P25" i="12"/>
  <c r="O25" i="12"/>
  <c r="N25" i="12"/>
  <c r="L25" i="12"/>
  <c r="K25" i="12"/>
  <c r="J25" i="12"/>
  <c r="I25" i="12"/>
  <c r="H25" i="12"/>
  <c r="G25" i="12"/>
  <c r="F25" i="12"/>
  <c r="E25" i="12"/>
  <c r="D25" i="12"/>
  <c r="C25" i="12"/>
  <c r="Q24" i="12"/>
  <c r="P24" i="12"/>
  <c r="O24" i="12"/>
  <c r="N24" i="12"/>
  <c r="L24" i="12"/>
  <c r="K24" i="12"/>
  <c r="J24" i="12"/>
  <c r="I24" i="12"/>
  <c r="H24" i="12"/>
  <c r="G24" i="12"/>
  <c r="F24" i="12"/>
  <c r="E24" i="12"/>
  <c r="D24" i="12"/>
  <c r="C24" i="12"/>
  <c r="Q23" i="12"/>
  <c r="P23" i="12"/>
  <c r="O23" i="12"/>
  <c r="N23" i="12"/>
  <c r="L23" i="12"/>
  <c r="K23" i="12"/>
  <c r="J23" i="12"/>
  <c r="I23" i="12"/>
  <c r="H23" i="12"/>
  <c r="G23" i="12"/>
  <c r="F23" i="12"/>
  <c r="E23" i="12"/>
  <c r="D23" i="12"/>
  <c r="C23" i="12"/>
  <c r="Q22" i="12"/>
  <c r="P22" i="12"/>
  <c r="O22" i="12"/>
  <c r="N22" i="12"/>
  <c r="L22" i="12"/>
  <c r="K22" i="12"/>
  <c r="J22" i="12"/>
  <c r="I22" i="12"/>
  <c r="H22" i="12"/>
  <c r="G22" i="12"/>
  <c r="F22" i="12"/>
  <c r="E22" i="12"/>
  <c r="D22" i="12"/>
  <c r="C22" i="12"/>
  <c r="Q21" i="12"/>
  <c r="P21" i="12"/>
  <c r="O21" i="12"/>
  <c r="N21" i="12"/>
  <c r="L21" i="12"/>
  <c r="K21" i="12"/>
  <c r="J21" i="12"/>
  <c r="I21" i="12"/>
  <c r="H21" i="12"/>
  <c r="G21" i="12"/>
  <c r="F21" i="12"/>
  <c r="E21" i="12"/>
  <c r="D21" i="12"/>
  <c r="C21" i="12"/>
  <c r="Q20" i="12"/>
  <c r="P20" i="12"/>
  <c r="O20" i="12"/>
  <c r="N20" i="12"/>
  <c r="L20" i="12"/>
  <c r="K20" i="12"/>
  <c r="J20" i="12"/>
  <c r="I20" i="12"/>
  <c r="H20" i="12"/>
  <c r="G20" i="12"/>
  <c r="F20" i="12"/>
  <c r="E20" i="12"/>
  <c r="D20" i="12"/>
  <c r="C20" i="12"/>
  <c r="Q19" i="12"/>
  <c r="P19" i="12"/>
  <c r="O19" i="12"/>
  <c r="N19" i="12"/>
  <c r="L19" i="12"/>
  <c r="K19" i="12"/>
  <c r="J19" i="12"/>
  <c r="I19" i="12"/>
  <c r="H19" i="12"/>
  <c r="G19" i="12"/>
  <c r="F19" i="12"/>
  <c r="E19" i="12"/>
  <c r="D19" i="12"/>
  <c r="C19" i="12"/>
  <c r="Q18" i="12"/>
  <c r="P18" i="12"/>
  <c r="O18" i="12"/>
  <c r="N18" i="12"/>
  <c r="L18" i="12"/>
  <c r="K18" i="12"/>
  <c r="J18" i="12"/>
  <c r="I18" i="12"/>
  <c r="H18" i="12"/>
  <c r="G18" i="12"/>
  <c r="F18" i="12"/>
  <c r="E18" i="12"/>
  <c r="D18" i="12"/>
  <c r="C18" i="12"/>
  <c r="Q17" i="12"/>
  <c r="P17" i="12"/>
  <c r="O17" i="12"/>
  <c r="N17" i="12"/>
  <c r="L17" i="12"/>
  <c r="K17" i="12"/>
  <c r="J17" i="12"/>
  <c r="I17" i="12"/>
  <c r="H17" i="12"/>
  <c r="G17" i="12"/>
  <c r="F17" i="12"/>
  <c r="E17" i="12"/>
  <c r="D17" i="12"/>
  <c r="C17" i="12"/>
  <c r="Q16" i="12"/>
  <c r="P16" i="12"/>
  <c r="O16" i="12"/>
  <c r="N16" i="12"/>
  <c r="L16" i="12"/>
  <c r="K16" i="12"/>
  <c r="J16" i="12"/>
  <c r="I16" i="12"/>
  <c r="H16" i="12"/>
  <c r="G16" i="12"/>
  <c r="F16" i="12"/>
  <c r="E16" i="12"/>
  <c r="D16" i="12"/>
  <c r="C16" i="12"/>
  <c r="Q15" i="12"/>
  <c r="P15" i="12"/>
  <c r="O15" i="12"/>
  <c r="N15" i="12"/>
  <c r="L15" i="12"/>
  <c r="K15" i="12"/>
  <c r="J15" i="12"/>
  <c r="I15" i="12"/>
  <c r="H15" i="12"/>
  <c r="G15" i="12"/>
  <c r="F15" i="12"/>
  <c r="E15" i="12"/>
  <c r="D15" i="12"/>
  <c r="C15" i="12"/>
  <c r="Q14" i="12"/>
  <c r="P14" i="12"/>
  <c r="O14" i="12"/>
  <c r="N14" i="12"/>
  <c r="L14" i="12"/>
  <c r="K14" i="12"/>
  <c r="J14" i="12"/>
  <c r="I14" i="12"/>
  <c r="H14" i="12"/>
  <c r="G14" i="12"/>
  <c r="F14" i="12"/>
  <c r="E14" i="12"/>
  <c r="D14" i="12"/>
  <c r="C14" i="12"/>
  <c r="Q13" i="12"/>
  <c r="P13" i="12"/>
  <c r="O13" i="12"/>
  <c r="N13" i="12"/>
  <c r="L13" i="12"/>
  <c r="K13" i="12"/>
  <c r="J13" i="12"/>
  <c r="I13" i="12"/>
  <c r="H13" i="12"/>
  <c r="G13" i="12"/>
  <c r="F13" i="12"/>
  <c r="E13" i="12"/>
  <c r="D13" i="12"/>
  <c r="C13" i="12"/>
  <c r="Q12" i="12"/>
  <c r="P12" i="12"/>
  <c r="O12" i="12"/>
  <c r="N12" i="12"/>
  <c r="L12" i="12"/>
  <c r="K12" i="12"/>
  <c r="J12" i="12"/>
  <c r="I12" i="12"/>
  <c r="H12" i="12"/>
  <c r="G12" i="12"/>
  <c r="F12" i="12"/>
  <c r="E12" i="12"/>
  <c r="D12" i="12"/>
  <c r="C12" i="12"/>
  <c r="Q11" i="12"/>
  <c r="P11" i="12"/>
  <c r="O11" i="12"/>
  <c r="N11" i="12"/>
  <c r="L11" i="12"/>
  <c r="K11" i="12"/>
  <c r="J11" i="12"/>
  <c r="I11" i="12"/>
  <c r="H11" i="12"/>
  <c r="G11" i="12"/>
  <c r="F11" i="12"/>
  <c r="E11" i="12"/>
  <c r="D11" i="12"/>
  <c r="C11" i="12"/>
  <c r="Q10" i="12"/>
  <c r="P10" i="12"/>
  <c r="O10" i="12"/>
  <c r="N10" i="12"/>
  <c r="L10" i="12"/>
  <c r="K10" i="12"/>
  <c r="J10" i="12"/>
  <c r="I10" i="12"/>
  <c r="H10" i="12"/>
  <c r="G10" i="12"/>
  <c r="F10" i="12"/>
  <c r="E10" i="12"/>
  <c r="D10" i="12"/>
  <c r="C10" i="12"/>
  <c r="Q9" i="12"/>
  <c r="P9" i="12"/>
  <c r="O9" i="12"/>
  <c r="N9" i="12"/>
  <c r="L9" i="12"/>
  <c r="K9" i="12"/>
  <c r="J9" i="12"/>
  <c r="I9" i="12"/>
  <c r="H9" i="12"/>
  <c r="G9" i="12"/>
  <c r="F9" i="12"/>
  <c r="E9" i="12"/>
  <c r="D9" i="12"/>
  <c r="C9" i="12"/>
  <c r="Q8" i="12"/>
  <c r="P8" i="12"/>
  <c r="O8" i="12"/>
  <c r="N8" i="12"/>
  <c r="L8" i="12"/>
  <c r="K8" i="12"/>
  <c r="J8" i="12"/>
  <c r="I8" i="12"/>
  <c r="H8" i="12"/>
  <c r="G8" i="12"/>
  <c r="F8" i="12"/>
  <c r="E8" i="12"/>
  <c r="D8" i="12"/>
  <c r="C8" i="12"/>
  <c r="AK4" i="11"/>
  <c r="AJ4" i="11"/>
  <c r="AJ3" i="11"/>
  <c r="AK2" i="11"/>
  <c r="AJ2" i="11"/>
  <c r="AI2" i="11"/>
  <c r="AE16" i="10"/>
  <c r="AF3" i="10"/>
  <c r="AG3" i="10"/>
  <c r="AH3" i="10"/>
  <c r="AI3" i="10"/>
  <c r="AJ3" i="10"/>
  <c r="AF4" i="10"/>
  <c r="AG4" i="10"/>
  <c r="AH4" i="10"/>
  <c r="AI4" i="10"/>
  <c r="AJ4" i="10"/>
  <c r="AF5" i="10"/>
  <c r="AG5" i="10"/>
  <c r="AH5" i="10"/>
  <c r="AI5" i="10"/>
  <c r="AJ5" i="10"/>
  <c r="AF6" i="10"/>
  <c r="AG6" i="10"/>
  <c r="AH6" i="10"/>
  <c r="AI6" i="10"/>
  <c r="AJ6" i="10"/>
  <c r="AF7" i="10"/>
  <c r="AG7" i="10"/>
  <c r="AH7" i="10"/>
  <c r="AI7" i="10"/>
  <c r="AJ7" i="10"/>
  <c r="AF8" i="10"/>
  <c r="AG8" i="10"/>
  <c r="AH8" i="10"/>
  <c r="AI8" i="10"/>
  <c r="AJ8" i="10"/>
  <c r="AF9" i="10"/>
  <c r="AG9" i="10"/>
  <c r="AH9" i="10"/>
  <c r="AI9" i="10"/>
  <c r="AJ9" i="10"/>
  <c r="AF10" i="10"/>
  <c r="AG10" i="10"/>
  <c r="AH10" i="10"/>
  <c r="AI10" i="10"/>
  <c r="AJ10" i="10"/>
  <c r="AF11" i="10"/>
  <c r="AG11" i="10"/>
  <c r="AH11" i="10"/>
  <c r="AI11" i="10"/>
  <c r="AJ11" i="10"/>
  <c r="AF12" i="10"/>
  <c r="AG12" i="10"/>
  <c r="AH12" i="10"/>
  <c r="AI12" i="10"/>
  <c r="AJ12" i="10"/>
  <c r="AF13" i="10"/>
  <c r="AG13" i="10"/>
  <c r="AH13" i="10"/>
  <c r="AI13" i="10"/>
  <c r="AJ13" i="10"/>
  <c r="AF14" i="10"/>
  <c r="AG14" i="10"/>
  <c r="AH14" i="10"/>
  <c r="AI14" i="10"/>
  <c r="AJ14" i="10"/>
  <c r="AF15" i="10"/>
  <c r="AG15" i="10"/>
  <c r="AH15" i="10"/>
  <c r="AI15" i="10"/>
  <c r="AJ15" i="10"/>
  <c r="AF16" i="10"/>
  <c r="AG16" i="10"/>
  <c r="AH16" i="10"/>
  <c r="AI16" i="10"/>
  <c r="AJ16" i="10"/>
  <c r="AF17" i="10"/>
  <c r="AG17" i="10"/>
  <c r="AH17" i="10"/>
  <c r="AI17" i="10"/>
  <c r="AJ17" i="10"/>
  <c r="AF18" i="10"/>
  <c r="AG18" i="10"/>
  <c r="AH18" i="10"/>
  <c r="AI18" i="10"/>
  <c r="AJ18" i="10"/>
  <c r="AF19" i="10"/>
  <c r="AG19" i="10"/>
  <c r="AH19" i="10"/>
  <c r="AI19" i="10"/>
  <c r="AJ19" i="10"/>
  <c r="AF20" i="10"/>
  <c r="AG20" i="10"/>
  <c r="AH20" i="10"/>
  <c r="AI20" i="10"/>
  <c r="AJ20" i="10"/>
  <c r="AF21" i="10"/>
  <c r="AG21" i="10"/>
  <c r="AH21" i="10"/>
  <c r="AI21" i="10"/>
  <c r="AJ21" i="10"/>
  <c r="AF22" i="10"/>
  <c r="AG22" i="10"/>
  <c r="AH22" i="10"/>
  <c r="AI22" i="10"/>
  <c r="AJ22" i="10"/>
  <c r="AF23" i="10"/>
  <c r="AG23" i="10"/>
  <c r="AH23" i="10"/>
  <c r="AI23" i="10"/>
  <c r="AJ23" i="10"/>
  <c r="AF24" i="10"/>
  <c r="AG24" i="10"/>
  <c r="AH24" i="10"/>
  <c r="AI24" i="10"/>
  <c r="AJ24" i="10"/>
  <c r="AF25" i="10"/>
  <c r="AG25" i="10"/>
  <c r="AH25" i="10"/>
  <c r="AI25" i="10"/>
  <c r="AJ25" i="10"/>
  <c r="AF26" i="10"/>
  <c r="AG26" i="10"/>
  <c r="AH26" i="10"/>
  <c r="AI26" i="10"/>
  <c r="AJ26" i="10"/>
  <c r="AF27" i="10"/>
  <c r="AG27" i="10"/>
  <c r="AH27" i="10"/>
  <c r="AI27" i="10"/>
  <c r="AJ27" i="10"/>
  <c r="AF28" i="10"/>
  <c r="AG28" i="10"/>
  <c r="AH28" i="10"/>
  <c r="AI28" i="10"/>
  <c r="AJ28" i="10"/>
  <c r="AF29" i="10"/>
  <c r="AG29" i="10"/>
  <c r="AH29" i="10"/>
  <c r="AI29" i="10"/>
  <c r="AJ29" i="10"/>
  <c r="AF30" i="10"/>
  <c r="AG30" i="10"/>
  <c r="AH30" i="10"/>
  <c r="AI30" i="10"/>
  <c r="AJ30" i="10"/>
  <c r="AF31" i="10"/>
  <c r="AG31" i="10"/>
  <c r="AH31" i="10"/>
  <c r="AI31" i="10"/>
  <c r="AJ31" i="10"/>
  <c r="AF32" i="10"/>
  <c r="AG32" i="10"/>
  <c r="AH32" i="10"/>
  <c r="AI32" i="10"/>
  <c r="AJ32" i="10"/>
  <c r="AF33" i="10"/>
  <c r="AG33" i="10"/>
  <c r="AH33" i="10"/>
  <c r="AI33" i="10"/>
  <c r="AJ33" i="10"/>
  <c r="AF34" i="10"/>
  <c r="AG34" i="10"/>
  <c r="AH34" i="10"/>
  <c r="AI34" i="10"/>
  <c r="AJ34" i="10"/>
  <c r="AF35" i="10"/>
  <c r="AG35" i="10"/>
  <c r="AH35" i="10"/>
  <c r="AI35" i="10"/>
  <c r="AJ35" i="10"/>
  <c r="AF36" i="10"/>
  <c r="AG36" i="10"/>
  <c r="AH36" i="10"/>
  <c r="AI36" i="10"/>
  <c r="AJ36" i="10"/>
  <c r="AF37" i="10"/>
  <c r="AG37" i="10"/>
  <c r="AH37" i="10"/>
  <c r="AI37" i="10"/>
  <c r="AJ37" i="10"/>
  <c r="AF38" i="10"/>
  <c r="AG38" i="10"/>
  <c r="AH38" i="10"/>
  <c r="AI38" i="10"/>
  <c r="AJ38" i="10"/>
  <c r="AF39" i="10"/>
  <c r="AG39" i="10"/>
  <c r="AH39" i="10"/>
  <c r="AI39" i="10"/>
  <c r="AJ39" i="10"/>
  <c r="AF40" i="10"/>
  <c r="AG40" i="10"/>
  <c r="AH40" i="10"/>
  <c r="AI40" i="10"/>
  <c r="AJ40" i="10"/>
  <c r="AF41" i="10"/>
  <c r="AG41" i="10"/>
  <c r="AH41" i="10"/>
  <c r="AI41" i="10"/>
  <c r="AJ41" i="10"/>
  <c r="AF42" i="10"/>
  <c r="AG42" i="10"/>
  <c r="AH42" i="10"/>
  <c r="AI42" i="10"/>
  <c r="AJ42" i="10"/>
  <c r="AF43" i="10"/>
  <c r="AG43" i="10"/>
  <c r="AH43" i="10"/>
  <c r="AI43" i="10"/>
  <c r="AJ43" i="10"/>
  <c r="AF44" i="10"/>
  <c r="AG44" i="10"/>
  <c r="AH44" i="10"/>
  <c r="AI44" i="10"/>
  <c r="AJ44" i="10"/>
  <c r="AF45" i="10"/>
  <c r="AG45" i="10"/>
  <c r="AH45" i="10"/>
  <c r="AI45" i="10"/>
  <c r="AJ45" i="10"/>
  <c r="AF46" i="10"/>
  <c r="AG46" i="10"/>
  <c r="AH46" i="10"/>
  <c r="AI46" i="10"/>
  <c r="AJ46" i="10"/>
  <c r="AF47" i="10"/>
  <c r="AG47" i="10"/>
  <c r="AH47" i="10"/>
  <c r="AI47" i="10"/>
  <c r="AJ47" i="10"/>
  <c r="AF48" i="10"/>
  <c r="AG48" i="10"/>
  <c r="AH48" i="10"/>
  <c r="AI48" i="10"/>
  <c r="AJ48" i="10"/>
  <c r="AF49" i="10"/>
  <c r="AG49" i="10"/>
  <c r="AH49" i="10"/>
  <c r="AI49" i="10"/>
  <c r="AJ49" i="10"/>
  <c r="AF50" i="10"/>
  <c r="AG50" i="10"/>
  <c r="AH50" i="10"/>
  <c r="AI50" i="10"/>
  <c r="AJ50" i="10"/>
  <c r="AF51" i="10"/>
  <c r="AG51" i="10"/>
  <c r="AH51" i="10"/>
  <c r="AI51" i="10"/>
  <c r="AJ51" i="10"/>
  <c r="AF52" i="10"/>
  <c r="AG52" i="10"/>
  <c r="AH52" i="10"/>
  <c r="AI52" i="10"/>
  <c r="AJ52" i="10"/>
  <c r="AF53" i="10"/>
  <c r="AG53" i="10"/>
  <c r="AH53" i="10"/>
  <c r="AI53" i="10"/>
  <c r="AJ53" i="10"/>
  <c r="AF54" i="10"/>
  <c r="AG54" i="10"/>
  <c r="AH54" i="10"/>
  <c r="AI54" i="10"/>
  <c r="AJ54" i="10"/>
  <c r="AF55" i="10"/>
  <c r="AG55" i="10"/>
  <c r="AH55" i="10"/>
  <c r="AI55" i="10"/>
  <c r="AJ55" i="10"/>
  <c r="AF56" i="10"/>
  <c r="AG56" i="10"/>
  <c r="AH56" i="10"/>
  <c r="AI56" i="10"/>
  <c r="AJ56" i="10"/>
  <c r="AF57" i="10"/>
  <c r="AG57" i="10"/>
  <c r="AH57" i="10"/>
  <c r="AI57" i="10"/>
  <c r="AJ57" i="10"/>
  <c r="AF58" i="10"/>
  <c r="AG58" i="10"/>
  <c r="AH58" i="10"/>
  <c r="AI58" i="10"/>
  <c r="AJ58" i="10"/>
  <c r="AF59" i="10"/>
  <c r="AG59" i="10"/>
  <c r="AH59" i="10"/>
  <c r="AI59" i="10"/>
  <c r="AJ59" i="10"/>
  <c r="AF60" i="10"/>
  <c r="AG60" i="10"/>
  <c r="AH60" i="10"/>
  <c r="AI60" i="10"/>
  <c r="AJ60" i="10"/>
  <c r="AF61" i="10"/>
  <c r="AG61" i="10"/>
  <c r="AH61" i="10"/>
  <c r="AI61" i="10"/>
  <c r="AJ61" i="10"/>
  <c r="AF62" i="10"/>
  <c r="AG62" i="10"/>
  <c r="AH62" i="10"/>
  <c r="AI62" i="10"/>
  <c r="AJ62" i="10"/>
  <c r="AF63" i="10"/>
  <c r="AG63" i="10"/>
  <c r="AH63" i="10"/>
  <c r="AI63" i="10"/>
  <c r="AJ63" i="10"/>
  <c r="AF64" i="10"/>
  <c r="AG64" i="10"/>
  <c r="AH64" i="10"/>
  <c r="AI64" i="10"/>
  <c r="AJ64" i="10"/>
  <c r="AF65" i="10"/>
  <c r="AG65" i="10"/>
  <c r="AH65" i="10"/>
  <c r="AI65" i="10"/>
  <c r="AJ65" i="10"/>
  <c r="AF66" i="10"/>
  <c r="AG66" i="10"/>
  <c r="AH66" i="10"/>
  <c r="AI66" i="10"/>
  <c r="AJ66" i="10"/>
  <c r="AF67" i="10"/>
  <c r="AG67" i="10"/>
  <c r="AH67" i="10"/>
  <c r="AI67" i="10"/>
  <c r="AJ67" i="10"/>
  <c r="AF68" i="10"/>
  <c r="AG68" i="10"/>
  <c r="AH68" i="10"/>
  <c r="AI68" i="10"/>
  <c r="AJ68" i="10"/>
  <c r="AF69" i="10"/>
  <c r="AG69" i="10"/>
  <c r="AH69" i="10"/>
  <c r="AI69" i="10"/>
  <c r="AJ69" i="10"/>
  <c r="AF70" i="10"/>
  <c r="AG70" i="10"/>
  <c r="AH70" i="10"/>
  <c r="AI70" i="10"/>
  <c r="AJ70" i="10"/>
  <c r="AF71" i="10"/>
  <c r="AG71" i="10"/>
  <c r="AH71" i="10"/>
  <c r="AI71" i="10"/>
  <c r="AJ71" i="10"/>
  <c r="AF72" i="10"/>
  <c r="AG72" i="10"/>
  <c r="AH72" i="10"/>
  <c r="AI72" i="10"/>
  <c r="AJ72" i="10"/>
  <c r="AF73" i="10"/>
  <c r="AG73" i="10"/>
  <c r="AH73" i="10"/>
  <c r="AI73" i="10"/>
  <c r="AJ73" i="10"/>
  <c r="AF74" i="10"/>
  <c r="AG74" i="10"/>
  <c r="AH74" i="10"/>
  <c r="AI74" i="10"/>
  <c r="AJ74" i="10"/>
  <c r="AF75" i="10"/>
  <c r="AG75" i="10"/>
  <c r="AH75" i="10"/>
  <c r="AI75" i="10"/>
  <c r="AJ75" i="10"/>
  <c r="AF76" i="10"/>
  <c r="AG76" i="10"/>
  <c r="AH76" i="10"/>
  <c r="AI76" i="10"/>
  <c r="AJ76" i="10"/>
  <c r="AF77" i="10"/>
  <c r="AG77" i="10"/>
  <c r="AH77" i="10"/>
  <c r="AI77" i="10"/>
  <c r="AJ77" i="10"/>
  <c r="AF78" i="10"/>
  <c r="AG78" i="10"/>
  <c r="AH78" i="10"/>
  <c r="AI78" i="10"/>
  <c r="AJ78" i="10"/>
  <c r="AF79" i="10"/>
  <c r="AG79" i="10"/>
  <c r="AH79" i="10"/>
  <c r="AI79" i="10"/>
  <c r="AJ79" i="10"/>
  <c r="AF80" i="10"/>
  <c r="AG80" i="10"/>
  <c r="AH80" i="10"/>
  <c r="AI80" i="10"/>
  <c r="AJ80" i="10"/>
  <c r="AF81" i="10"/>
  <c r="AG81" i="10"/>
  <c r="AH81" i="10"/>
  <c r="AI81" i="10"/>
  <c r="AJ81" i="10"/>
  <c r="AF82" i="10"/>
  <c r="AG82" i="10"/>
  <c r="AH82" i="10"/>
  <c r="AI82" i="10"/>
  <c r="AJ82" i="10"/>
  <c r="AF83" i="10"/>
  <c r="AG83" i="10"/>
  <c r="AH83" i="10"/>
  <c r="AI83" i="10"/>
  <c r="AJ83" i="10"/>
  <c r="AF84" i="10"/>
  <c r="AG84" i="10"/>
  <c r="AH84" i="10"/>
  <c r="AI84" i="10"/>
  <c r="AJ84" i="10"/>
  <c r="AF85" i="10"/>
  <c r="AG85" i="10"/>
  <c r="AH85" i="10"/>
  <c r="AI85" i="10"/>
  <c r="AJ85" i="10"/>
  <c r="AF86" i="10"/>
  <c r="AG86" i="10"/>
  <c r="AH86" i="10"/>
  <c r="AI86" i="10"/>
  <c r="AJ86" i="10"/>
  <c r="AF87" i="10"/>
  <c r="AG87" i="10"/>
  <c r="AH87" i="10"/>
  <c r="AI87" i="10"/>
  <c r="AJ87" i="10"/>
  <c r="AF88" i="10"/>
  <c r="AG88" i="10"/>
  <c r="AH88" i="10"/>
  <c r="AI88" i="10"/>
  <c r="AJ88" i="10"/>
  <c r="AF89" i="10"/>
  <c r="AG89" i="10"/>
  <c r="AH89" i="10"/>
  <c r="AI89" i="10"/>
  <c r="AJ89" i="10"/>
  <c r="AF90" i="10"/>
  <c r="AG90" i="10"/>
  <c r="AH90" i="10"/>
  <c r="AI90" i="10"/>
  <c r="AJ90" i="10"/>
  <c r="AF91" i="10"/>
  <c r="AG91" i="10"/>
  <c r="AH91" i="10"/>
  <c r="AI91" i="10"/>
  <c r="AJ91" i="10"/>
  <c r="AF92" i="10"/>
  <c r="AG92" i="10"/>
  <c r="AH92" i="10"/>
  <c r="AI92" i="10"/>
  <c r="AJ92" i="10"/>
  <c r="AF93" i="10"/>
  <c r="AG93" i="10"/>
  <c r="AH93" i="10"/>
  <c r="AI93" i="10"/>
  <c r="AJ93" i="10"/>
  <c r="AF94" i="10"/>
  <c r="AG94" i="10"/>
  <c r="AH94" i="10"/>
  <c r="AI94" i="10"/>
  <c r="AJ94" i="10"/>
  <c r="AF95" i="10"/>
  <c r="AG95" i="10"/>
  <c r="AH95" i="10"/>
  <c r="AI95" i="10"/>
  <c r="AJ95" i="10"/>
  <c r="AF96" i="10"/>
  <c r="AG96" i="10"/>
  <c r="AH96" i="10"/>
  <c r="AI96" i="10"/>
  <c r="AJ96" i="10"/>
  <c r="AF97" i="10"/>
  <c r="AG97" i="10"/>
  <c r="AH97" i="10"/>
  <c r="AI97" i="10"/>
  <c r="AJ97" i="10"/>
  <c r="AF98" i="10"/>
  <c r="AG98" i="10"/>
  <c r="AH98" i="10"/>
  <c r="AI98" i="10"/>
  <c r="AJ98" i="10"/>
  <c r="AF99" i="10"/>
  <c r="AG99" i="10"/>
  <c r="AH99" i="10"/>
  <c r="AI99" i="10"/>
  <c r="AJ99" i="10"/>
  <c r="AF100" i="10"/>
  <c r="AG100" i="10"/>
  <c r="AH100" i="10"/>
  <c r="AI100" i="10"/>
  <c r="AJ100" i="10"/>
  <c r="AJ2" i="10"/>
  <c r="AG2" i="10"/>
  <c r="AH2" i="10"/>
  <c r="AI2" i="10"/>
  <c r="AF2" i="10"/>
  <c r="P2" i="9"/>
  <c r="Q2" i="9" s="1"/>
  <c r="R2" i="9" s="1"/>
  <c r="P3" i="9"/>
  <c r="Q3" i="9" s="1"/>
  <c r="R3" i="9" s="1"/>
  <c r="P4" i="9"/>
  <c r="Q4" i="9"/>
  <c r="R4" i="9" s="1"/>
  <c r="P5" i="9"/>
  <c r="Q5" i="9" s="1"/>
  <c r="R5" i="9" s="1"/>
  <c r="P6" i="9"/>
  <c r="Q6" i="9" s="1"/>
  <c r="R6" i="9" s="1"/>
  <c r="P7" i="9"/>
  <c r="Q7" i="9" s="1"/>
  <c r="R7" i="9" s="1"/>
  <c r="P8" i="9"/>
  <c r="Q8" i="9"/>
  <c r="R8" i="9" s="1"/>
  <c r="P9" i="9"/>
  <c r="Q9" i="9"/>
  <c r="R9" i="9" s="1"/>
  <c r="P10" i="9"/>
  <c r="Q10" i="9" s="1"/>
  <c r="R10" i="9" s="1"/>
  <c r="P11" i="9"/>
  <c r="Q11" i="9" s="1"/>
  <c r="R11" i="9" s="1"/>
  <c r="P12" i="9"/>
  <c r="Q12" i="9" s="1"/>
  <c r="R12" i="9" s="1"/>
  <c r="P13" i="9"/>
  <c r="Q13" i="9" s="1"/>
  <c r="R13" i="9" s="1"/>
  <c r="P14" i="9"/>
  <c r="Q14" i="9" s="1"/>
  <c r="R14" i="9" s="1"/>
  <c r="P15" i="9"/>
  <c r="Q15" i="9" s="1"/>
  <c r="R15" i="9" s="1"/>
  <c r="P16" i="9"/>
  <c r="Q16" i="9"/>
  <c r="R16" i="9" s="1"/>
  <c r="P17" i="9"/>
  <c r="Q17" i="9"/>
  <c r="R17" i="9" s="1"/>
  <c r="P18" i="9"/>
  <c r="Q18" i="9" s="1"/>
  <c r="R18" i="9" s="1"/>
  <c r="P19" i="9"/>
  <c r="Q19" i="9"/>
  <c r="R19" i="9" s="1"/>
  <c r="P20" i="9"/>
  <c r="Q20" i="9" s="1"/>
  <c r="R20" i="9" s="1"/>
  <c r="P21" i="9"/>
  <c r="Q21" i="9" s="1"/>
  <c r="R21" i="9" s="1"/>
  <c r="P22" i="9"/>
  <c r="Q22" i="9"/>
  <c r="R22" i="9" s="1"/>
  <c r="P23" i="9"/>
  <c r="Q23" i="9" s="1"/>
  <c r="R23" i="9" s="1"/>
  <c r="P24" i="9"/>
  <c r="Q24" i="9"/>
  <c r="R24" i="9" s="1"/>
  <c r="P25" i="9"/>
  <c r="Q25" i="9" s="1"/>
  <c r="R25" i="9" s="1"/>
  <c r="P26" i="9"/>
  <c r="Q26" i="9" s="1"/>
  <c r="R26" i="9" s="1"/>
  <c r="P27" i="9"/>
  <c r="Q27" i="9"/>
  <c r="R27" i="9"/>
  <c r="P28" i="9"/>
  <c r="Q28" i="9" s="1"/>
  <c r="R28" i="9" s="1"/>
  <c r="P29" i="9"/>
  <c r="Q29" i="9" s="1"/>
  <c r="R29" i="9" s="1"/>
  <c r="P30" i="9"/>
  <c r="Q30" i="9"/>
  <c r="R30" i="9" s="1"/>
  <c r="P31" i="9"/>
  <c r="Q31" i="9"/>
  <c r="R31" i="9" s="1"/>
  <c r="P32" i="9"/>
  <c r="Q32" i="9" s="1"/>
  <c r="R32" i="9" s="1"/>
  <c r="P33" i="9"/>
  <c r="Q33" i="9"/>
  <c r="R33" i="9" s="1"/>
  <c r="P34" i="9"/>
  <c r="Q34" i="9" s="1"/>
  <c r="R34" i="9" s="1"/>
  <c r="P35" i="9"/>
  <c r="Q35" i="9" s="1"/>
  <c r="R35" i="9" s="1"/>
  <c r="P36" i="9"/>
  <c r="Q36" i="9" s="1"/>
  <c r="R36" i="9" s="1"/>
  <c r="P37" i="9"/>
  <c r="Q37" i="9" s="1"/>
  <c r="R37" i="9" s="1"/>
  <c r="P38" i="9"/>
  <c r="Q38" i="9" s="1"/>
  <c r="R38" i="9" s="1"/>
  <c r="P39" i="9"/>
  <c r="Q39" i="9" s="1"/>
  <c r="R39" i="9" s="1"/>
  <c r="P40" i="9"/>
  <c r="Q40" i="9" s="1"/>
  <c r="R40" i="9" s="1"/>
  <c r="P41" i="9"/>
  <c r="Q41" i="9" s="1"/>
  <c r="R41" i="9" s="1"/>
  <c r="P42" i="9"/>
  <c r="Q42" i="9" s="1"/>
  <c r="R42" i="9" s="1"/>
  <c r="P43" i="9"/>
  <c r="Q43" i="9"/>
  <c r="R43" i="9" s="1"/>
  <c r="P44" i="9"/>
  <c r="Q44" i="9" s="1"/>
  <c r="R44" i="9" s="1"/>
  <c r="P45" i="9"/>
  <c r="Q45" i="9" s="1"/>
  <c r="R45" i="9" s="1"/>
  <c r="P46" i="9"/>
  <c r="Q46" i="9"/>
  <c r="R46" i="9"/>
  <c r="P47" i="9"/>
  <c r="Q47" i="9" s="1"/>
  <c r="R47" i="9" s="1"/>
  <c r="P48" i="9"/>
  <c r="Q48" i="9" s="1"/>
  <c r="R48" i="9" s="1"/>
  <c r="P49" i="9"/>
  <c r="Q49" i="9" s="1"/>
  <c r="R49" i="9" s="1"/>
  <c r="P50" i="9"/>
  <c r="Q50" i="9"/>
  <c r="R50" i="9" s="1"/>
  <c r="P51" i="9"/>
  <c r="Q51" i="9" s="1"/>
  <c r="R51" i="9" s="1"/>
  <c r="P52" i="9"/>
  <c r="Q52" i="9" s="1"/>
  <c r="R52" i="9" s="1"/>
  <c r="P53" i="9"/>
  <c r="Q53" i="9" s="1"/>
  <c r="R53" i="9" s="1"/>
  <c r="P54" i="9"/>
  <c r="Q54" i="9" s="1"/>
  <c r="R54" i="9" s="1"/>
  <c r="P55" i="9"/>
  <c r="Q55" i="9" s="1"/>
  <c r="R55" i="9" s="1"/>
  <c r="P56" i="9"/>
  <c r="Q56" i="9"/>
  <c r="R56" i="9" s="1"/>
  <c r="P57" i="9"/>
  <c r="Q57" i="9"/>
  <c r="R57" i="9" s="1"/>
  <c r="P58" i="9"/>
  <c r="Q58" i="9" s="1"/>
  <c r="R58" i="9" s="1"/>
  <c r="P59" i="9"/>
  <c r="Q59" i="9" s="1"/>
  <c r="R59" i="9" s="1"/>
  <c r="P60" i="9"/>
  <c r="Q60" i="9" s="1"/>
  <c r="R60" i="9" s="1"/>
  <c r="P61" i="9"/>
  <c r="Q61" i="9" s="1"/>
  <c r="R61" i="9" s="1"/>
  <c r="P62" i="9"/>
  <c r="Q62" i="9"/>
  <c r="R62" i="9" s="1"/>
  <c r="P63" i="9"/>
  <c r="Q63" i="9" s="1"/>
  <c r="R63" i="9" s="1"/>
  <c r="P64" i="9"/>
  <c r="Q64" i="9" s="1"/>
  <c r="R64" i="9" s="1"/>
  <c r="P65" i="9"/>
  <c r="Q65" i="9" s="1"/>
  <c r="R65" i="9" s="1"/>
  <c r="P66" i="9"/>
  <c r="Q66" i="9" s="1"/>
  <c r="R66" i="9" s="1"/>
  <c r="P67" i="9"/>
  <c r="Q67" i="9" s="1"/>
  <c r="R67" i="9" s="1"/>
  <c r="P68" i="9"/>
  <c r="Q68" i="9" s="1"/>
  <c r="R68" i="9" s="1"/>
  <c r="P69" i="9"/>
  <c r="Q69" i="9" s="1"/>
  <c r="R69" i="9" s="1"/>
  <c r="P70" i="9"/>
  <c r="Q70" i="9" s="1"/>
  <c r="R70" i="9" s="1"/>
  <c r="P71" i="9"/>
  <c r="Q71" i="9" s="1"/>
  <c r="R71" i="9" s="1"/>
  <c r="P72" i="9"/>
  <c r="Q72" i="9" s="1"/>
  <c r="R72" i="9" s="1"/>
  <c r="P73" i="9"/>
  <c r="Q73" i="9"/>
  <c r="R73" i="9" s="1"/>
  <c r="P74" i="9"/>
  <c r="Q74" i="9"/>
  <c r="R74" i="9"/>
  <c r="P75" i="9"/>
  <c r="Q75" i="9" s="1"/>
  <c r="R75" i="9" s="1"/>
  <c r="P76" i="9"/>
  <c r="Q76" i="9"/>
  <c r="R76" i="9" s="1"/>
  <c r="P77" i="9"/>
  <c r="Q77" i="9" s="1"/>
  <c r="R77" i="9" s="1"/>
  <c r="P78" i="9"/>
  <c r="Q78" i="9" s="1"/>
  <c r="R78" i="9" s="1"/>
  <c r="P79" i="9"/>
  <c r="Q79" i="9" s="1"/>
  <c r="R79" i="9" s="1"/>
  <c r="P80" i="9"/>
  <c r="Q80" i="9" s="1"/>
  <c r="R80" i="9" s="1"/>
  <c r="P81" i="9"/>
  <c r="Q81" i="9" s="1"/>
  <c r="R81" i="9" s="1"/>
  <c r="P82" i="9"/>
  <c r="Q82" i="9" s="1"/>
  <c r="R82" i="9" s="1"/>
  <c r="P83" i="9"/>
  <c r="Q83" i="9" s="1"/>
  <c r="R83" i="9" s="1"/>
  <c r="P84" i="9"/>
  <c r="Q84" i="9" s="1"/>
  <c r="R84" i="9" s="1"/>
  <c r="P85" i="9"/>
  <c r="Q85" i="9"/>
  <c r="R85" i="9" s="1"/>
  <c r="P86" i="9"/>
  <c r="Q86" i="9" s="1"/>
  <c r="R86" i="9" s="1"/>
  <c r="P87" i="9"/>
  <c r="Q87" i="9"/>
  <c r="R87" i="9" s="1"/>
  <c r="P88" i="9"/>
  <c r="Q88" i="9" s="1"/>
  <c r="R88" i="9" s="1"/>
  <c r="P89" i="9"/>
  <c r="Q89" i="9"/>
  <c r="R89" i="9"/>
  <c r="P90" i="9"/>
  <c r="Q90" i="9" s="1"/>
  <c r="R90" i="9" s="1"/>
  <c r="P91" i="9"/>
  <c r="Q91" i="9"/>
  <c r="R91" i="9" s="1"/>
  <c r="P92" i="9"/>
  <c r="Q92" i="9" s="1"/>
  <c r="R92" i="9" s="1"/>
  <c r="P93" i="9"/>
  <c r="Q93" i="9"/>
  <c r="R93" i="9" s="1"/>
  <c r="P94" i="9"/>
  <c r="Q94" i="9" s="1"/>
  <c r="R94" i="9" s="1"/>
  <c r="P95" i="9"/>
  <c r="Q95" i="9" s="1"/>
  <c r="R95" i="9" s="1"/>
  <c r="P96" i="9"/>
  <c r="Q96" i="9" s="1"/>
  <c r="R96" i="9" s="1"/>
  <c r="P97" i="9"/>
  <c r="Q97" i="9" s="1"/>
  <c r="R97" i="9" s="1"/>
  <c r="P98" i="9"/>
  <c r="Q98" i="9" s="1"/>
  <c r="R98" i="9" s="1"/>
  <c r="P99" i="9"/>
  <c r="Q99" i="9"/>
  <c r="R99" i="9"/>
  <c r="P100" i="9"/>
  <c r="Q100" i="9" s="1"/>
  <c r="R100" i="9" s="1"/>
  <c r="M9" i="8"/>
  <c r="N9" i="8"/>
  <c r="M10" i="8"/>
  <c r="N10" i="8"/>
  <c r="M11" i="8"/>
  <c r="N11" i="8"/>
  <c r="M12" i="8"/>
  <c r="N12" i="8"/>
  <c r="M13" i="8"/>
  <c r="N13" i="8"/>
  <c r="M14" i="8"/>
  <c r="N14" i="8"/>
  <c r="M15" i="8"/>
  <c r="N15" i="8"/>
  <c r="M16" i="8"/>
  <c r="N16" i="8"/>
  <c r="M17" i="8"/>
  <c r="N17" i="8"/>
  <c r="M18" i="8"/>
  <c r="N18" i="8"/>
  <c r="M19" i="8"/>
  <c r="N19" i="8"/>
  <c r="M20" i="8"/>
  <c r="N20" i="8"/>
  <c r="M21" i="8"/>
  <c r="N21" i="8"/>
  <c r="M22" i="8"/>
  <c r="N22" i="8"/>
  <c r="M23" i="8"/>
  <c r="N23" i="8"/>
  <c r="M24" i="8"/>
  <c r="N24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M36" i="8"/>
  <c r="N36" i="8"/>
  <c r="M37" i="8"/>
  <c r="N37" i="8"/>
  <c r="M38" i="8"/>
  <c r="N38" i="8"/>
  <c r="M39" i="8"/>
  <c r="N39" i="8"/>
  <c r="M40" i="8"/>
  <c r="N40" i="8"/>
  <c r="M41" i="8"/>
  <c r="N41" i="8"/>
  <c r="M42" i="8"/>
  <c r="N42" i="8"/>
  <c r="M43" i="8"/>
  <c r="N43" i="8"/>
  <c r="M44" i="8"/>
  <c r="N44" i="8"/>
  <c r="M45" i="8"/>
  <c r="N45" i="8"/>
  <c r="M46" i="8"/>
  <c r="N46" i="8"/>
  <c r="M47" i="8"/>
  <c r="N47" i="8"/>
  <c r="M48" i="8"/>
  <c r="N48" i="8"/>
  <c r="M49" i="8"/>
  <c r="N49" i="8"/>
  <c r="M50" i="8"/>
  <c r="N50" i="8"/>
  <c r="M51" i="8"/>
  <c r="N51" i="8"/>
  <c r="M52" i="8"/>
  <c r="N52" i="8"/>
  <c r="M53" i="8"/>
  <c r="N53" i="8"/>
  <c r="M54" i="8"/>
  <c r="N54" i="8"/>
  <c r="M55" i="8"/>
  <c r="N55" i="8"/>
  <c r="M56" i="8"/>
  <c r="N56" i="8"/>
  <c r="M57" i="8"/>
  <c r="N57" i="8"/>
  <c r="M58" i="8"/>
  <c r="N58" i="8"/>
  <c r="M59" i="8"/>
  <c r="N59" i="8"/>
  <c r="M60" i="8"/>
  <c r="N60" i="8"/>
  <c r="M61" i="8"/>
  <c r="N61" i="8"/>
  <c r="M62" i="8"/>
  <c r="N62" i="8"/>
  <c r="M63" i="8"/>
  <c r="N63" i="8"/>
  <c r="M64" i="8"/>
  <c r="N64" i="8"/>
  <c r="M65" i="8"/>
  <c r="N65" i="8"/>
  <c r="M66" i="8"/>
  <c r="N66" i="8"/>
  <c r="M67" i="8"/>
  <c r="N67" i="8"/>
  <c r="M68" i="8"/>
  <c r="N68" i="8"/>
  <c r="M69" i="8"/>
  <c r="N69" i="8"/>
  <c r="M70" i="8"/>
  <c r="N70" i="8"/>
  <c r="M71" i="8"/>
  <c r="N71" i="8"/>
  <c r="M72" i="8"/>
  <c r="N72" i="8"/>
  <c r="M73" i="8"/>
  <c r="N73" i="8"/>
  <c r="M74" i="8"/>
  <c r="N74" i="8"/>
  <c r="M75" i="8"/>
  <c r="N75" i="8"/>
  <c r="M76" i="8"/>
  <c r="N76" i="8"/>
  <c r="M77" i="8"/>
  <c r="N77" i="8"/>
  <c r="M78" i="8"/>
  <c r="N78" i="8"/>
  <c r="M79" i="8"/>
  <c r="N79" i="8"/>
  <c r="M80" i="8"/>
  <c r="N80" i="8"/>
  <c r="M81" i="8"/>
  <c r="N81" i="8"/>
  <c r="M82" i="8"/>
  <c r="N82" i="8"/>
  <c r="M83" i="8"/>
  <c r="N83" i="8"/>
  <c r="M84" i="8"/>
  <c r="N84" i="8"/>
  <c r="M85" i="8"/>
  <c r="N85" i="8"/>
  <c r="M86" i="8"/>
  <c r="N86" i="8"/>
  <c r="M87" i="8"/>
  <c r="N87" i="8"/>
  <c r="M88" i="8"/>
  <c r="N88" i="8"/>
  <c r="M89" i="8"/>
  <c r="N89" i="8"/>
  <c r="M90" i="8"/>
  <c r="N90" i="8"/>
  <c r="M91" i="8"/>
  <c r="N91" i="8"/>
  <c r="M92" i="8"/>
  <c r="N92" i="8"/>
  <c r="M93" i="8"/>
  <c r="N93" i="8"/>
  <c r="M94" i="8"/>
  <c r="N94" i="8"/>
  <c r="M95" i="8"/>
  <c r="N95" i="8"/>
  <c r="M96" i="8"/>
  <c r="N96" i="8"/>
  <c r="M97" i="8"/>
  <c r="N97" i="8"/>
  <c r="M98" i="8"/>
  <c r="N98" i="8"/>
  <c r="M99" i="8"/>
  <c r="N99" i="8"/>
  <c r="M100" i="8"/>
  <c r="N100" i="8"/>
  <c r="M101" i="8"/>
  <c r="N101" i="8"/>
  <c r="M102" i="8"/>
  <c r="N102" i="8"/>
  <c r="M103" i="8"/>
  <c r="N103" i="8"/>
  <c r="M104" i="8"/>
  <c r="N104" i="8"/>
  <c r="M105" i="8"/>
  <c r="N105" i="8"/>
  <c r="M106" i="8"/>
  <c r="N106" i="8"/>
  <c r="M8" i="8"/>
  <c r="N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2" i="10"/>
  <c r="W3" i="10"/>
  <c r="X3" i="10"/>
  <c r="Y3" i="10"/>
  <c r="Z3" i="10"/>
  <c r="AA3" i="10"/>
  <c r="AB3" i="10"/>
  <c r="AC3" i="10"/>
  <c r="AD3" i="10"/>
  <c r="AE3" i="10"/>
  <c r="W4" i="10"/>
  <c r="X4" i="10"/>
  <c r="Y4" i="10"/>
  <c r="Z4" i="10"/>
  <c r="AA4" i="10"/>
  <c r="AB4" i="10"/>
  <c r="AC4" i="10"/>
  <c r="AD4" i="10"/>
  <c r="AE4" i="10"/>
  <c r="W5" i="10"/>
  <c r="X5" i="10"/>
  <c r="Y5" i="10"/>
  <c r="Z5" i="10"/>
  <c r="AA5" i="10"/>
  <c r="AB5" i="10"/>
  <c r="AC5" i="10"/>
  <c r="AD5" i="10"/>
  <c r="AE5" i="10"/>
  <c r="W6" i="10"/>
  <c r="X6" i="10"/>
  <c r="Y6" i="10"/>
  <c r="Z6" i="10"/>
  <c r="AA6" i="10"/>
  <c r="AB6" i="10"/>
  <c r="AC6" i="10"/>
  <c r="AD6" i="10"/>
  <c r="AE6" i="10"/>
  <c r="W7" i="10"/>
  <c r="X7" i="10"/>
  <c r="Y7" i="10"/>
  <c r="Z7" i="10"/>
  <c r="AA7" i="10"/>
  <c r="AB7" i="10"/>
  <c r="AC7" i="10"/>
  <c r="AD7" i="10"/>
  <c r="AE7" i="10"/>
  <c r="W8" i="10"/>
  <c r="X8" i="10"/>
  <c r="Y8" i="10"/>
  <c r="Z8" i="10"/>
  <c r="AA8" i="10"/>
  <c r="AB8" i="10"/>
  <c r="AC8" i="10"/>
  <c r="AD8" i="10"/>
  <c r="AE8" i="10"/>
  <c r="W9" i="10"/>
  <c r="X9" i="10"/>
  <c r="Y9" i="10"/>
  <c r="Z9" i="10"/>
  <c r="AA9" i="10"/>
  <c r="AB9" i="10"/>
  <c r="AC9" i="10"/>
  <c r="AD9" i="10"/>
  <c r="AE9" i="10"/>
  <c r="W10" i="10"/>
  <c r="X10" i="10"/>
  <c r="Y10" i="10"/>
  <c r="Z10" i="10"/>
  <c r="AA10" i="10"/>
  <c r="AB10" i="10"/>
  <c r="AC10" i="10"/>
  <c r="AD10" i="10"/>
  <c r="AE10" i="10"/>
  <c r="W11" i="10"/>
  <c r="X11" i="10"/>
  <c r="Y11" i="10"/>
  <c r="Z11" i="10"/>
  <c r="AA11" i="10"/>
  <c r="AB11" i="10"/>
  <c r="AC11" i="10"/>
  <c r="AD11" i="10"/>
  <c r="AE11" i="10"/>
  <c r="W12" i="10"/>
  <c r="X12" i="10"/>
  <c r="Y12" i="10"/>
  <c r="Z12" i="10"/>
  <c r="AA12" i="10"/>
  <c r="AB12" i="10"/>
  <c r="AC12" i="10"/>
  <c r="AD12" i="10"/>
  <c r="AE12" i="10"/>
  <c r="W13" i="10"/>
  <c r="X13" i="10"/>
  <c r="Y13" i="10"/>
  <c r="Z13" i="10"/>
  <c r="AA13" i="10"/>
  <c r="AB13" i="10"/>
  <c r="AC13" i="10"/>
  <c r="AD13" i="10"/>
  <c r="AE13" i="10"/>
  <c r="W14" i="10"/>
  <c r="X14" i="10"/>
  <c r="Y14" i="10"/>
  <c r="Z14" i="10"/>
  <c r="AA14" i="10"/>
  <c r="AB14" i="10"/>
  <c r="AC14" i="10"/>
  <c r="AD14" i="10"/>
  <c r="AE14" i="10"/>
  <c r="W15" i="10"/>
  <c r="X15" i="10"/>
  <c r="Y15" i="10"/>
  <c r="Z15" i="10"/>
  <c r="AA15" i="10"/>
  <c r="AB15" i="10"/>
  <c r="AC15" i="10"/>
  <c r="AD15" i="10"/>
  <c r="AE15" i="10"/>
  <c r="W16" i="10"/>
  <c r="X16" i="10"/>
  <c r="Y16" i="10"/>
  <c r="Z16" i="10"/>
  <c r="AA16" i="10"/>
  <c r="AB16" i="10"/>
  <c r="AC16" i="10"/>
  <c r="AD16" i="10"/>
  <c r="W17" i="10"/>
  <c r="X17" i="10"/>
  <c r="Y17" i="10"/>
  <c r="Z17" i="10"/>
  <c r="AA17" i="10"/>
  <c r="AB17" i="10"/>
  <c r="AC17" i="10"/>
  <c r="AD17" i="10"/>
  <c r="AE17" i="10"/>
  <c r="W18" i="10"/>
  <c r="X18" i="10"/>
  <c r="Y18" i="10"/>
  <c r="Z18" i="10"/>
  <c r="AA18" i="10"/>
  <c r="AB18" i="10"/>
  <c r="AC18" i="10"/>
  <c r="AD18" i="10"/>
  <c r="AE18" i="10"/>
  <c r="W19" i="10"/>
  <c r="X19" i="10"/>
  <c r="Y19" i="10"/>
  <c r="Z19" i="10"/>
  <c r="AA19" i="10"/>
  <c r="AB19" i="10"/>
  <c r="AC19" i="10"/>
  <c r="AD19" i="10"/>
  <c r="AE19" i="10"/>
  <c r="W20" i="10"/>
  <c r="X20" i="10"/>
  <c r="Y20" i="10"/>
  <c r="Z20" i="10"/>
  <c r="AA20" i="10"/>
  <c r="AB20" i="10"/>
  <c r="AC20" i="10"/>
  <c r="AD20" i="10"/>
  <c r="AE20" i="10"/>
  <c r="W21" i="10"/>
  <c r="X21" i="10"/>
  <c r="Y21" i="10"/>
  <c r="Z21" i="10"/>
  <c r="AA21" i="10"/>
  <c r="AB21" i="10"/>
  <c r="AC21" i="10"/>
  <c r="AD21" i="10"/>
  <c r="AE21" i="10"/>
  <c r="W22" i="10"/>
  <c r="X22" i="10"/>
  <c r="Y22" i="10"/>
  <c r="Z22" i="10"/>
  <c r="AA22" i="10"/>
  <c r="AB22" i="10"/>
  <c r="AC22" i="10"/>
  <c r="AD22" i="10"/>
  <c r="AE22" i="10"/>
  <c r="W23" i="10"/>
  <c r="X23" i="10"/>
  <c r="Y23" i="10"/>
  <c r="Z23" i="10"/>
  <c r="AA23" i="10"/>
  <c r="AB23" i="10"/>
  <c r="AC23" i="10"/>
  <c r="AD23" i="10"/>
  <c r="AE23" i="10"/>
  <c r="W24" i="10"/>
  <c r="X24" i="10"/>
  <c r="Y24" i="10"/>
  <c r="Z24" i="10"/>
  <c r="AA24" i="10"/>
  <c r="AB24" i="10"/>
  <c r="AC24" i="10"/>
  <c r="AD24" i="10"/>
  <c r="AE24" i="10"/>
  <c r="W25" i="10"/>
  <c r="X25" i="10"/>
  <c r="Y25" i="10"/>
  <c r="Z25" i="10"/>
  <c r="AA25" i="10"/>
  <c r="AB25" i="10"/>
  <c r="AC25" i="10"/>
  <c r="AD25" i="10"/>
  <c r="AE25" i="10"/>
  <c r="W26" i="10"/>
  <c r="X26" i="10"/>
  <c r="Y26" i="10"/>
  <c r="Z26" i="10"/>
  <c r="AA26" i="10"/>
  <c r="AB26" i="10"/>
  <c r="AC26" i="10"/>
  <c r="AD26" i="10"/>
  <c r="AE26" i="10"/>
  <c r="W27" i="10"/>
  <c r="X27" i="10"/>
  <c r="Y27" i="10"/>
  <c r="Z27" i="10"/>
  <c r="AA27" i="10"/>
  <c r="AB27" i="10"/>
  <c r="AC27" i="10"/>
  <c r="AD27" i="10"/>
  <c r="AE27" i="10"/>
  <c r="W28" i="10"/>
  <c r="X28" i="10"/>
  <c r="Y28" i="10"/>
  <c r="Z28" i="10"/>
  <c r="AA28" i="10"/>
  <c r="AB28" i="10"/>
  <c r="AC28" i="10"/>
  <c r="AD28" i="10"/>
  <c r="AE28" i="10"/>
  <c r="W29" i="10"/>
  <c r="X29" i="10"/>
  <c r="Y29" i="10"/>
  <c r="Z29" i="10"/>
  <c r="AA29" i="10"/>
  <c r="AB29" i="10"/>
  <c r="AC29" i="10"/>
  <c r="AD29" i="10"/>
  <c r="AE29" i="10"/>
  <c r="W30" i="10"/>
  <c r="X30" i="10"/>
  <c r="Y30" i="10"/>
  <c r="Z30" i="10"/>
  <c r="AA30" i="10"/>
  <c r="AB30" i="10"/>
  <c r="AC30" i="10"/>
  <c r="AD30" i="10"/>
  <c r="AE30" i="10"/>
  <c r="W31" i="10"/>
  <c r="X31" i="10"/>
  <c r="Y31" i="10"/>
  <c r="Z31" i="10"/>
  <c r="AA31" i="10"/>
  <c r="AB31" i="10"/>
  <c r="AC31" i="10"/>
  <c r="AD31" i="10"/>
  <c r="AE31" i="10"/>
  <c r="W32" i="10"/>
  <c r="X32" i="10"/>
  <c r="Y32" i="10"/>
  <c r="Z32" i="10"/>
  <c r="AA32" i="10"/>
  <c r="AB32" i="10"/>
  <c r="AC32" i="10"/>
  <c r="AD32" i="10"/>
  <c r="AE32" i="10"/>
  <c r="W33" i="10"/>
  <c r="X33" i="10"/>
  <c r="Y33" i="10"/>
  <c r="Z33" i="10"/>
  <c r="AA33" i="10"/>
  <c r="AB33" i="10"/>
  <c r="AC33" i="10"/>
  <c r="AD33" i="10"/>
  <c r="AE33" i="10"/>
  <c r="W34" i="10"/>
  <c r="X34" i="10"/>
  <c r="Y34" i="10"/>
  <c r="Z34" i="10"/>
  <c r="AA34" i="10"/>
  <c r="AB34" i="10"/>
  <c r="AC34" i="10"/>
  <c r="AD34" i="10"/>
  <c r="AE34" i="10"/>
  <c r="W35" i="10"/>
  <c r="X35" i="10"/>
  <c r="Y35" i="10"/>
  <c r="Z35" i="10"/>
  <c r="AA35" i="10"/>
  <c r="AB35" i="10"/>
  <c r="AC35" i="10"/>
  <c r="AD35" i="10"/>
  <c r="AE35" i="10"/>
  <c r="W36" i="10"/>
  <c r="X36" i="10"/>
  <c r="Y36" i="10"/>
  <c r="Z36" i="10"/>
  <c r="AA36" i="10"/>
  <c r="AB36" i="10"/>
  <c r="AC36" i="10"/>
  <c r="AD36" i="10"/>
  <c r="AE36" i="10"/>
  <c r="W37" i="10"/>
  <c r="X37" i="10"/>
  <c r="Y37" i="10"/>
  <c r="Z37" i="10"/>
  <c r="AA37" i="10"/>
  <c r="AB37" i="10"/>
  <c r="AC37" i="10"/>
  <c r="AD37" i="10"/>
  <c r="AE37" i="10"/>
  <c r="W38" i="10"/>
  <c r="X38" i="10"/>
  <c r="Y38" i="10"/>
  <c r="Z38" i="10"/>
  <c r="AA38" i="10"/>
  <c r="AB38" i="10"/>
  <c r="AC38" i="10"/>
  <c r="AD38" i="10"/>
  <c r="AE38" i="10"/>
  <c r="W39" i="10"/>
  <c r="X39" i="10"/>
  <c r="Y39" i="10"/>
  <c r="Z39" i="10"/>
  <c r="AA39" i="10"/>
  <c r="AB39" i="10"/>
  <c r="AC39" i="10"/>
  <c r="AD39" i="10"/>
  <c r="AE39" i="10"/>
  <c r="W40" i="10"/>
  <c r="X40" i="10"/>
  <c r="Y40" i="10"/>
  <c r="Z40" i="10"/>
  <c r="AA40" i="10"/>
  <c r="AB40" i="10"/>
  <c r="AC40" i="10"/>
  <c r="AD40" i="10"/>
  <c r="AE40" i="10"/>
  <c r="W41" i="10"/>
  <c r="X41" i="10"/>
  <c r="Y41" i="10"/>
  <c r="Z41" i="10"/>
  <c r="AA41" i="10"/>
  <c r="AB41" i="10"/>
  <c r="AC41" i="10"/>
  <c r="AD41" i="10"/>
  <c r="AE41" i="10"/>
  <c r="W42" i="10"/>
  <c r="X42" i="10"/>
  <c r="Y42" i="10"/>
  <c r="Z42" i="10"/>
  <c r="AA42" i="10"/>
  <c r="AB42" i="10"/>
  <c r="AC42" i="10"/>
  <c r="AD42" i="10"/>
  <c r="AE42" i="10"/>
  <c r="W43" i="10"/>
  <c r="X43" i="10"/>
  <c r="Y43" i="10"/>
  <c r="Z43" i="10"/>
  <c r="AA43" i="10"/>
  <c r="AB43" i="10"/>
  <c r="AC43" i="10"/>
  <c r="AD43" i="10"/>
  <c r="AE43" i="10"/>
  <c r="W44" i="10"/>
  <c r="X44" i="10"/>
  <c r="Y44" i="10"/>
  <c r="Z44" i="10"/>
  <c r="AA44" i="10"/>
  <c r="AB44" i="10"/>
  <c r="AC44" i="10"/>
  <c r="AD44" i="10"/>
  <c r="AE44" i="10"/>
  <c r="W45" i="10"/>
  <c r="X45" i="10"/>
  <c r="Y45" i="10"/>
  <c r="Z45" i="10"/>
  <c r="AA45" i="10"/>
  <c r="AB45" i="10"/>
  <c r="AC45" i="10"/>
  <c r="AD45" i="10"/>
  <c r="AE45" i="10"/>
  <c r="W46" i="10"/>
  <c r="X46" i="10"/>
  <c r="Y46" i="10"/>
  <c r="Z46" i="10"/>
  <c r="AA46" i="10"/>
  <c r="AB46" i="10"/>
  <c r="AC46" i="10"/>
  <c r="AD46" i="10"/>
  <c r="AE46" i="10"/>
  <c r="W47" i="10"/>
  <c r="X47" i="10"/>
  <c r="Y47" i="10"/>
  <c r="Z47" i="10"/>
  <c r="AA47" i="10"/>
  <c r="AB47" i="10"/>
  <c r="AC47" i="10"/>
  <c r="AD47" i="10"/>
  <c r="AE47" i="10"/>
  <c r="W48" i="10"/>
  <c r="X48" i="10"/>
  <c r="Y48" i="10"/>
  <c r="Z48" i="10"/>
  <c r="AA48" i="10"/>
  <c r="AB48" i="10"/>
  <c r="AC48" i="10"/>
  <c r="AD48" i="10"/>
  <c r="AE48" i="10"/>
  <c r="W49" i="10"/>
  <c r="X49" i="10"/>
  <c r="Y49" i="10"/>
  <c r="Z49" i="10"/>
  <c r="AA49" i="10"/>
  <c r="AB49" i="10"/>
  <c r="AC49" i="10"/>
  <c r="AD49" i="10"/>
  <c r="AE49" i="10"/>
  <c r="W50" i="10"/>
  <c r="X50" i="10"/>
  <c r="Y50" i="10"/>
  <c r="Z50" i="10"/>
  <c r="AA50" i="10"/>
  <c r="AB50" i="10"/>
  <c r="AC50" i="10"/>
  <c r="AD50" i="10"/>
  <c r="AE50" i="10"/>
  <c r="W51" i="10"/>
  <c r="X51" i="10"/>
  <c r="Y51" i="10"/>
  <c r="Z51" i="10"/>
  <c r="AA51" i="10"/>
  <c r="AB51" i="10"/>
  <c r="AC51" i="10"/>
  <c r="AD51" i="10"/>
  <c r="AE51" i="10"/>
  <c r="W52" i="10"/>
  <c r="X52" i="10"/>
  <c r="Y52" i="10"/>
  <c r="Z52" i="10"/>
  <c r="AA52" i="10"/>
  <c r="AB52" i="10"/>
  <c r="AC52" i="10"/>
  <c r="AD52" i="10"/>
  <c r="AE52" i="10"/>
  <c r="W53" i="10"/>
  <c r="X53" i="10"/>
  <c r="Y53" i="10"/>
  <c r="Z53" i="10"/>
  <c r="AA53" i="10"/>
  <c r="AB53" i="10"/>
  <c r="AC53" i="10"/>
  <c r="AD53" i="10"/>
  <c r="AE53" i="10"/>
  <c r="W54" i="10"/>
  <c r="X54" i="10"/>
  <c r="Y54" i="10"/>
  <c r="Z54" i="10"/>
  <c r="AA54" i="10"/>
  <c r="AB54" i="10"/>
  <c r="AC54" i="10"/>
  <c r="AD54" i="10"/>
  <c r="AE54" i="10"/>
  <c r="W55" i="10"/>
  <c r="X55" i="10"/>
  <c r="Y55" i="10"/>
  <c r="Z55" i="10"/>
  <c r="AA55" i="10"/>
  <c r="AB55" i="10"/>
  <c r="AC55" i="10"/>
  <c r="AD55" i="10"/>
  <c r="AE55" i="10"/>
  <c r="W56" i="10"/>
  <c r="X56" i="10"/>
  <c r="Y56" i="10"/>
  <c r="Z56" i="10"/>
  <c r="AA56" i="10"/>
  <c r="AB56" i="10"/>
  <c r="AC56" i="10"/>
  <c r="AD56" i="10"/>
  <c r="AE56" i="10"/>
  <c r="W57" i="10"/>
  <c r="X57" i="10"/>
  <c r="Y57" i="10"/>
  <c r="Z57" i="10"/>
  <c r="AA57" i="10"/>
  <c r="AB57" i="10"/>
  <c r="AC57" i="10"/>
  <c r="AD57" i="10"/>
  <c r="AE57" i="10"/>
  <c r="W58" i="10"/>
  <c r="X58" i="10"/>
  <c r="Y58" i="10"/>
  <c r="Z58" i="10"/>
  <c r="AA58" i="10"/>
  <c r="AB58" i="10"/>
  <c r="AC58" i="10"/>
  <c r="AD58" i="10"/>
  <c r="AE58" i="10"/>
  <c r="W59" i="10"/>
  <c r="X59" i="10"/>
  <c r="Y59" i="10"/>
  <c r="Z59" i="10"/>
  <c r="AA59" i="10"/>
  <c r="AB59" i="10"/>
  <c r="AC59" i="10"/>
  <c r="AD59" i="10"/>
  <c r="AE59" i="10"/>
  <c r="W60" i="10"/>
  <c r="X60" i="10"/>
  <c r="Y60" i="10"/>
  <c r="Z60" i="10"/>
  <c r="AA60" i="10"/>
  <c r="AB60" i="10"/>
  <c r="AC60" i="10"/>
  <c r="AD60" i="10"/>
  <c r="AE60" i="10"/>
  <c r="W61" i="10"/>
  <c r="X61" i="10"/>
  <c r="Y61" i="10"/>
  <c r="Z61" i="10"/>
  <c r="AA61" i="10"/>
  <c r="AB61" i="10"/>
  <c r="AC61" i="10"/>
  <c r="AD61" i="10"/>
  <c r="AE61" i="10"/>
  <c r="W62" i="10"/>
  <c r="X62" i="10"/>
  <c r="Y62" i="10"/>
  <c r="Z62" i="10"/>
  <c r="AA62" i="10"/>
  <c r="AB62" i="10"/>
  <c r="AC62" i="10"/>
  <c r="AD62" i="10"/>
  <c r="AE62" i="10"/>
  <c r="W63" i="10"/>
  <c r="X63" i="10"/>
  <c r="Y63" i="10"/>
  <c r="Z63" i="10"/>
  <c r="AA63" i="10"/>
  <c r="AB63" i="10"/>
  <c r="AC63" i="10"/>
  <c r="AD63" i="10"/>
  <c r="AE63" i="10"/>
  <c r="W64" i="10"/>
  <c r="X64" i="10"/>
  <c r="Y64" i="10"/>
  <c r="Z64" i="10"/>
  <c r="AA64" i="10"/>
  <c r="AB64" i="10"/>
  <c r="AC64" i="10"/>
  <c r="AD64" i="10"/>
  <c r="AE64" i="10"/>
  <c r="W65" i="10"/>
  <c r="X65" i="10"/>
  <c r="Y65" i="10"/>
  <c r="Z65" i="10"/>
  <c r="AA65" i="10"/>
  <c r="AB65" i="10"/>
  <c r="AC65" i="10"/>
  <c r="AD65" i="10"/>
  <c r="AE65" i="10"/>
  <c r="W66" i="10"/>
  <c r="X66" i="10"/>
  <c r="Y66" i="10"/>
  <c r="Z66" i="10"/>
  <c r="AA66" i="10"/>
  <c r="AB66" i="10"/>
  <c r="AC66" i="10"/>
  <c r="AD66" i="10"/>
  <c r="AE66" i="10"/>
  <c r="W67" i="10"/>
  <c r="X67" i="10"/>
  <c r="Y67" i="10"/>
  <c r="Z67" i="10"/>
  <c r="AA67" i="10"/>
  <c r="AB67" i="10"/>
  <c r="AC67" i="10"/>
  <c r="AD67" i="10"/>
  <c r="AE67" i="10"/>
  <c r="W68" i="10"/>
  <c r="X68" i="10"/>
  <c r="Y68" i="10"/>
  <c r="Z68" i="10"/>
  <c r="AA68" i="10"/>
  <c r="AB68" i="10"/>
  <c r="AC68" i="10"/>
  <c r="AD68" i="10"/>
  <c r="AE68" i="10"/>
  <c r="W69" i="10"/>
  <c r="X69" i="10"/>
  <c r="Y69" i="10"/>
  <c r="Z69" i="10"/>
  <c r="AA69" i="10"/>
  <c r="AB69" i="10"/>
  <c r="AC69" i="10"/>
  <c r="AD69" i="10"/>
  <c r="AE69" i="10"/>
  <c r="W70" i="10"/>
  <c r="X70" i="10"/>
  <c r="Y70" i="10"/>
  <c r="Z70" i="10"/>
  <c r="AA70" i="10"/>
  <c r="AB70" i="10"/>
  <c r="AC70" i="10"/>
  <c r="AD70" i="10"/>
  <c r="AE70" i="10"/>
  <c r="W71" i="10"/>
  <c r="X71" i="10"/>
  <c r="Y71" i="10"/>
  <c r="Z71" i="10"/>
  <c r="AA71" i="10"/>
  <c r="AB71" i="10"/>
  <c r="AC71" i="10"/>
  <c r="AD71" i="10"/>
  <c r="AE71" i="10"/>
  <c r="W72" i="10"/>
  <c r="X72" i="10"/>
  <c r="Y72" i="10"/>
  <c r="Z72" i="10"/>
  <c r="AA72" i="10"/>
  <c r="AB72" i="10"/>
  <c r="AC72" i="10"/>
  <c r="AD72" i="10"/>
  <c r="AE72" i="10"/>
  <c r="W73" i="10"/>
  <c r="X73" i="10"/>
  <c r="Y73" i="10"/>
  <c r="Z73" i="10"/>
  <c r="AA73" i="10"/>
  <c r="AB73" i="10"/>
  <c r="AC73" i="10"/>
  <c r="AD73" i="10"/>
  <c r="AE73" i="10"/>
  <c r="W74" i="10"/>
  <c r="X74" i="10"/>
  <c r="Y74" i="10"/>
  <c r="Z74" i="10"/>
  <c r="AA74" i="10"/>
  <c r="AB74" i="10"/>
  <c r="AC74" i="10"/>
  <c r="AD74" i="10"/>
  <c r="AE74" i="10"/>
  <c r="W75" i="10"/>
  <c r="X75" i="10"/>
  <c r="Y75" i="10"/>
  <c r="Z75" i="10"/>
  <c r="AA75" i="10"/>
  <c r="AB75" i="10"/>
  <c r="AC75" i="10"/>
  <c r="AD75" i="10"/>
  <c r="AE75" i="10"/>
  <c r="W76" i="10"/>
  <c r="X76" i="10"/>
  <c r="Y76" i="10"/>
  <c r="Z76" i="10"/>
  <c r="AA76" i="10"/>
  <c r="AB76" i="10"/>
  <c r="AC76" i="10"/>
  <c r="AD76" i="10"/>
  <c r="AE76" i="10"/>
  <c r="W77" i="10"/>
  <c r="X77" i="10"/>
  <c r="Y77" i="10"/>
  <c r="Z77" i="10"/>
  <c r="AA77" i="10"/>
  <c r="AB77" i="10"/>
  <c r="AC77" i="10"/>
  <c r="AD77" i="10"/>
  <c r="AE77" i="10"/>
  <c r="W78" i="10"/>
  <c r="X78" i="10"/>
  <c r="Y78" i="10"/>
  <c r="Z78" i="10"/>
  <c r="AA78" i="10"/>
  <c r="AB78" i="10"/>
  <c r="AC78" i="10"/>
  <c r="AD78" i="10"/>
  <c r="AE78" i="10"/>
  <c r="W79" i="10"/>
  <c r="X79" i="10"/>
  <c r="Y79" i="10"/>
  <c r="Z79" i="10"/>
  <c r="AA79" i="10"/>
  <c r="AB79" i="10"/>
  <c r="AC79" i="10"/>
  <c r="AD79" i="10"/>
  <c r="AE79" i="10"/>
  <c r="W80" i="10"/>
  <c r="X80" i="10"/>
  <c r="Y80" i="10"/>
  <c r="Z80" i="10"/>
  <c r="AA80" i="10"/>
  <c r="AB80" i="10"/>
  <c r="AC80" i="10"/>
  <c r="AD80" i="10"/>
  <c r="AE80" i="10"/>
  <c r="W81" i="10"/>
  <c r="X81" i="10"/>
  <c r="Y81" i="10"/>
  <c r="Z81" i="10"/>
  <c r="AA81" i="10"/>
  <c r="AB81" i="10"/>
  <c r="AC81" i="10"/>
  <c r="AD81" i="10"/>
  <c r="AE81" i="10"/>
  <c r="W82" i="10"/>
  <c r="X82" i="10"/>
  <c r="Y82" i="10"/>
  <c r="Z82" i="10"/>
  <c r="AA82" i="10"/>
  <c r="AB82" i="10"/>
  <c r="AC82" i="10"/>
  <c r="AD82" i="10"/>
  <c r="AE82" i="10"/>
  <c r="W83" i="10"/>
  <c r="X83" i="10"/>
  <c r="Y83" i="10"/>
  <c r="Z83" i="10"/>
  <c r="AA83" i="10"/>
  <c r="AB83" i="10"/>
  <c r="AC83" i="10"/>
  <c r="AD83" i="10"/>
  <c r="AE83" i="10"/>
  <c r="W84" i="10"/>
  <c r="X84" i="10"/>
  <c r="Y84" i="10"/>
  <c r="Z84" i="10"/>
  <c r="AA84" i="10"/>
  <c r="AB84" i="10"/>
  <c r="AC84" i="10"/>
  <c r="AD84" i="10"/>
  <c r="AE84" i="10"/>
  <c r="W85" i="10"/>
  <c r="X85" i="10"/>
  <c r="Y85" i="10"/>
  <c r="Z85" i="10"/>
  <c r="AA85" i="10"/>
  <c r="AB85" i="10"/>
  <c r="AC85" i="10"/>
  <c r="AD85" i="10"/>
  <c r="AE85" i="10"/>
  <c r="W86" i="10"/>
  <c r="X86" i="10"/>
  <c r="Y86" i="10"/>
  <c r="Z86" i="10"/>
  <c r="AA86" i="10"/>
  <c r="AB86" i="10"/>
  <c r="AC86" i="10"/>
  <c r="AD86" i="10"/>
  <c r="AE86" i="10"/>
  <c r="W87" i="10"/>
  <c r="X87" i="10"/>
  <c r="Y87" i="10"/>
  <c r="Z87" i="10"/>
  <c r="AA87" i="10"/>
  <c r="AB87" i="10"/>
  <c r="AC87" i="10"/>
  <c r="AD87" i="10"/>
  <c r="AE87" i="10"/>
  <c r="W88" i="10"/>
  <c r="X88" i="10"/>
  <c r="Y88" i="10"/>
  <c r="Z88" i="10"/>
  <c r="AA88" i="10"/>
  <c r="AB88" i="10"/>
  <c r="AC88" i="10"/>
  <c r="AD88" i="10"/>
  <c r="AE88" i="10"/>
  <c r="W89" i="10"/>
  <c r="X89" i="10"/>
  <c r="Y89" i="10"/>
  <c r="Z89" i="10"/>
  <c r="AA89" i="10"/>
  <c r="AB89" i="10"/>
  <c r="AC89" i="10"/>
  <c r="AD89" i="10"/>
  <c r="AE89" i="10"/>
  <c r="W90" i="10"/>
  <c r="X90" i="10"/>
  <c r="Y90" i="10"/>
  <c r="Z90" i="10"/>
  <c r="AA90" i="10"/>
  <c r="AB90" i="10"/>
  <c r="AC90" i="10"/>
  <c r="AD90" i="10"/>
  <c r="AE90" i="10"/>
  <c r="W91" i="10"/>
  <c r="X91" i="10"/>
  <c r="Y91" i="10"/>
  <c r="Z91" i="10"/>
  <c r="AA91" i="10"/>
  <c r="AB91" i="10"/>
  <c r="AC91" i="10"/>
  <c r="AD91" i="10"/>
  <c r="AE91" i="10"/>
  <c r="W92" i="10"/>
  <c r="X92" i="10"/>
  <c r="Y92" i="10"/>
  <c r="Z92" i="10"/>
  <c r="AA92" i="10"/>
  <c r="AB92" i="10"/>
  <c r="AC92" i="10"/>
  <c r="AD92" i="10"/>
  <c r="AE92" i="10"/>
  <c r="W93" i="10"/>
  <c r="X93" i="10"/>
  <c r="Y93" i="10"/>
  <c r="Z93" i="10"/>
  <c r="AA93" i="10"/>
  <c r="AB93" i="10"/>
  <c r="AC93" i="10"/>
  <c r="AD93" i="10"/>
  <c r="AE93" i="10"/>
  <c r="W94" i="10"/>
  <c r="X94" i="10"/>
  <c r="Y94" i="10"/>
  <c r="Z94" i="10"/>
  <c r="AA94" i="10"/>
  <c r="AB94" i="10"/>
  <c r="AC94" i="10"/>
  <c r="AD94" i="10"/>
  <c r="AE94" i="10"/>
  <c r="W95" i="10"/>
  <c r="X95" i="10"/>
  <c r="Y95" i="10"/>
  <c r="Z95" i="10"/>
  <c r="AA95" i="10"/>
  <c r="AB95" i="10"/>
  <c r="AC95" i="10"/>
  <c r="AD95" i="10"/>
  <c r="AE95" i="10"/>
  <c r="W96" i="10"/>
  <c r="X96" i="10"/>
  <c r="Y96" i="10"/>
  <c r="Z96" i="10"/>
  <c r="AA96" i="10"/>
  <c r="AB96" i="10"/>
  <c r="AC96" i="10"/>
  <c r="AD96" i="10"/>
  <c r="AE96" i="10"/>
  <c r="W97" i="10"/>
  <c r="X97" i="10"/>
  <c r="Y97" i="10"/>
  <c r="Z97" i="10"/>
  <c r="AA97" i="10"/>
  <c r="AB97" i="10"/>
  <c r="AC97" i="10"/>
  <c r="AD97" i="10"/>
  <c r="AE97" i="10"/>
  <c r="W98" i="10"/>
  <c r="X98" i="10"/>
  <c r="Y98" i="10"/>
  <c r="Z98" i="10"/>
  <c r="AA98" i="10"/>
  <c r="AB98" i="10"/>
  <c r="AC98" i="10"/>
  <c r="AD98" i="10"/>
  <c r="AE98" i="10"/>
  <c r="W99" i="10"/>
  <c r="X99" i="10"/>
  <c r="Y99" i="10"/>
  <c r="Z99" i="10"/>
  <c r="AA99" i="10"/>
  <c r="AB99" i="10"/>
  <c r="AC99" i="10"/>
  <c r="AD99" i="10"/>
  <c r="AE99" i="10"/>
  <c r="W100" i="10"/>
  <c r="X100" i="10"/>
  <c r="Y100" i="10"/>
  <c r="Z100" i="10"/>
  <c r="AA100" i="10"/>
  <c r="AB100" i="10"/>
  <c r="AC100" i="10"/>
  <c r="AD100" i="10"/>
  <c r="AE100" i="10"/>
  <c r="AC2" i="10"/>
  <c r="AD2" i="10"/>
  <c r="AE2" i="10"/>
  <c r="X2" i="10"/>
  <c r="Y2" i="10"/>
  <c r="Z2" i="10"/>
  <c r="AA2" i="10"/>
  <c r="AB2" i="10"/>
  <c r="W2" i="10"/>
  <c r="P106" i="8"/>
  <c r="O106" i="8"/>
  <c r="L106" i="8"/>
  <c r="K106" i="8"/>
  <c r="J106" i="8"/>
  <c r="I106" i="8"/>
  <c r="G106" i="8"/>
  <c r="F106" i="8"/>
  <c r="E106" i="8"/>
  <c r="D106" i="8"/>
  <c r="C106" i="8"/>
  <c r="P105" i="8"/>
  <c r="O105" i="8"/>
  <c r="L105" i="8"/>
  <c r="K105" i="8"/>
  <c r="J105" i="8"/>
  <c r="I105" i="8"/>
  <c r="G105" i="8"/>
  <c r="F105" i="8"/>
  <c r="E105" i="8"/>
  <c r="D105" i="8"/>
  <c r="C105" i="8"/>
  <c r="P104" i="8"/>
  <c r="O104" i="8"/>
  <c r="L104" i="8"/>
  <c r="K104" i="8"/>
  <c r="J104" i="8"/>
  <c r="I104" i="8"/>
  <c r="G104" i="8"/>
  <c r="F104" i="8"/>
  <c r="E104" i="8"/>
  <c r="D104" i="8"/>
  <c r="C104" i="8"/>
  <c r="P103" i="8"/>
  <c r="O103" i="8"/>
  <c r="L103" i="8"/>
  <c r="K103" i="8"/>
  <c r="J103" i="8"/>
  <c r="I103" i="8"/>
  <c r="G103" i="8"/>
  <c r="F103" i="8"/>
  <c r="E103" i="8"/>
  <c r="D103" i="8"/>
  <c r="C103" i="8"/>
  <c r="P102" i="8"/>
  <c r="O102" i="8"/>
  <c r="L102" i="8"/>
  <c r="K102" i="8"/>
  <c r="J102" i="8"/>
  <c r="I102" i="8"/>
  <c r="G102" i="8"/>
  <c r="F102" i="8"/>
  <c r="E102" i="8"/>
  <c r="D102" i="8"/>
  <c r="C102" i="8"/>
  <c r="P101" i="8"/>
  <c r="O101" i="8"/>
  <c r="L101" i="8"/>
  <c r="K101" i="8"/>
  <c r="J101" i="8"/>
  <c r="I101" i="8"/>
  <c r="G101" i="8"/>
  <c r="F101" i="8"/>
  <c r="E101" i="8"/>
  <c r="D101" i="8"/>
  <c r="C101" i="8"/>
  <c r="P100" i="8"/>
  <c r="O100" i="8"/>
  <c r="L100" i="8"/>
  <c r="K100" i="8"/>
  <c r="J100" i="8"/>
  <c r="I100" i="8"/>
  <c r="G100" i="8"/>
  <c r="F100" i="8"/>
  <c r="E100" i="8"/>
  <c r="D100" i="8"/>
  <c r="C100" i="8"/>
  <c r="P99" i="8"/>
  <c r="O99" i="8"/>
  <c r="L99" i="8"/>
  <c r="K99" i="8"/>
  <c r="J99" i="8"/>
  <c r="I99" i="8"/>
  <c r="G99" i="8"/>
  <c r="F99" i="8"/>
  <c r="E99" i="8"/>
  <c r="D99" i="8"/>
  <c r="C99" i="8"/>
  <c r="P98" i="8"/>
  <c r="O98" i="8"/>
  <c r="L98" i="8"/>
  <c r="K98" i="8"/>
  <c r="J98" i="8"/>
  <c r="I98" i="8"/>
  <c r="G98" i="8"/>
  <c r="F98" i="8"/>
  <c r="E98" i="8"/>
  <c r="D98" i="8"/>
  <c r="C98" i="8"/>
  <c r="P97" i="8"/>
  <c r="O97" i="8"/>
  <c r="L97" i="8"/>
  <c r="K97" i="8"/>
  <c r="J97" i="8"/>
  <c r="I97" i="8"/>
  <c r="G97" i="8"/>
  <c r="F97" i="8"/>
  <c r="E97" i="8"/>
  <c r="D97" i="8"/>
  <c r="C97" i="8"/>
  <c r="P96" i="8"/>
  <c r="O96" i="8"/>
  <c r="L96" i="8"/>
  <c r="K96" i="8"/>
  <c r="J96" i="8"/>
  <c r="I96" i="8"/>
  <c r="G96" i="8"/>
  <c r="F96" i="8"/>
  <c r="E96" i="8"/>
  <c r="D96" i="8"/>
  <c r="C96" i="8"/>
  <c r="P95" i="8"/>
  <c r="O95" i="8"/>
  <c r="L95" i="8"/>
  <c r="K95" i="8"/>
  <c r="J95" i="8"/>
  <c r="I95" i="8"/>
  <c r="G95" i="8"/>
  <c r="F95" i="8"/>
  <c r="E95" i="8"/>
  <c r="D95" i="8"/>
  <c r="C95" i="8"/>
  <c r="P94" i="8"/>
  <c r="O94" i="8"/>
  <c r="L94" i="8"/>
  <c r="K94" i="8"/>
  <c r="J94" i="8"/>
  <c r="I94" i="8"/>
  <c r="G94" i="8"/>
  <c r="F94" i="8"/>
  <c r="E94" i="8"/>
  <c r="D94" i="8"/>
  <c r="C94" i="8"/>
  <c r="P93" i="8"/>
  <c r="O93" i="8"/>
  <c r="L93" i="8"/>
  <c r="K93" i="8"/>
  <c r="J93" i="8"/>
  <c r="I93" i="8"/>
  <c r="G93" i="8"/>
  <c r="F93" i="8"/>
  <c r="E93" i="8"/>
  <c r="D93" i="8"/>
  <c r="C93" i="8"/>
  <c r="P92" i="8"/>
  <c r="O92" i="8"/>
  <c r="L92" i="8"/>
  <c r="K92" i="8"/>
  <c r="J92" i="8"/>
  <c r="I92" i="8"/>
  <c r="G92" i="8"/>
  <c r="F92" i="8"/>
  <c r="E92" i="8"/>
  <c r="D92" i="8"/>
  <c r="C92" i="8"/>
  <c r="P91" i="8"/>
  <c r="O91" i="8"/>
  <c r="L91" i="8"/>
  <c r="K91" i="8"/>
  <c r="J91" i="8"/>
  <c r="I91" i="8"/>
  <c r="G91" i="8"/>
  <c r="F91" i="8"/>
  <c r="E91" i="8"/>
  <c r="D91" i="8"/>
  <c r="C91" i="8"/>
  <c r="P90" i="8"/>
  <c r="O90" i="8"/>
  <c r="L90" i="8"/>
  <c r="K90" i="8"/>
  <c r="J90" i="8"/>
  <c r="I90" i="8"/>
  <c r="G90" i="8"/>
  <c r="F90" i="8"/>
  <c r="E90" i="8"/>
  <c r="D90" i="8"/>
  <c r="C90" i="8"/>
  <c r="P89" i="8"/>
  <c r="O89" i="8"/>
  <c r="L89" i="8"/>
  <c r="K89" i="8"/>
  <c r="J89" i="8"/>
  <c r="I89" i="8"/>
  <c r="G89" i="8"/>
  <c r="F89" i="8"/>
  <c r="E89" i="8"/>
  <c r="D89" i="8"/>
  <c r="C89" i="8"/>
  <c r="P88" i="8"/>
  <c r="O88" i="8"/>
  <c r="L88" i="8"/>
  <c r="K88" i="8"/>
  <c r="J88" i="8"/>
  <c r="I88" i="8"/>
  <c r="G88" i="8"/>
  <c r="F88" i="8"/>
  <c r="E88" i="8"/>
  <c r="D88" i="8"/>
  <c r="C88" i="8"/>
  <c r="P87" i="8"/>
  <c r="O87" i="8"/>
  <c r="L87" i="8"/>
  <c r="K87" i="8"/>
  <c r="J87" i="8"/>
  <c r="I87" i="8"/>
  <c r="G87" i="8"/>
  <c r="F87" i="8"/>
  <c r="E87" i="8"/>
  <c r="D87" i="8"/>
  <c r="C87" i="8"/>
  <c r="P86" i="8"/>
  <c r="O86" i="8"/>
  <c r="L86" i="8"/>
  <c r="K86" i="8"/>
  <c r="J86" i="8"/>
  <c r="I86" i="8"/>
  <c r="G86" i="8"/>
  <c r="F86" i="8"/>
  <c r="E86" i="8"/>
  <c r="D86" i="8"/>
  <c r="C86" i="8"/>
  <c r="P85" i="8"/>
  <c r="O85" i="8"/>
  <c r="L85" i="8"/>
  <c r="K85" i="8"/>
  <c r="J85" i="8"/>
  <c r="I85" i="8"/>
  <c r="G85" i="8"/>
  <c r="F85" i="8"/>
  <c r="E85" i="8"/>
  <c r="D85" i="8"/>
  <c r="C85" i="8"/>
  <c r="P84" i="8"/>
  <c r="O84" i="8"/>
  <c r="L84" i="8"/>
  <c r="K84" i="8"/>
  <c r="J84" i="8"/>
  <c r="I84" i="8"/>
  <c r="G84" i="8"/>
  <c r="F84" i="8"/>
  <c r="E84" i="8"/>
  <c r="D84" i="8"/>
  <c r="C84" i="8"/>
  <c r="P83" i="8"/>
  <c r="O83" i="8"/>
  <c r="L83" i="8"/>
  <c r="K83" i="8"/>
  <c r="J83" i="8"/>
  <c r="I83" i="8"/>
  <c r="G83" i="8"/>
  <c r="F83" i="8"/>
  <c r="E83" i="8"/>
  <c r="D83" i="8"/>
  <c r="C83" i="8"/>
  <c r="P82" i="8"/>
  <c r="O82" i="8"/>
  <c r="L82" i="8"/>
  <c r="K82" i="8"/>
  <c r="J82" i="8"/>
  <c r="I82" i="8"/>
  <c r="G82" i="8"/>
  <c r="F82" i="8"/>
  <c r="E82" i="8"/>
  <c r="D82" i="8"/>
  <c r="C82" i="8"/>
  <c r="P81" i="8"/>
  <c r="O81" i="8"/>
  <c r="L81" i="8"/>
  <c r="K81" i="8"/>
  <c r="J81" i="8"/>
  <c r="I81" i="8"/>
  <c r="G81" i="8"/>
  <c r="F81" i="8"/>
  <c r="E81" i="8"/>
  <c r="D81" i="8"/>
  <c r="C81" i="8"/>
  <c r="P80" i="8"/>
  <c r="O80" i="8"/>
  <c r="L80" i="8"/>
  <c r="K80" i="8"/>
  <c r="J80" i="8"/>
  <c r="I80" i="8"/>
  <c r="G80" i="8"/>
  <c r="F80" i="8"/>
  <c r="E80" i="8"/>
  <c r="D80" i="8"/>
  <c r="C80" i="8"/>
  <c r="P79" i="8"/>
  <c r="O79" i="8"/>
  <c r="L79" i="8"/>
  <c r="K79" i="8"/>
  <c r="J79" i="8"/>
  <c r="I79" i="8"/>
  <c r="G79" i="8"/>
  <c r="F79" i="8"/>
  <c r="E79" i="8"/>
  <c r="D79" i="8"/>
  <c r="C79" i="8"/>
  <c r="P78" i="8"/>
  <c r="O78" i="8"/>
  <c r="L78" i="8"/>
  <c r="K78" i="8"/>
  <c r="J78" i="8"/>
  <c r="I78" i="8"/>
  <c r="G78" i="8"/>
  <c r="F78" i="8"/>
  <c r="E78" i="8"/>
  <c r="D78" i="8"/>
  <c r="C78" i="8"/>
  <c r="P77" i="8"/>
  <c r="O77" i="8"/>
  <c r="L77" i="8"/>
  <c r="K77" i="8"/>
  <c r="J77" i="8"/>
  <c r="I77" i="8"/>
  <c r="G77" i="8"/>
  <c r="F77" i="8"/>
  <c r="E77" i="8"/>
  <c r="D77" i="8"/>
  <c r="C77" i="8"/>
  <c r="P76" i="8"/>
  <c r="O76" i="8"/>
  <c r="L76" i="8"/>
  <c r="K76" i="8"/>
  <c r="J76" i="8"/>
  <c r="I76" i="8"/>
  <c r="G76" i="8"/>
  <c r="F76" i="8"/>
  <c r="E76" i="8"/>
  <c r="D76" i="8"/>
  <c r="C76" i="8"/>
  <c r="P75" i="8"/>
  <c r="O75" i="8"/>
  <c r="L75" i="8"/>
  <c r="K75" i="8"/>
  <c r="J75" i="8"/>
  <c r="I75" i="8"/>
  <c r="G75" i="8"/>
  <c r="F75" i="8"/>
  <c r="E75" i="8"/>
  <c r="D75" i="8"/>
  <c r="C75" i="8"/>
  <c r="P74" i="8"/>
  <c r="O74" i="8"/>
  <c r="L74" i="8"/>
  <c r="K74" i="8"/>
  <c r="J74" i="8"/>
  <c r="I74" i="8"/>
  <c r="G74" i="8"/>
  <c r="F74" i="8"/>
  <c r="E74" i="8"/>
  <c r="D74" i="8"/>
  <c r="C74" i="8"/>
  <c r="P73" i="8"/>
  <c r="O73" i="8"/>
  <c r="L73" i="8"/>
  <c r="K73" i="8"/>
  <c r="J73" i="8"/>
  <c r="I73" i="8"/>
  <c r="G73" i="8"/>
  <c r="F73" i="8"/>
  <c r="E73" i="8"/>
  <c r="D73" i="8"/>
  <c r="C73" i="8"/>
  <c r="P72" i="8"/>
  <c r="O72" i="8"/>
  <c r="L72" i="8"/>
  <c r="K72" i="8"/>
  <c r="J72" i="8"/>
  <c r="I72" i="8"/>
  <c r="G72" i="8"/>
  <c r="F72" i="8"/>
  <c r="E72" i="8"/>
  <c r="D72" i="8"/>
  <c r="C72" i="8"/>
  <c r="P71" i="8"/>
  <c r="O71" i="8"/>
  <c r="L71" i="8"/>
  <c r="K71" i="8"/>
  <c r="J71" i="8"/>
  <c r="I71" i="8"/>
  <c r="G71" i="8"/>
  <c r="F71" i="8"/>
  <c r="E71" i="8"/>
  <c r="D71" i="8"/>
  <c r="C71" i="8"/>
  <c r="P70" i="8"/>
  <c r="O70" i="8"/>
  <c r="L70" i="8"/>
  <c r="K70" i="8"/>
  <c r="J70" i="8"/>
  <c r="I70" i="8"/>
  <c r="G70" i="8"/>
  <c r="F70" i="8"/>
  <c r="E70" i="8"/>
  <c r="D70" i="8"/>
  <c r="C70" i="8"/>
  <c r="P69" i="8"/>
  <c r="O69" i="8"/>
  <c r="L69" i="8"/>
  <c r="K69" i="8"/>
  <c r="J69" i="8"/>
  <c r="I69" i="8"/>
  <c r="G69" i="8"/>
  <c r="F69" i="8"/>
  <c r="E69" i="8"/>
  <c r="D69" i="8"/>
  <c r="C69" i="8"/>
  <c r="P68" i="8"/>
  <c r="O68" i="8"/>
  <c r="L68" i="8"/>
  <c r="K68" i="8"/>
  <c r="J68" i="8"/>
  <c r="I68" i="8"/>
  <c r="G68" i="8"/>
  <c r="F68" i="8"/>
  <c r="E68" i="8"/>
  <c r="D68" i="8"/>
  <c r="C68" i="8"/>
  <c r="P66" i="8"/>
  <c r="O66" i="8"/>
  <c r="L66" i="8"/>
  <c r="K66" i="8"/>
  <c r="J66" i="8"/>
  <c r="I66" i="8"/>
  <c r="G66" i="8"/>
  <c r="F66" i="8"/>
  <c r="E66" i="8"/>
  <c r="D66" i="8"/>
  <c r="C66" i="8"/>
  <c r="P67" i="8"/>
  <c r="O67" i="8"/>
  <c r="L67" i="8"/>
  <c r="K67" i="8"/>
  <c r="J67" i="8"/>
  <c r="I67" i="8"/>
  <c r="G67" i="8"/>
  <c r="F67" i="8"/>
  <c r="E67" i="8"/>
  <c r="D67" i="8"/>
  <c r="C67" i="8"/>
  <c r="P65" i="8"/>
  <c r="O65" i="8"/>
  <c r="L65" i="8"/>
  <c r="K65" i="8"/>
  <c r="J65" i="8"/>
  <c r="I65" i="8"/>
  <c r="G65" i="8"/>
  <c r="F65" i="8"/>
  <c r="E65" i="8"/>
  <c r="D65" i="8"/>
  <c r="C65" i="8"/>
  <c r="P64" i="8"/>
  <c r="O64" i="8"/>
  <c r="L64" i="8"/>
  <c r="K64" i="8"/>
  <c r="J64" i="8"/>
  <c r="I64" i="8"/>
  <c r="G64" i="8"/>
  <c r="F64" i="8"/>
  <c r="E64" i="8"/>
  <c r="D64" i="8"/>
  <c r="C64" i="8"/>
  <c r="P63" i="8"/>
  <c r="O63" i="8"/>
  <c r="L63" i="8"/>
  <c r="K63" i="8"/>
  <c r="J63" i="8"/>
  <c r="I63" i="8"/>
  <c r="G63" i="8"/>
  <c r="F63" i="8"/>
  <c r="E63" i="8"/>
  <c r="D63" i="8"/>
  <c r="C63" i="8"/>
  <c r="P62" i="8"/>
  <c r="O62" i="8"/>
  <c r="L62" i="8"/>
  <c r="K62" i="8"/>
  <c r="J62" i="8"/>
  <c r="I62" i="8"/>
  <c r="G62" i="8"/>
  <c r="F62" i="8"/>
  <c r="E62" i="8"/>
  <c r="D62" i="8"/>
  <c r="C62" i="8"/>
  <c r="P61" i="8"/>
  <c r="O61" i="8"/>
  <c r="L61" i="8"/>
  <c r="K61" i="8"/>
  <c r="J61" i="8"/>
  <c r="I61" i="8"/>
  <c r="G61" i="8"/>
  <c r="F61" i="8"/>
  <c r="E61" i="8"/>
  <c r="D61" i="8"/>
  <c r="C61" i="8"/>
  <c r="P60" i="8"/>
  <c r="O60" i="8"/>
  <c r="L60" i="8"/>
  <c r="K60" i="8"/>
  <c r="J60" i="8"/>
  <c r="I60" i="8"/>
  <c r="G60" i="8"/>
  <c r="F60" i="8"/>
  <c r="E60" i="8"/>
  <c r="D60" i="8"/>
  <c r="C60" i="8"/>
  <c r="P59" i="8"/>
  <c r="O59" i="8"/>
  <c r="L59" i="8"/>
  <c r="K59" i="8"/>
  <c r="J59" i="8"/>
  <c r="I59" i="8"/>
  <c r="G59" i="8"/>
  <c r="F59" i="8"/>
  <c r="E59" i="8"/>
  <c r="D59" i="8"/>
  <c r="C59" i="8"/>
  <c r="P58" i="8"/>
  <c r="O58" i="8"/>
  <c r="L58" i="8"/>
  <c r="K58" i="8"/>
  <c r="J58" i="8"/>
  <c r="I58" i="8"/>
  <c r="G58" i="8"/>
  <c r="F58" i="8"/>
  <c r="E58" i="8"/>
  <c r="D58" i="8"/>
  <c r="C58" i="8"/>
  <c r="P57" i="8"/>
  <c r="O57" i="8"/>
  <c r="L57" i="8"/>
  <c r="K57" i="8"/>
  <c r="J57" i="8"/>
  <c r="I57" i="8"/>
  <c r="G57" i="8"/>
  <c r="F57" i="8"/>
  <c r="E57" i="8"/>
  <c r="D57" i="8"/>
  <c r="C57" i="8"/>
  <c r="P56" i="8"/>
  <c r="O56" i="8"/>
  <c r="L56" i="8"/>
  <c r="K56" i="8"/>
  <c r="J56" i="8"/>
  <c r="I56" i="8"/>
  <c r="G56" i="8"/>
  <c r="F56" i="8"/>
  <c r="E56" i="8"/>
  <c r="D56" i="8"/>
  <c r="C56" i="8"/>
  <c r="P55" i="8"/>
  <c r="O55" i="8"/>
  <c r="L55" i="8"/>
  <c r="K55" i="8"/>
  <c r="J55" i="8"/>
  <c r="I55" i="8"/>
  <c r="G55" i="8"/>
  <c r="F55" i="8"/>
  <c r="E55" i="8"/>
  <c r="D55" i="8"/>
  <c r="C55" i="8"/>
  <c r="P54" i="8"/>
  <c r="O54" i="8"/>
  <c r="L54" i="8"/>
  <c r="K54" i="8"/>
  <c r="J54" i="8"/>
  <c r="I54" i="8"/>
  <c r="G54" i="8"/>
  <c r="F54" i="8"/>
  <c r="E54" i="8"/>
  <c r="D54" i="8"/>
  <c r="C54" i="8"/>
  <c r="P53" i="8"/>
  <c r="O53" i="8"/>
  <c r="L53" i="8"/>
  <c r="K53" i="8"/>
  <c r="J53" i="8"/>
  <c r="I53" i="8"/>
  <c r="G53" i="8"/>
  <c r="F53" i="8"/>
  <c r="E53" i="8"/>
  <c r="D53" i="8"/>
  <c r="C53" i="8"/>
  <c r="P52" i="8"/>
  <c r="O52" i="8"/>
  <c r="L52" i="8"/>
  <c r="K52" i="8"/>
  <c r="J52" i="8"/>
  <c r="I52" i="8"/>
  <c r="G52" i="8"/>
  <c r="F52" i="8"/>
  <c r="E52" i="8"/>
  <c r="D52" i="8"/>
  <c r="C52" i="8"/>
  <c r="P51" i="8"/>
  <c r="O51" i="8"/>
  <c r="L51" i="8"/>
  <c r="K51" i="8"/>
  <c r="J51" i="8"/>
  <c r="I51" i="8"/>
  <c r="G51" i="8"/>
  <c r="F51" i="8"/>
  <c r="E51" i="8"/>
  <c r="D51" i="8"/>
  <c r="C51" i="8"/>
  <c r="P50" i="8"/>
  <c r="O50" i="8"/>
  <c r="L50" i="8"/>
  <c r="K50" i="8"/>
  <c r="J50" i="8"/>
  <c r="I50" i="8"/>
  <c r="G50" i="8"/>
  <c r="F50" i="8"/>
  <c r="E50" i="8"/>
  <c r="D50" i="8"/>
  <c r="C50" i="8"/>
  <c r="P49" i="8"/>
  <c r="O49" i="8"/>
  <c r="L49" i="8"/>
  <c r="K49" i="8"/>
  <c r="J49" i="8"/>
  <c r="I49" i="8"/>
  <c r="G49" i="8"/>
  <c r="F49" i="8"/>
  <c r="E49" i="8"/>
  <c r="D49" i="8"/>
  <c r="C49" i="8"/>
  <c r="P48" i="8"/>
  <c r="O48" i="8"/>
  <c r="L48" i="8"/>
  <c r="K48" i="8"/>
  <c r="J48" i="8"/>
  <c r="I48" i="8"/>
  <c r="G48" i="8"/>
  <c r="F48" i="8"/>
  <c r="E48" i="8"/>
  <c r="D48" i="8"/>
  <c r="C48" i="8"/>
  <c r="P47" i="8"/>
  <c r="O47" i="8"/>
  <c r="L47" i="8"/>
  <c r="K47" i="8"/>
  <c r="J47" i="8"/>
  <c r="I47" i="8"/>
  <c r="G47" i="8"/>
  <c r="F47" i="8"/>
  <c r="E47" i="8"/>
  <c r="D47" i="8"/>
  <c r="C47" i="8"/>
  <c r="P46" i="8"/>
  <c r="O46" i="8"/>
  <c r="L46" i="8"/>
  <c r="K46" i="8"/>
  <c r="J46" i="8"/>
  <c r="I46" i="8"/>
  <c r="G46" i="8"/>
  <c r="F46" i="8"/>
  <c r="E46" i="8"/>
  <c r="D46" i="8"/>
  <c r="C46" i="8"/>
  <c r="P45" i="8"/>
  <c r="O45" i="8"/>
  <c r="L45" i="8"/>
  <c r="K45" i="8"/>
  <c r="J45" i="8"/>
  <c r="I45" i="8"/>
  <c r="G45" i="8"/>
  <c r="F45" i="8"/>
  <c r="E45" i="8"/>
  <c r="D45" i="8"/>
  <c r="C45" i="8"/>
  <c r="P44" i="8"/>
  <c r="O44" i="8"/>
  <c r="L44" i="8"/>
  <c r="K44" i="8"/>
  <c r="J44" i="8"/>
  <c r="I44" i="8"/>
  <c r="G44" i="8"/>
  <c r="F44" i="8"/>
  <c r="E44" i="8"/>
  <c r="D44" i="8"/>
  <c r="C44" i="8"/>
  <c r="P43" i="8"/>
  <c r="O43" i="8"/>
  <c r="L43" i="8"/>
  <c r="K43" i="8"/>
  <c r="J43" i="8"/>
  <c r="I43" i="8"/>
  <c r="G43" i="8"/>
  <c r="F43" i="8"/>
  <c r="E43" i="8"/>
  <c r="D43" i="8"/>
  <c r="C43" i="8"/>
  <c r="P42" i="8"/>
  <c r="O42" i="8"/>
  <c r="L42" i="8"/>
  <c r="K42" i="8"/>
  <c r="J42" i="8"/>
  <c r="I42" i="8"/>
  <c r="G42" i="8"/>
  <c r="F42" i="8"/>
  <c r="E42" i="8"/>
  <c r="D42" i="8"/>
  <c r="C42" i="8"/>
  <c r="P41" i="8"/>
  <c r="O41" i="8"/>
  <c r="L41" i="8"/>
  <c r="K41" i="8"/>
  <c r="J41" i="8"/>
  <c r="I41" i="8"/>
  <c r="G41" i="8"/>
  <c r="F41" i="8"/>
  <c r="E41" i="8"/>
  <c r="D41" i="8"/>
  <c r="C41" i="8"/>
  <c r="P40" i="8"/>
  <c r="O40" i="8"/>
  <c r="L40" i="8"/>
  <c r="K40" i="8"/>
  <c r="J40" i="8"/>
  <c r="I40" i="8"/>
  <c r="G40" i="8"/>
  <c r="F40" i="8"/>
  <c r="E40" i="8"/>
  <c r="D40" i="8"/>
  <c r="C40" i="8"/>
  <c r="P39" i="8"/>
  <c r="O39" i="8"/>
  <c r="L39" i="8"/>
  <c r="K39" i="8"/>
  <c r="J39" i="8"/>
  <c r="I39" i="8"/>
  <c r="G39" i="8"/>
  <c r="F39" i="8"/>
  <c r="E39" i="8"/>
  <c r="D39" i="8"/>
  <c r="C39" i="8"/>
  <c r="P38" i="8"/>
  <c r="O38" i="8"/>
  <c r="L38" i="8"/>
  <c r="K38" i="8"/>
  <c r="J38" i="8"/>
  <c r="I38" i="8"/>
  <c r="G38" i="8"/>
  <c r="F38" i="8"/>
  <c r="E38" i="8"/>
  <c r="D38" i="8"/>
  <c r="C38" i="8"/>
  <c r="P37" i="8"/>
  <c r="O37" i="8"/>
  <c r="L37" i="8"/>
  <c r="K37" i="8"/>
  <c r="J37" i="8"/>
  <c r="I37" i="8"/>
  <c r="G37" i="8"/>
  <c r="F37" i="8"/>
  <c r="E37" i="8"/>
  <c r="D37" i="8"/>
  <c r="C37" i="8"/>
  <c r="P36" i="8"/>
  <c r="O36" i="8"/>
  <c r="L36" i="8"/>
  <c r="K36" i="8"/>
  <c r="J36" i="8"/>
  <c r="I36" i="8"/>
  <c r="G36" i="8"/>
  <c r="F36" i="8"/>
  <c r="E36" i="8"/>
  <c r="D36" i="8"/>
  <c r="C36" i="8"/>
  <c r="P35" i="8"/>
  <c r="O35" i="8"/>
  <c r="L35" i="8"/>
  <c r="K35" i="8"/>
  <c r="J35" i="8"/>
  <c r="I35" i="8"/>
  <c r="G35" i="8"/>
  <c r="F35" i="8"/>
  <c r="E35" i="8"/>
  <c r="D35" i="8"/>
  <c r="C35" i="8"/>
  <c r="P34" i="8"/>
  <c r="O34" i="8"/>
  <c r="L34" i="8"/>
  <c r="K34" i="8"/>
  <c r="J34" i="8"/>
  <c r="I34" i="8"/>
  <c r="G34" i="8"/>
  <c r="F34" i="8"/>
  <c r="E34" i="8"/>
  <c r="D34" i="8"/>
  <c r="C34" i="8"/>
  <c r="P33" i="8"/>
  <c r="O33" i="8"/>
  <c r="L33" i="8"/>
  <c r="K33" i="8"/>
  <c r="J33" i="8"/>
  <c r="I33" i="8"/>
  <c r="G33" i="8"/>
  <c r="F33" i="8"/>
  <c r="E33" i="8"/>
  <c r="D33" i="8"/>
  <c r="C33" i="8"/>
  <c r="P32" i="8"/>
  <c r="O32" i="8"/>
  <c r="L32" i="8"/>
  <c r="K32" i="8"/>
  <c r="J32" i="8"/>
  <c r="I32" i="8"/>
  <c r="G32" i="8"/>
  <c r="F32" i="8"/>
  <c r="E32" i="8"/>
  <c r="D32" i="8"/>
  <c r="C32" i="8"/>
  <c r="P31" i="8"/>
  <c r="O31" i="8"/>
  <c r="L31" i="8"/>
  <c r="K31" i="8"/>
  <c r="J31" i="8"/>
  <c r="I31" i="8"/>
  <c r="G31" i="8"/>
  <c r="F31" i="8"/>
  <c r="E31" i="8"/>
  <c r="D31" i="8"/>
  <c r="C31" i="8"/>
  <c r="P30" i="8"/>
  <c r="O30" i="8"/>
  <c r="L30" i="8"/>
  <c r="K30" i="8"/>
  <c r="J30" i="8"/>
  <c r="I30" i="8"/>
  <c r="G30" i="8"/>
  <c r="F30" i="8"/>
  <c r="E30" i="8"/>
  <c r="D30" i="8"/>
  <c r="C30" i="8"/>
  <c r="P29" i="8"/>
  <c r="O29" i="8"/>
  <c r="L29" i="8"/>
  <c r="K29" i="8"/>
  <c r="J29" i="8"/>
  <c r="I29" i="8"/>
  <c r="G29" i="8"/>
  <c r="F29" i="8"/>
  <c r="E29" i="8"/>
  <c r="D29" i="8"/>
  <c r="C29" i="8"/>
  <c r="P28" i="8"/>
  <c r="O28" i="8"/>
  <c r="L28" i="8"/>
  <c r="K28" i="8"/>
  <c r="J28" i="8"/>
  <c r="I28" i="8"/>
  <c r="G28" i="8"/>
  <c r="F28" i="8"/>
  <c r="E28" i="8"/>
  <c r="D28" i="8"/>
  <c r="C28" i="8"/>
  <c r="P27" i="8"/>
  <c r="O27" i="8"/>
  <c r="L27" i="8"/>
  <c r="K27" i="8"/>
  <c r="J27" i="8"/>
  <c r="I27" i="8"/>
  <c r="G27" i="8"/>
  <c r="F27" i="8"/>
  <c r="E27" i="8"/>
  <c r="D27" i="8"/>
  <c r="C27" i="8"/>
  <c r="P26" i="8"/>
  <c r="O26" i="8"/>
  <c r="L26" i="8"/>
  <c r="K26" i="8"/>
  <c r="J26" i="8"/>
  <c r="I26" i="8"/>
  <c r="G26" i="8"/>
  <c r="F26" i="8"/>
  <c r="E26" i="8"/>
  <c r="D26" i="8"/>
  <c r="C26" i="8"/>
  <c r="P25" i="8"/>
  <c r="O25" i="8"/>
  <c r="L25" i="8"/>
  <c r="K25" i="8"/>
  <c r="J25" i="8"/>
  <c r="I25" i="8"/>
  <c r="G25" i="8"/>
  <c r="F25" i="8"/>
  <c r="E25" i="8"/>
  <c r="D25" i="8"/>
  <c r="C25" i="8"/>
  <c r="P24" i="8"/>
  <c r="O24" i="8"/>
  <c r="L24" i="8"/>
  <c r="K24" i="8"/>
  <c r="J24" i="8"/>
  <c r="I24" i="8"/>
  <c r="G24" i="8"/>
  <c r="F24" i="8"/>
  <c r="E24" i="8"/>
  <c r="D24" i="8"/>
  <c r="C24" i="8"/>
  <c r="P23" i="8"/>
  <c r="O23" i="8"/>
  <c r="L23" i="8"/>
  <c r="K23" i="8"/>
  <c r="J23" i="8"/>
  <c r="I23" i="8"/>
  <c r="G23" i="8"/>
  <c r="F23" i="8"/>
  <c r="E23" i="8"/>
  <c r="D23" i="8"/>
  <c r="C23" i="8"/>
  <c r="P22" i="8"/>
  <c r="O22" i="8"/>
  <c r="L22" i="8"/>
  <c r="K22" i="8"/>
  <c r="J22" i="8"/>
  <c r="I22" i="8"/>
  <c r="G22" i="8"/>
  <c r="F22" i="8"/>
  <c r="E22" i="8"/>
  <c r="D22" i="8"/>
  <c r="C22" i="8"/>
  <c r="P21" i="8"/>
  <c r="O21" i="8"/>
  <c r="L21" i="8"/>
  <c r="K21" i="8"/>
  <c r="J21" i="8"/>
  <c r="I21" i="8"/>
  <c r="G21" i="8"/>
  <c r="F21" i="8"/>
  <c r="E21" i="8"/>
  <c r="D21" i="8"/>
  <c r="C21" i="8"/>
  <c r="P20" i="8"/>
  <c r="O20" i="8"/>
  <c r="L20" i="8"/>
  <c r="K20" i="8"/>
  <c r="J20" i="8"/>
  <c r="I20" i="8"/>
  <c r="G20" i="8"/>
  <c r="F20" i="8"/>
  <c r="E20" i="8"/>
  <c r="D20" i="8"/>
  <c r="C20" i="8"/>
  <c r="P19" i="8"/>
  <c r="O19" i="8"/>
  <c r="L19" i="8"/>
  <c r="K19" i="8"/>
  <c r="J19" i="8"/>
  <c r="I19" i="8"/>
  <c r="G19" i="8"/>
  <c r="F19" i="8"/>
  <c r="E19" i="8"/>
  <c r="D19" i="8"/>
  <c r="C19" i="8"/>
  <c r="P18" i="8"/>
  <c r="O18" i="8"/>
  <c r="L18" i="8"/>
  <c r="K18" i="8"/>
  <c r="J18" i="8"/>
  <c r="I18" i="8"/>
  <c r="G18" i="8"/>
  <c r="F18" i="8"/>
  <c r="E18" i="8"/>
  <c r="D18" i="8"/>
  <c r="C18" i="8"/>
  <c r="P17" i="8"/>
  <c r="O17" i="8"/>
  <c r="L17" i="8"/>
  <c r="K17" i="8"/>
  <c r="J17" i="8"/>
  <c r="I17" i="8"/>
  <c r="G17" i="8"/>
  <c r="F17" i="8"/>
  <c r="E17" i="8"/>
  <c r="D17" i="8"/>
  <c r="C17" i="8"/>
  <c r="P16" i="8"/>
  <c r="O16" i="8"/>
  <c r="L16" i="8"/>
  <c r="K16" i="8"/>
  <c r="J16" i="8"/>
  <c r="I16" i="8"/>
  <c r="G16" i="8"/>
  <c r="F16" i="8"/>
  <c r="E16" i="8"/>
  <c r="D16" i="8"/>
  <c r="C16" i="8"/>
  <c r="P15" i="8"/>
  <c r="O15" i="8"/>
  <c r="L15" i="8"/>
  <c r="K15" i="8"/>
  <c r="J15" i="8"/>
  <c r="I15" i="8"/>
  <c r="G15" i="8"/>
  <c r="F15" i="8"/>
  <c r="E15" i="8"/>
  <c r="D15" i="8"/>
  <c r="C15" i="8"/>
  <c r="P14" i="8"/>
  <c r="O14" i="8"/>
  <c r="L14" i="8"/>
  <c r="K14" i="8"/>
  <c r="J14" i="8"/>
  <c r="I14" i="8"/>
  <c r="G14" i="8"/>
  <c r="F14" i="8"/>
  <c r="E14" i="8"/>
  <c r="D14" i="8"/>
  <c r="C14" i="8"/>
  <c r="P13" i="8"/>
  <c r="O13" i="8"/>
  <c r="L13" i="8"/>
  <c r="K13" i="8"/>
  <c r="J13" i="8"/>
  <c r="I13" i="8"/>
  <c r="G13" i="8"/>
  <c r="F13" i="8"/>
  <c r="E13" i="8"/>
  <c r="D13" i="8"/>
  <c r="C13" i="8"/>
  <c r="P12" i="8"/>
  <c r="O12" i="8"/>
  <c r="L12" i="8"/>
  <c r="K12" i="8"/>
  <c r="J12" i="8"/>
  <c r="I12" i="8"/>
  <c r="G12" i="8"/>
  <c r="F12" i="8"/>
  <c r="E12" i="8"/>
  <c r="D12" i="8"/>
  <c r="C12" i="8"/>
  <c r="P11" i="8"/>
  <c r="O11" i="8"/>
  <c r="L11" i="8"/>
  <c r="K11" i="8"/>
  <c r="J11" i="8"/>
  <c r="I11" i="8"/>
  <c r="G11" i="8"/>
  <c r="F11" i="8"/>
  <c r="E11" i="8"/>
  <c r="D11" i="8"/>
  <c r="C11" i="8"/>
  <c r="P10" i="8"/>
  <c r="O10" i="8"/>
  <c r="L10" i="8"/>
  <c r="K10" i="8"/>
  <c r="J10" i="8"/>
  <c r="I10" i="8"/>
  <c r="G10" i="8"/>
  <c r="F10" i="8"/>
  <c r="E10" i="8"/>
  <c r="D10" i="8"/>
  <c r="C10" i="8"/>
  <c r="P9" i="8"/>
  <c r="O9" i="8"/>
  <c r="L9" i="8"/>
  <c r="K9" i="8"/>
  <c r="J9" i="8"/>
  <c r="I9" i="8"/>
  <c r="G9" i="8"/>
  <c r="F9" i="8"/>
  <c r="E9" i="8"/>
  <c r="D9" i="8"/>
  <c r="C9" i="8"/>
  <c r="D8" i="8"/>
  <c r="E8" i="8"/>
  <c r="F8" i="8"/>
  <c r="G8" i="8"/>
  <c r="I8" i="8"/>
  <c r="J8" i="8"/>
  <c r="K8" i="8"/>
  <c r="L8" i="8"/>
  <c r="O8" i="8"/>
  <c r="P8" i="8"/>
  <c r="C8" i="8"/>
  <c r="S97" i="12" l="1"/>
  <c r="S77" i="12"/>
  <c r="S57" i="12"/>
  <c r="S89" i="12"/>
  <c r="S69" i="12"/>
  <c r="S49" i="12"/>
  <c r="S29" i="12"/>
  <c r="S75" i="12"/>
  <c r="S55" i="12"/>
  <c r="S35" i="12"/>
  <c r="S15" i="12"/>
  <c r="S54" i="12"/>
  <c r="S34" i="12"/>
  <c r="S14" i="12"/>
  <c r="S52" i="12"/>
  <c r="S50" i="12"/>
  <c r="S51" i="12"/>
  <c r="S98" i="12"/>
  <c r="S78" i="12"/>
  <c r="S59" i="12"/>
  <c r="S38" i="12"/>
  <c r="S19" i="12"/>
  <c r="S17" i="12"/>
  <c r="S32" i="12"/>
  <c r="S46" i="12"/>
  <c r="S86" i="12"/>
  <c r="S66" i="12"/>
  <c r="S26" i="12"/>
  <c r="S13" i="12"/>
  <c r="S95" i="12"/>
  <c r="S39" i="12"/>
  <c r="S76" i="12"/>
  <c r="S18" i="12"/>
  <c r="S104" i="12"/>
  <c r="S33" i="12"/>
  <c r="S94" i="12"/>
  <c r="S84" i="12"/>
  <c r="S27" i="12"/>
  <c r="S67" i="12"/>
  <c r="S24" i="12"/>
  <c r="S9" i="12"/>
  <c r="S10" i="12"/>
  <c r="S37" i="12"/>
  <c r="S70" i="12"/>
  <c r="S58" i="12"/>
  <c r="S99" i="12"/>
  <c r="S79" i="12"/>
  <c r="S88" i="12"/>
  <c r="S28" i="12"/>
  <c r="S48" i="12"/>
  <c r="S68" i="12"/>
  <c r="AJ5" i="11"/>
  <c r="AL2" i="11"/>
  <c r="AI4" i="11"/>
  <c r="B46" i="12"/>
  <c r="B47" i="12"/>
  <c r="B87" i="12"/>
  <c r="B97" i="12"/>
  <c r="B10" i="12"/>
  <c r="B80" i="12"/>
  <c r="B71" i="12"/>
  <c r="B72" i="12"/>
  <c r="B22" i="12"/>
  <c r="B15" i="12"/>
  <c r="B32" i="12"/>
  <c r="B21" i="12"/>
  <c r="B18" i="12"/>
  <c r="B75" i="12"/>
  <c r="B31" i="12"/>
  <c r="B69" i="12"/>
  <c r="B11" i="12"/>
  <c r="B51" i="12"/>
  <c r="B78" i="12"/>
  <c r="B70" i="12"/>
  <c r="B79" i="12"/>
  <c r="B83" i="12"/>
  <c r="B91" i="12"/>
  <c r="B103" i="12"/>
  <c r="B20" i="12"/>
  <c r="B14" i="12"/>
  <c r="B24" i="12"/>
  <c r="B13" i="12"/>
  <c r="B45" i="12"/>
  <c r="B60" i="12"/>
  <c r="B50" i="12"/>
  <c r="B67" i="12"/>
  <c r="B96" i="12"/>
  <c r="B8" i="12"/>
  <c r="AG8" i="12" s="1"/>
  <c r="B34" i="12"/>
  <c r="B62" i="12"/>
  <c r="B33" i="12"/>
  <c r="B106" i="12"/>
  <c r="B82" i="12"/>
  <c r="B95" i="12"/>
  <c r="B105" i="12"/>
  <c r="B102" i="12"/>
  <c r="B89" i="12"/>
  <c r="B58" i="12"/>
  <c r="B84" i="12"/>
  <c r="B19" i="12"/>
  <c r="B104" i="12"/>
  <c r="B28" i="12"/>
  <c r="B68" i="12"/>
  <c r="B12" i="12"/>
  <c r="B66" i="12"/>
  <c r="B30" i="12"/>
  <c r="B29" i="12"/>
  <c r="B43" i="12"/>
  <c r="B65" i="12"/>
  <c r="B49" i="12"/>
  <c r="B59" i="12"/>
  <c r="B56" i="12"/>
  <c r="B88" i="12"/>
  <c r="B99" i="12"/>
  <c r="B52" i="12"/>
  <c r="B48" i="12"/>
  <c r="B17" i="12"/>
  <c r="B26" i="12"/>
  <c r="B39" i="12"/>
  <c r="B40" i="12"/>
  <c r="B54" i="12"/>
  <c r="B64" i="12"/>
  <c r="B86" i="12"/>
  <c r="B98" i="12"/>
  <c r="B9" i="12"/>
  <c r="B42" i="12"/>
  <c r="B38" i="12"/>
  <c r="B74" i="12"/>
  <c r="B81" i="12"/>
  <c r="B36" i="12"/>
  <c r="B53" i="12"/>
  <c r="B76" i="12"/>
  <c r="B77" i="12"/>
  <c r="B85" i="12"/>
  <c r="B23" i="12"/>
  <c r="B27" i="12"/>
  <c r="B90" i="12"/>
  <c r="B92" i="12"/>
  <c r="B100" i="12"/>
  <c r="B44" i="12"/>
  <c r="B55" i="12"/>
  <c r="B61" i="12"/>
  <c r="B41" i="12"/>
  <c r="B35" i="12"/>
  <c r="B25" i="12"/>
  <c r="B57" i="12"/>
  <c r="B93" i="12"/>
  <c r="B101" i="12"/>
  <c r="B37" i="12"/>
  <c r="B73" i="12"/>
  <c r="B16" i="12"/>
  <c r="B63" i="12"/>
  <c r="B94" i="12"/>
  <c r="B79" i="8"/>
  <c r="AC79" i="8" s="1"/>
  <c r="B32" i="8"/>
  <c r="B81" i="8"/>
  <c r="B93" i="8"/>
  <c r="B63" i="8"/>
  <c r="B77" i="8"/>
  <c r="B104" i="8"/>
  <c r="AC104" i="8" s="1"/>
  <c r="B106" i="8"/>
  <c r="AC106" i="8" s="1"/>
  <c r="B84" i="8"/>
  <c r="AC84" i="8" s="1"/>
  <c r="B86" i="8"/>
  <c r="B103" i="8"/>
  <c r="B68" i="8"/>
  <c r="B94" i="8"/>
  <c r="AC94" i="8" s="1"/>
  <c r="B88" i="8"/>
  <c r="B43" i="8"/>
  <c r="B72" i="8"/>
  <c r="B61" i="8"/>
  <c r="AC61" i="8" s="1"/>
  <c r="B99" i="8"/>
  <c r="AC99" i="8" s="1"/>
  <c r="B54" i="8"/>
  <c r="AC54" i="8" s="1"/>
  <c r="B74" i="8"/>
  <c r="B83" i="8"/>
  <c r="AC83" i="8" s="1"/>
  <c r="B101" i="8"/>
  <c r="B96" i="8"/>
  <c r="B45" i="8"/>
  <c r="AC45" i="8" s="1"/>
  <c r="B65" i="8"/>
  <c r="AC65" i="8" s="1"/>
  <c r="B8" i="8"/>
  <c r="AC8" i="8" s="1"/>
  <c r="B19" i="8"/>
  <c r="AC19" i="8" s="1"/>
  <c r="B39" i="8"/>
  <c r="AC39" i="8" s="1"/>
  <c r="B59" i="8"/>
  <c r="AC59" i="8" s="1"/>
  <c r="B89" i="8"/>
  <c r="AC89" i="8" s="1"/>
  <c r="B98" i="8"/>
  <c r="B10" i="8"/>
  <c r="B30" i="8"/>
  <c r="B41" i="8"/>
  <c r="B50" i="8"/>
  <c r="AC50" i="8" s="1"/>
  <c r="B91" i="8"/>
  <c r="B12" i="8"/>
  <c r="B44" i="8"/>
  <c r="AC44" i="8" s="1"/>
  <c r="B17" i="8"/>
  <c r="B42" i="8"/>
  <c r="B64" i="8"/>
  <c r="B37" i="8"/>
  <c r="B26" i="8"/>
  <c r="B28" i="8"/>
  <c r="B46" i="8"/>
  <c r="B48" i="8"/>
  <c r="B34" i="8"/>
  <c r="AC34" i="8" s="1"/>
  <c r="B70" i="8"/>
  <c r="AC70" i="8" s="1"/>
  <c r="B102" i="8"/>
  <c r="B92" i="8"/>
  <c r="AC92" i="8" s="1"/>
  <c r="B20" i="8"/>
  <c r="B82" i="8"/>
  <c r="B24" i="8"/>
  <c r="AC24" i="8" s="1"/>
  <c r="B95" i="8"/>
  <c r="B56" i="8"/>
  <c r="B97" i="8"/>
  <c r="B85" i="8"/>
  <c r="AC85" i="8" s="1"/>
  <c r="B60" i="8"/>
  <c r="AC60" i="8" s="1"/>
  <c r="B87" i="8"/>
  <c r="AC87" i="8" s="1"/>
  <c r="B21" i="8"/>
  <c r="B100" i="8"/>
  <c r="B57" i="8"/>
  <c r="AC57" i="8" s="1"/>
  <c r="B14" i="8"/>
  <c r="AC14" i="8" s="1"/>
  <c r="B23" i="8"/>
  <c r="AC23" i="8" s="1"/>
  <c r="B52" i="8"/>
  <c r="B66" i="8"/>
  <c r="B80" i="8"/>
  <c r="AC80" i="8" s="1"/>
  <c r="B36" i="8"/>
  <c r="AC36" i="8" s="1"/>
  <c r="B22" i="8"/>
  <c r="AC22" i="8" s="1"/>
  <c r="B40" i="8"/>
  <c r="B62" i="8"/>
  <c r="B76" i="8"/>
  <c r="AC76" i="8" s="1"/>
  <c r="B90" i="8"/>
  <c r="AC90" i="8" s="1"/>
  <c r="B105" i="8"/>
  <c r="AC105" i="8" s="1"/>
  <c r="B25" i="8"/>
  <c r="AC25" i="8" s="1"/>
  <c r="B78" i="8"/>
  <c r="B58" i="8"/>
  <c r="B38" i="8"/>
  <c r="B18" i="8"/>
  <c r="B16" i="8"/>
  <c r="AC16" i="8" s="1"/>
  <c r="B75" i="8"/>
  <c r="B55" i="8"/>
  <c r="B35" i="8"/>
  <c r="B15" i="8"/>
  <c r="AC15" i="8" s="1"/>
  <c r="B73" i="8"/>
  <c r="AC73" i="8" s="1"/>
  <c r="B53" i="8"/>
  <c r="B33" i="8"/>
  <c r="AC33" i="8" s="1"/>
  <c r="B13" i="8"/>
  <c r="B71" i="8"/>
  <c r="B51" i="8"/>
  <c r="B31" i="8"/>
  <c r="B11" i="8"/>
  <c r="AC11" i="8" s="1"/>
  <c r="B69" i="8"/>
  <c r="AC69" i="8" s="1"/>
  <c r="B29" i="8"/>
  <c r="AC29" i="8" s="1"/>
  <c r="B9" i="8"/>
  <c r="AC9" i="8" s="1"/>
  <c r="B49" i="8"/>
  <c r="B67" i="8"/>
  <c r="B47" i="8"/>
  <c r="B27" i="8"/>
  <c r="AF8" i="12" l="1"/>
  <c r="AE8" i="12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E33" i="12" s="1"/>
  <c r="AE34" i="12" s="1"/>
  <c r="AE35" i="12" s="1"/>
  <c r="AE36" i="12" s="1"/>
  <c r="AE37" i="12" s="1"/>
  <c r="AE38" i="12" s="1"/>
  <c r="AE39" i="12" s="1"/>
  <c r="AE40" i="12" s="1"/>
  <c r="AE41" i="12" s="1"/>
  <c r="AE42" i="12" s="1"/>
  <c r="AE43" i="12" s="1"/>
  <c r="AE44" i="12" s="1"/>
  <c r="AE45" i="12" s="1"/>
  <c r="AE46" i="12" s="1"/>
  <c r="AE47" i="12" s="1"/>
  <c r="AE48" i="12" s="1"/>
  <c r="AE49" i="12" s="1"/>
  <c r="AE50" i="12" s="1"/>
  <c r="AE51" i="12" s="1"/>
  <c r="AE52" i="12" s="1"/>
  <c r="AE53" i="12" s="1"/>
  <c r="AE54" i="12" s="1"/>
  <c r="AE55" i="12" s="1"/>
  <c r="AE56" i="12" s="1"/>
  <c r="AE57" i="12" s="1"/>
  <c r="AE58" i="12" s="1"/>
  <c r="AE59" i="12" s="1"/>
  <c r="AE60" i="12" s="1"/>
  <c r="AE61" i="12" s="1"/>
  <c r="AE62" i="12" s="1"/>
  <c r="AE63" i="12" s="1"/>
  <c r="AE64" i="12" s="1"/>
  <c r="AE65" i="12" s="1"/>
  <c r="AE66" i="12" s="1"/>
  <c r="AE67" i="12" s="1"/>
  <c r="AE68" i="12" s="1"/>
  <c r="AE69" i="12" s="1"/>
  <c r="AE70" i="12" s="1"/>
  <c r="AE71" i="12" s="1"/>
  <c r="AE72" i="12" s="1"/>
  <c r="AE73" i="12" s="1"/>
  <c r="AE74" i="12" s="1"/>
  <c r="AE75" i="12" s="1"/>
  <c r="AE76" i="12" s="1"/>
  <c r="AE77" i="12" s="1"/>
  <c r="AE78" i="12" s="1"/>
  <c r="AE79" i="12" s="1"/>
  <c r="AE80" i="12" s="1"/>
  <c r="AE81" i="12" s="1"/>
  <c r="AE82" i="12" s="1"/>
  <c r="AE83" i="12" s="1"/>
  <c r="AE84" i="12" s="1"/>
  <c r="AE85" i="12" s="1"/>
  <c r="AE86" i="12" s="1"/>
  <c r="AE87" i="12" s="1"/>
  <c r="AE88" i="12" s="1"/>
  <c r="AE89" i="12" s="1"/>
  <c r="AE90" i="12" s="1"/>
  <c r="AE91" i="12" s="1"/>
  <c r="AE92" i="12" s="1"/>
  <c r="AE93" i="12" s="1"/>
  <c r="AE94" i="12" s="1"/>
  <c r="AE95" i="12" s="1"/>
  <c r="AE96" i="12" s="1"/>
  <c r="AE97" i="12" s="1"/>
  <c r="AE98" i="12" s="1"/>
  <c r="AE99" i="12" s="1"/>
  <c r="AE100" i="12" s="1"/>
  <c r="AE101" i="12" s="1"/>
  <c r="AE102" i="12" s="1"/>
  <c r="AE103" i="12" s="1"/>
  <c r="AE104" i="12" s="1"/>
  <c r="AE105" i="12" s="1"/>
  <c r="AE106" i="12" s="1"/>
  <c r="AH8" i="12"/>
  <c r="AH9" i="12" s="1"/>
  <c r="AH10" i="12" s="1"/>
  <c r="AH11" i="12" s="1"/>
  <c r="AH12" i="12" s="1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H27" i="12" s="1"/>
  <c r="AH28" i="12" s="1"/>
  <c r="AH29" i="12" s="1"/>
  <c r="AH30" i="12" s="1"/>
  <c r="AH31" i="12" s="1"/>
  <c r="AH32" i="12" s="1"/>
  <c r="AH33" i="12" s="1"/>
  <c r="AH34" i="12" s="1"/>
  <c r="AH35" i="12" s="1"/>
  <c r="AH36" i="12" s="1"/>
  <c r="AH37" i="12" s="1"/>
  <c r="AH38" i="12" s="1"/>
  <c r="AH39" i="12" s="1"/>
  <c r="AH40" i="12" s="1"/>
  <c r="AH41" i="12" s="1"/>
  <c r="AH42" i="12" s="1"/>
  <c r="AH43" i="12" s="1"/>
  <c r="AH44" i="12" s="1"/>
  <c r="AH45" i="12" s="1"/>
  <c r="AH46" i="12" s="1"/>
  <c r="AH47" i="12" s="1"/>
  <c r="AH48" i="12" s="1"/>
  <c r="AH49" i="12" s="1"/>
  <c r="AH50" i="12" s="1"/>
  <c r="AH51" i="12" s="1"/>
  <c r="AH52" i="12" s="1"/>
  <c r="AH53" i="12" s="1"/>
  <c r="AH54" i="12" s="1"/>
  <c r="AH55" i="12" s="1"/>
  <c r="AH56" i="12" s="1"/>
  <c r="AH57" i="12" s="1"/>
  <c r="AH58" i="12" s="1"/>
  <c r="AH59" i="12" s="1"/>
  <c r="AH60" i="12" s="1"/>
  <c r="AH61" i="12" s="1"/>
  <c r="AH62" i="12" s="1"/>
  <c r="AH63" i="12" s="1"/>
  <c r="AH64" i="12" s="1"/>
  <c r="AH65" i="12" s="1"/>
  <c r="AH66" i="12" s="1"/>
  <c r="AH67" i="12" s="1"/>
  <c r="AH68" i="12" s="1"/>
  <c r="AH69" i="12" s="1"/>
  <c r="AH70" i="12" s="1"/>
  <c r="AH71" i="12" s="1"/>
  <c r="AH72" i="12" s="1"/>
  <c r="AH73" i="12" s="1"/>
  <c r="AH74" i="12" s="1"/>
  <c r="AH75" i="12" s="1"/>
  <c r="AH76" i="12" s="1"/>
  <c r="AH77" i="12" s="1"/>
  <c r="AH78" i="12" s="1"/>
  <c r="AH79" i="12" s="1"/>
  <c r="AH80" i="12" s="1"/>
  <c r="AH81" i="12" s="1"/>
  <c r="AH82" i="12" s="1"/>
  <c r="AH83" i="12" s="1"/>
  <c r="AH84" i="12" s="1"/>
  <c r="AH85" i="12" s="1"/>
  <c r="AH86" i="12" s="1"/>
  <c r="AH87" i="12" s="1"/>
  <c r="AH88" i="12" s="1"/>
  <c r="AH89" i="12" s="1"/>
  <c r="AH90" i="12" s="1"/>
  <c r="AH91" i="12" s="1"/>
  <c r="AH92" i="12" s="1"/>
  <c r="AH93" i="12" s="1"/>
  <c r="AH94" i="12" s="1"/>
  <c r="AH95" i="12" s="1"/>
  <c r="AH96" i="12" s="1"/>
  <c r="AH97" i="12" s="1"/>
  <c r="AH98" i="12" s="1"/>
  <c r="AH99" i="12" s="1"/>
  <c r="AH100" i="12" s="1"/>
  <c r="AH101" i="12" s="1"/>
  <c r="AH102" i="12" s="1"/>
  <c r="AH103" i="12" s="1"/>
  <c r="AH104" i="12" s="1"/>
  <c r="AH105" i="12" s="1"/>
  <c r="AH106" i="12" s="1"/>
  <c r="AG9" i="12"/>
  <c r="AG10" i="12" s="1"/>
  <c r="AG11" i="12" s="1"/>
  <c r="AG12" i="12" s="1"/>
  <c r="AG13" i="12" s="1"/>
  <c r="AG14" i="12" s="1"/>
  <c r="AG15" i="12" s="1"/>
  <c r="AG16" i="12" s="1"/>
  <c r="AG17" i="12" s="1"/>
  <c r="AG18" i="12" s="1"/>
  <c r="AG19" i="12" s="1"/>
  <c r="AG20" i="12" s="1"/>
  <c r="AG21" i="12" s="1"/>
  <c r="AG22" i="12" s="1"/>
  <c r="AG23" i="12" s="1"/>
  <c r="AG24" i="12" s="1"/>
  <c r="AG25" i="12" s="1"/>
  <c r="AG26" i="12" s="1"/>
  <c r="AG27" i="12" s="1"/>
  <c r="AG28" i="12" s="1"/>
  <c r="AG29" i="12" s="1"/>
  <c r="AG30" i="12" s="1"/>
  <c r="AG31" i="12" s="1"/>
  <c r="AG32" i="12" s="1"/>
  <c r="AG33" i="12" s="1"/>
  <c r="AG34" i="12" s="1"/>
  <c r="AG35" i="12" s="1"/>
  <c r="AG36" i="12" s="1"/>
  <c r="AG37" i="12" s="1"/>
  <c r="AG38" i="12" s="1"/>
  <c r="AG39" i="12" s="1"/>
  <c r="AG40" i="12" s="1"/>
  <c r="AG41" i="12" s="1"/>
  <c r="AG42" i="12" s="1"/>
  <c r="AG43" i="12" s="1"/>
  <c r="AG44" i="12" s="1"/>
  <c r="AG45" i="12" s="1"/>
  <c r="AG46" i="12" s="1"/>
  <c r="AG47" i="12" s="1"/>
  <c r="AG48" i="12" s="1"/>
  <c r="AG49" i="12" s="1"/>
  <c r="AG50" i="12" s="1"/>
  <c r="AG51" i="12" s="1"/>
  <c r="AG52" i="12" s="1"/>
  <c r="AG53" i="12" s="1"/>
  <c r="AG54" i="12" s="1"/>
  <c r="AG55" i="12" s="1"/>
  <c r="AG56" i="12" s="1"/>
  <c r="AG57" i="12" s="1"/>
  <c r="AG58" i="12" s="1"/>
  <c r="AG59" i="12" s="1"/>
  <c r="AG60" i="12" s="1"/>
  <c r="AG61" i="12" s="1"/>
  <c r="AG62" i="12" s="1"/>
  <c r="AG63" i="12" s="1"/>
  <c r="AG64" i="12" s="1"/>
  <c r="AG65" i="12" s="1"/>
  <c r="AG66" i="12" s="1"/>
  <c r="AG67" i="12" s="1"/>
  <c r="AG68" i="12" s="1"/>
  <c r="AG69" i="12" s="1"/>
  <c r="AG70" i="12" s="1"/>
  <c r="AG71" i="12" s="1"/>
  <c r="AG72" i="12" s="1"/>
  <c r="AG73" i="12" s="1"/>
  <c r="AG74" i="12" s="1"/>
  <c r="AG75" i="12" s="1"/>
  <c r="AG76" i="12" s="1"/>
  <c r="AG77" i="12" s="1"/>
  <c r="AG78" i="12" s="1"/>
  <c r="AG79" i="12" s="1"/>
  <c r="AG80" i="12" s="1"/>
  <c r="AG81" i="12" s="1"/>
  <c r="AG82" i="12" s="1"/>
  <c r="AG83" i="12" s="1"/>
  <c r="AG84" i="12" s="1"/>
  <c r="AG85" i="12" s="1"/>
  <c r="AG86" i="12" s="1"/>
  <c r="AG87" i="12" s="1"/>
  <c r="AG88" i="12" s="1"/>
  <c r="AG89" i="12" s="1"/>
  <c r="AG90" i="12" s="1"/>
  <c r="AG91" i="12" s="1"/>
  <c r="AG92" i="12" s="1"/>
  <c r="AG93" i="12" s="1"/>
  <c r="AG94" i="12" s="1"/>
  <c r="AG95" i="12" s="1"/>
  <c r="AG96" i="12" s="1"/>
  <c r="AG97" i="12" s="1"/>
  <c r="AG98" i="12" s="1"/>
  <c r="AG99" i="12" s="1"/>
  <c r="AG100" i="12" s="1"/>
  <c r="AG101" i="12" s="1"/>
  <c r="AG102" i="12" s="1"/>
  <c r="AG103" i="12" s="1"/>
  <c r="AG104" i="12" s="1"/>
  <c r="AG105" i="12" s="1"/>
  <c r="AG106" i="12" s="1"/>
  <c r="U8" i="12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U84" i="12" s="1"/>
  <c r="U85" i="12" s="1"/>
  <c r="U86" i="12" s="1"/>
  <c r="U87" i="12" s="1"/>
  <c r="U88" i="12" s="1"/>
  <c r="U89" i="12" s="1"/>
  <c r="U90" i="12" s="1"/>
  <c r="U91" i="12" s="1"/>
  <c r="U92" i="12" s="1"/>
  <c r="U93" i="12" s="1"/>
  <c r="U94" i="12" s="1"/>
  <c r="U95" i="12" s="1"/>
  <c r="U96" i="12" s="1"/>
  <c r="U97" i="12" s="1"/>
  <c r="U98" i="12" s="1"/>
  <c r="U99" i="12" s="1"/>
  <c r="U100" i="12" s="1"/>
  <c r="U101" i="12" s="1"/>
  <c r="U102" i="12" s="1"/>
  <c r="U103" i="12" s="1"/>
  <c r="U104" i="12" s="1"/>
  <c r="U105" i="12" s="1"/>
  <c r="U106" i="12" s="1"/>
  <c r="V8" i="12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AA8" i="12"/>
  <c r="AA9" i="12" s="1"/>
  <c r="AA10" i="12" s="1"/>
  <c r="AA11" i="12" s="1"/>
  <c r="AA12" i="12" s="1"/>
  <c r="AA13" i="12" s="1"/>
  <c r="AA14" i="12" s="1"/>
  <c r="AA15" i="12" s="1"/>
  <c r="AA16" i="12" s="1"/>
  <c r="AA17" i="12" s="1"/>
  <c r="AA18" i="12" s="1"/>
  <c r="AA19" i="12" s="1"/>
  <c r="AA20" i="12" s="1"/>
  <c r="AA21" i="12" s="1"/>
  <c r="AA22" i="12" s="1"/>
  <c r="AA23" i="12" s="1"/>
  <c r="AA24" i="12" s="1"/>
  <c r="AA25" i="12" s="1"/>
  <c r="AA26" i="12" s="1"/>
  <c r="AA27" i="12" s="1"/>
  <c r="AA28" i="12" s="1"/>
  <c r="AA29" i="12" s="1"/>
  <c r="AA30" i="12" s="1"/>
  <c r="AA31" i="12" s="1"/>
  <c r="AA32" i="12" s="1"/>
  <c r="AA33" i="12" s="1"/>
  <c r="AA34" i="12" s="1"/>
  <c r="AA35" i="12" s="1"/>
  <c r="AA36" i="12" s="1"/>
  <c r="AA37" i="12" s="1"/>
  <c r="AA38" i="12" s="1"/>
  <c r="AA39" i="12" s="1"/>
  <c r="AA40" i="12" s="1"/>
  <c r="AA41" i="12" s="1"/>
  <c r="AA42" i="12" s="1"/>
  <c r="AA43" i="12" s="1"/>
  <c r="AA44" i="12" s="1"/>
  <c r="AA45" i="12" s="1"/>
  <c r="AA46" i="12" s="1"/>
  <c r="AA47" i="12" s="1"/>
  <c r="AA48" i="12" s="1"/>
  <c r="AA49" i="12" s="1"/>
  <c r="AA50" i="12" s="1"/>
  <c r="AA51" i="12" s="1"/>
  <c r="AA52" i="12" s="1"/>
  <c r="AA53" i="12" s="1"/>
  <c r="AA54" i="12" s="1"/>
  <c r="AA55" i="12" s="1"/>
  <c r="AA56" i="12" s="1"/>
  <c r="AA57" i="12" s="1"/>
  <c r="AA58" i="12" s="1"/>
  <c r="AA59" i="12" s="1"/>
  <c r="AA60" i="12" s="1"/>
  <c r="AA61" i="12" s="1"/>
  <c r="AA62" i="12" s="1"/>
  <c r="AA63" i="12" s="1"/>
  <c r="AA64" i="12" s="1"/>
  <c r="AA65" i="12" s="1"/>
  <c r="AA66" i="12" s="1"/>
  <c r="AA67" i="12" s="1"/>
  <c r="AA68" i="12" s="1"/>
  <c r="AA69" i="12" s="1"/>
  <c r="AA70" i="12" s="1"/>
  <c r="AA71" i="12" s="1"/>
  <c r="AA72" i="12" s="1"/>
  <c r="AA73" i="12" s="1"/>
  <c r="AA74" i="12" s="1"/>
  <c r="AA75" i="12" s="1"/>
  <c r="AA76" i="12" s="1"/>
  <c r="AA77" i="12" s="1"/>
  <c r="AA78" i="12" s="1"/>
  <c r="AA79" i="12" s="1"/>
  <c r="AA80" i="12" s="1"/>
  <c r="AA81" i="12" s="1"/>
  <c r="AA82" i="12" s="1"/>
  <c r="AA83" i="12" s="1"/>
  <c r="AA84" i="12" s="1"/>
  <c r="AA85" i="12" s="1"/>
  <c r="AA86" i="12" s="1"/>
  <c r="AA87" i="12" s="1"/>
  <c r="AA88" i="12" s="1"/>
  <c r="AA89" i="12" s="1"/>
  <c r="AA90" i="12" s="1"/>
  <c r="AA91" i="12" s="1"/>
  <c r="AA92" i="12" s="1"/>
  <c r="AA93" i="12" s="1"/>
  <c r="AA94" i="12" s="1"/>
  <c r="AA95" i="12" s="1"/>
  <c r="AA96" i="12" s="1"/>
  <c r="AA97" i="12" s="1"/>
  <c r="AA98" i="12" s="1"/>
  <c r="AA99" i="12" s="1"/>
  <c r="AA100" i="12" s="1"/>
  <c r="AA101" i="12" s="1"/>
  <c r="AA102" i="12" s="1"/>
  <c r="AA103" i="12" s="1"/>
  <c r="AA104" i="12" s="1"/>
  <c r="AA105" i="12" s="1"/>
  <c r="AA106" i="12" s="1"/>
  <c r="AB8" i="12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B56" i="12" s="1"/>
  <c r="AB57" i="12" s="1"/>
  <c r="AB58" i="12" s="1"/>
  <c r="AB59" i="12" s="1"/>
  <c r="AB60" i="12" s="1"/>
  <c r="AB61" i="12" s="1"/>
  <c r="AB62" i="12" s="1"/>
  <c r="AB63" i="12" s="1"/>
  <c r="AB64" i="12" s="1"/>
  <c r="AB65" i="12" s="1"/>
  <c r="AB66" i="12" s="1"/>
  <c r="AB67" i="12" s="1"/>
  <c r="AB68" i="12" s="1"/>
  <c r="AB69" i="12" s="1"/>
  <c r="AB70" i="12" s="1"/>
  <c r="AB71" i="12" s="1"/>
  <c r="AB72" i="12" s="1"/>
  <c r="AB73" i="12" s="1"/>
  <c r="AB74" i="12" s="1"/>
  <c r="AB75" i="12" s="1"/>
  <c r="AB76" i="12" s="1"/>
  <c r="AB77" i="12" s="1"/>
  <c r="AB78" i="12" s="1"/>
  <c r="AB79" i="12" s="1"/>
  <c r="AB80" i="12" s="1"/>
  <c r="AB81" i="12" s="1"/>
  <c r="AB82" i="12" s="1"/>
  <c r="AB83" i="12" s="1"/>
  <c r="AB84" i="12" s="1"/>
  <c r="AB85" i="12" s="1"/>
  <c r="AB86" i="12" s="1"/>
  <c r="AB87" i="12" s="1"/>
  <c r="AB88" i="12" s="1"/>
  <c r="AB89" i="12" s="1"/>
  <c r="AB90" i="12" s="1"/>
  <c r="AB91" i="12" s="1"/>
  <c r="AB92" i="12" s="1"/>
  <c r="AB93" i="12" s="1"/>
  <c r="AB94" i="12" s="1"/>
  <c r="AB95" i="12" s="1"/>
  <c r="AB96" i="12" s="1"/>
  <c r="AB97" i="12" s="1"/>
  <c r="AB98" i="12" s="1"/>
  <c r="AB99" i="12" s="1"/>
  <c r="AB100" i="12" s="1"/>
  <c r="AB101" i="12" s="1"/>
  <c r="AB102" i="12" s="1"/>
  <c r="AB103" i="12" s="1"/>
  <c r="AB104" i="12" s="1"/>
  <c r="AB105" i="12" s="1"/>
  <c r="AB106" i="12" s="1"/>
  <c r="AI8" i="12"/>
  <c r="AI9" i="12" s="1"/>
  <c r="AI10" i="12" s="1"/>
  <c r="AI11" i="12" s="1"/>
  <c r="AI12" i="12" s="1"/>
  <c r="AI13" i="12" s="1"/>
  <c r="AI14" i="12" s="1"/>
  <c r="AI15" i="12" s="1"/>
  <c r="AI16" i="12" s="1"/>
  <c r="AI17" i="12" s="1"/>
  <c r="AI18" i="12" s="1"/>
  <c r="AI19" i="12" s="1"/>
  <c r="AI20" i="12" s="1"/>
  <c r="AI21" i="12" s="1"/>
  <c r="AI22" i="12" s="1"/>
  <c r="AI23" i="12" s="1"/>
  <c r="AI24" i="12" s="1"/>
  <c r="AI25" i="12" s="1"/>
  <c r="AI26" i="12" s="1"/>
  <c r="AI27" i="12" s="1"/>
  <c r="AI28" i="12" s="1"/>
  <c r="AI29" i="12" s="1"/>
  <c r="AI30" i="12" s="1"/>
  <c r="AI31" i="12" s="1"/>
  <c r="AI32" i="12" s="1"/>
  <c r="AI33" i="12" s="1"/>
  <c r="AI34" i="12" s="1"/>
  <c r="AI35" i="12" s="1"/>
  <c r="AI36" i="12" s="1"/>
  <c r="AI37" i="12" s="1"/>
  <c r="AI38" i="12" s="1"/>
  <c r="AI39" i="12" s="1"/>
  <c r="AI40" i="12" s="1"/>
  <c r="AI41" i="12" s="1"/>
  <c r="AI42" i="12" s="1"/>
  <c r="AI43" i="12" s="1"/>
  <c r="AI44" i="12" s="1"/>
  <c r="AI45" i="12" s="1"/>
  <c r="AI46" i="12" s="1"/>
  <c r="AI47" i="12" s="1"/>
  <c r="AI48" i="12" s="1"/>
  <c r="AI49" i="12" s="1"/>
  <c r="AI50" i="12" s="1"/>
  <c r="AI51" i="12" s="1"/>
  <c r="AI52" i="12" s="1"/>
  <c r="AI53" i="12" s="1"/>
  <c r="AI54" i="12" s="1"/>
  <c r="AI55" i="12" s="1"/>
  <c r="AI56" i="12" s="1"/>
  <c r="AI57" i="12" s="1"/>
  <c r="AI58" i="12" s="1"/>
  <c r="AI59" i="12" s="1"/>
  <c r="AI60" i="12" s="1"/>
  <c r="AI61" i="12" s="1"/>
  <c r="AI62" i="12" s="1"/>
  <c r="AI63" i="12" s="1"/>
  <c r="AI64" i="12" s="1"/>
  <c r="AI65" i="12" s="1"/>
  <c r="AI66" i="12" s="1"/>
  <c r="AI67" i="12" s="1"/>
  <c r="AI68" i="12" s="1"/>
  <c r="AI69" i="12" s="1"/>
  <c r="AI70" i="12" s="1"/>
  <c r="AI71" i="12" s="1"/>
  <c r="AI72" i="12" s="1"/>
  <c r="AI73" i="12" s="1"/>
  <c r="AI74" i="12" s="1"/>
  <c r="AI75" i="12" s="1"/>
  <c r="AI76" i="12" s="1"/>
  <c r="AI77" i="12" s="1"/>
  <c r="AI78" i="12" s="1"/>
  <c r="AI79" i="12" s="1"/>
  <c r="AI80" i="12" s="1"/>
  <c r="AI81" i="12" s="1"/>
  <c r="AI82" i="12" s="1"/>
  <c r="AI83" i="12" s="1"/>
  <c r="AI84" i="12" s="1"/>
  <c r="AI85" i="12" s="1"/>
  <c r="AI86" i="12" s="1"/>
  <c r="AI87" i="12" s="1"/>
  <c r="AI88" i="12" s="1"/>
  <c r="AI89" i="12" s="1"/>
  <c r="AI90" i="12" s="1"/>
  <c r="AI91" i="12" s="1"/>
  <c r="AI92" i="12" s="1"/>
  <c r="AI93" i="12" s="1"/>
  <c r="AI94" i="12" s="1"/>
  <c r="AI95" i="12" s="1"/>
  <c r="AI96" i="12" s="1"/>
  <c r="AI97" i="12" s="1"/>
  <c r="AI98" i="12" s="1"/>
  <c r="AI99" i="12" s="1"/>
  <c r="AI100" i="12" s="1"/>
  <c r="AI101" i="12" s="1"/>
  <c r="AI102" i="12" s="1"/>
  <c r="AI103" i="12" s="1"/>
  <c r="AI104" i="12" s="1"/>
  <c r="AI105" i="12" s="1"/>
  <c r="AI106" i="12" s="1"/>
  <c r="AC8" i="12"/>
  <c r="AC9" i="12" s="1"/>
  <c r="AC10" i="12" s="1"/>
  <c r="AC11" i="12" s="1"/>
  <c r="AC12" i="12" s="1"/>
  <c r="AC13" i="12" s="1"/>
  <c r="AC14" i="12" s="1"/>
  <c r="AC15" i="12" s="1"/>
  <c r="AC16" i="12" s="1"/>
  <c r="AC17" i="12" s="1"/>
  <c r="AC18" i="12" s="1"/>
  <c r="AC19" i="12" s="1"/>
  <c r="AC20" i="12" s="1"/>
  <c r="AC21" i="12" s="1"/>
  <c r="AC22" i="12" s="1"/>
  <c r="AC23" i="12" s="1"/>
  <c r="AC24" i="12" s="1"/>
  <c r="AC25" i="12" s="1"/>
  <c r="AC26" i="12" s="1"/>
  <c r="AC27" i="12" s="1"/>
  <c r="AC28" i="12" s="1"/>
  <c r="AC29" i="12" s="1"/>
  <c r="AC30" i="12" s="1"/>
  <c r="AC31" i="12" s="1"/>
  <c r="AC32" i="12" s="1"/>
  <c r="AC33" i="12" s="1"/>
  <c r="AC34" i="12" s="1"/>
  <c r="AC35" i="12" s="1"/>
  <c r="AC36" i="12" s="1"/>
  <c r="AC37" i="12" s="1"/>
  <c r="AC38" i="12" s="1"/>
  <c r="AC39" i="12" s="1"/>
  <c r="AC40" i="12" s="1"/>
  <c r="AC41" i="12" s="1"/>
  <c r="AC42" i="12" s="1"/>
  <c r="AC43" i="12" s="1"/>
  <c r="AC44" i="12" s="1"/>
  <c r="AC45" i="12" s="1"/>
  <c r="AC46" i="12" s="1"/>
  <c r="AC47" i="12" s="1"/>
  <c r="AC48" i="12" s="1"/>
  <c r="AC49" i="12" s="1"/>
  <c r="AC50" i="12" s="1"/>
  <c r="AC51" i="12" s="1"/>
  <c r="AC52" i="12" s="1"/>
  <c r="AC53" i="12" s="1"/>
  <c r="AC54" i="12" s="1"/>
  <c r="AC55" i="12" s="1"/>
  <c r="AC56" i="12" s="1"/>
  <c r="AC57" i="12" s="1"/>
  <c r="AC58" i="12" s="1"/>
  <c r="AC59" i="12" s="1"/>
  <c r="AC60" i="12" s="1"/>
  <c r="AC61" i="12" s="1"/>
  <c r="AC62" i="12" s="1"/>
  <c r="AC63" i="12" s="1"/>
  <c r="AC64" i="12" s="1"/>
  <c r="AC65" i="12" s="1"/>
  <c r="AC66" i="12" s="1"/>
  <c r="AC67" i="12" s="1"/>
  <c r="AC68" i="12" s="1"/>
  <c r="AC69" i="12" s="1"/>
  <c r="AC70" i="12" s="1"/>
  <c r="AC71" i="12" s="1"/>
  <c r="AC72" i="12" s="1"/>
  <c r="AC73" i="12" s="1"/>
  <c r="AC74" i="12" s="1"/>
  <c r="AC75" i="12" s="1"/>
  <c r="AC76" i="12" s="1"/>
  <c r="AC77" i="12" s="1"/>
  <c r="AC78" i="12" s="1"/>
  <c r="AC79" i="12" s="1"/>
  <c r="AC80" i="12" s="1"/>
  <c r="AC81" i="12" s="1"/>
  <c r="AC82" i="12" s="1"/>
  <c r="AC83" i="12" s="1"/>
  <c r="AC84" i="12" s="1"/>
  <c r="AC85" i="12" s="1"/>
  <c r="AC86" i="12" s="1"/>
  <c r="AC87" i="12" s="1"/>
  <c r="AC88" i="12" s="1"/>
  <c r="AC89" i="12" s="1"/>
  <c r="AC90" i="12" s="1"/>
  <c r="AC91" i="12" s="1"/>
  <c r="AC92" i="12" s="1"/>
  <c r="AC93" i="12" s="1"/>
  <c r="AC94" i="12" s="1"/>
  <c r="AC95" i="12" s="1"/>
  <c r="AC96" i="12" s="1"/>
  <c r="AC97" i="12" s="1"/>
  <c r="AC98" i="12" s="1"/>
  <c r="AC99" i="12" s="1"/>
  <c r="AC100" i="12" s="1"/>
  <c r="AC101" i="12" s="1"/>
  <c r="AC102" i="12" s="1"/>
  <c r="AC103" i="12" s="1"/>
  <c r="AC104" i="12" s="1"/>
  <c r="AC105" i="12" s="1"/>
  <c r="AC106" i="12" s="1"/>
  <c r="X8" i="12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X84" i="12" s="1"/>
  <c r="X85" i="12" s="1"/>
  <c r="X86" i="12" s="1"/>
  <c r="X87" i="12" s="1"/>
  <c r="X88" i="12" s="1"/>
  <c r="X89" i="12" s="1"/>
  <c r="X90" i="12" s="1"/>
  <c r="X91" i="12" s="1"/>
  <c r="X92" i="12" s="1"/>
  <c r="X93" i="12" s="1"/>
  <c r="X94" i="12" s="1"/>
  <c r="X95" i="12" s="1"/>
  <c r="X96" i="12" s="1"/>
  <c r="X97" i="12" s="1"/>
  <c r="X98" i="12" s="1"/>
  <c r="X99" i="12" s="1"/>
  <c r="X100" i="12" s="1"/>
  <c r="X101" i="12" s="1"/>
  <c r="X102" i="12" s="1"/>
  <c r="X103" i="12" s="1"/>
  <c r="X104" i="12" s="1"/>
  <c r="X105" i="12" s="1"/>
  <c r="X106" i="12" s="1"/>
  <c r="W8" i="12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W84" i="12" s="1"/>
  <c r="W85" i="12" s="1"/>
  <c r="W86" i="12" s="1"/>
  <c r="W87" i="12" s="1"/>
  <c r="W88" i="12" s="1"/>
  <c r="W89" i="12" s="1"/>
  <c r="W90" i="12" s="1"/>
  <c r="W91" i="12" s="1"/>
  <c r="W92" i="12" s="1"/>
  <c r="W93" i="12" s="1"/>
  <c r="W94" i="12" s="1"/>
  <c r="W95" i="12" s="1"/>
  <c r="W96" i="12" s="1"/>
  <c r="W97" i="12" s="1"/>
  <c r="W98" i="12" s="1"/>
  <c r="W99" i="12" s="1"/>
  <c r="W100" i="12" s="1"/>
  <c r="W101" i="12" s="1"/>
  <c r="W102" i="12" s="1"/>
  <c r="W103" i="12" s="1"/>
  <c r="W104" i="12" s="1"/>
  <c r="W105" i="12" s="1"/>
  <c r="W106" i="12" s="1"/>
  <c r="Y8" i="12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Y84" i="12" s="1"/>
  <c r="Y85" i="12" s="1"/>
  <c r="Y86" i="12" s="1"/>
  <c r="Y87" i="12" s="1"/>
  <c r="Y88" i="12" s="1"/>
  <c r="Y89" i="12" s="1"/>
  <c r="Y90" i="12" s="1"/>
  <c r="Y91" i="12" s="1"/>
  <c r="Y92" i="12" s="1"/>
  <c r="Y93" i="12" s="1"/>
  <c r="Y94" i="12" s="1"/>
  <c r="Y95" i="12" s="1"/>
  <c r="Y96" i="12" s="1"/>
  <c r="Y97" i="12" s="1"/>
  <c r="Y98" i="12" s="1"/>
  <c r="Y99" i="12" s="1"/>
  <c r="Y100" i="12" s="1"/>
  <c r="Y101" i="12" s="1"/>
  <c r="Y102" i="12" s="1"/>
  <c r="Y103" i="12" s="1"/>
  <c r="Y104" i="12" s="1"/>
  <c r="Y105" i="12" s="1"/>
  <c r="Y106" i="12" s="1"/>
  <c r="Z8" i="12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Z84" i="12" s="1"/>
  <c r="Z85" i="12" s="1"/>
  <c r="Z86" i="12" s="1"/>
  <c r="Z87" i="12" s="1"/>
  <c r="Z88" i="12" s="1"/>
  <c r="Z89" i="12" s="1"/>
  <c r="Z90" i="12" s="1"/>
  <c r="Z91" i="12" s="1"/>
  <c r="Z92" i="12" s="1"/>
  <c r="Z93" i="12" s="1"/>
  <c r="Z94" i="12" s="1"/>
  <c r="Z95" i="12" s="1"/>
  <c r="Z96" i="12" s="1"/>
  <c r="Z97" i="12" s="1"/>
  <c r="Z98" i="12" s="1"/>
  <c r="Z99" i="12" s="1"/>
  <c r="Z100" i="12" s="1"/>
  <c r="Z101" i="12" s="1"/>
  <c r="Z102" i="12" s="1"/>
  <c r="Z103" i="12" s="1"/>
  <c r="Z104" i="12" s="1"/>
  <c r="Z105" i="12" s="1"/>
  <c r="Z106" i="12" s="1"/>
  <c r="AD8" i="12"/>
  <c r="AD9" i="12" s="1"/>
  <c r="AD10" i="12" s="1"/>
  <c r="AD11" i="12" s="1"/>
  <c r="AD12" i="12" s="1"/>
  <c r="AD13" i="12" s="1"/>
  <c r="AD14" i="12" s="1"/>
  <c r="AD15" i="12" s="1"/>
  <c r="AD16" i="12" s="1"/>
  <c r="AD17" i="12" s="1"/>
  <c r="AD18" i="12" s="1"/>
  <c r="AD19" i="12" s="1"/>
  <c r="AD20" i="12" s="1"/>
  <c r="AD21" i="12" s="1"/>
  <c r="AD22" i="12" s="1"/>
  <c r="AD23" i="12" s="1"/>
  <c r="AD24" i="12" s="1"/>
  <c r="AD25" i="12" s="1"/>
  <c r="AD26" i="12" s="1"/>
  <c r="AD27" i="12" s="1"/>
  <c r="AD28" i="12" s="1"/>
  <c r="AD29" i="12" s="1"/>
  <c r="AD30" i="12" s="1"/>
  <c r="AD31" i="12" s="1"/>
  <c r="AD32" i="12" s="1"/>
  <c r="AD33" i="12" s="1"/>
  <c r="AD34" i="12" s="1"/>
  <c r="AD35" i="12" s="1"/>
  <c r="AD36" i="12" s="1"/>
  <c r="AD37" i="12" s="1"/>
  <c r="AD38" i="12" s="1"/>
  <c r="AD39" i="12" s="1"/>
  <c r="AD40" i="12" s="1"/>
  <c r="AD41" i="12" s="1"/>
  <c r="AD42" i="12" s="1"/>
  <c r="AD43" i="12" s="1"/>
  <c r="AD44" i="12" s="1"/>
  <c r="AD45" i="12" s="1"/>
  <c r="AD46" i="12" s="1"/>
  <c r="AD47" i="12" s="1"/>
  <c r="AD48" i="12" s="1"/>
  <c r="AD49" i="12" s="1"/>
  <c r="AD50" i="12" s="1"/>
  <c r="AD51" i="12" s="1"/>
  <c r="AD52" i="12" s="1"/>
  <c r="AD53" i="12" s="1"/>
  <c r="AD54" i="12" s="1"/>
  <c r="AD55" i="12" s="1"/>
  <c r="AD56" i="12" s="1"/>
  <c r="AD57" i="12" s="1"/>
  <c r="AD58" i="12" s="1"/>
  <c r="AD59" i="12" s="1"/>
  <c r="AD60" i="12" s="1"/>
  <c r="AD61" i="12" s="1"/>
  <c r="AD62" i="12" s="1"/>
  <c r="AD63" i="12" s="1"/>
  <c r="AD64" i="12" s="1"/>
  <c r="AD65" i="12" s="1"/>
  <c r="AD66" i="12" s="1"/>
  <c r="AD67" i="12" s="1"/>
  <c r="AD68" i="12" s="1"/>
  <c r="AD69" i="12" s="1"/>
  <c r="AD70" i="12" s="1"/>
  <c r="AD71" i="12" s="1"/>
  <c r="AD72" i="12" s="1"/>
  <c r="AD73" i="12" s="1"/>
  <c r="AD74" i="12" s="1"/>
  <c r="AD75" i="12" s="1"/>
  <c r="AD76" i="12" s="1"/>
  <c r="AD77" i="12" s="1"/>
  <c r="AD78" i="12" s="1"/>
  <c r="AD79" i="12" s="1"/>
  <c r="AD80" i="12" s="1"/>
  <c r="AD81" i="12" s="1"/>
  <c r="AD82" i="12" s="1"/>
  <c r="AD83" i="12" s="1"/>
  <c r="AD84" i="12" s="1"/>
  <c r="AD85" i="12" s="1"/>
  <c r="AD86" i="12" s="1"/>
  <c r="AD87" i="12" s="1"/>
  <c r="AD88" i="12" s="1"/>
  <c r="AD89" i="12" s="1"/>
  <c r="AD90" i="12" s="1"/>
  <c r="AD91" i="12" s="1"/>
  <c r="AD92" i="12" s="1"/>
  <c r="AD93" i="12" s="1"/>
  <c r="AD94" i="12" s="1"/>
  <c r="AD95" i="12" s="1"/>
  <c r="AD96" i="12" s="1"/>
  <c r="AD97" i="12" s="1"/>
  <c r="AD98" i="12" s="1"/>
  <c r="AD99" i="12" s="1"/>
  <c r="AD100" i="12" s="1"/>
  <c r="AD101" i="12" s="1"/>
  <c r="AD102" i="12" s="1"/>
  <c r="AD103" i="12" s="1"/>
  <c r="AD104" i="12" s="1"/>
  <c r="AD105" i="12" s="1"/>
  <c r="AD106" i="12" s="1"/>
  <c r="AF9" i="12"/>
  <c r="AF10" i="12" s="1"/>
  <c r="AF11" i="12" s="1"/>
  <c r="AF12" i="12" s="1"/>
  <c r="AF13" i="12" s="1"/>
  <c r="AF14" i="12" s="1"/>
  <c r="AF15" i="12" s="1"/>
  <c r="AF16" i="12" s="1"/>
  <c r="AF17" i="12" s="1"/>
  <c r="AF18" i="12" s="1"/>
  <c r="AF19" i="12" s="1"/>
  <c r="AF20" i="12" s="1"/>
  <c r="AF21" i="12" s="1"/>
  <c r="AF22" i="12" s="1"/>
  <c r="AF23" i="12" s="1"/>
  <c r="AF24" i="12" s="1"/>
  <c r="AF25" i="12" s="1"/>
  <c r="AF26" i="12" s="1"/>
  <c r="AF27" i="12" s="1"/>
  <c r="AF28" i="12" s="1"/>
  <c r="AF29" i="12" s="1"/>
  <c r="AF30" i="12" s="1"/>
  <c r="AF31" i="12" s="1"/>
  <c r="AF32" i="12" s="1"/>
  <c r="AF33" i="12" s="1"/>
  <c r="AF34" i="12" s="1"/>
  <c r="AF35" i="12" s="1"/>
  <c r="AF36" i="12" s="1"/>
  <c r="AF37" i="12" s="1"/>
  <c r="AF38" i="12" s="1"/>
  <c r="AF39" i="12" s="1"/>
  <c r="AF40" i="12" s="1"/>
  <c r="AF41" i="12" s="1"/>
  <c r="AF42" i="12" s="1"/>
  <c r="AF43" i="12" s="1"/>
  <c r="AF44" i="12" s="1"/>
  <c r="AF45" i="12" s="1"/>
  <c r="AF46" i="12" s="1"/>
  <c r="AF47" i="12" s="1"/>
  <c r="AF48" i="12" s="1"/>
  <c r="AF49" i="12" s="1"/>
  <c r="AF50" i="12" s="1"/>
  <c r="AF51" i="12" s="1"/>
  <c r="AF52" i="12" s="1"/>
  <c r="AF53" i="12" s="1"/>
  <c r="AF54" i="12" s="1"/>
  <c r="AF55" i="12" s="1"/>
  <c r="AF56" i="12" s="1"/>
  <c r="AF57" i="12" s="1"/>
  <c r="AF58" i="12" s="1"/>
  <c r="AF59" i="12" s="1"/>
  <c r="AF60" i="12" s="1"/>
  <c r="AF61" i="12" s="1"/>
  <c r="AF62" i="12" s="1"/>
  <c r="AF63" i="12" s="1"/>
  <c r="AF64" i="12" s="1"/>
  <c r="AF65" i="12" s="1"/>
  <c r="AF66" i="12" s="1"/>
  <c r="AF67" i="12" s="1"/>
  <c r="AF68" i="12" s="1"/>
  <c r="AF69" i="12" s="1"/>
  <c r="AF70" i="12" s="1"/>
  <c r="AF71" i="12" s="1"/>
  <c r="AF72" i="12" s="1"/>
  <c r="AF73" i="12" s="1"/>
  <c r="AF74" i="12" s="1"/>
  <c r="AF75" i="12" s="1"/>
  <c r="AF76" i="12" s="1"/>
  <c r="AF77" i="12" s="1"/>
  <c r="AF78" i="12" s="1"/>
  <c r="AF79" i="12" s="1"/>
  <c r="AF80" i="12" s="1"/>
  <c r="AF81" i="12" s="1"/>
  <c r="AF82" i="12" s="1"/>
  <c r="AF83" i="12" s="1"/>
  <c r="AF84" i="12" s="1"/>
  <c r="AF85" i="12" s="1"/>
  <c r="AF86" i="12" s="1"/>
  <c r="AF87" i="12" s="1"/>
  <c r="AF88" i="12" s="1"/>
  <c r="AF89" i="12" s="1"/>
  <c r="AF90" i="12" s="1"/>
  <c r="AF91" i="12" s="1"/>
  <c r="AF92" i="12" s="1"/>
  <c r="AF93" i="12" s="1"/>
  <c r="AF94" i="12" s="1"/>
  <c r="AF95" i="12" s="1"/>
  <c r="AF96" i="12" s="1"/>
  <c r="AF97" i="12" s="1"/>
  <c r="AF98" i="12" s="1"/>
  <c r="AF99" i="12" s="1"/>
  <c r="AF100" i="12" s="1"/>
  <c r="AF101" i="12" s="1"/>
  <c r="AF102" i="12" s="1"/>
  <c r="AF103" i="12" s="1"/>
  <c r="AF104" i="12" s="1"/>
  <c r="AF105" i="12" s="1"/>
  <c r="AF106" i="12" s="1"/>
  <c r="AK6" i="11"/>
  <c r="AI5" i="11"/>
  <c r="AL3" i="11"/>
  <c r="AJ6" i="11"/>
  <c r="U66" i="8"/>
  <c r="V66" i="8"/>
  <c r="W66" i="8"/>
  <c r="X66" i="8"/>
  <c r="Y66" i="8"/>
  <c r="Z66" i="8"/>
  <c r="AE66" i="8"/>
  <c r="T66" i="8"/>
  <c r="AA66" i="8"/>
  <c r="AB66" i="8"/>
  <c r="AF66" i="8"/>
  <c r="S66" i="8"/>
  <c r="AD66" i="8"/>
  <c r="AA77" i="8"/>
  <c r="AB77" i="8"/>
  <c r="AD77" i="8"/>
  <c r="AE77" i="8"/>
  <c r="AF77" i="8"/>
  <c r="S77" i="8"/>
  <c r="T77" i="8"/>
  <c r="V77" i="8"/>
  <c r="W77" i="8"/>
  <c r="X77" i="8"/>
  <c r="Y77" i="8"/>
  <c r="Z77" i="8"/>
  <c r="U77" i="8"/>
  <c r="S52" i="8"/>
  <c r="T52" i="8"/>
  <c r="U52" i="8"/>
  <c r="V52" i="8"/>
  <c r="AA52" i="8"/>
  <c r="AB52" i="8"/>
  <c r="AD52" i="8"/>
  <c r="AE52" i="8"/>
  <c r="Z52" i="8"/>
  <c r="AF52" i="8"/>
  <c r="W52" i="8"/>
  <c r="X52" i="8"/>
  <c r="Y52" i="8"/>
  <c r="W63" i="8"/>
  <c r="X63" i="8"/>
  <c r="Y63" i="8"/>
  <c r="Z63" i="8"/>
  <c r="AA63" i="8"/>
  <c r="AB63" i="8"/>
  <c r="AD63" i="8"/>
  <c r="AE63" i="8"/>
  <c r="AF63" i="8"/>
  <c r="T63" i="8"/>
  <c r="U63" i="8"/>
  <c r="S63" i="8"/>
  <c r="V63" i="8"/>
  <c r="S15" i="8"/>
  <c r="T15" i="8"/>
  <c r="Y15" i="8"/>
  <c r="Z15" i="8"/>
  <c r="U15" i="8"/>
  <c r="V15" i="8"/>
  <c r="W15" i="8"/>
  <c r="AA15" i="8"/>
  <c r="AB15" i="8"/>
  <c r="X15" i="8"/>
  <c r="AD15" i="8"/>
  <c r="AE15" i="8"/>
  <c r="AF15" i="8"/>
  <c r="S35" i="8"/>
  <c r="T35" i="8"/>
  <c r="U35" i="8"/>
  <c r="Y35" i="8"/>
  <c r="W35" i="8"/>
  <c r="X35" i="8"/>
  <c r="Z35" i="8"/>
  <c r="AA35" i="8"/>
  <c r="AD35" i="8"/>
  <c r="V35" i="8"/>
  <c r="AB35" i="8"/>
  <c r="AE35" i="8"/>
  <c r="AF35" i="8"/>
  <c r="AE81" i="8"/>
  <c r="AF81" i="8"/>
  <c r="U81" i="8"/>
  <c r="V81" i="8"/>
  <c r="W81" i="8"/>
  <c r="X81" i="8"/>
  <c r="Y81" i="8"/>
  <c r="AA81" i="8"/>
  <c r="AB81" i="8"/>
  <c r="AD81" i="8"/>
  <c r="S81" i="8"/>
  <c r="T81" i="8"/>
  <c r="Z81" i="8"/>
  <c r="S55" i="8"/>
  <c r="T55" i="8"/>
  <c r="Y55" i="8"/>
  <c r="U55" i="8"/>
  <c r="V55" i="8"/>
  <c r="X55" i="8"/>
  <c r="Z55" i="8"/>
  <c r="AA55" i="8"/>
  <c r="AB55" i="8"/>
  <c r="AD55" i="8"/>
  <c r="AE55" i="8"/>
  <c r="W55" i="8"/>
  <c r="AF55" i="8"/>
  <c r="AD64" i="8"/>
  <c r="AE64" i="8"/>
  <c r="AF64" i="8"/>
  <c r="S64" i="8"/>
  <c r="U64" i="8"/>
  <c r="V64" i="8"/>
  <c r="W64" i="8"/>
  <c r="X64" i="8"/>
  <c r="Z64" i="8"/>
  <c r="AA64" i="8"/>
  <c r="T64" i="8"/>
  <c r="Y64" i="8"/>
  <c r="AB64" i="8"/>
  <c r="AE21" i="8"/>
  <c r="AF21" i="8"/>
  <c r="U21" i="8"/>
  <c r="V21" i="8"/>
  <c r="AD21" i="8"/>
  <c r="Z21" i="8"/>
  <c r="S21" i="8"/>
  <c r="T21" i="8"/>
  <c r="W21" i="8"/>
  <c r="X21" i="8"/>
  <c r="Y21" i="8"/>
  <c r="AA21" i="8"/>
  <c r="AB21" i="8"/>
  <c r="AD74" i="8"/>
  <c r="AE74" i="8"/>
  <c r="AF74" i="8"/>
  <c r="S74" i="8"/>
  <c r="Y74" i="8"/>
  <c r="Z74" i="8"/>
  <c r="AA74" i="8"/>
  <c r="AB74" i="8"/>
  <c r="X74" i="8"/>
  <c r="U74" i="8"/>
  <c r="V74" i="8"/>
  <c r="W74" i="8"/>
  <c r="T74" i="8"/>
  <c r="AA17" i="8"/>
  <c r="AB17" i="8"/>
  <c r="AD17" i="8"/>
  <c r="AE17" i="8"/>
  <c r="AF17" i="8"/>
  <c r="S17" i="8"/>
  <c r="T17" i="8"/>
  <c r="U17" i="8"/>
  <c r="W17" i="8"/>
  <c r="X17" i="8"/>
  <c r="Y17" i="8"/>
  <c r="Z17" i="8"/>
  <c r="V17" i="8"/>
  <c r="AA47" i="8"/>
  <c r="AB47" i="8"/>
  <c r="AD47" i="8"/>
  <c r="AE47" i="8"/>
  <c r="AF47" i="8"/>
  <c r="T47" i="8"/>
  <c r="U47" i="8"/>
  <c r="S47" i="8"/>
  <c r="V47" i="8"/>
  <c r="W47" i="8"/>
  <c r="X47" i="8"/>
  <c r="Y47" i="8"/>
  <c r="Z47" i="8"/>
  <c r="AD44" i="8"/>
  <c r="AE44" i="8"/>
  <c r="AF44" i="8"/>
  <c r="S44" i="8"/>
  <c r="T44" i="8"/>
  <c r="U44" i="8"/>
  <c r="W44" i="8"/>
  <c r="X44" i="8"/>
  <c r="Y44" i="8"/>
  <c r="Z44" i="8"/>
  <c r="AB44" i="8"/>
  <c r="V44" i="8"/>
  <c r="AA44" i="8"/>
  <c r="AC74" i="8"/>
  <c r="S12" i="8"/>
  <c r="T12" i="8"/>
  <c r="U12" i="8"/>
  <c r="V12" i="8"/>
  <c r="AA12" i="8"/>
  <c r="AB12" i="8"/>
  <c r="W12" i="8"/>
  <c r="X12" i="8"/>
  <c r="Z12" i="8"/>
  <c r="AD12" i="8"/>
  <c r="Y12" i="8"/>
  <c r="AE12" i="8"/>
  <c r="AF12" i="8"/>
  <c r="S49" i="8"/>
  <c r="T49" i="8"/>
  <c r="U49" i="8"/>
  <c r="V49" i="8"/>
  <c r="W49" i="8"/>
  <c r="X49" i="8"/>
  <c r="Y49" i="8"/>
  <c r="Z49" i="8"/>
  <c r="AA49" i="8"/>
  <c r="AB49" i="8"/>
  <c r="AD49" i="8"/>
  <c r="AE49" i="8"/>
  <c r="AF49" i="8"/>
  <c r="W78" i="8"/>
  <c r="AD78" i="8"/>
  <c r="AE78" i="8"/>
  <c r="AF78" i="8"/>
  <c r="S78" i="8"/>
  <c r="T78" i="8"/>
  <c r="AC78" i="8"/>
  <c r="X78" i="8"/>
  <c r="Y78" i="8"/>
  <c r="Z78" i="8"/>
  <c r="AB78" i="8"/>
  <c r="V78" i="8"/>
  <c r="AA78" i="8"/>
  <c r="U78" i="8"/>
  <c r="AA97" i="8"/>
  <c r="AB97" i="8"/>
  <c r="AD97" i="8"/>
  <c r="AE97" i="8"/>
  <c r="AF97" i="8"/>
  <c r="T97" i="8"/>
  <c r="U97" i="8"/>
  <c r="V97" i="8"/>
  <c r="Y97" i="8"/>
  <c r="Z97" i="8"/>
  <c r="S97" i="8"/>
  <c r="W97" i="8"/>
  <c r="X97" i="8"/>
  <c r="AE91" i="8"/>
  <c r="AF91" i="8"/>
  <c r="U91" i="8"/>
  <c r="T91" i="8"/>
  <c r="V91" i="8"/>
  <c r="AB91" i="8"/>
  <c r="AC91" i="8"/>
  <c r="AD91" i="8"/>
  <c r="S91" i="8"/>
  <c r="W91" i="8"/>
  <c r="Y91" i="8"/>
  <c r="AA91" i="8"/>
  <c r="X91" i="8"/>
  <c r="Z91" i="8"/>
  <c r="S72" i="8"/>
  <c r="T72" i="8"/>
  <c r="U72" i="8"/>
  <c r="V72" i="8"/>
  <c r="AA72" i="8"/>
  <c r="Y72" i="8"/>
  <c r="Z72" i="8"/>
  <c r="AB72" i="8"/>
  <c r="AE72" i="8"/>
  <c r="AF72" i="8"/>
  <c r="W72" i="8"/>
  <c r="X72" i="8"/>
  <c r="AD72" i="8"/>
  <c r="AC49" i="8"/>
  <c r="W53" i="8"/>
  <c r="X53" i="8"/>
  <c r="Y53" i="8"/>
  <c r="Z53" i="8"/>
  <c r="AA53" i="8"/>
  <c r="AB53" i="8"/>
  <c r="S53" i="8"/>
  <c r="T53" i="8"/>
  <c r="U53" i="8"/>
  <c r="V53" i="8"/>
  <c r="AD53" i="8"/>
  <c r="AE53" i="8"/>
  <c r="AC53" i="8"/>
  <c r="AF53" i="8"/>
  <c r="S65" i="8"/>
  <c r="T65" i="8"/>
  <c r="Y65" i="8"/>
  <c r="AD65" i="8"/>
  <c r="AE65" i="8"/>
  <c r="AF65" i="8"/>
  <c r="AB65" i="8"/>
  <c r="W65" i="8"/>
  <c r="X65" i="8"/>
  <c r="Z65" i="8"/>
  <c r="V65" i="8"/>
  <c r="AA65" i="8"/>
  <c r="U65" i="8"/>
  <c r="W28" i="8"/>
  <c r="X28" i="8"/>
  <c r="S28" i="8"/>
  <c r="T28" i="8"/>
  <c r="U28" i="8"/>
  <c r="Y28" i="8"/>
  <c r="Z28" i="8"/>
  <c r="V28" i="8"/>
  <c r="AA28" i="8"/>
  <c r="AD28" i="8"/>
  <c r="AB28" i="8"/>
  <c r="AE28" i="8"/>
  <c r="AC28" i="8"/>
  <c r="AF28" i="8"/>
  <c r="W93" i="8"/>
  <c r="X93" i="8"/>
  <c r="Y93" i="8"/>
  <c r="Z93" i="8"/>
  <c r="AA93" i="8"/>
  <c r="AB93" i="8"/>
  <c r="T93" i="8"/>
  <c r="U93" i="8"/>
  <c r="AD93" i="8"/>
  <c r="AE93" i="8"/>
  <c r="S93" i="8"/>
  <c r="V93" i="8"/>
  <c r="AC93" i="8"/>
  <c r="AF93" i="8"/>
  <c r="U26" i="8"/>
  <c r="V26" i="8"/>
  <c r="W26" i="8"/>
  <c r="X26" i="8"/>
  <c r="Y26" i="8"/>
  <c r="Z26" i="8"/>
  <c r="AA26" i="8"/>
  <c r="AE26" i="8"/>
  <c r="AF26" i="8"/>
  <c r="AD26" i="8"/>
  <c r="S26" i="8"/>
  <c r="T26" i="8"/>
  <c r="AB26" i="8"/>
  <c r="AC35" i="8"/>
  <c r="AE101" i="8"/>
  <c r="AF101" i="8"/>
  <c r="U101" i="8"/>
  <c r="S101" i="8"/>
  <c r="T101" i="8"/>
  <c r="V101" i="8"/>
  <c r="W101" i="8"/>
  <c r="Y101" i="8"/>
  <c r="AA101" i="8"/>
  <c r="Z101" i="8"/>
  <c r="AD101" i="8"/>
  <c r="AB101" i="8"/>
  <c r="AC101" i="8"/>
  <c r="X101" i="8"/>
  <c r="S75" i="8"/>
  <c r="T75" i="8"/>
  <c r="Y75" i="8"/>
  <c r="V75" i="8"/>
  <c r="W75" i="8"/>
  <c r="X75" i="8"/>
  <c r="Z75" i="8"/>
  <c r="AB75" i="8"/>
  <c r="U75" i="8"/>
  <c r="AA75" i="8"/>
  <c r="AD75" i="8"/>
  <c r="AE75" i="8"/>
  <c r="AF75" i="8"/>
  <c r="W83" i="8"/>
  <c r="X83" i="8"/>
  <c r="Y83" i="8"/>
  <c r="Z83" i="8"/>
  <c r="AA83" i="8"/>
  <c r="AB83" i="8"/>
  <c r="U83" i="8"/>
  <c r="V83" i="8"/>
  <c r="AD83" i="8"/>
  <c r="AF83" i="8"/>
  <c r="T83" i="8"/>
  <c r="AE83" i="8"/>
  <c r="S83" i="8"/>
  <c r="AC55" i="8"/>
  <c r="S42" i="8"/>
  <c r="T42" i="8"/>
  <c r="U42" i="8"/>
  <c r="V42" i="8"/>
  <c r="AA42" i="8"/>
  <c r="W42" i="8"/>
  <c r="X42" i="8"/>
  <c r="Y42" i="8"/>
  <c r="Z42" i="8"/>
  <c r="AD42" i="8"/>
  <c r="AB42" i="8"/>
  <c r="AE42" i="8"/>
  <c r="AF42" i="8"/>
  <c r="AA27" i="8"/>
  <c r="AB27" i="8"/>
  <c r="AD27" i="8"/>
  <c r="AE27" i="8"/>
  <c r="AF27" i="8"/>
  <c r="U27" i="8"/>
  <c r="V27" i="8"/>
  <c r="W27" i="8"/>
  <c r="X27" i="8"/>
  <c r="Z27" i="8"/>
  <c r="S27" i="8"/>
  <c r="T27" i="8"/>
  <c r="Y27" i="8"/>
  <c r="AD54" i="8"/>
  <c r="AE54" i="8"/>
  <c r="AF54" i="8"/>
  <c r="S54" i="8"/>
  <c r="AA54" i="8"/>
  <c r="AB54" i="8"/>
  <c r="X54" i="8"/>
  <c r="Y54" i="8"/>
  <c r="T54" i="8"/>
  <c r="U54" i="8"/>
  <c r="V54" i="8"/>
  <c r="W54" i="8"/>
  <c r="Z54" i="8"/>
  <c r="AC64" i="8"/>
  <c r="Y60" i="8"/>
  <c r="Z60" i="8"/>
  <c r="AA60" i="8"/>
  <c r="AB60" i="8"/>
  <c r="AD60" i="8"/>
  <c r="S60" i="8"/>
  <c r="U60" i="8"/>
  <c r="V60" i="8"/>
  <c r="T60" i="8"/>
  <c r="W60" i="8"/>
  <c r="X60" i="8"/>
  <c r="AE60" i="8"/>
  <c r="AF60" i="8"/>
  <c r="W58" i="8"/>
  <c r="AF58" i="8"/>
  <c r="S58" i="8"/>
  <c r="U58" i="8"/>
  <c r="V58" i="8"/>
  <c r="AC58" i="8"/>
  <c r="AD58" i="8"/>
  <c r="T58" i="8"/>
  <c r="X58" i="8"/>
  <c r="Y58" i="8"/>
  <c r="Z58" i="8"/>
  <c r="AA58" i="8"/>
  <c r="AB58" i="8"/>
  <c r="AE58" i="8"/>
  <c r="S85" i="8"/>
  <c r="T85" i="8"/>
  <c r="Y85" i="8"/>
  <c r="AA85" i="8"/>
  <c r="AB85" i="8"/>
  <c r="AD85" i="8"/>
  <c r="AF85" i="8"/>
  <c r="W85" i="8"/>
  <c r="X85" i="8"/>
  <c r="U85" i="8"/>
  <c r="V85" i="8"/>
  <c r="Z85" i="8"/>
  <c r="AE85" i="8"/>
  <c r="S9" i="8"/>
  <c r="T9" i="8"/>
  <c r="U9" i="8"/>
  <c r="V9" i="8"/>
  <c r="W9" i="8"/>
  <c r="X9" i="8"/>
  <c r="Y9" i="8"/>
  <c r="AD9" i="8"/>
  <c r="Z9" i="8"/>
  <c r="AA9" i="8"/>
  <c r="AB9" i="8"/>
  <c r="AE9" i="8"/>
  <c r="AF9" i="8"/>
  <c r="U56" i="8"/>
  <c r="V56" i="8"/>
  <c r="W56" i="8"/>
  <c r="X56" i="8"/>
  <c r="Y56" i="8"/>
  <c r="Z56" i="8"/>
  <c r="AE56" i="8"/>
  <c r="AF56" i="8"/>
  <c r="S56" i="8"/>
  <c r="AB56" i="8"/>
  <c r="AD56" i="8"/>
  <c r="T56" i="8"/>
  <c r="AA56" i="8"/>
  <c r="S29" i="8"/>
  <c r="T29" i="8"/>
  <c r="U29" i="8"/>
  <c r="V29" i="8"/>
  <c r="W29" i="8"/>
  <c r="X29" i="8"/>
  <c r="Y29" i="8"/>
  <c r="AD29" i="8"/>
  <c r="AB29" i="8"/>
  <c r="AE29" i="8"/>
  <c r="AF29" i="8"/>
  <c r="AA29" i="8"/>
  <c r="Z29" i="8"/>
  <c r="S95" i="8"/>
  <c r="T95" i="8"/>
  <c r="Y95" i="8"/>
  <c r="U95" i="8"/>
  <c r="V95" i="8"/>
  <c r="Z95" i="8"/>
  <c r="AA95" i="8"/>
  <c r="AE95" i="8"/>
  <c r="AF95" i="8"/>
  <c r="AD95" i="8"/>
  <c r="W95" i="8"/>
  <c r="X95" i="8"/>
  <c r="AB95" i="8"/>
  <c r="AC95" i="8"/>
  <c r="Y90" i="8"/>
  <c r="Z90" i="8"/>
  <c r="AA90" i="8"/>
  <c r="AB90" i="8"/>
  <c r="AD90" i="8"/>
  <c r="S90" i="8"/>
  <c r="T90" i="8"/>
  <c r="U90" i="8"/>
  <c r="W90" i="8"/>
  <c r="X90" i="8"/>
  <c r="AE90" i="8"/>
  <c r="AF90" i="8"/>
  <c r="V90" i="8"/>
  <c r="Y30" i="8"/>
  <c r="Z30" i="8"/>
  <c r="AA30" i="8"/>
  <c r="AB30" i="8"/>
  <c r="AD30" i="8"/>
  <c r="AE30" i="8"/>
  <c r="S30" i="8"/>
  <c r="U30" i="8"/>
  <c r="V30" i="8"/>
  <c r="W30" i="8"/>
  <c r="X30" i="8"/>
  <c r="T30" i="8"/>
  <c r="AF30" i="8"/>
  <c r="AC17" i="8"/>
  <c r="S82" i="8"/>
  <c r="T82" i="8"/>
  <c r="U82" i="8"/>
  <c r="V82" i="8"/>
  <c r="AA82" i="8"/>
  <c r="X82" i="8"/>
  <c r="Y82" i="8"/>
  <c r="W82" i="8"/>
  <c r="AB82" i="8"/>
  <c r="AC82" i="8"/>
  <c r="AD82" i="8"/>
  <c r="AE82" i="8"/>
  <c r="Z82" i="8"/>
  <c r="AF82" i="8"/>
  <c r="AC81" i="8"/>
  <c r="AC47" i="8"/>
  <c r="AC66" i="8"/>
  <c r="AE31" i="8"/>
  <c r="AF31" i="8"/>
  <c r="U31" i="8"/>
  <c r="V31" i="8"/>
  <c r="S31" i="8"/>
  <c r="T31" i="8"/>
  <c r="W31" i="8"/>
  <c r="AC31" i="8"/>
  <c r="X31" i="8"/>
  <c r="AB31" i="8"/>
  <c r="Y31" i="8"/>
  <c r="Z31" i="8"/>
  <c r="AA31" i="8"/>
  <c r="AD31" i="8"/>
  <c r="S62" i="8"/>
  <c r="T62" i="8"/>
  <c r="U62" i="8"/>
  <c r="V62" i="8"/>
  <c r="AA62" i="8"/>
  <c r="W62" i="8"/>
  <c r="X62" i="8"/>
  <c r="Z62" i="8"/>
  <c r="AB62" i="8"/>
  <c r="Y62" i="8"/>
  <c r="AC62" i="8"/>
  <c r="AD62" i="8"/>
  <c r="AE62" i="8"/>
  <c r="AF62" i="8"/>
  <c r="Y20" i="8"/>
  <c r="Z20" i="8"/>
  <c r="AA20" i="8"/>
  <c r="AB20" i="8"/>
  <c r="AD20" i="8"/>
  <c r="AE20" i="8"/>
  <c r="S20" i="8"/>
  <c r="T20" i="8"/>
  <c r="U20" i="8"/>
  <c r="V20" i="8"/>
  <c r="X20" i="8"/>
  <c r="AF20" i="8"/>
  <c r="W20" i="8"/>
  <c r="W98" i="8"/>
  <c r="AB98" i="8"/>
  <c r="AC98" i="8"/>
  <c r="AD98" i="8"/>
  <c r="AE98" i="8"/>
  <c r="T98" i="8"/>
  <c r="S98" i="8"/>
  <c r="U98" i="8"/>
  <c r="V98" i="8"/>
  <c r="X98" i="8"/>
  <c r="Y98" i="8"/>
  <c r="Z98" i="8"/>
  <c r="AA98" i="8"/>
  <c r="AF98" i="8"/>
  <c r="W103" i="8"/>
  <c r="X103" i="8"/>
  <c r="Y103" i="8"/>
  <c r="Z103" i="8"/>
  <c r="AA103" i="8"/>
  <c r="AB103" i="8"/>
  <c r="S103" i="8"/>
  <c r="T103" i="8"/>
  <c r="U103" i="8"/>
  <c r="V103" i="8"/>
  <c r="AD103" i="8"/>
  <c r="AE103" i="8"/>
  <c r="AF103" i="8"/>
  <c r="AC103" i="8"/>
  <c r="AC12" i="8"/>
  <c r="W48" i="8"/>
  <c r="V48" i="8"/>
  <c r="X48" i="8"/>
  <c r="Y48" i="8"/>
  <c r="Z48" i="8"/>
  <c r="AB48" i="8"/>
  <c r="AC48" i="8"/>
  <c r="AD48" i="8"/>
  <c r="AE48" i="8"/>
  <c r="U48" i="8"/>
  <c r="AA48" i="8"/>
  <c r="AF48" i="8"/>
  <c r="T48" i="8"/>
  <c r="S48" i="8"/>
  <c r="U46" i="8"/>
  <c r="V46" i="8"/>
  <c r="W46" i="8"/>
  <c r="X46" i="8"/>
  <c r="Y46" i="8"/>
  <c r="Z46" i="8"/>
  <c r="AE46" i="8"/>
  <c r="S46" i="8"/>
  <c r="T46" i="8"/>
  <c r="AB46" i="8"/>
  <c r="AD46" i="8"/>
  <c r="AF46" i="8"/>
  <c r="AA46" i="8"/>
  <c r="W23" i="8"/>
  <c r="X23" i="8"/>
  <c r="Y23" i="8"/>
  <c r="Z23" i="8"/>
  <c r="AA23" i="8"/>
  <c r="AB23" i="8"/>
  <c r="T23" i="8"/>
  <c r="U23" i="8"/>
  <c r="S23" i="8"/>
  <c r="AF23" i="8"/>
  <c r="V23" i="8"/>
  <c r="AD23" i="8"/>
  <c r="AE23" i="8"/>
  <c r="U96" i="8"/>
  <c r="V96" i="8"/>
  <c r="W96" i="8"/>
  <c r="X96" i="8"/>
  <c r="Y96" i="8"/>
  <c r="Z96" i="8"/>
  <c r="AE96" i="8"/>
  <c r="AB96" i="8"/>
  <c r="AD96" i="8"/>
  <c r="AF96" i="8"/>
  <c r="S96" i="8"/>
  <c r="T96" i="8"/>
  <c r="AA96" i="8"/>
  <c r="AA37" i="8"/>
  <c r="AB37" i="8"/>
  <c r="AD37" i="8"/>
  <c r="AE37" i="8"/>
  <c r="AF37" i="8"/>
  <c r="S37" i="8"/>
  <c r="T37" i="8"/>
  <c r="U37" i="8"/>
  <c r="W37" i="8"/>
  <c r="X37" i="8"/>
  <c r="Y37" i="8"/>
  <c r="Z37" i="8"/>
  <c r="V37" i="8"/>
  <c r="S32" i="8"/>
  <c r="T32" i="8"/>
  <c r="U32" i="8"/>
  <c r="V32" i="8"/>
  <c r="W32" i="8"/>
  <c r="AA32" i="8"/>
  <c r="X32" i="8"/>
  <c r="Y32" i="8"/>
  <c r="Z32" i="8"/>
  <c r="AB32" i="8"/>
  <c r="AD32" i="8"/>
  <c r="AE32" i="8"/>
  <c r="AF32" i="8"/>
  <c r="AC32" i="8"/>
  <c r="Y100" i="8"/>
  <c r="Z100" i="8"/>
  <c r="AA100" i="8"/>
  <c r="AB100" i="8"/>
  <c r="AD100" i="8"/>
  <c r="T100" i="8"/>
  <c r="U100" i="8"/>
  <c r="V100" i="8"/>
  <c r="W100" i="8"/>
  <c r="X100" i="8"/>
  <c r="AE100" i="8"/>
  <c r="AF100" i="8"/>
  <c r="S100" i="8"/>
  <c r="AC100" i="8"/>
  <c r="S18" i="8"/>
  <c r="W18" i="8"/>
  <c r="X18" i="8"/>
  <c r="U18" i="8"/>
  <c r="V18" i="8"/>
  <c r="AF18" i="8"/>
  <c r="T18" i="8"/>
  <c r="Y18" i="8"/>
  <c r="Z18" i="8"/>
  <c r="AA18" i="8"/>
  <c r="AB18" i="8"/>
  <c r="AC18" i="8"/>
  <c r="AD18" i="8"/>
  <c r="AE18" i="8"/>
  <c r="AC75" i="8"/>
  <c r="S38" i="8"/>
  <c r="W38" i="8"/>
  <c r="AF38" i="8"/>
  <c r="U38" i="8"/>
  <c r="V38" i="8"/>
  <c r="AE38" i="8"/>
  <c r="T38" i="8"/>
  <c r="AC38" i="8"/>
  <c r="AD38" i="8"/>
  <c r="X38" i="8"/>
  <c r="AA38" i="8"/>
  <c r="AB38" i="8"/>
  <c r="Y38" i="8"/>
  <c r="Z38" i="8"/>
  <c r="S99" i="8"/>
  <c r="T99" i="8"/>
  <c r="U99" i="8"/>
  <c r="V99" i="8"/>
  <c r="W99" i="8"/>
  <c r="X99" i="8"/>
  <c r="Y99" i="8"/>
  <c r="Z99" i="8"/>
  <c r="AA99" i="8"/>
  <c r="AE99" i="8"/>
  <c r="AF99" i="8"/>
  <c r="AB99" i="8"/>
  <c r="AD99" i="8"/>
  <c r="AC63" i="8"/>
  <c r="AA67" i="8"/>
  <c r="AB67" i="8"/>
  <c r="AD67" i="8"/>
  <c r="AE67" i="8"/>
  <c r="AF67" i="8"/>
  <c r="S67" i="8"/>
  <c r="Y67" i="8"/>
  <c r="Z67" i="8"/>
  <c r="T67" i="8"/>
  <c r="U67" i="8"/>
  <c r="V67" i="8"/>
  <c r="W67" i="8"/>
  <c r="X67" i="8"/>
  <c r="AE61" i="8"/>
  <c r="AF61" i="8"/>
  <c r="U61" i="8"/>
  <c r="X61" i="8"/>
  <c r="Y61" i="8"/>
  <c r="Z61" i="8"/>
  <c r="AA61" i="8"/>
  <c r="AD61" i="8"/>
  <c r="W61" i="8"/>
  <c r="AB61" i="8"/>
  <c r="T61" i="8"/>
  <c r="V61" i="8"/>
  <c r="S61" i="8"/>
  <c r="S25" i="8"/>
  <c r="U25" i="8"/>
  <c r="T25" i="8"/>
  <c r="Y25" i="8"/>
  <c r="Z25" i="8"/>
  <c r="W25" i="8"/>
  <c r="X25" i="8"/>
  <c r="AA25" i="8"/>
  <c r="AB25" i="8"/>
  <c r="AD25" i="8"/>
  <c r="AE25" i="8"/>
  <c r="V25" i="8"/>
  <c r="AF25" i="8"/>
  <c r="W43" i="8"/>
  <c r="X43" i="8"/>
  <c r="Y43" i="8"/>
  <c r="Z43" i="8"/>
  <c r="AA43" i="8"/>
  <c r="AB43" i="8"/>
  <c r="AE43" i="8"/>
  <c r="AF43" i="8"/>
  <c r="AD43" i="8"/>
  <c r="U43" i="8"/>
  <c r="V43" i="8"/>
  <c r="S43" i="8"/>
  <c r="AC43" i="8"/>
  <c r="T43" i="8"/>
  <c r="AC21" i="8"/>
  <c r="AC26" i="8"/>
  <c r="S105" i="8"/>
  <c r="T105" i="8"/>
  <c r="Y105" i="8"/>
  <c r="X105" i="8"/>
  <c r="Z105" i="8"/>
  <c r="AA105" i="8"/>
  <c r="AB105" i="8"/>
  <c r="AD105" i="8"/>
  <c r="AE105" i="8"/>
  <c r="AF105" i="8"/>
  <c r="W105" i="8"/>
  <c r="U105" i="8"/>
  <c r="V105" i="8"/>
  <c r="AE41" i="8"/>
  <c r="AF41" i="8"/>
  <c r="U41" i="8"/>
  <c r="Z41" i="8"/>
  <c r="AA41" i="8"/>
  <c r="AB41" i="8"/>
  <c r="S41" i="8"/>
  <c r="W41" i="8"/>
  <c r="X41" i="8"/>
  <c r="T41" i="8"/>
  <c r="V41" i="8"/>
  <c r="Y41" i="8"/>
  <c r="AD41" i="8"/>
  <c r="W88" i="8"/>
  <c r="S88" i="8"/>
  <c r="T88" i="8"/>
  <c r="U88" i="8"/>
  <c r="X88" i="8"/>
  <c r="Y88" i="8"/>
  <c r="Z88" i="8"/>
  <c r="AC88" i="8"/>
  <c r="AD88" i="8"/>
  <c r="V88" i="8"/>
  <c r="AA88" i="8"/>
  <c r="AB88" i="8"/>
  <c r="AE88" i="8"/>
  <c r="AF88" i="8"/>
  <c r="AC41" i="8"/>
  <c r="AC37" i="8"/>
  <c r="S69" i="8"/>
  <c r="T69" i="8"/>
  <c r="U69" i="8"/>
  <c r="V69" i="8"/>
  <c r="W69" i="8"/>
  <c r="X69" i="8"/>
  <c r="Y69" i="8"/>
  <c r="AB69" i="8"/>
  <c r="AD69" i="8"/>
  <c r="AE69" i="8"/>
  <c r="AA69" i="8"/>
  <c r="Z69" i="8"/>
  <c r="AF69" i="8"/>
  <c r="AD24" i="8"/>
  <c r="AE24" i="8"/>
  <c r="AF24" i="8"/>
  <c r="S24" i="8"/>
  <c r="T24" i="8"/>
  <c r="Y24" i="8"/>
  <c r="Z24" i="8"/>
  <c r="AA24" i="8"/>
  <c r="AB24" i="8"/>
  <c r="X24" i="8"/>
  <c r="W24" i="8"/>
  <c r="U24" i="8"/>
  <c r="V24" i="8"/>
  <c r="AD94" i="8"/>
  <c r="AE94" i="8"/>
  <c r="AF94" i="8"/>
  <c r="S94" i="8"/>
  <c r="W94" i="8"/>
  <c r="X94" i="8"/>
  <c r="Y94" i="8"/>
  <c r="Z94" i="8"/>
  <c r="AB94" i="8"/>
  <c r="T94" i="8"/>
  <c r="U94" i="8"/>
  <c r="V94" i="8"/>
  <c r="AA94" i="8"/>
  <c r="AC46" i="8"/>
  <c r="AE11" i="8"/>
  <c r="AF11" i="8"/>
  <c r="U11" i="8"/>
  <c r="V11" i="8"/>
  <c r="AD11" i="8"/>
  <c r="AA11" i="8"/>
  <c r="AB11" i="8"/>
  <c r="S11" i="8"/>
  <c r="T11" i="8"/>
  <c r="W11" i="8"/>
  <c r="X11" i="8"/>
  <c r="Y11" i="8"/>
  <c r="Z11" i="8"/>
  <c r="U76" i="8"/>
  <c r="V76" i="8"/>
  <c r="W76" i="8"/>
  <c r="X76" i="8"/>
  <c r="Y76" i="8"/>
  <c r="Z76" i="8"/>
  <c r="AE76" i="8"/>
  <c r="AD76" i="8"/>
  <c r="AF76" i="8"/>
  <c r="AA76" i="8"/>
  <c r="AB76" i="8"/>
  <c r="S76" i="8"/>
  <c r="T76" i="8"/>
  <c r="Y10" i="8"/>
  <c r="Z10" i="8"/>
  <c r="AA10" i="8"/>
  <c r="AB10" i="8"/>
  <c r="AE10" i="8"/>
  <c r="AD10" i="8"/>
  <c r="S10" i="8"/>
  <c r="T10" i="8"/>
  <c r="U10" i="8"/>
  <c r="V10" i="8"/>
  <c r="X10" i="8"/>
  <c r="AF10" i="8"/>
  <c r="W10" i="8"/>
  <c r="W68" i="8"/>
  <c r="T68" i="8"/>
  <c r="U68" i="8"/>
  <c r="V68" i="8"/>
  <c r="X68" i="8"/>
  <c r="Z68" i="8"/>
  <c r="AA68" i="8"/>
  <c r="AB68" i="8"/>
  <c r="AC68" i="8"/>
  <c r="AE68" i="8"/>
  <c r="AF68" i="8"/>
  <c r="AD68" i="8"/>
  <c r="S68" i="8"/>
  <c r="Y68" i="8"/>
  <c r="AE51" i="8"/>
  <c r="AF51" i="8"/>
  <c r="U51" i="8"/>
  <c r="S51" i="8"/>
  <c r="T51" i="8"/>
  <c r="V51" i="8"/>
  <c r="W51" i="8"/>
  <c r="Y51" i="8"/>
  <c r="Z51" i="8"/>
  <c r="X51" i="8"/>
  <c r="AA51" i="8"/>
  <c r="AB51" i="8"/>
  <c r="AD51" i="8"/>
  <c r="AC51" i="8"/>
  <c r="Y40" i="8"/>
  <c r="Z40" i="8"/>
  <c r="AA40" i="8"/>
  <c r="AB40" i="8"/>
  <c r="AD40" i="8"/>
  <c r="AE40" i="8"/>
  <c r="S40" i="8"/>
  <c r="T40" i="8"/>
  <c r="V40" i="8"/>
  <c r="W40" i="8"/>
  <c r="U40" i="8"/>
  <c r="X40" i="8"/>
  <c r="AF40" i="8"/>
  <c r="S92" i="8"/>
  <c r="T92" i="8"/>
  <c r="U92" i="8"/>
  <c r="V92" i="8"/>
  <c r="AA92" i="8"/>
  <c r="W92" i="8"/>
  <c r="X92" i="8"/>
  <c r="Y92" i="8"/>
  <c r="Z92" i="8"/>
  <c r="AD92" i="8"/>
  <c r="AE92" i="8"/>
  <c r="AB92" i="8"/>
  <c r="AF92" i="8"/>
  <c r="S89" i="8"/>
  <c r="T89" i="8"/>
  <c r="U89" i="8"/>
  <c r="V89" i="8"/>
  <c r="W89" i="8"/>
  <c r="X89" i="8"/>
  <c r="AF89" i="8"/>
  <c r="AA89" i="8"/>
  <c r="AB89" i="8"/>
  <c r="Y89" i="8"/>
  <c r="Z89" i="8"/>
  <c r="AD89" i="8"/>
  <c r="AE89" i="8"/>
  <c r="U86" i="8"/>
  <c r="V86" i="8"/>
  <c r="W86" i="8"/>
  <c r="X86" i="8"/>
  <c r="Y86" i="8"/>
  <c r="Z86" i="8"/>
  <c r="AE86" i="8"/>
  <c r="S86" i="8"/>
  <c r="T86" i="8"/>
  <c r="AA86" i="8"/>
  <c r="AD86" i="8"/>
  <c r="AB86" i="8"/>
  <c r="AF86" i="8"/>
  <c r="AC10" i="8"/>
  <c r="AC67" i="8"/>
  <c r="AE71" i="8"/>
  <c r="AF71" i="8"/>
  <c r="U71" i="8"/>
  <c r="S71" i="8"/>
  <c r="T71" i="8"/>
  <c r="W71" i="8"/>
  <c r="X71" i="8"/>
  <c r="AD71" i="8"/>
  <c r="V71" i="8"/>
  <c r="Y71" i="8"/>
  <c r="Z71" i="8"/>
  <c r="AA71" i="8"/>
  <c r="AB71" i="8"/>
  <c r="AC71" i="8"/>
  <c r="S102" i="8"/>
  <c r="T102" i="8"/>
  <c r="U102" i="8"/>
  <c r="V102" i="8"/>
  <c r="AA102" i="8"/>
  <c r="W102" i="8"/>
  <c r="X102" i="8"/>
  <c r="Y102" i="8"/>
  <c r="AB102" i="8"/>
  <c r="AD102" i="8"/>
  <c r="AE102" i="8"/>
  <c r="AF102" i="8"/>
  <c r="Z102" i="8"/>
  <c r="AC102" i="8"/>
  <c r="U106" i="8"/>
  <c r="V106" i="8"/>
  <c r="W106" i="8"/>
  <c r="X106" i="8"/>
  <c r="Y106" i="8"/>
  <c r="Z106" i="8"/>
  <c r="AE106" i="8"/>
  <c r="AA106" i="8"/>
  <c r="AB106" i="8"/>
  <c r="S106" i="8"/>
  <c r="T106" i="8"/>
  <c r="AD106" i="8"/>
  <c r="AF106" i="8"/>
  <c r="AC30" i="8"/>
  <c r="AC52" i="8"/>
  <c r="AC27" i="8"/>
  <c r="AB8" i="8"/>
  <c r="AD8" i="8"/>
  <c r="AE8" i="8"/>
  <c r="AF8" i="8"/>
  <c r="Y8" i="8"/>
  <c r="Z8" i="8"/>
  <c r="AA8" i="8"/>
  <c r="V8" i="8"/>
  <c r="U8" i="8"/>
  <c r="W8" i="8"/>
  <c r="X8" i="8"/>
  <c r="T8" i="8"/>
  <c r="W73" i="8"/>
  <c r="X73" i="8"/>
  <c r="Y73" i="8"/>
  <c r="Z73" i="8"/>
  <c r="AA73" i="8"/>
  <c r="AB73" i="8"/>
  <c r="S73" i="8"/>
  <c r="T73" i="8"/>
  <c r="V73" i="8"/>
  <c r="U73" i="8"/>
  <c r="AD73" i="8"/>
  <c r="AE73" i="8"/>
  <c r="AF73" i="8"/>
  <c r="S45" i="8"/>
  <c r="T45" i="8"/>
  <c r="Y45" i="8"/>
  <c r="AE45" i="8"/>
  <c r="AF45" i="8"/>
  <c r="U45" i="8"/>
  <c r="AB45" i="8"/>
  <c r="V45" i="8"/>
  <c r="W45" i="8"/>
  <c r="X45" i="8"/>
  <c r="Z45" i="8"/>
  <c r="AA45" i="8"/>
  <c r="AD45" i="8"/>
  <c r="AD14" i="8"/>
  <c r="AE14" i="8"/>
  <c r="AF14" i="8"/>
  <c r="S14" i="8"/>
  <c r="T14" i="8"/>
  <c r="W14" i="8"/>
  <c r="X14" i="8"/>
  <c r="Y14" i="8"/>
  <c r="Z14" i="8"/>
  <c r="AB14" i="8"/>
  <c r="V14" i="8"/>
  <c r="AA14" i="8"/>
  <c r="U14" i="8"/>
  <c r="AA57" i="8"/>
  <c r="AB57" i="8"/>
  <c r="AD57" i="8"/>
  <c r="AE57" i="8"/>
  <c r="AF57" i="8"/>
  <c r="S57" i="8"/>
  <c r="T57" i="8"/>
  <c r="U57" i="8"/>
  <c r="V57" i="8"/>
  <c r="X57" i="8"/>
  <c r="Y57" i="8"/>
  <c r="Z57" i="8"/>
  <c r="W57" i="8"/>
  <c r="S79" i="8"/>
  <c r="T79" i="8"/>
  <c r="U79" i="8"/>
  <c r="V79" i="8"/>
  <c r="W79" i="8"/>
  <c r="X79" i="8"/>
  <c r="Y79" i="8"/>
  <c r="AA79" i="8"/>
  <c r="AB79" i="8"/>
  <c r="AD79" i="8"/>
  <c r="AE79" i="8"/>
  <c r="Z79" i="8"/>
  <c r="AF79" i="8"/>
  <c r="U16" i="8"/>
  <c r="V16" i="8"/>
  <c r="W16" i="8"/>
  <c r="X16" i="8"/>
  <c r="Y16" i="8"/>
  <c r="Z16" i="8"/>
  <c r="AA16" i="8"/>
  <c r="AE16" i="8"/>
  <c r="AF16" i="8"/>
  <c r="AD16" i="8"/>
  <c r="AB16" i="8"/>
  <c r="S16" i="8"/>
  <c r="T16" i="8"/>
  <c r="AA87" i="8"/>
  <c r="AB87" i="8"/>
  <c r="AD87" i="8"/>
  <c r="AE87" i="8"/>
  <c r="AF87" i="8"/>
  <c r="Z87" i="8"/>
  <c r="Y87" i="8"/>
  <c r="U87" i="8"/>
  <c r="W87" i="8"/>
  <c r="X87" i="8"/>
  <c r="T87" i="8"/>
  <c r="V87" i="8"/>
  <c r="S87" i="8"/>
  <c r="Y50" i="8"/>
  <c r="Z50" i="8"/>
  <c r="AA50" i="8"/>
  <c r="AB50" i="8"/>
  <c r="AD50" i="8"/>
  <c r="V50" i="8"/>
  <c r="W50" i="8"/>
  <c r="X50" i="8"/>
  <c r="AE50" i="8"/>
  <c r="S50" i="8"/>
  <c r="T50" i="8"/>
  <c r="U50" i="8"/>
  <c r="AF50" i="8"/>
  <c r="AC86" i="8"/>
  <c r="S22" i="8"/>
  <c r="T22" i="8"/>
  <c r="U22" i="8"/>
  <c r="V22" i="8"/>
  <c r="W22" i="8"/>
  <c r="AA22" i="8"/>
  <c r="AB22" i="8"/>
  <c r="X22" i="8"/>
  <c r="Y22" i="8"/>
  <c r="AD22" i="8"/>
  <c r="AE22" i="8"/>
  <c r="AF22" i="8"/>
  <c r="Z22" i="8"/>
  <c r="S59" i="8"/>
  <c r="T59" i="8"/>
  <c r="U59" i="8"/>
  <c r="V59" i="8"/>
  <c r="W59" i="8"/>
  <c r="X59" i="8"/>
  <c r="Y59" i="8"/>
  <c r="Z59" i="8"/>
  <c r="AA59" i="8"/>
  <c r="AD59" i="8"/>
  <c r="AE59" i="8"/>
  <c r="AF59" i="8"/>
  <c r="AB59" i="8"/>
  <c r="AD84" i="8"/>
  <c r="AE84" i="8"/>
  <c r="AF84" i="8"/>
  <c r="S84" i="8"/>
  <c r="T84" i="8"/>
  <c r="U84" i="8"/>
  <c r="V84" i="8"/>
  <c r="X84" i="8"/>
  <c r="Y84" i="8"/>
  <c r="W84" i="8"/>
  <c r="Z84" i="8"/>
  <c r="AA84" i="8"/>
  <c r="AB84" i="8"/>
  <c r="AC20" i="8"/>
  <c r="AC42" i="8"/>
  <c r="AC77" i="8"/>
  <c r="AC96" i="8"/>
  <c r="W13" i="8"/>
  <c r="X13" i="8"/>
  <c r="Y13" i="8"/>
  <c r="Z13" i="8"/>
  <c r="AA13" i="8"/>
  <c r="AB13" i="8"/>
  <c r="S13" i="8"/>
  <c r="T13" i="8"/>
  <c r="U13" i="8"/>
  <c r="V13" i="8"/>
  <c r="AC13" i="8"/>
  <c r="AE13" i="8"/>
  <c r="AD13" i="8"/>
  <c r="AF13" i="8"/>
  <c r="U36" i="8"/>
  <c r="V36" i="8"/>
  <c r="W36" i="8"/>
  <c r="X36" i="8"/>
  <c r="Y36" i="8"/>
  <c r="Z36" i="8"/>
  <c r="AE36" i="8"/>
  <c r="AF36" i="8"/>
  <c r="AB36" i="8"/>
  <c r="S36" i="8"/>
  <c r="T36" i="8"/>
  <c r="AA36" i="8"/>
  <c r="AD36" i="8"/>
  <c r="Y70" i="8"/>
  <c r="Z70" i="8"/>
  <c r="AA70" i="8"/>
  <c r="AB70" i="8"/>
  <c r="AD70" i="8"/>
  <c r="T70" i="8"/>
  <c r="U70" i="8"/>
  <c r="V70" i="8"/>
  <c r="W70" i="8"/>
  <c r="AE70" i="8"/>
  <c r="AF70" i="8"/>
  <c r="S70" i="8"/>
  <c r="X70" i="8"/>
  <c r="S39" i="8"/>
  <c r="T39" i="8"/>
  <c r="U39" i="8"/>
  <c r="V39" i="8"/>
  <c r="W39" i="8"/>
  <c r="X39" i="8"/>
  <c r="Y39" i="8"/>
  <c r="Z39" i="8"/>
  <c r="AA39" i="8"/>
  <c r="AB39" i="8"/>
  <c r="AE39" i="8"/>
  <c r="AF39" i="8"/>
  <c r="AD39" i="8"/>
  <c r="W33" i="8"/>
  <c r="X33" i="8"/>
  <c r="Y33" i="8"/>
  <c r="Z33" i="8"/>
  <c r="AA33" i="8"/>
  <c r="AB33" i="8"/>
  <c r="S33" i="8"/>
  <c r="U33" i="8"/>
  <c r="V33" i="8"/>
  <c r="T33" i="8"/>
  <c r="AE33" i="8"/>
  <c r="AD33" i="8"/>
  <c r="AF33" i="8"/>
  <c r="Y80" i="8"/>
  <c r="Z80" i="8"/>
  <c r="AA80" i="8"/>
  <c r="AB80" i="8"/>
  <c r="AD80" i="8"/>
  <c r="S80" i="8"/>
  <c r="T80" i="8"/>
  <c r="AF80" i="8"/>
  <c r="U80" i="8"/>
  <c r="V80" i="8"/>
  <c r="W80" i="8"/>
  <c r="X80" i="8"/>
  <c r="AE80" i="8"/>
  <c r="AD34" i="8"/>
  <c r="AE34" i="8"/>
  <c r="AF34" i="8"/>
  <c r="S34" i="8"/>
  <c r="Y34" i="8"/>
  <c r="Z34" i="8"/>
  <c r="AA34" i="8"/>
  <c r="AB34" i="8"/>
  <c r="X34" i="8"/>
  <c r="W34" i="8"/>
  <c r="T34" i="8"/>
  <c r="U34" i="8"/>
  <c r="V34" i="8"/>
  <c r="S19" i="8"/>
  <c r="T19" i="8"/>
  <c r="U19" i="8"/>
  <c r="V19" i="8"/>
  <c r="W19" i="8"/>
  <c r="X19" i="8"/>
  <c r="Y19" i="8"/>
  <c r="AD19" i="8"/>
  <c r="Z19" i="8"/>
  <c r="AA19" i="8"/>
  <c r="AB19" i="8"/>
  <c r="AE19" i="8"/>
  <c r="AF19" i="8"/>
  <c r="AD104" i="8"/>
  <c r="AE104" i="8"/>
  <c r="AF104" i="8"/>
  <c r="S104" i="8"/>
  <c r="V104" i="8"/>
  <c r="W104" i="8"/>
  <c r="U104" i="8"/>
  <c r="X104" i="8"/>
  <c r="Y104" i="8"/>
  <c r="Z104" i="8"/>
  <c r="AA104" i="8"/>
  <c r="AB104" i="8"/>
  <c r="T104" i="8"/>
  <c r="AC40" i="8"/>
  <c r="AC72" i="8"/>
  <c r="AC97" i="8"/>
  <c r="AC56" i="8"/>
  <c r="S8" i="8"/>
  <c r="V21" i="12" l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V84" i="12" s="1"/>
  <c r="V85" i="12" s="1"/>
  <c r="V86" i="12" s="1"/>
  <c r="V87" i="12" s="1"/>
  <c r="V88" i="12" s="1"/>
  <c r="V89" i="12" s="1"/>
  <c r="V90" i="12" s="1"/>
  <c r="V91" i="12" s="1"/>
  <c r="V92" i="12" s="1"/>
  <c r="V93" i="12" s="1"/>
  <c r="V94" i="12" s="1"/>
  <c r="V95" i="12" s="1"/>
  <c r="V96" i="12" s="1"/>
  <c r="V97" i="12" s="1"/>
  <c r="V98" i="12" s="1"/>
  <c r="V99" i="12" s="1"/>
  <c r="V100" i="12" s="1"/>
  <c r="V101" i="12" s="1"/>
  <c r="V102" i="12" s="1"/>
  <c r="V103" i="12" s="1"/>
  <c r="V104" i="12" s="1"/>
  <c r="V105" i="12" s="1"/>
  <c r="V106" i="12" s="1"/>
  <c r="V20" i="12"/>
  <c r="T10" i="12"/>
  <c r="T9" i="12"/>
  <c r="T8" i="12"/>
  <c r="AI6" i="11"/>
  <c r="AK7" i="11"/>
  <c r="AJ7" i="11"/>
  <c r="AL4" i="11"/>
  <c r="R81" i="8"/>
  <c r="R32" i="8"/>
  <c r="R79" i="8"/>
  <c r="R103" i="8"/>
  <c r="R63" i="8"/>
  <c r="R84" i="8"/>
  <c r="R86" i="8"/>
  <c r="R77" i="8"/>
  <c r="R93" i="8"/>
  <c r="R91" i="8"/>
  <c r="R106" i="8"/>
  <c r="R68" i="8"/>
  <c r="R12" i="8"/>
  <c r="R88" i="8"/>
  <c r="R94" i="8"/>
  <c r="R89" i="8"/>
  <c r="R104" i="8"/>
  <c r="R43" i="8"/>
  <c r="R10" i="8"/>
  <c r="R50" i="8"/>
  <c r="R61" i="8"/>
  <c r="R39" i="8"/>
  <c r="R72" i="8"/>
  <c r="R8" i="8"/>
  <c r="R59" i="8"/>
  <c r="R54" i="8"/>
  <c r="R100" i="8"/>
  <c r="R60" i="8"/>
  <c r="R28" i="8"/>
  <c r="R45" i="8"/>
  <c r="R99" i="8"/>
  <c r="R74" i="8"/>
  <c r="R83" i="8"/>
  <c r="R21" i="8"/>
  <c r="R96" i="8"/>
  <c r="R17" i="8"/>
  <c r="R11" i="8"/>
  <c r="R41" i="8"/>
  <c r="R30" i="8"/>
  <c r="R101" i="8"/>
  <c r="R98" i="8"/>
  <c r="R65" i="8"/>
  <c r="R19" i="8"/>
  <c r="R44" i="8"/>
  <c r="R95" i="8"/>
  <c r="R53" i="8"/>
  <c r="R26" i="8"/>
  <c r="R64" i="8"/>
  <c r="R92" i="8"/>
  <c r="R42" i="8"/>
  <c r="R37" i="8"/>
  <c r="R70" i="8"/>
  <c r="R48" i="8"/>
  <c r="R75" i="8"/>
  <c r="R38" i="8"/>
  <c r="R34" i="8"/>
  <c r="R20" i="8"/>
  <c r="R87" i="8"/>
  <c r="R46" i="8"/>
  <c r="R49" i="8"/>
  <c r="R66" i="8"/>
  <c r="R71" i="8"/>
  <c r="R31" i="8"/>
  <c r="R9" i="8"/>
  <c r="R90" i="8"/>
  <c r="R33" i="8"/>
  <c r="R102" i="8"/>
  <c r="R24" i="8"/>
  <c r="R82" i="8"/>
  <c r="R56" i="8"/>
  <c r="R97" i="8"/>
  <c r="R36" i="8"/>
  <c r="R57" i="8"/>
  <c r="R85" i="8"/>
  <c r="R51" i="8"/>
  <c r="R23" i="8"/>
  <c r="R69" i="8"/>
  <c r="R29" i="8"/>
  <c r="R14" i="8"/>
  <c r="R25" i="8"/>
  <c r="R16" i="8"/>
  <c r="R22" i="8"/>
  <c r="R40" i="8"/>
  <c r="R67" i="8"/>
  <c r="R78" i="8"/>
  <c r="R62" i="8"/>
  <c r="R35" i="8"/>
  <c r="R58" i="8"/>
  <c r="R105" i="8"/>
  <c r="R76" i="8"/>
  <c r="R15" i="8"/>
  <c r="R13" i="8"/>
  <c r="R52" i="8"/>
  <c r="R47" i="8"/>
  <c r="R73" i="8"/>
  <c r="R55" i="8"/>
  <c r="R18" i="8"/>
  <c r="R27" i="8"/>
  <c r="R80" i="8"/>
  <c r="AD22" i="9"/>
  <c r="T11" i="12" l="1"/>
  <c r="AJ8" i="11"/>
  <c r="AK8" i="11"/>
  <c r="AI7" i="11"/>
  <c r="AL5" i="11"/>
  <c r="T12" i="12" l="1"/>
  <c r="AL6" i="11"/>
  <c r="AI8" i="11"/>
  <c r="AK9" i="11"/>
  <c r="AJ9" i="11"/>
  <c r="T13" i="12" l="1"/>
  <c r="AI9" i="11"/>
  <c r="AL7" i="11"/>
  <c r="AJ10" i="11"/>
  <c r="AK10" i="11"/>
  <c r="T14" i="12" l="1"/>
  <c r="AI10" i="11"/>
  <c r="AK11" i="11"/>
  <c r="AJ11" i="11"/>
  <c r="AL8" i="11"/>
  <c r="T15" i="12" l="1"/>
  <c r="AL9" i="11"/>
  <c r="AI11" i="11"/>
  <c r="AJ12" i="11"/>
  <c r="AK12" i="11"/>
  <c r="T16" i="12" l="1"/>
  <c r="AK13" i="11"/>
  <c r="AJ13" i="11"/>
  <c r="AI12" i="11"/>
  <c r="AL10" i="11"/>
  <c r="T17" i="12" l="1"/>
  <c r="AL11" i="11"/>
  <c r="AK14" i="11"/>
  <c r="AI13" i="11"/>
  <c r="AJ14" i="11"/>
  <c r="T18" i="12" l="1"/>
  <c r="AJ15" i="11"/>
  <c r="AL12" i="11"/>
  <c r="AI14" i="11"/>
  <c r="AK15" i="11"/>
  <c r="T19" i="12" l="1"/>
  <c r="AK16" i="11"/>
  <c r="AI15" i="11"/>
  <c r="AL13" i="11"/>
  <c r="AJ16" i="11"/>
  <c r="T20" i="12" l="1"/>
  <c r="AK17" i="11"/>
  <c r="AJ17" i="11"/>
  <c r="AL14" i="11"/>
  <c r="AI16" i="11"/>
  <c r="T21" i="12" l="1"/>
  <c r="AI17" i="11"/>
  <c r="AL15" i="11"/>
  <c r="AJ18" i="11"/>
  <c r="AK18" i="11"/>
  <c r="T22" i="12" l="1"/>
  <c r="AK19" i="11"/>
  <c r="AJ19" i="11"/>
  <c r="AL16" i="11"/>
  <c r="AI18" i="11"/>
  <c r="T23" i="12" l="1"/>
  <c r="AL17" i="11"/>
  <c r="AJ20" i="11"/>
  <c r="AK20" i="11"/>
  <c r="AI19" i="11"/>
  <c r="T24" i="12" l="1"/>
  <c r="AK21" i="11"/>
  <c r="AJ21" i="11"/>
  <c r="AL18" i="11"/>
  <c r="AI20" i="11"/>
  <c r="T25" i="12" l="1"/>
  <c r="AL19" i="11"/>
  <c r="AJ22" i="11"/>
  <c r="AK22" i="11"/>
  <c r="AI21" i="11"/>
  <c r="T26" i="12" l="1"/>
  <c r="AI22" i="11"/>
  <c r="AK23" i="11"/>
  <c r="AJ23" i="11"/>
  <c r="AL20" i="11"/>
  <c r="T27" i="12" l="1"/>
  <c r="AK24" i="11"/>
  <c r="AI23" i="11"/>
  <c r="AL21" i="11"/>
  <c r="AJ24" i="11"/>
  <c r="T28" i="12" l="1"/>
  <c r="AL22" i="11"/>
  <c r="AI24" i="11"/>
  <c r="AK25" i="11"/>
  <c r="AJ25" i="11"/>
  <c r="T29" i="12" l="1"/>
  <c r="AJ26" i="11"/>
  <c r="AK26" i="11"/>
  <c r="AI25" i="11"/>
  <c r="AL23" i="11"/>
  <c r="T30" i="12" l="1"/>
  <c r="AL24" i="11"/>
  <c r="AI26" i="11"/>
  <c r="AK27" i="11"/>
  <c r="AJ27" i="11"/>
  <c r="T31" i="12" l="1"/>
  <c r="AJ28" i="11"/>
  <c r="AK28" i="11"/>
  <c r="AI27" i="11"/>
  <c r="AL25" i="11"/>
  <c r="T32" i="12" l="1"/>
  <c r="AI28" i="11"/>
  <c r="AL26" i="11"/>
  <c r="AK29" i="11"/>
  <c r="AJ29" i="11"/>
  <c r="T33" i="12" l="1"/>
  <c r="AK30" i="11"/>
  <c r="AL27" i="11"/>
  <c r="AJ30" i="11"/>
  <c r="AI29" i="11"/>
  <c r="T34" i="12" l="1"/>
  <c r="AI30" i="11"/>
  <c r="AJ31" i="11"/>
  <c r="AL28" i="11"/>
  <c r="AK31" i="11"/>
  <c r="T35" i="12" l="1"/>
  <c r="AL29" i="11"/>
  <c r="AJ32" i="11"/>
  <c r="AK32" i="11"/>
  <c r="AI31" i="11"/>
  <c r="T36" i="12" l="1"/>
  <c r="AJ33" i="11"/>
  <c r="AL30" i="11"/>
  <c r="AI32" i="11"/>
  <c r="AK33" i="11"/>
  <c r="T37" i="12" l="1"/>
  <c r="AI33" i="11"/>
  <c r="AL31" i="11"/>
  <c r="AK34" i="11"/>
  <c r="AJ34" i="11"/>
  <c r="T38" i="12" l="1"/>
  <c r="AL32" i="11"/>
  <c r="AJ35" i="11"/>
  <c r="AI34" i="11"/>
  <c r="AK35" i="11"/>
  <c r="T39" i="12" l="1"/>
  <c r="AJ36" i="11"/>
  <c r="AL33" i="11"/>
  <c r="AK36" i="11"/>
  <c r="AI35" i="11"/>
  <c r="T40" i="12" l="1"/>
  <c r="AK37" i="11"/>
  <c r="AL34" i="11"/>
  <c r="AI36" i="11"/>
  <c r="AJ37" i="11"/>
  <c r="T41" i="12" l="1"/>
  <c r="AJ38" i="11"/>
  <c r="AI37" i="11"/>
  <c r="AL35" i="11"/>
  <c r="AK38" i="11"/>
  <c r="T42" i="12" l="1"/>
  <c r="AL36" i="11"/>
  <c r="AI38" i="11"/>
  <c r="AJ39" i="11"/>
  <c r="AK39" i="11"/>
  <c r="T43" i="12" l="1"/>
  <c r="AJ40" i="11"/>
  <c r="AK40" i="11"/>
  <c r="AI39" i="11"/>
  <c r="AL37" i="11"/>
  <c r="T44" i="12" l="1"/>
  <c r="AJ41" i="11"/>
  <c r="AL38" i="11"/>
  <c r="AI40" i="11"/>
  <c r="AK41" i="11"/>
  <c r="T45" i="12" l="1"/>
  <c r="AL39" i="11"/>
  <c r="AK42" i="11"/>
  <c r="AI41" i="11"/>
  <c r="AJ42" i="11"/>
  <c r="T46" i="12" l="1"/>
  <c r="AK43" i="11"/>
  <c r="AJ43" i="11"/>
  <c r="AL40" i="11"/>
  <c r="AI42" i="11"/>
  <c r="T47" i="12" l="1"/>
  <c r="AL41" i="11"/>
  <c r="AJ44" i="11"/>
  <c r="AI43" i="11"/>
  <c r="AK44" i="11"/>
  <c r="T48" i="12" l="1"/>
  <c r="AI44" i="11"/>
  <c r="AK45" i="11"/>
  <c r="AJ45" i="11"/>
  <c r="AL42" i="11"/>
  <c r="T49" i="12" l="1"/>
  <c r="AK46" i="11"/>
  <c r="AL43" i="11"/>
  <c r="AJ46" i="11"/>
  <c r="AI45" i="11"/>
  <c r="T50" i="12"/>
  <c r="AJ47" i="11" l="1"/>
  <c r="AL44" i="11"/>
  <c r="AK47" i="11"/>
  <c r="AI46" i="11"/>
  <c r="T51" i="12"/>
  <c r="AI47" i="11" l="1"/>
  <c r="AK48" i="11"/>
  <c r="AL45" i="11"/>
  <c r="AJ48" i="11"/>
  <c r="T52" i="12"/>
  <c r="AK49" i="11" l="1"/>
  <c r="AJ49" i="11"/>
  <c r="AI48" i="11"/>
  <c r="AL46" i="11"/>
  <c r="T53" i="12"/>
  <c r="AI49" i="11" l="1"/>
  <c r="AJ50" i="11"/>
  <c r="AK50" i="11"/>
  <c r="AL47" i="11"/>
  <c r="T54" i="12"/>
  <c r="AK51" i="11" l="1"/>
  <c r="AJ51" i="11"/>
  <c r="AI50" i="11"/>
  <c r="AL48" i="11"/>
  <c r="T55" i="12"/>
  <c r="AL49" i="11" l="1"/>
  <c r="AI51" i="11"/>
  <c r="AJ52" i="11"/>
  <c r="AK52" i="11"/>
  <c r="T56" i="12"/>
  <c r="AK53" i="11" l="1"/>
  <c r="AJ53" i="11"/>
  <c r="AI52" i="11"/>
  <c r="AL50" i="11"/>
  <c r="T57" i="12"/>
  <c r="AJ54" i="11" l="1"/>
  <c r="AK54" i="11"/>
  <c r="AL51" i="11"/>
  <c r="AI53" i="11"/>
  <c r="T58" i="12"/>
  <c r="AJ55" i="11" l="1"/>
  <c r="AI54" i="11"/>
  <c r="AL52" i="11"/>
  <c r="AK55" i="11"/>
  <c r="T59" i="12"/>
  <c r="AK56" i="11" l="1"/>
  <c r="AL53" i="11"/>
  <c r="AI55" i="11"/>
  <c r="AJ56" i="11"/>
  <c r="T60" i="12"/>
  <c r="AK57" i="11" l="1"/>
  <c r="AJ57" i="11"/>
  <c r="AI56" i="11"/>
  <c r="AL54" i="11"/>
  <c r="T61" i="12"/>
  <c r="AI57" i="11" l="1"/>
  <c r="AJ58" i="11"/>
  <c r="AK58" i="11"/>
  <c r="AL55" i="11"/>
  <c r="T62" i="12"/>
  <c r="AJ59" i="11" l="1"/>
  <c r="AL56" i="11"/>
  <c r="AI58" i="11"/>
  <c r="AK59" i="11"/>
  <c r="T63" i="12"/>
  <c r="AJ60" i="11" l="1"/>
  <c r="AI59" i="11"/>
  <c r="AL57" i="11"/>
  <c r="AK60" i="11"/>
  <c r="T64" i="12"/>
  <c r="AK61" i="11" l="1"/>
  <c r="AL58" i="11"/>
  <c r="AI60" i="11"/>
  <c r="AJ61" i="11"/>
  <c r="T65" i="12"/>
  <c r="AJ62" i="11" l="1"/>
  <c r="AK62" i="11"/>
  <c r="AI61" i="11"/>
  <c r="AL59" i="11"/>
  <c r="T66" i="12"/>
  <c r="AK63" i="11" l="1"/>
  <c r="AL60" i="11"/>
  <c r="AJ63" i="11"/>
  <c r="AI62" i="11"/>
  <c r="T67" i="12"/>
  <c r="AL61" i="11" l="1"/>
  <c r="AK64" i="11"/>
  <c r="AI63" i="11"/>
  <c r="AJ64" i="11"/>
  <c r="T68" i="12"/>
  <c r="AJ65" i="11" l="1"/>
  <c r="AL62" i="11"/>
  <c r="AI64" i="11"/>
  <c r="AK65" i="11"/>
  <c r="T69" i="12"/>
  <c r="AJ66" i="11" l="1"/>
  <c r="AK66" i="11"/>
  <c r="AI65" i="11"/>
  <c r="AL63" i="11"/>
  <c r="T70" i="12"/>
  <c r="AL64" i="11" l="1"/>
  <c r="AK67" i="11"/>
  <c r="AI66" i="11"/>
  <c r="AJ67" i="11"/>
  <c r="T71" i="12"/>
  <c r="AK68" i="11" l="1"/>
  <c r="AJ68" i="11"/>
  <c r="AL65" i="11"/>
  <c r="AI67" i="11"/>
  <c r="T72" i="12"/>
  <c r="AJ69" i="11" l="1"/>
  <c r="AK69" i="11"/>
  <c r="AI68" i="11"/>
  <c r="AL66" i="11"/>
  <c r="T73" i="12"/>
  <c r="AI69" i="11" l="1"/>
  <c r="AK70" i="11"/>
  <c r="AJ70" i="11"/>
  <c r="AL67" i="11"/>
  <c r="T74" i="12"/>
  <c r="AJ71" i="11" l="1"/>
  <c r="AK71" i="11"/>
  <c r="AL68" i="11"/>
  <c r="AI70" i="11"/>
  <c r="T75" i="12"/>
  <c r="AL69" i="11" l="1"/>
  <c r="AK72" i="11"/>
  <c r="AI71" i="11"/>
  <c r="AJ72" i="11"/>
  <c r="T76" i="12"/>
  <c r="AI72" i="11" l="1"/>
  <c r="AK73" i="11"/>
  <c r="AJ73" i="11"/>
  <c r="AL70" i="11"/>
  <c r="T77" i="12"/>
  <c r="AK74" i="11" l="1"/>
  <c r="AL71" i="11"/>
  <c r="AI73" i="11"/>
  <c r="AJ74" i="11"/>
  <c r="T78" i="12"/>
  <c r="AL72" i="11" l="1"/>
  <c r="AK75" i="11"/>
  <c r="AJ75" i="11"/>
  <c r="AI74" i="11"/>
  <c r="T79" i="12"/>
  <c r="AK76" i="11" l="1"/>
  <c r="AI75" i="11"/>
  <c r="AL73" i="11"/>
  <c r="AJ76" i="11"/>
  <c r="T80" i="12"/>
  <c r="AL74" i="11" l="1"/>
  <c r="AI76" i="11"/>
  <c r="AK77" i="11"/>
  <c r="AJ77" i="11"/>
  <c r="T81" i="12"/>
  <c r="AK78" i="11" l="1"/>
  <c r="AJ78" i="11"/>
  <c r="AI77" i="11"/>
  <c r="AL75" i="11"/>
  <c r="T82" i="12"/>
  <c r="AL76" i="11" l="1"/>
  <c r="AJ79" i="11"/>
  <c r="AI78" i="11"/>
  <c r="AK79" i="11"/>
  <c r="T83" i="12"/>
  <c r="AI79" i="11" l="1"/>
  <c r="AK80" i="11"/>
  <c r="AJ80" i="11"/>
  <c r="AL77" i="11"/>
  <c r="T84" i="12"/>
  <c r="AL78" i="11" l="1"/>
  <c r="AJ81" i="11"/>
  <c r="AK81" i="11"/>
  <c r="AI80" i="11"/>
  <c r="T85" i="12"/>
  <c r="AK82" i="11" l="1"/>
  <c r="AJ82" i="11"/>
  <c r="AI81" i="11"/>
  <c r="AL79" i="11"/>
  <c r="T86" i="12"/>
  <c r="AL80" i="11" l="1"/>
  <c r="AI82" i="11"/>
  <c r="AJ83" i="11"/>
  <c r="AK83" i="11"/>
  <c r="T87" i="12"/>
  <c r="AI83" i="11" l="1"/>
  <c r="AL81" i="11"/>
  <c r="AK84" i="11"/>
  <c r="AJ84" i="11"/>
  <c r="T88" i="12"/>
  <c r="AL82" i="11" l="1"/>
  <c r="AI84" i="11"/>
  <c r="AJ85" i="11"/>
  <c r="AK85" i="11"/>
  <c r="T89" i="12"/>
  <c r="AK86" i="11" l="1"/>
  <c r="AL83" i="11"/>
  <c r="AJ86" i="11"/>
  <c r="AI85" i="11"/>
  <c r="T90" i="12"/>
  <c r="AL84" i="11" l="1"/>
  <c r="AI86" i="11"/>
  <c r="AK87" i="11"/>
  <c r="AJ87" i="11"/>
  <c r="T91" i="12"/>
  <c r="AI87" i="11" l="1"/>
  <c r="AL85" i="11"/>
  <c r="AJ88" i="11"/>
  <c r="AK88" i="11"/>
  <c r="T92" i="12"/>
  <c r="AI88" i="11" l="1"/>
  <c r="AK89" i="11"/>
  <c r="AJ89" i="11"/>
  <c r="AL86" i="11"/>
  <c r="T93" i="12"/>
  <c r="AL87" i="11" l="1"/>
  <c r="AI89" i="11"/>
  <c r="AJ90" i="11"/>
  <c r="AK90" i="11"/>
  <c r="T94" i="12"/>
  <c r="AK91" i="11" l="1"/>
  <c r="AJ91" i="11"/>
  <c r="AI90" i="11"/>
  <c r="AL88" i="11"/>
  <c r="T95" i="12"/>
  <c r="AL89" i="11" l="1"/>
  <c r="AK92" i="11"/>
  <c r="AI91" i="11"/>
  <c r="AJ92" i="11"/>
  <c r="T96" i="12"/>
  <c r="AI92" i="11" l="1"/>
  <c r="AK93" i="11"/>
  <c r="AJ93" i="11"/>
  <c r="AL90" i="11"/>
  <c r="T97" i="12"/>
  <c r="AL91" i="11" l="1"/>
  <c r="AJ94" i="11"/>
  <c r="AK94" i="11"/>
  <c r="AI93" i="11"/>
  <c r="T98" i="12"/>
  <c r="AK95" i="11" l="1"/>
  <c r="AJ95" i="11"/>
  <c r="AL92" i="11"/>
  <c r="AI94" i="11"/>
  <c r="T99" i="12"/>
  <c r="AL93" i="11" l="1"/>
  <c r="AI95" i="11"/>
  <c r="AJ96" i="11"/>
  <c r="AK96" i="11"/>
  <c r="T100" i="12"/>
  <c r="AJ97" i="11" l="1"/>
  <c r="AI96" i="11"/>
  <c r="AL94" i="11"/>
  <c r="AK97" i="11"/>
  <c r="T101" i="12"/>
  <c r="AL95" i="11" l="1"/>
  <c r="AK98" i="11"/>
  <c r="AI97" i="11"/>
  <c r="AJ98" i="11"/>
  <c r="T102" i="12"/>
  <c r="AJ100" i="11" l="1"/>
  <c r="AJ99" i="11"/>
  <c r="AI98" i="11"/>
  <c r="AK100" i="11"/>
  <c r="AK99" i="11"/>
  <c r="AL96" i="11"/>
  <c r="T103" i="12"/>
  <c r="AL97" i="11" l="1"/>
  <c r="AI99" i="11"/>
  <c r="AI100" i="11"/>
  <c r="T104" i="12"/>
  <c r="AL98" i="11" l="1"/>
  <c r="T105" i="12"/>
  <c r="AL100" i="11" l="1"/>
  <c r="AL99" i="11"/>
  <c r="T106" i="12"/>
</calcChain>
</file>

<file path=xl/sharedStrings.xml><?xml version="1.0" encoding="utf-8"?>
<sst xmlns="http://schemas.openxmlformats.org/spreadsheetml/2006/main" count="1179" uniqueCount="168">
  <si>
    <t>intoxicants</t>
  </si>
  <si>
    <t>wealth</t>
    <phoneticPr fontId="1" type="noConversion"/>
  </si>
  <si>
    <t>services</t>
  </si>
  <si>
    <t>总开销</t>
    <phoneticPr fontId="1" type="noConversion"/>
  </si>
  <si>
    <t>财富等级</t>
    <phoneticPr fontId="1" type="noConversion"/>
  </si>
  <si>
    <t>万人周开销</t>
    <phoneticPr fontId="1" type="noConversion"/>
  </si>
  <si>
    <t>每人周开销</t>
    <phoneticPr fontId="1" type="noConversion"/>
  </si>
  <si>
    <t>每人年开销</t>
    <phoneticPr fontId="1" type="noConversion"/>
  </si>
  <si>
    <t>goods = {</t>
  </si>
  <si>
    <t>}</t>
    <phoneticPr fontId="1" type="noConversion"/>
  </si>
  <si>
    <t>wealth_40 = {</t>
  </si>
  <si>
    <t>wealth_1 = {</t>
    <phoneticPr fontId="1" type="noConversion"/>
  </si>
  <si>
    <t>wealth_2 = {</t>
  </si>
  <si>
    <t>wealth_3 = {</t>
  </si>
  <si>
    <t>wealth_4 = {</t>
  </si>
  <si>
    <t>wealth_5 = {</t>
  </si>
  <si>
    <t>wealth_6 = {</t>
  </si>
  <si>
    <t>wealth_7 = {</t>
  </si>
  <si>
    <t>wealth_8 = {</t>
  </si>
  <si>
    <t>wealth_9 = {</t>
  </si>
  <si>
    <t>wealth_10 = {</t>
  </si>
  <si>
    <t>wealth_11 = {</t>
  </si>
  <si>
    <t>wealth_12 = {</t>
  </si>
  <si>
    <t>wealth_13 = {</t>
  </si>
  <si>
    <t>wealth_14 = {</t>
  </si>
  <si>
    <t>wealth_15 = {</t>
  </si>
  <si>
    <t>wealth_16 = {</t>
  </si>
  <si>
    <t>wealth_17 = {</t>
  </si>
  <si>
    <t>wealth_18 = {</t>
  </si>
  <si>
    <t>wealth_19 = {</t>
  </si>
  <si>
    <t>wealth_20 = {</t>
  </si>
  <si>
    <t>wealth_21 = {</t>
  </si>
  <si>
    <t>wealth_22 = {</t>
  </si>
  <si>
    <t>wealth_23 = {</t>
  </si>
  <si>
    <t>wealth_24 = {</t>
  </si>
  <si>
    <t>wealth_25 = {</t>
  </si>
  <si>
    <t>wealth_26 = {</t>
  </si>
  <si>
    <t>wealth_27 = {</t>
  </si>
  <si>
    <t>wealth_28 = {</t>
  </si>
  <si>
    <t>wealth_29 = {</t>
  </si>
  <si>
    <t>wealth_30 = {</t>
  </si>
  <si>
    <t>wealth_31 = {</t>
  </si>
  <si>
    <t>wealth_32 = {</t>
  </si>
  <si>
    <t>wealth_33 = {</t>
  </si>
  <si>
    <t>wealth_34 = {</t>
  </si>
  <si>
    <t>wealth_35 = {</t>
  </si>
  <si>
    <t>wealth_36 = {</t>
  </si>
  <si>
    <t>wealth_37 = {</t>
  </si>
  <si>
    <t>wealth_38 = {</t>
  </si>
  <si>
    <t>wealth_39 = {</t>
  </si>
  <si>
    <t>wealth_41 = {</t>
  </si>
  <si>
    <t>wealth_42 = {</t>
  </si>
  <si>
    <t>wealth_43 = {</t>
  </si>
  <si>
    <t>wealth_44 = {</t>
  </si>
  <si>
    <t>wealth_45 = {</t>
  </si>
  <si>
    <t>wealth_46 = {</t>
  </si>
  <si>
    <t>wealth_47 = {</t>
  </si>
  <si>
    <t>wealth_48 = {</t>
  </si>
  <si>
    <t>wealth_49 = {</t>
  </si>
  <si>
    <t>wealth_50 = {</t>
  </si>
  <si>
    <t>wealth_51 = {</t>
  </si>
  <si>
    <t>wealth_52 = {</t>
  </si>
  <si>
    <t>wealth_53 = {</t>
  </si>
  <si>
    <t>wealth_54 = {</t>
  </si>
  <si>
    <t>wealth_55 = {</t>
  </si>
  <si>
    <t>wealth_56 = {</t>
  </si>
  <si>
    <t>wealth_57 = {</t>
  </si>
  <si>
    <t>wealth_58 = {</t>
  </si>
  <si>
    <t>wealth_59 = {</t>
  </si>
  <si>
    <t>wealth_60 = {</t>
  </si>
  <si>
    <t>wealth_61 = {</t>
  </si>
  <si>
    <t>wealth_62 = {</t>
  </si>
  <si>
    <t>wealth_63 = {</t>
  </si>
  <si>
    <t>wealth_64 = {</t>
  </si>
  <si>
    <t>wealth_65 = {</t>
  </si>
  <si>
    <t>wealth_66 = {</t>
  </si>
  <si>
    <t>wealth_67 = {</t>
  </si>
  <si>
    <t>wealth_68 = {</t>
  </si>
  <si>
    <t>wealth_69 = {</t>
  </si>
  <si>
    <t>wealth_70 = {</t>
  </si>
  <si>
    <t>wealth_71 = {</t>
  </si>
  <si>
    <t>wealth_72 = {</t>
  </si>
  <si>
    <t>wealth_73 = {</t>
  </si>
  <si>
    <t>wealth_74 = {</t>
  </si>
  <si>
    <t>wealth_75 = {</t>
  </si>
  <si>
    <t>wealth_76 = {</t>
  </si>
  <si>
    <t>wealth_77 = {</t>
  </si>
  <si>
    <t>wealth_78 = {</t>
  </si>
  <si>
    <t>wealth_79 = {</t>
  </si>
  <si>
    <t>wealth_80 = {</t>
  </si>
  <si>
    <t>wealth_81 = {</t>
  </si>
  <si>
    <t>wealth_82 = {</t>
  </si>
  <si>
    <t>wealth_83 = {</t>
  </si>
  <si>
    <t>wealth_84 = {</t>
  </si>
  <si>
    <t>wealth_85 = {</t>
  </si>
  <si>
    <t>wealth_86 = {</t>
  </si>
  <si>
    <t>wealth_87 = {</t>
  </si>
  <si>
    <t>wealth_88 = {</t>
  </si>
  <si>
    <t>wealth_89 = {</t>
  </si>
  <si>
    <t>wealth_90 = {</t>
  </si>
  <si>
    <t>wealth_91 = {</t>
  </si>
  <si>
    <t>wealth_92 = {</t>
  </si>
  <si>
    <t>wealth_93 = {</t>
  </si>
  <si>
    <t>wealth_94 = {</t>
  </si>
  <si>
    <t>wealth_95 = {</t>
  </si>
  <si>
    <t>wealth_96 = {</t>
  </si>
  <si>
    <t>wealth_97 = {</t>
  </si>
  <si>
    <t>wealth_98 = {</t>
  </si>
  <si>
    <t>wealth_99 = {</t>
  </si>
  <si>
    <t>political_strength =</t>
    <phoneticPr fontId="1" type="noConversion"/>
  </si>
  <si>
    <t>heating</t>
  </si>
  <si>
    <t>art</t>
  </si>
  <si>
    <t>食品</t>
    <phoneticPr fontId="1" type="noConversion"/>
  </si>
  <si>
    <t>日用品</t>
    <phoneticPr fontId="1" type="noConversion"/>
  </si>
  <si>
    <t>满足感</t>
    <phoneticPr fontId="1" type="noConversion"/>
  </si>
  <si>
    <t>价值追求</t>
    <phoneticPr fontId="1" type="noConversion"/>
  </si>
  <si>
    <t>供能</t>
    <phoneticPr fontId="1" type="noConversion"/>
  </si>
  <si>
    <t>Wealth</t>
    <phoneticPr fontId="1" type="noConversion"/>
  </si>
  <si>
    <t>高档食品</t>
    <phoneticPr fontId="1" type="noConversion"/>
  </si>
  <si>
    <t>开始等级</t>
    <phoneticPr fontId="1" type="noConversion"/>
  </si>
  <si>
    <t>峰值等级</t>
    <phoneticPr fontId="1" type="noConversion"/>
  </si>
  <si>
    <t>峰值权重</t>
    <phoneticPr fontId="1" type="noConversion"/>
  </si>
  <si>
    <t>衰退等级</t>
    <phoneticPr fontId="1" type="noConversion"/>
  </si>
  <si>
    <t>消失等级</t>
    <phoneticPr fontId="1" type="noConversion"/>
  </si>
  <si>
    <t>总权重</t>
    <phoneticPr fontId="1" type="noConversion"/>
  </si>
  <si>
    <t>weight</t>
    <phoneticPr fontId="1" type="noConversion"/>
  </si>
  <si>
    <t>高档日用品</t>
    <phoneticPr fontId="1" type="noConversion"/>
  </si>
  <si>
    <t>服务</t>
    <phoneticPr fontId="1" type="noConversion"/>
  </si>
  <si>
    <t>开销曲线</t>
    <phoneticPr fontId="1" type="noConversion"/>
  </si>
  <si>
    <t>basic_food</t>
  </si>
  <si>
    <t>household_items</t>
  </si>
  <si>
    <t>luxury_food</t>
  </si>
  <si>
    <t>simple_clothing</t>
  </si>
  <si>
    <t>luxury_items</t>
  </si>
  <si>
    <t>household_items</t>
    <phoneticPr fontId="1" type="noConversion"/>
  </si>
  <si>
    <t>标准衣物</t>
  </si>
  <si>
    <t>标准衣物</t>
    <phoneticPr fontId="1" type="noConversion"/>
  </si>
  <si>
    <t>简单衣物</t>
  </si>
  <si>
    <t>简单衣物</t>
    <phoneticPr fontId="1" type="noConversion"/>
  </si>
  <si>
    <t>粗糙日用品</t>
  </si>
  <si>
    <t>粗糙日用品</t>
    <phoneticPr fontId="1" type="noConversion"/>
  </si>
  <si>
    <t>crude_items</t>
  </si>
  <si>
    <t>crude_items</t>
    <phoneticPr fontId="1" type="noConversion"/>
  </si>
  <si>
    <t>free_movement</t>
  </si>
  <si>
    <t>free_movement</t>
    <phoneticPr fontId="1" type="noConversion"/>
  </si>
  <si>
    <t>交通便利</t>
  </si>
  <si>
    <t>交通便利</t>
    <phoneticPr fontId="1" type="noConversion"/>
  </si>
  <si>
    <t>communication</t>
  </si>
  <si>
    <t>communication</t>
    <phoneticPr fontId="1" type="noConversion"/>
  </si>
  <si>
    <t>通讯</t>
  </si>
  <si>
    <t>通讯</t>
    <phoneticPr fontId="1" type="noConversion"/>
  </si>
  <si>
    <t>供能</t>
  </si>
  <si>
    <t>食品</t>
  </si>
  <si>
    <t>高档食品</t>
  </si>
  <si>
    <t>日用品</t>
  </si>
  <si>
    <t>高档日用品</t>
  </si>
  <si>
    <t>服务</t>
  </si>
  <si>
    <t>满足感</t>
  </si>
  <si>
    <t>价值追求</t>
  </si>
  <si>
    <t>luxury_drinks</t>
  </si>
  <si>
    <t>luxury_drinks</t>
    <phoneticPr fontId="1" type="noConversion"/>
  </si>
  <si>
    <t>高档饮品</t>
  </si>
  <si>
    <t>高档饮品</t>
    <phoneticPr fontId="1" type="noConversion"/>
  </si>
  <si>
    <t>standard_clothing</t>
  </si>
  <si>
    <t>standard_clothing</t>
    <phoneticPr fontId="1" type="noConversion"/>
  </si>
  <si>
    <t>leisure</t>
  </si>
  <si>
    <t>leisure</t>
    <phoneticPr fontId="1" type="noConversion"/>
  </si>
  <si>
    <t>休闲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</si>
</sst>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76" fontId="0" fillId="0" borderId="0" xfId="0" applyNumberFormat="1"/>
    <xf numFmtId="177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需求表!$B$2:$B$16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9-46E3-87A8-37688A2BA60F}"/>
            </c:ext>
          </c:extLst>
        </c:ser>
        <c:ser>
          <c:idx val="1"/>
          <c:order val="1"/>
          <c:tx>
            <c:strRef>
              <c:f>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需求表!$C$2:$C$16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9-46E3-87A8-37688A2BA60F}"/>
            </c:ext>
          </c:extLst>
        </c:ser>
        <c:ser>
          <c:idx val="2"/>
          <c:order val="2"/>
          <c:tx>
            <c:strRef>
              <c:f>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需求表!$D$2:$D$16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9-46E3-87A8-37688A2BA60F}"/>
            </c:ext>
          </c:extLst>
        </c:ser>
        <c:ser>
          <c:idx val="3"/>
          <c:order val="3"/>
          <c:tx>
            <c:strRef>
              <c:f>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需求表!$E$2:$E$16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E9-46E3-87A8-37688A2BA60F}"/>
            </c:ext>
          </c:extLst>
        </c:ser>
        <c:ser>
          <c:idx val="4"/>
          <c:order val="4"/>
          <c:tx>
            <c:strRef>
              <c:f>需求表!$F$1</c:f>
              <c:strCache>
                <c:ptCount val="1"/>
                <c:pt idx="0">
                  <c:v>standard_clothing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需求表!$F$2:$F$16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E9-46E3-87A8-37688A2BA60F}"/>
            </c:ext>
          </c:extLst>
        </c:ser>
        <c:ser>
          <c:idx val="5"/>
          <c:order val="5"/>
          <c:tx>
            <c:strRef>
              <c:f>需求表!$G$1</c:f>
              <c:strCache>
                <c:ptCount val="1"/>
                <c:pt idx="0">
                  <c:v>crude_items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需求表!$G$2:$G$16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E9-46E3-87A8-37688A2BA60F}"/>
            </c:ext>
          </c:extLst>
        </c:ser>
        <c:ser>
          <c:idx val="6"/>
          <c:order val="6"/>
          <c:tx>
            <c:strRef>
              <c:f>需求表!$H$1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8</c:v>
                </c:pt>
                <c:pt idx="11">
                  <c:v>13</c:v>
                </c:pt>
                <c:pt idx="12">
                  <c:v>19</c:v>
                </c:pt>
                <c:pt idx="13">
                  <c:v>26</c:v>
                </c:pt>
                <c:pt idx="1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E9-46E3-87A8-37688A2BA60F}"/>
            </c:ext>
          </c:extLst>
        </c:ser>
        <c:ser>
          <c:idx val="7"/>
          <c:order val="7"/>
          <c:tx>
            <c:strRef>
              <c:f>需求表!$I$1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需求表!$I$2:$I$16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E9-46E3-87A8-37688A2BA60F}"/>
            </c:ext>
          </c:extLst>
        </c:ser>
        <c:ser>
          <c:idx val="8"/>
          <c:order val="8"/>
          <c:tx>
            <c:strRef>
              <c:f>需求表!$J$1</c:f>
              <c:strCache>
                <c:ptCount val="1"/>
                <c:pt idx="0">
                  <c:v>luxury_drinks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需求表!$J$2:$J$16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E9-46E3-87A8-37688A2BA60F}"/>
            </c:ext>
          </c:extLst>
        </c:ser>
        <c:ser>
          <c:idx val="9"/>
          <c:order val="9"/>
          <c:tx>
            <c:strRef>
              <c:f>需求表!$K$1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需求表!$K$2:$K$16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E9-46E3-87A8-37688A2BA60F}"/>
            </c:ext>
          </c:extLst>
        </c:ser>
        <c:ser>
          <c:idx val="10"/>
          <c:order val="10"/>
          <c:tx>
            <c:strRef>
              <c:f>需求表!$L$1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需求表!$L$2:$L$16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13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E9-46E3-87A8-37688A2BA60F}"/>
            </c:ext>
          </c:extLst>
        </c:ser>
        <c:ser>
          <c:idx val="11"/>
          <c:order val="11"/>
          <c:tx>
            <c:strRef>
              <c:f>需求表!$M$1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E9-46E3-87A8-37688A2BA60F}"/>
            </c:ext>
          </c:extLst>
        </c:ser>
        <c:ser>
          <c:idx val="12"/>
          <c:order val="12"/>
          <c:tx>
            <c:strRef>
              <c:f>需求表!$N$1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需求表!$N$2:$N$16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44</c:v>
                </c:pt>
                <c:pt idx="10">
                  <c:v>53</c:v>
                </c:pt>
                <c:pt idx="11">
                  <c:v>63</c:v>
                </c:pt>
                <c:pt idx="12">
                  <c:v>75</c:v>
                </c:pt>
                <c:pt idx="13">
                  <c:v>89</c:v>
                </c:pt>
                <c:pt idx="1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E9-46E3-87A8-37688A2BA60F}"/>
            </c:ext>
          </c:extLst>
        </c:ser>
        <c:ser>
          <c:idx val="13"/>
          <c:order val="13"/>
          <c:tx>
            <c:strRef>
              <c:f>需求表!$O$1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需求表!$O$2:$O$16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E9-46E3-87A8-37688A2BA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16-30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需求表!$B$17:$B$31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C-4BC1-9989-8E880488697D}"/>
            </c:ext>
          </c:extLst>
        </c:ser>
        <c:ser>
          <c:idx val="1"/>
          <c:order val="1"/>
          <c:tx>
            <c:strRef>
              <c:f>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需求表!$C$17:$C$31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2C-4BC1-9989-8E880488697D}"/>
            </c:ext>
          </c:extLst>
        </c:ser>
        <c:ser>
          <c:idx val="2"/>
          <c:order val="2"/>
          <c:tx>
            <c:strRef>
              <c:f>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需求表!$D$17:$D$31</c:f>
              <c:numCache>
                <c:formatCode>General</c:formatCode>
                <c:ptCount val="15"/>
                <c:pt idx="0">
                  <c:v>26</c:v>
                </c:pt>
                <c:pt idx="1">
                  <c:v>39</c:v>
                </c:pt>
                <c:pt idx="2">
                  <c:v>53</c:v>
                </c:pt>
                <c:pt idx="3">
                  <c:v>69</c:v>
                </c:pt>
                <c:pt idx="4">
                  <c:v>74</c:v>
                </c:pt>
                <c:pt idx="5">
                  <c:v>79</c:v>
                </c:pt>
                <c:pt idx="6">
                  <c:v>85</c:v>
                </c:pt>
                <c:pt idx="7">
                  <c:v>91</c:v>
                </c:pt>
                <c:pt idx="8">
                  <c:v>99</c:v>
                </c:pt>
                <c:pt idx="9">
                  <c:v>107</c:v>
                </c:pt>
                <c:pt idx="10">
                  <c:v>117</c:v>
                </c:pt>
                <c:pt idx="11">
                  <c:v>127</c:v>
                </c:pt>
                <c:pt idx="12">
                  <c:v>139</c:v>
                </c:pt>
                <c:pt idx="13">
                  <c:v>152</c:v>
                </c:pt>
                <c:pt idx="14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2C-4BC1-9989-8E880488697D}"/>
            </c:ext>
          </c:extLst>
        </c:ser>
        <c:ser>
          <c:idx val="3"/>
          <c:order val="3"/>
          <c:tx>
            <c:strRef>
              <c:f>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需求表!$E$17:$E$31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2C-4BC1-9989-8E880488697D}"/>
            </c:ext>
          </c:extLst>
        </c:ser>
        <c:ser>
          <c:idx val="4"/>
          <c:order val="4"/>
          <c:tx>
            <c:strRef>
              <c:f>需求表!$F$1</c:f>
              <c:strCache>
                <c:ptCount val="1"/>
                <c:pt idx="0">
                  <c:v>standard_clothing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需求表!$F$17:$F$31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38</c:v>
                </c:pt>
                <c:pt idx="6">
                  <c:v>61</c:v>
                </c:pt>
                <c:pt idx="7">
                  <c:v>88</c:v>
                </c:pt>
                <c:pt idx="8">
                  <c:v>118</c:v>
                </c:pt>
                <c:pt idx="9">
                  <c:v>129</c:v>
                </c:pt>
                <c:pt idx="10">
                  <c:v>140</c:v>
                </c:pt>
                <c:pt idx="11">
                  <c:v>153</c:v>
                </c:pt>
                <c:pt idx="12">
                  <c:v>167</c:v>
                </c:pt>
                <c:pt idx="13">
                  <c:v>182</c:v>
                </c:pt>
                <c:pt idx="1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2C-4BC1-9989-8E880488697D}"/>
            </c:ext>
          </c:extLst>
        </c:ser>
        <c:ser>
          <c:idx val="5"/>
          <c:order val="5"/>
          <c:tx>
            <c:strRef>
              <c:f>需求表!$G$1</c:f>
              <c:strCache>
                <c:ptCount val="1"/>
                <c:pt idx="0">
                  <c:v>crude_items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需求表!$G$17:$G$31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2C-4BC1-9989-8E880488697D}"/>
            </c:ext>
          </c:extLst>
        </c:ser>
        <c:ser>
          <c:idx val="6"/>
          <c:order val="6"/>
          <c:tx>
            <c:strRef>
              <c:f>需求表!$H$1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需求表!$H$17:$H$31</c:f>
              <c:numCache>
                <c:formatCode>General</c:formatCode>
                <c:ptCount val="15"/>
                <c:pt idx="0">
                  <c:v>23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  <c:pt idx="12">
                  <c:v>7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2C-4BC1-9989-8E880488697D}"/>
            </c:ext>
          </c:extLst>
        </c:ser>
        <c:ser>
          <c:idx val="7"/>
          <c:order val="7"/>
          <c:tx>
            <c:strRef>
              <c:f>需求表!$I$1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需求表!$I$17:$I$31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47</c:v>
                </c:pt>
                <c:pt idx="11">
                  <c:v>77</c:v>
                </c:pt>
                <c:pt idx="12">
                  <c:v>111</c:v>
                </c:pt>
                <c:pt idx="13">
                  <c:v>152</c:v>
                </c:pt>
                <c:pt idx="14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2C-4BC1-9989-8E880488697D}"/>
            </c:ext>
          </c:extLst>
        </c:ser>
        <c:ser>
          <c:idx val="8"/>
          <c:order val="8"/>
          <c:tx>
            <c:strRef>
              <c:f>需求表!$J$1</c:f>
              <c:strCache>
                <c:ptCount val="1"/>
                <c:pt idx="0">
                  <c:v>luxury_drinks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需求表!$J$17:$J$31</c:f>
              <c:numCache>
                <c:formatCode>General</c:formatCode>
                <c:ptCount val="15"/>
                <c:pt idx="0">
                  <c:v>21</c:v>
                </c:pt>
                <c:pt idx="1">
                  <c:v>31</c:v>
                </c:pt>
                <c:pt idx="2">
                  <c:v>43</c:v>
                </c:pt>
                <c:pt idx="3">
                  <c:v>55</c:v>
                </c:pt>
                <c:pt idx="4">
                  <c:v>59</c:v>
                </c:pt>
                <c:pt idx="5">
                  <c:v>62</c:v>
                </c:pt>
                <c:pt idx="6">
                  <c:v>66</c:v>
                </c:pt>
                <c:pt idx="7">
                  <c:v>70</c:v>
                </c:pt>
                <c:pt idx="8">
                  <c:v>74</c:v>
                </c:pt>
                <c:pt idx="9">
                  <c:v>80</c:v>
                </c:pt>
                <c:pt idx="10">
                  <c:v>86</c:v>
                </c:pt>
                <c:pt idx="11">
                  <c:v>92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2C-4BC1-9989-8E880488697D}"/>
            </c:ext>
          </c:extLst>
        </c:ser>
        <c:ser>
          <c:idx val="9"/>
          <c:order val="9"/>
          <c:tx>
            <c:strRef>
              <c:f>需求表!$K$1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需求表!$K$17:$K$31</c:f>
              <c:numCache>
                <c:formatCode>General</c:formatCode>
                <c:ptCount val="15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42</c:v>
                </c:pt>
                <c:pt idx="4">
                  <c:v>53</c:v>
                </c:pt>
                <c:pt idx="5">
                  <c:v>67</c:v>
                </c:pt>
                <c:pt idx="6">
                  <c:v>82</c:v>
                </c:pt>
                <c:pt idx="7">
                  <c:v>99</c:v>
                </c:pt>
                <c:pt idx="8">
                  <c:v>118</c:v>
                </c:pt>
                <c:pt idx="9">
                  <c:v>142</c:v>
                </c:pt>
                <c:pt idx="10">
                  <c:v>168</c:v>
                </c:pt>
                <c:pt idx="11">
                  <c:v>198</c:v>
                </c:pt>
                <c:pt idx="12">
                  <c:v>233</c:v>
                </c:pt>
                <c:pt idx="13">
                  <c:v>273</c:v>
                </c:pt>
                <c:pt idx="14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42C-4BC1-9989-8E880488697D}"/>
            </c:ext>
          </c:extLst>
        </c:ser>
        <c:ser>
          <c:idx val="10"/>
          <c:order val="10"/>
          <c:tx>
            <c:strRef>
              <c:f>需求表!$L$1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需求表!$L$17:$L$31</c:f>
              <c:numCache>
                <c:formatCode>General</c:formatCode>
                <c:ptCount val="15"/>
                <c:pt idx="0">
                  <c:v>18</c:v>
                </c:pt>
                <c:pt idx="1">
                  <c:v>21</c:v>
                </c:pt>
                <c:pt idx="2">
                  <c:v>24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40</c:v>
                </c:pt>
                <c:pt idx="10">
                  <c:v>43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42C-4BC1-9989-8E880488697D}"/>
            </c:ext>
          </c:extLst>
        </c:ser>
        <c:ser>
          <c:idx val="11"/>
          <c:order val="11"/>
          <c:tx>
            <c:strRef>
              <c:f>需求表!$M$1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需求表!$M$17:$M$31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13</c:v>
                </c:pt>
                <c:pt idx="6">
                  <c:v>21</c:v>
                </c:pt>
                <c:pt idx="7">
                  <c:v>30</c:v>
                </c:pt>
                <c:pt idx="8">
                  <c:v>40</c:v>
                </c:pt>
                <c:pt idx="9">
                  <c:v>52</c:v>
                </c:pt>
                <c:pt idx="10">
                  <c:v>66</c:v>
                </c:pt>
                <c:pt idx="11">
                  <c:v>82</c:v>
                </c:pt>
                <c:pt idx="12">
                  <c:v>100</c:v>
                </c:pt>
                <c:pt idx="13">
                  <c:v>122</c:v>
                </c:pt>
                <c:pt idx="14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42C-4BC1-9989-8E880488697D}"/>
            </c:ext>
          </c:extLst>
        </c:ser>
        <c:ser>
          <c:idx val="12"/>
          <c:order val="12"/>
          <c:tx>
            <c:strRef>
              <c:f>需求表!$N$1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需求表!$N$17:$N$31</c:f>
              <c:numCache>
                <c:formatCode>General</c:formatCode>
                <c:ptCount val="15"/>
                <c:pt idx="0">
                  <c:v>89</c:v>
                </c:pt>
                <c:pt idx="1">
                  <c:v>90</c:v>
                </c:pt>
                <c:pt idx="2">
                  <c:v>93</c:v>
                </c:pt>
                <c:pt idx="3">
                  <c:v>97</c:v>
                </c:pt>
                <c:pt idx="4">
                  <c:v>103</c:v>
                </c:pt>
                <c:pt idx="5">
                  <c:v>111</c:v>
                </c:pt>
                <c:pt idx="6">
                  <c:v>119</c:v>
                </c:pt>
                <c:pt idx="7">
                  <c:v>128</c:v>
                </c:pt>
                <c:pt idx="8">
                  <c:v>138</c:v>
                </c:pt>
                <c:pt idx="9">
                  <c:v>150</c:v>
                </c:pt>
                <c:pt idx="10">
                  <c:v>163</c:v>
                </c:pt>
                <c:pt idx="11">
                  <c:v>178</c:v>
                </c:pt>
                <c:pt idx="12">
                  <c:v>194</c:v>
                </c:pt>
                <c:pt idx="13">
                  <c:v>213</c:v>
                </c:pt>
                <c:pt idx="14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42C-4BC1-9989-8E880488697D}"/>
            </c:ext>
          </c:extLst>
        </c:ser>
        <c:ser>
          <c:idx val="13"/>
          <c:order val="13"/>
          <c:tx>
            <c:strRef>
              <c:f>需求表!$O$1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需求表!$O$17:$O$31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42C-4BC1-9989-8E880488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31-45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需求表!$B$32:$B$46</c:f>
              <c:numCache>
                <c:formatCode>General</c:formatCode>
                <c:ptCount val="15"/>
                <c:pt idx="0">
                  <c:v>21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61</c:v>
                </c:pt>
                <c:pt idx="1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7-43A7-886E-CD95064E4042}"/>
            </c:ext>
          </c:extLst>
        </c:ser>
        <c:ser>
          <c:idx val="1"/>
          <c:order val="1"/>
          <c:tx>
            <c:strRef>
              <c:f>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需求表!$C$32:$C$46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767-4510-8BD5-9D617D78EC94}"/>
            </c:ext>
          </c:extLst>
        </c:ser>
        <c:ser>
          <c:idx val="2"/>
          <c:order val="2"/>
          <c:tx>
            <c:strRef>
              <c:f>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需求表!$D$32:$D$46</c:f>
              <c:numCache>
                <c:formatCode>General</c:formatCode>
                <c:ptCount val="15"/>
                <c:pt idx="0">
                  <c:v>182</c:v>
                </c:pt>
                <c:pt idx="1">
                  <c:v>200</c:v>
                </c:pt>
                <c:pt idx="2">
                  <c:v>219</c:v>
                </c:pt>
                <c:pt idx="3">
                  <c:v>241</c:v>
                </c:pt>
                <c:pt idx="4">
                  <c:v>265</c:v>
                </c:pt>
                <c:pt idx="5">
                  <c:v>291</c:v>
                </c:pt>
                <c:pt idx="6">
                  <c:v>321</c:v>
                </c:pt>
                <c:pt idx="7">
                  <c:v>354</c:v>
                </c:pt>
                <c:pt idx="8">
                  <c:v>391</c:v>
                </c:pt>
                <c:pt idx="9">
                  <c:v>437</c:v>
                </c:pt>
                <c:pt idx="10">
                  <c:v>487</c:v>
                </c:pt>
                <c:pt idx="11">
                  <c:v>544</c:v>
                </c:pt>
                <c:pt idx="12">
                  <c:v>608</c:v>
                </c:pt>
                <c:pt idx="13">
                  <c:v>679</c:v>
                </c:pt>
                <c:pt idx="14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767-4510-8BD5-9D617D78EC94}"/>
            </c:ext>
          </c:extLst>
        </c:ser>
        <c:ser>
          <c:idx val="3"/>
          <c:order val="3"/>
          <c:tx>
            <c:strRef>
              <c:f>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需求表!$E$32:$E$46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767-4510-8BD5-9D617D78EC94}"/>
            </c:ext>
          </c:extLst>
        </c:ser>
        <c:ser>
          <c:idx val="4"/>
          <c:order val="4"/>
          <c:tx>
            <c:strRef>
              <c:f>需求表!$F$1</c:f>
              <c:strCache>
                <c:ptCount val="1"/>
                <c:pt idx="0">
                  <c:v>standard_clothing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需求表!$F$32:$F$46</c:f>
              <c:numCache>
                <c:formatCode>General</c:formatCode>
                <c:ptCount val="15"/>
                <c:pt idx="0">
                  <c:v>219</c:v>
                </c:pt>
                <c:pt idx="1">
                  <c:v>240</c:v>
                </c:pt>
                <c:pt idx="2">
                  <c:v>263</c:v>
                </c:pt>
                <c:pt idx="3">
                  <c:v>289</c:v>
                </c:pt>
                <c:pt idx="4">
                  <c:v>317</c:v>
                </c:pt>
                <c:pt idx="5">
                  <c:v>350</c:v>
                </c:pt>
                <c:pt idx="6">
                  <c:v>385</c:v>
                </c:pt>
                <c:pt idx="7">
                  <c:v>425</c:v>
                </c:pt>
                <c:pt idx="8">
                  <c:v>469</c:v>
                </c:pt>
                <c:pt idx="9">
                  <c:v>524</c:v>
                </c:pt>
                <c:pt idx="10">
                  <c:v>585</c:v>
                </c:pt>
                <c:pt idx="11">
                  <c:v>653</c:v>
                </c:pt>
                <c:pt idx="12">
                  <c:v>729</c:v>
                </c:pt>
                <c:pt idx="13">
                  <c:v>815</c:v>
                </c:pt>
                <c:pt idx="14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767-4510-8BD5-9D617D78EC94}"/>
            </c:ext>
          </c:extLst>
        </c:ser>
        <c:ser>
          <c:idx val="5"/>
          <c:order val="5"/>
          <c:tx>
            <c:strRef>
              <c:f>需求表!$G$1</c:f>
              <c:strCache>
                <c:ptCount val="1"/>
                <c:pt idx="0">
                  <c:v>crude_items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需求表!$G$32:$G$46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767-4510-8BD5-9D617D78EC94}"/>
            </c:ext>
          </c:extLst>
        </c:ser>
        <c:ser>
          <c:idx val="6"/>
          <c:order val="6"/>
          <c:tx>
            <c:strRef>
              <c:f>需求表!$H$1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需求表!$H$32:$H$46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767-4510-8BD5-9D617D78EC94}"/>
            </c:ext>
          </c:extLst>
        </c:ser>
        <c:ser>
          <c:idx val="7"/>
          <c:order val="7"/>
          <c:tx>
            <c:strRef>
              <c:f>需求表!$I$1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需求表!$I$32:$I$46</c:f>
              <c:numCache>
                <c:formatCode>General</c:formatCode>
                <c:ptCount val="15"/>
                <c:pt idx="0">
                  <c:v>182</c:v>
                </c:pt>
                <c:pt idx="1">
                  <c:v>200</c:v>
                </c:pt>
                <c:pt idx="2">
                  <c:v>219</c:v>
                </c:pt>
                <c:pt idx="3">
                  <c:v>241</c:v>
                </c:pt>
                <c:pt idx="4">
                  <c:v>265</c:v>
                </c:pt>
                <c:pt idx="5">
                  <c:v>291</c:v>
                </c:pt>
                <c:pt idx="6">
                  <c:v>321</c:v>
                </c:pt>
                <c:pt idx="7">
                  <c:v>354</c:v>
                </c:pt>
                <c:pt idx="8">
                  <c:v>391</c:v>
                </c:pt>
                <c:pt idx="9">
                  <c:v>437</c:v>
                </c:pt>
                <c:pt idx="10">
                  <c:v>487</c:v>
                </c:pt>
                <c:pt idx="11">
                  <c:v>544</c:v>
                </c:pt>
                <c:pt idx="12">
                  <c:v>608</c:v>
                </c:pt>
                <c:pt idx="13">
                  <c:v>679</c:v>
                </c:pt>
                <c:pt idx="14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767-4510-8BD5-9D617D78EC94}"/>
            </c:ext>
          </c:extLst>
        </c:ser>
        <c:ser>
          <c:idx val="8"/>
          <c:order val="8"/>
          <c:tx>
            <c:strRef>
              <c:f>需求表!$J$1</c:f>
              <c:strCache>
                <c:ptCount val="1"/>
                <c:pt idx="0">
                  <c:v>luxury_drinks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需求表!$J$32:$J$46</c:f>
              <c:numCache>
                <c:formatCode>General</c:formatCode>
                <c:ptCount val="15"/>
                <c:pt idx="0">
                  <c:v>124</c:v>
                </c:pt>
                <c:pt idx="1">
                  <c:v>134</c:v>
                </c:pt>
                <c:pt idx="2">
                  <c:v>145</c:v>
                </c:pt>
                <c:pt idx="3">
                  <c:v>157</c:v>
                </c:pt>
                <c:pt idx="4">
                  <c:v>170</c:v>
                </c:pt>
                <c:pt idx="5">
                  <c:v>184</c:v>
                </c:pt>
                <c:pt idx="6">
                  <c:v>200</c:v>
                </c:pt>
                <c:pt idx="7">
                  <c:v>217</c:v>
                </c:pt>
                <c:pt idx="8">
                  <c:v>236</c:v>
                </c:pt>
                <c:pt idx="9">
                  <c:v>259</c:v>
                </c:pt>
                <c:pt idx="10">
                  <c:v>284</c:v>
                </c:pt>
                <c:pt idx="11">
                  <c:v>312</c:v>
                </c:pt>
                <c:pt idx="12">
                  <c:v>342</c:v>
                </c:pt>
                <c:pt idx="13">
                  <c:v>376</c:v>
                </c:pt>
                <c:pt idx="14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767-4510-8BD5-9D617D78EC94}"/>
            </c:ext>
          </c:extLst>
        </c:ser>
        <c:ser>
          <c:idx val="9"/>
          <c:order val="9"/>
          <c:tx>
            <c:strRef>
              <c:f>需求表!$K$1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需求表!$K$32:$K$46</c:f>
              <c:numCache>
                <c:formatCode>General</c:formatCode>
                <c:ptCount val="15"/>
                <c:pt idx="0">
                  <c:v>371</c:v>
                </c:pt>
                <c:pt idx="1">
                  <c:v>431</c:v>
                </c:pt>
                <c:pt idx="2">
                  <c:v>499</c:v>
                </c:pt>
                <c:pt idx="3">
                  <c:v>577</c:v>
                </c:pt>
                <c:pt idx="4">
                  <c:v>666</c:v>
                </c:pt>
                <c:pt idx="5">
                  <c:v>768</c:v>
                </c:pt>
                <c:pt idx="6">
                  <c:v>885</c:v>
                </c:pt>
                <c:pt idx="7">
                  <c:v>1019</c:v>
                </c:pt>
                <c:pt idx="8">
                  <c:v>1173</c:v>
                </c:pt>
                <c:pt idx="9">
                  <c:v>1309</c:v>
                </c:pt>
                <c:pt idx="10">
                  <c:v>1461</c:v>
                </c:pt>
                <c:pt idx="11">
                  <c:v>1631</c:v>
                </c:pt>
                <c:pt idx="12">
                  <c:v>1822</c:v>
                </c:pt>
                <c:pt idx="13">
                  <c:v>2036</c:v>
                </c:pt>
                <c:pt idx="14">
                  <c:v>2276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767-4510-8BD5-9D617D78EC94}"/>
            </c:ext>
          </c:extLst>
        </c:ser>
        <c:ser>
          <c:idx val="10"/>
          <c:order val="10"/>
          <c:tx>
            <c:strRef>
              <c:f>需求表!$L$1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需求表!$L$32:$L$46</c:f>
              <c:numCache>
                <c:formatCode>General</c:formatCode>
                <c:ptCount val="15"/>
                <c:pt idx="0">
                  <c:v>62</c:v>
                </c:pt>
                <c:pt idx="1">
                  <c:v>67</c:v>
                </c:pt>
                <c:pt idx="2">
                  <c:v>73</c:v>
                </c:pt>
                <c:pt idx="3">
                  <c:v>79</c:v>
                </c:pt>
                <c:pt idx="4">
                  <c:v>85</c:v>
                </c:pt>
                <c:pt idx="5">
                  <c:v>92</c:v>
                </c:pt>
                <c:pt idx="6">
                  <c:v>100</c:v>
                </c:pt>
                <c:pt idx="7">
                  <c:v>109</c:v>
                </c:pt>
                <c:pt idx="8">
                  <c:v>118</c:v>
                </c:pt>
                <c:pt idx="9">
                  <c:v>130</c:v>
                </c:pt>
                <c:pt idx="10">
                  <c:v>142</c:v>
                </c:pt>
                <c:pt idx="11">
                  <c:v>156</c:v>
                </c:pt>
                <c:pt idx="12">
                  <c:v>171</c:v>
                </c:pt>
                <c:pt idx="13">
                  <c:v>188</c:v>
                </c:pt>
                <c:pt idx="14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767-4510-8BD5-9D617D78EC94}"/>
            </c:ext>
          </c:extLst>
        </c:ser>
        <c:ser>
          <c:idx val="11"/>
          <c:order val="11"/>
          <c:tx>
            <c:strRef>
              <c:f>需求表!$M$1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需求表!$M$32:$M$46</c:f>
              <c:numCache>
                <c:formatCode>General</c:formatCode>
                <c:ptCount val="15"/>
                <c:pt idx="0">
                  <c:v>142</c:v>
                </c:pt>
                <c:pt idx="1">
                  <c:v>153</c:v>
                </c:pt>
                <c:pt idx="2">
                  <c:v>166</c:v>
                </c:pt>
                <c:pt idx="3">
                  <c:v>179</c:v>
                </c:pt>
                <c:pt idx="4">
                  <c:v>194</c:v>
                </c:pt>
                <c:pt idx="5">
                  <c:v>210</c:v>
                </c:pt>
                <c:pt idx="6">
                  <c:v>228</c:v>
                </c:pt>
                <c:pt idx="7">
                  <c:v>248</c:v>
                </c:pt>
                <c:pt idx="8">
                  <c:v>269</c:v>
                </c:pt>
                <c:pt idx="9">
                  <c:v>295</c:v>
                </c:pt>
                <c:pt idx="10">
                  <c:v>324</c:v>
                </c:pt>
                <c:pt idx="11">
                  <c:v>356</c:v>
                </c:pt>
                <c:pt idx="12">
                  <c:v>390</c:v>
                </c:pt>
                <c:pt idx="13">
                  <c:v>429</c:v>
                </c:pt>
                <c:pt idx="14">
                  <c:v>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767-4510-8BD5-9D617D78EC94}"/>
            </c:ext>
          </c:extLst>
        </c:ser>
        <c:ser>
          <c:idx val="12"/>
          <c:order val="12"/>
          <c:tx>
            <c:strRef>
              <c:f>需求表!$N$1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需求表!$N$32:$N$46</c:f>
              <c:numCache>
                <c:formatCode>General</c:formatCode>
                <c:ptCount val="15"/>
                <c:pt idx="0">
                  <c:v>255</c:v>
                </c:pt>
                <c:pt idx="1">
                  <c:v>279</c:v>
                </c:pt>
                <c:pt idx="2">
                  <c:v>307</c:v>
                </c:pt>
                <c:pt idx="3">
                  <c:v>337</c:v>
                </c:pt>
                <c:pt idx="4">
                  <c:v>370</c:v>
                </c:pt>
                <c:pt idx="5">
                  <c:v>408</c:v>
                </c:pt>
                <c:pt idx="6">
                  <c:v>449</c:v>
                </c:pt>
                <c:pt idx="7">
                  <c:v>496</c:v>
                </c:pt>
                <c:pt idx="8">
                  <c:v>547</c:v>
                </c:pt>
                <c:pt idx="9">
                  <c:v>611</c:v>
                </c:pt>
                <c:pt idx="10">
                  <c:v>682</c:v>
                </c:pt>
                <c:pt idx="11">
                  <c:v>762</c:v>
                </c:pt>
                <c:pt idx="12">
                  <c:v>851</c:v>
                </c:pt>
                <c:pt idx="13">
                  <c:v>950</c:v>
                </c:pt>
                <c:pt idx="14">
                  <c:v>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767-4510-8BD5-9D617D78EC94}"/>
            </c:ext>
          </c:extLst>
        </c:ser>
        <c:ser>
          <c:idx val="13"/>
          <c:order val="13"/>
          <c:tx>
            <c:strRef>
              <c:f>需求表!$O$1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需求表!$O$32:$O$46</c:f>
              <c:numCache>
                <c:formatCode>General</c:formatCode>
                <c:ptCount val="15"/>
                <c:pt idx="0">
                  <c:v>104</c:v>
                </c:pt>
                <c:pt idx="1">
                  <c:v>171</c:v>
                </c:pt>
                <c:pt idx="2">
                  <c:v>250</c:v>
                </c:pt>
                <c:pt idx="3">
                  <c:v>344</c:v>
                </c:pt>
                <c:pt idx="4">
                  <c:v>453</c:v>
                </c:pt>
                <c:pt idx="5">
                  <c:v>582</c:v>
                </c:pt>
                <c:pt idx="6">
                  <c:v>733</c:v>
                </c:pt>
                <c:pt idx="7">
                  <c:v>910</c:v>
                </c:pt>
                <c:pt idx="8">
                  <c:v>1117</c:v>
                </c:pt>
                <c:pt idx="9">
                  <c:v>1371</c:v>
                </c:pt>
                <c:pt idx="10">
                  <c:v>1669</c:v>
                </c:pt>
                <c:pt idx="11">
                  <c:v>2019</c:v>
                </c:pt>
                <c:pt idx="12">
                  <c:v>2429</c:v>
                </c:pt>
                <c:pt idx="13">
                  <c:v>2909</c:v>
                </c:pt>
                <c:pt idx="14">
                  <c:v>3468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767-4510-8BD5-9D617D78E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690585</xdr:colOff>
      <xdr:row>0</xdr:row>
      <xdr:rowOff>150089</xdr:rowOff>
    </xdr:from>
    <xdr:to>
      <xdr:col>28</xdr:col>
      <xdr:colOff>527299</xdr:colOff>
      <xdr:row>19</xdr:row>
      <xdr:rowOff>45686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92E659-C678-4ADF-9CFD-F40B4E091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41233</xdr:colOff>
      <xdr:row>19</xdr:row>
      <xdr:rowOff>137558</xdr:rowOff>
    </xdr:from>
    <xdr:to>
      <xdr:col>28</xdr:col>
      <xdr:colOff>638133</xdr:colOff>
      <xdr:row>38</xdr:row>
      <xdr:rowOff>22267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E881A89-CC9C-4217-8D14-81F2B02E3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196273</xdr:colOff>
      <xdr:row>41</xdr:row>
      <xdr:rowOff>23091</xdr:rowOff>
    </xdr:from>
    <xdr:to>
      <xdr:col>29</xdr:col>
      <xdr:colOff>100611</xdr:colOff>
      <xdr:row>59</xdr:row>
      <xdr:rowOff>95662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ADD5E6-19B8-45F2-AEAC-F085792D3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31C3-FEFD-463B-AD1E-6197327426AD}">
  <dimension ref="A1:AF106"/>
  <sheetViews>
    <sheetView topLeftCell="A10" workbookViewId="0">
      <selection activeCell="A22" sqref="A22:Q22"/>
    </sheetView>
  </sheetViews>
  <sheetFormatPr defaultRowHeight="14.15" x14ac:dyDescent="0.35"/>
  <sheetData>
    <row r="1" spans="1:32" x14ac:dyDescent="0.35">
      <c r="B1" t="s">
        <v>119</v>
      </c>
      <c r="C1">
        <v>1</v>
      </c>
      <c r="D1">
        <v>1</v>
      </c>
      <c r="E1">
        <v>15</v>
      </c>
      <c r="F1">
        <v>5</v>
      </c>
      <c r="G1">
        <v>20</v>
      </c>
      <c r="H1">
        <v>5</v>
      </c>
      <c r="I1">
        <v>10</v>
      </c>
      <c r="J1">
        <v>25</v>
      </c>
      <c r="K1">
        <v>15</v>
      </c>
      <c r="L1">
        <v>15</v>
      </c>
      <c r="M1">
        <v>10</v>
      </c>
      <c r="N1">
        <v>20</v>
      </c>
      <c r="O1">
        <v>1</v>
      </c>
      <c r="P1">
        <v>30</v>
      </c>
    </row>
    <row r="2" spans="1:32" x14ac:dyDescent="0.35">
      <c r="B2" t="s">
        <v>120</v>
      </c>
      <c r="C2">
        <v>1</v>
      </c>
      <c r="D2">
        <v>5</v>
      </c>
      <c r="E2">
        <v>20</v>
      </c>
      <c r="F2">
        <v>10</v>
      </c>
      <c r="G2">
        <v>25</v>
      </c>
      <c r="H2">
        <v>10</v>
      </c>
      <c r="I2">
        <v>15</v>
      </c>
      <c r="J2">
        <v>30</v>
      </c>
      <c r="K2">
        <v>20</v>
      </c>
      <c r="L2">
        <v>40</v>
      </c>
      <c r="M2">
        <v>20</v>
      </c>
      <c r="N2">
        <v>30</v>
      </c>
      <c r="O2">
        <v>15</v>
      </c>
      <c r="P2">
        <v>100</v>
      </c>
    </row>
    <row r="3" spans="1:32" x14ac:dyDescent="0.35">
      <c r="B3" t="s">
        <v>121</v>
      </c>
      <c r="C3">
        <v>40</v>
      </c>
      <c r="D3">
        <v>60</v>
      </c>
      <c r="E3">
        <v>250</v>
      </c>
      <c r="F3">
        <v>70</v>
      </c>
      <c r="G3">
        <v>300</v>
      </c>
      <c r="H3">
        <v>50</v>
      </c>
      <c r="I3">
        <v>100</v>
      </c>
      <c r="J3">
        <v>250</v>
      </c>
      <c r="K3">
        <v>200</v>
      </c>
      <c r="L3">
        <v>750</v>
      </c>
      <c r="M3">
        <v>100</v>
      </c>
      <c r="N3">
        <v>200</v>
      </c>
      <c r="O3">
        <v>350</v>
      </c>
      <c r="P3">
        <v>5000</v>
      </c>
    </row>
    <row r="4" spans="1:32" x14ac:dyDescent="0.35">
      <c r="B4" t="s">
        <v>122</v>
      </c>
      <c r="C4">
        <v>1</v>
      </c>
      <c r="D4">
        <v>5</v>
      </c>
      <c r="E4">
        <v>999</v>
      </c>
      <c r="F4">
        <v>10</v>
      </c>
      <c r="G4">
        <v>999</v>
      </c>
      <c r="H4">
        <v>10</v>
      </c>
      <c r="I4">
        <v>15</v>
      </c>
      <c r="J4">
        <v>999</v>
      </c>
      <c r="K4">
        <v>20</v>
      </c>
      <c r="L4">
        <v>999</v>
      </c>
      <c r="M4">
        <v>20</v>
      </c>
      <c r="N4">
        <v>30</v>
      </c>
      <c r="O4">
        <v>999</v>
      </c>
      <c r="P4">
        <v>999</v>
      </c>
    </row>
    <row r="5" spans="1:32" x14ac:dyDescent="0.35">
      <c r="B5" t="s">
        <v>123</v>
      </c>
      <c r="C5">
        <v>100</v>
      </c>
      <c r="D5">
        <v>20</v>
      </c>
      <c r="E5">
        <v>999</v>
      </c>
      <c r="F5">
        <v>25</v>
      </c>
      <c r="G5">
        <v>999</v>
      </c>
      <c r="H5">
        <v>15</v>
      </c>
      <c r="I5">
        <v>30</v>
      </c>
      <c r="J5">
        <v>999</v>
      </c>
      <c r="K5">
        <v>100</v>
      </c>
      <c r="L5">
        <v>999</v>
      </c>
      <c r="M5">
        <v>100</v>
      </c>
      <c r="N5">
        <v>100</v>
      </c>
      <c r="O5">
        <v>999</v>
      </c>
      <c r="P5">
        <v>999</v>
      </c>
    </row>
    <row r="6" spans="1:32" x14ac:dyDescent="0.35">
      <c r="A6" t="s">
        <v>4</v>
      </c>
      <c r="B6" t="s">
        <v>124</v>
      </c>
      <c r="C6" t="s">
        <v>116</v>
      </c>
      <c r="D6" t="s">
        <v>112</v>
      </c>
      <c r="E6" t="s">
        <v>118</v>
      </c>
      <c r="F6" t="s">
        <v>138</v>
      </c>
      <c r="G6" t="s">
        <v>136</v>
      </c>
      <c r="H6" t="s">
        <v>140</v>
      </c>
      <c r="I6" t="s">
        <v>113</v>
      </c>
      <c r="J6" t="s">
        <v>126</v>
      </c>
      <c r="K6" t="s">
        <v>162</v>
      </c>
      <c r="L6" t="s">
        <v>127</v>
      </c>
      <c r="M6" t="s">
        <v>146</v>
      </c>
      <c r="N6" t="s">
        <v>150</v>
      </c>
      <c r="O6" t="s">
        <v>114</v>
      </c>
      <c r="P6" t="s">
        <v>115</v>
      </c>
      <c r="Q6" t="s">
        <v>128</v>
      </c>
      <c r="R6" t="s">
        <v>3</v>
      </c>
      <c r="S6" t="s">
        <v>151</v>
      </c>
      <c r="T6" t="s">
        <v>152</v>
      </c>
      <c r="U6" t="s">
        <v>153</v>
      </c>
      <c r="V6" t="s">
        <v>137</v>
      </c>
      <c r="W6" t="s">
        <v>135</v>
      </c>
      <c r="X6" t="s">
        <v>139</v>
      </c>
      <c r="Y6" t="s">
        <v>154</v>
      </c>
      <c r="Z6" t="s">
        <v>155</v>
      </c>
      <c r="AA6" t="s">
        <v>161</v>
      </c>
      <c r="AB6" t="s">
        <v>156</v>
      </c>
      <c r="AC6" t="s">
        <v>145</v>
      </c>
      <c r="AD6" t="s">
        <v>149</v>
      </c>
      <c r="AE6" t="s">
        <v>157</v>
      </c>
      <c r="AF6" t="s">
        <v>158</v>
      </c>
    </row>
    <row r="7" spans="1:32" x14ac:dyDescent="0.35">
      <c r="A7" t="s">
        <v>117</v>
      </c>
      <c r="B7" t="s">
        <v>125</v>
      </c>
      <c r="C7" t="s">
        <v>110</v>
      </c>
      <c r="D7" t="s">
        <v>129</v>
      </c>
      <c r="E7" t="s">
        <v>131</v>
      </c>
      <c r="F7" t="s">
        <v>132</v>
      </c>
      <c r="G7" t="s">
        <v>163</v>
      </c>
      <c r="H7" t="s">
        <v>142</v>
      </c>
      <c r="I7" t="s">
        <v>134</v>
      </c>
      <c r="J7" t="s">
        <v>133</v>
      </c>
      <c r="K7" t="s">
        <v>160</v>
      </c>
      <c r="L7" t="s">
        <v>2</v>
      </c>
      <c r="M7" t="s">
        <v>144</v>
      </c>
      <c r="N7" t="s">
        <v>148</v>
      </c>
      <c r="O7" t="s">
        <v>0</v>
      </c>
      <c r="P7" t="s">
        <v>111</v>
      </c>
      <c r="R7" t="s">
        <v>125</v>
      </c>
      <c r="S7" t="s">
        <v>110</v>
      </c>
      <c r="T7" t="s">
        <v>129</v>
      </c>
      <c r="U7" t="s">
        <v>131</v>
      </c>
      <c r="V7" t="s">
        <v>132</v>
      </c>
      <c r="W7" t="s">
        <v>163</v>
      </c>
      <c r="X7" t="s">
        <v>141</v>
      </c>
      <c r="Y7" t="s">
        <v>130</v>
      </c>
      <c r="Z7" t="s">
        <v>133</v>
      </c>
      <c r="AA7" t="s">
        <v>159</v>
      </c>
      <c r="AB7" t="s">
        <v>2</v>
      </c>
      <c r="AC7" t="s">
        <v>143</v>
      </c>
      <c r="AD7" t="s">
        <v>147</v>
      </c>
      <c r="AE7" t="s">
        <v>0</v>
      </c>
      <c r="AF7" t="s">
        <v>111</v>
      </c>
    </row>
    <row r="8" spans="1:32" x14ac:dyDescent="0.35">
      <c r="A8">
        <v>1</v>
      </c>
      <c r="B8">
        <f>SUM(C8:P8)</f>
        <v>79.599999999999994</v>
      </c>
      <c r="C8">
        <f t="shared" ref="C8:C39" si="0">IF(OR($A8&lt;C$1,$A8&gt;C$5),0,IF(AND($A8&gt;=C$1,$A8&lt;C$2),($A8+1-C$1)/(C$2-C$1)*C$3,IF(AND($A8&gt;=C$4,$A8&lt;=C$5),(C$5-$A8)/(C$5-C$4+1)*C$3,C$3)))</f>
        <v>39.6</v>
      </c>
      <c r="D8">
        <f t="shared" ref="D8:P23" si="1">IF(OR($A8&lt;D$1,$A8&gt;D$5),0,IF(AND($A8&gt;=D$1,$A8&lt;D$2),($A8+1-D$1)/(D$2-D$1)*D$3,IF(AND($A8&gt;=D$4,$A8&lt;=D$5),(D$5-$A8)/(D$5-D$4+1)*D$3,D$3)))</f>
        <v>15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25</v>
      </c>
      <c r="P8">
        <f t="shared" si="1"/>
        <v>0</v>
      </c>
      <c r="Q8">
        <f>Q22</f>
        <v>180.86062741767884</v>
      </c>
      <c r="R8">
        <f>SUM(S8:AC8)</f>
        <v>125</v>
      </c>
      <c r="S8">
        <f>_xlfn.CEILING.MATH($Q8*C8/$B8)</f>
        <v>90</v>
      </c>
      <c r="T8">
        <f t="shared" ref="T8:AF8" si="2">_xlfn.CEILING.MATH($Q8*D8/$B8)</f>
        <v>35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57</v>
      </c>
      <c r="AF8">
        <f t="shared" si="2"/>
        <v>0</v>
      </c>
    </row>
    <row r="9" spans="1:32" x14ac:dyDescent="0.35">
      <c r="A9">
        <v>2</v>
      </c>
      <c r="B9">
        <f t="shared" ref="B9:B72" si="3">SUM(C9:P9)</f>
        <v>119.2</v>
      </c>
      <c r="C9">
        <f t="shared" si="0"/>
        <v>39.200000000000003</v>
      </c>
      <c r="D9">
        <f t="shared" ref="D9:P9" si="4">IF(OR($A9&lt;D$1,$A9&gt;D$5),0,IF(AND($A9&gt;=D$1,$A9&lt;D$2),($A9+1-D$1)/(D$2-D$1)*D$3,IF(AND($A9&gt;=D$4,$A9&lt;=D$5),(D$5-$A9)/(D$5-D$4+1)*D$3,D$3)))</f>
        <v>30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1"/>
        <v>0</v>
      </c>
      <c r="I9">
        <f t="shared" si="4"/>
        <v>0</v>
      </c>
      <c r="J9">
        <f t="shared" si="4"/>
        <v>0</v>
      </c>
      <c r="K9">
        <f t="shared" si="4"/>
        <v>0</v>
      </c>
      <c r="L9">
        <f t="shared" si="4"/>
        <v>0</v>
      </c>
      <c r="M9">
        <f t="shared" si="1"/>
        <v>0</v>
      </c>
      <c r="N9">
        <f t="shared" si="1"/>
        <v>0</v>
      </c>
      <c r="O9">
        <f t="shared" si="4"/>
        <v>50</v>
      </c>
      <c r="P9">
        <f t="shared" si="4"/>
        <v>0</v>
      </c>
      <c r="Q9">
        <f t="shared" ref="Q9:Q72" si="5">30*EXP(A9*0.13)-30</f>
        <v>8.9079025999731556</v>
      </c>
      <c r="R9">
        <f t="shared" ref="R9:R72" si="6">SUM(S9:AC9)</f>
        <v>6</v>
      </c>
      <c r="S9">
        <f t="shared" ref="S9:S72" si="7">_xlfn.CEILING.MATH($Q9*C9/$B9)</f>
        <v>3</v>
      </c>
      <c r="T9">
        <f t="shared" ref="T9:T72" si="8">_xlfn.CEILING.MATH($Q9*D9/$B9)</f>
        <v>3</v>
      </c>
      <c r="U9">
        <f t="shared" ref="U9:U72" si="9">_xlfn.CEILING.MATH($Q9*E9/$B9)</f>
        <v>0</v>
      </c>
      <c r="V9">
        <f t="shared" ref="V9:V72" si="10">_xlfn.CEILING.MATH($Q9*F9/$B9)</f>
        <v>0</v>
      </c>
      <c r="W9">
        <f t="shared" ref="W9:W72" si="11">_xlfn.CEILING.MATH($Q9*G9/$B9)</f>
        <v>0</v>
      </c>
      <c r="X9">
        <f t="shared" ref="X9:X72" si="12">_xlfn.CEILING.MATH($Q9*H9/$B9)</f>
        <v>0</v>
      </c>
      <c r="Y9">
        <f t="shared" ref="Y9:Y72" si="13">_xlfn.CEILING.MATH($Q9*I9/$B9)</f>
        <v>0</v>
      </c>
      <c r="Z9">
        <f t="shared" ref="Z9:Z72" si="14">_xlfn.CEILING.MATH($Q9*J9/$B9)</f>
        <v>0</v>
      </c>
      <c r="AA9">
        <f t="shared" ref="AA9:AA72" si="15">_xlfn.CEILING.MATH($Q9*K9/$B9)</f>
        <v>0</v>
      </c>
      <c r="AB9">
        <f t="shared" ref="AB9:AB72" si="16">_xlfn.CEILING.MATH($Q9*L9/$B9)</f>
        <v>0</v>
      </c>
      <c r="AC9">
        <f t="shared" ref="AC9:AC72" si="17">_xlfn.CEILING.MATH($Q9*M9/$B9)</f>
        <v>0</v>
      </c>
      <c r="AD9">
        <f t="shared" ref="AD9:AD72" si="18">_xlfn.CEILING.MATH($Q9*N9/$B9)</f>
        <v>0</v>
      </c>
      <c r="AE9">
        <f t="shared" ref="AE9:AE72" si="19">_xlfn.CEILING.MATH($Q9*O9/$B9)</f>
        <v>4</v>
      </c>
      <c r="AF9">
        <f t="shared" ref="AF9:AF72" si="20">_xlfn.CEILING.MATH($Q9*P9/$B9)</f>
        <v>0</v>
      </c>
    </row>
    <row r="10" spans="1:32" x14ac:dyDescent="0.35">
      <c r="A10">
        <v>3</v>
      </c>
      <c r="B10">
        <f t="shared" si="3"/>
        <v>158.80000000000001</v>
      </c>
      <c r="C10">
        <f t="shared" si="0"/>
        <v>38.799999999999997</v>
      </c>
      <c r="D10">
        <f t="shared" si="1"/>
        <v>45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75</v>
      </c>
      <c r="P10">
        <f t="shared" si="1"/>
        <v>0</v>
      </c>
      <c r="Q10">
        <f t="shared" si="5"/>
        <v>14.309423816479281</v>
      </c>
      <c r="R10">
        <f t="shared" si="6"/>
        <v>9</v>
      </c>
      <c r="S10">
        <f t="shared" si="7"/>
        <v>4</v>
      </c>
      <c r="T10">
        <f t="shared" si="8"/>
        <v>5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  <c r="AB10">
        <f t="shared" si="16"/>
        <v>0</v>
      </c>
      <c r="AC10">
        <f t="shared" si="17"/>
        <v>0</v>
      </c>
      <c r="AD10">
        <f t="shared" si="18"/>
        <v>0</v>
      </c>
      <c r="AE10">
        <f t="shared" si="19"/>
        <v>7</v>
      </c>
      <c r="AF10">
        <f t="shared" si="20"/>
        <v>0</v>
      </c>
    </row>
    <row r="11" spans="1:32" x14ac:dyDescent="0.35">
      <c r="A11">
        <v>4</v>
      </c>
      <c r="B11">
        <f t="shared" si="3"/>
        <v>198.4</v>
      </c>
      <c r="C11">
        <f t="shared" si="0"/>
        <v>38.4</v>
      </c>
      <c r="D11">
        <f t="shared" si="1"/>
        <v>60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100</v>
      </c>
      <c r="P11">
        <f t="shared" si="1"/>
        <v>0</v>
      </c>
      <c r="Q11">
        <f t="shared" si="5"/>
        <v>20.460829490966589</v>
      </c>
      <c r="R11">
        <f t="shared" si="6"/>
        <v>11</v>
      </c>
      <c r="S11">
        <f t="shared" si="7"/>
        <v>4</v>
      </c>
      <c r="T11">
        <f t="shared" si="8"/>
        <v>7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B11">
        <f t="shared" si="16"/>
        <v>0</v>
      </c>
      <c r="AC11">
        <f t="shared" si="17"/>
        <v>0</v>
      </c>
      <c r="AD11">
        <f t="shared" si="18"/>
        <v>0</v>
      </c>
      <c r="AE11">
        <f t="shared" si="19"/>
        <v>11</v>
      </c>
      <c r="AF11">
        <f t="shared" si="20"/>
        <v>0</v>
      </c>
    </row>
    <row r="12" spans="1:32" x14ac:dyDescent="0.35">
      <c r="A12">
        <v>5</v>
      </c>
      <c r="B12">
        <f t="shared" si="3"/>
        <v>243.25</v>
      </c>
      <c r="C12">
        <f t="shared" si="0"/>
        <v>38</v>
      </c>
      <c r="D12">
        <f t="shared" si="1"/>
        <v>56.25</v>
      </c>
      <c r="E12">
        <f t="shared" si="1"/>
        <v>0</v>
      </c>
      <c r="F12">
        <f t="shared" si="1"/>
        <v>14</v>
      </c>
      <c r="G12">
        <f t="shared" si="1"/>
        <v>0</v>
      </c>
      <c r="H12">
        <f t="shared" si="1"/>
        <v>10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125</v>
      </c>
      <c r="P12">
        <f t="shared" si="1"/>
        <v>0</v>
      </c>
      <c r="Q12">
        <f t="shared" si="5"/>
        <v>27.466224870416887</v>
      </c>
      <c r="R12">
        <f t="shared" si="6"/>
        <v>16</v>
      </c>
      <c r="S12">
        <f t="shared" si="7"/>
        <v>5</v>
      </c>
      <c r="T12">
        <f t="shared" si="8"/>
        <v>7</v>
      </c>
      <c r="U12">
        <f t="shared" si="9"/>
        <v>0</v>
      </c>
      <c r="V12">
        <f t="shared" si="10"/>
        <v>2</v>
      </c>
      <c r="W12">
        <f t="shared" si="11"/>
        <v>0</v>
      </c>
      <c r="X12">
        <f t="shared" si="12"/>
        <v>2</v>
      </c>
      <c r="Y12">
        <f t="shared" si="13"/>
        <v>0</v>
      </c>
      <c r="Z12">
        <f t="shared" si="14"/>
        <v>0</v>
      </c>
      <c r="AA12">
        <f t="shared" si="15"/>
        <v>0</v>
      </c>
      <c r="AB12">
        <f t="shared" si="16"/>
        <v>0</v>
      </c>
      <c r="AC12">
        <f t="shared" si="17"/>
        <v>0</v>
      </c>
      <c r="AD12">
        <f t="shared" si="18"/>
        <v>0</v>
      </c>
      <c r="AE12">
        <f t="shared" si="19"/>
        <v>15</v>
      </c>
      <c r="AF12">
        <f t="shared" si="20"/>
        <v>0</v>
      </c>
    </row>
    <row r="13" spans="1:32" x14ac:dyDescent="0.35">
      <c r="A13">
        <v>6</v>
      </c>
      <c r="B13">
        <f t="shared" si="3"/>
        <v>288.10000000000002</v>
      </c>
      <c r="C13">
        <f t="shared" si="0"/>
        <v>37.599999999999994</v>
      </c>
      <c r="D13">
        <f t="shared" si="1"/>
        <v>52.5</v>
      </c>
      <c r="E13">
        <f t="shared" si="1"/>
        <v>0</v>
      </c>
      <c r="F13">
        <f t="shared" si="1"/>
        <v>28</v>
      </c>
      <c r="G13">
        <f t="shared" si="1"/>
        <v>0</v>
      </c>
      <c r="H13">
        <f t="shared" si="1"/>
        <v>20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150</v>
      </c>
      <c r="P13">
        <f t="shared" si="1"/>
        <v>0</v>
      </c>
      <c r="Q13">
        <f t="shared" si="5"/>
        <v>35.444167964946033</v>
      </c>
      <c r="R13">
        <f t="shared" si="6"/>
        <v>19</v>
      </c>
      <c r="S13">
        <f t="shared" si="7"/>
        <v>5</v>
      </c>
      <c r="T13">
        <f t="shared" si="8"/>
        <v>7</v>
      </c>
      <c r="U13">
        <f t="shared" si="9"/>
        <v>0</v>
      </c>
      <c r="V13">
        <f t="shared" si="10"/>
        <v>4</v>
      </c>
      <c r="W13">
        <f t="shared" si="11"/>
        <v>0</v>
      </c>
      <c r="X13">
        <f t="shared" si="12"/>
        <v>3</v>
      </c>
      <c r="Y13">
        <f t="shared" si="13"/>
        <v>0</v>
      </c>
      <c r="Z13">
        <f t="shared" si="14"/>
        <v>0</v>
      </c>
      <c r="AA13">
        <f t="shared" si="15"/>
        <v>0</v>
      </c>
      <c r="AB13">
        <f t="shared" si="16"/>
        <v>0</v>
      </c>
      <c r="AC13">
        <f t="shared" si="17"/>
        <v>0</v>
      </c>
      <c r="AD13">
        <f t="shared" si="18"/>
        <v>0</v>
      </c>
      <c r="AE13">
        <f t="shared" si="19"/>
        <v>19</v>
      </c>
      <c r="AF13">
        <f t="shared" si="20"/>
        <v>0</v>
      </c>
    </row>
    <row r="14" spans="1:32" x14ac:dyDescent="0.35">
      <c r="A14">
        <v>7</v>
      </c>
      <c r="B14">
        <f t="shared" si="3"/>
        <v>332.95</v>
      </c>
      <c r="C14">
        <f t="shared" si="0"/>
        <v>37.200000000000003</v>
      </c>
      <c r="D14">
        <f t="shared" si="1"/>
        <v>48.75</v>
      </c>
      <c r="E14">
        <f t="shared" si="1"/>
        <v>0</v>
      </c>
      <c r="F14">
        <f t="shared" si="1"/>
        <v>42</v>
      </c>
      <c r="G14">
        <f t="shared" si="1"/>
        <v>0</v>
      </c>
      <c r="H14">
        <f t="shared" si="1"/>
        <v>30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175</v>
      </c>
      <c r="P14">
        <f t="shared" si="1"/>
        <v>0</v>
      </c>
      <c r="Q14">
        <f t="shared" si="5"/>
        <v>44.529676001544487</v>
      </c>
      <c r="R14">
        <f t="shared" si="6"/>
        <v>23</v>
      </c>
      <c r="S14">
        <f t="shared" si="7"/>
        <v>5</v>
      </c>
      <c r="T14">
        <f t="shared" si="8"/>
        <v>7</v>
      </c>
      <c r="U14">
        <f t="shared" si="9"/>
        <v>0</v>
      </c>
      <c r="V14">
        <f t="shared" si="10"/>
        <v>6</v>
      </c>
      <c r="W14">
        <f t="shared" si="11"/>
        <v>0</v>
      </c>
      <c r="X14">
        <f t="shared" si="12"/>
        <v>5</v>
      </c>
      <c r="Y14">
        <f t="shared" si="13"/>
        <v>0</v>
      </c>
      <c r="Z14">
        <f t="shared" si="14"/>
        <v>0</v>
      </c>
      <c r="AA14">
        <f t="shared" si="15"/>
        <v>0</v>
      </c>
      <c r="AB14">
        <f t="shared" si="16"/>
        <v>0</v>
      </c>
      <c r="AC14">
        <f t="shared" si="17"/>
        <v>0</v>
      </c>
      <c r="AD14">
        <f t="shared" si="18"/>
        <v>0</v>
      </c>
      <c r="AE14">
        <f t="shared" si="19"/>
        <v>24</v>
      </c>
      <c r="AF14">
        <f t="shared" si="20"/>
        <v>0</v>
      </c>
    </row>
    <row r="15" spans="1:32" x14ac:dyDescent="0.35">
      <c r="A15">
        <v>8</v>
      </c>
      <c r="B15">
        <f t="shared" si="3"/>
        <v>377.8</v>
      </c>
      <c r="C15">
        <f t="shared" si="0"/>
        <v>36.800000000000004</v>
      </c>
      <c r="D15">
        <f t="shared" si="1"/>
        <v>45</v>
      </c>
      <c r="E15">
        <f t="shared" si="1"/>
        <v>0</v>
      </c>
      <c r="F15">
        <f t="shared" si="1"/>
        <v>56</v>
      </c>
      <c r="G15">
        <f t="shared" si="1"/>
        <v>0</v>
      </c>
      <c r="H15">
        <f t="shared" si="1"/>
        <v>40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200</v>
      </c>
      <c r="P15">
        <f t="shared" si="1"/>
        <v>0</v>
      </c>
      <c r="Q15">
        <f t="shared" si="5"/>
        <v>54.876510430546801</v>
      </c>
      <c r="R15">
        <f t="shared" si="6"/>
        <v>28</v>
      </c>
      <c r="S15">
        <f t="shared" si="7"/>
        <v>6</v>
      </c>
      <c r="T15">
        <f t="shared" si="8"/>
        <v>7</v>
      </c>
      <c r="U15">
        <f t="shared" si="9"/>
        <v>0</v>
      </c>
      <c r="V15">
        <f t="shared" si="10"/>
        <v>9</v>
      </c>
      <c r="W15">
        <f t="shared" si="11"/>
        <v>0</v>
      </c>
      <c r="X15">
        <f t="shared" si="12"/>
        <v>6</v>
      </c>
      <c r="Y15">
        <f t="shared" si="13"/>
        <v>0</v>
      </c>
      <c r="Z15">
        <f t="shared" si="14"/>
        <v>0</v>
      </c>
      <c r="AA15">
        <f t="shared" si="15"/>
        <v>0</v>
      </c>
      <c r="AB15">
        <f t="shared" si="16"/>
        <v>0</v>
      </c>
      <c r="AC15">
        <f t="shared" si="17"/>
        <v>0</v>
      </c>
      <c r="AD15">
        <f t="shared" si="18"/>
        <v>0</v>
      </c>
      <c r="AE15">
        <f t="shared" si="19"/>
        <v>30</v>
      </c>
      <c r="AF15">
        <f t="shared" si="20"/>
        <v>0</v>
      </c>
    </row>
    <row r="16" spans="1:32" x14ac:dyDescent="0.35">
      <c r="A16">
        <v>9</v>
      </c>
      <c r="B16">
        <f t="shared" si="3"/>
        <v>422.65000000000003</v>
      </c>
      <c r="C16">
        <f t="shared" si="0"/>
        <v>36.4</v>
      </c>
      <c r="D16">
        <f t="shared" si="1"/>
        <v>41.25</v>
      </c>
      <c r="E16">
        <f t="shared" si="1"/>
        <v>0</v>
      </c>
      <c r="F16">
        <f t="shared" si="1"/>
        <v>70</v>
      </c>
      <c r="G16">
        <f t="shared" si="1"/>
        <v>0</v>
      </c>
      <c r="H16">
        <f t="shared" si="1"/>
        <v>50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225.00000000000003</v>
      </c>
      <c r="P16">
        <f t="shared" si="1"/>
        <v>0</v>
      </c>
      <c r="Q16">
        <f t="shared" si="5"/>
        <v>66.659779155854991</v>
      </c>
      <c r="R16">
        <f t="shared" si="6"/>
        <v>33</v>
      </c>
      <c r="S16">
        <f t="shared" si="7"/>
        <v>6</v>
      </c>
      <c r="T16">
        <f t="shared" si="8"/>
        <v>7</v>
      </c>
      <c r="U16">
        <f t="shared" si="9"/>
        <v>0</v>
      </c>
      <c r="V16">
        <f t="shared" si="10"/>
        <v>12</v>
      </c>
      <c r="W16">
        <f t="shared" si="11"/>
        <v>0</v>
      </c>
      <c r="X16">
        <f t="shared" si="12"/>
        <v>8</v>
      </c>
      <c r="Y16">
        <f t="shared" si="13"/>
        <v>0</v>
      </c>
      <c r="Z16">
        <f t="shared" si="14"/>
        <v>0</v>
      </c>
      <c r="AA16">
        <f t="shared" si="15"/>
        <v>0</v>
      </c>
      <c r="AB16">
        <f t="shared" si="16"/>
        <v>0</v>
      </c>
      <c r="AC16">
        <f t="shared" si="17"/>
        <v>0</v>
      </c>
      <c r="AD16">
        <f t="shared" si="18"/>
        <v>0</v>
      </c>
      <c r="AE16">
        <f t="shared" si="19"/>
        <v>36</v>
      </c>
      <c r="AF16">
        <f t="shared" si="20"/>
        <v>0</v>
      </c>
    </row>
    <row r="17" spans="1:32" x14ac:dyDescent="0.35">
      <c r="A17">
        <v>10</v>
      </c>
      <c r="B17">
        <f t="shared" si="3"/>
        <v>460.79166666666669</v>
      </c>
      <c r="C17">
        <f t="shared" si="0"/>
        <v>36</v>
      </c>
      <c r="D17">
        <f t="shared" si="1"/>
        <v>37.5</v>
      </c>
      <c r="E17">
        <f t="shared" si="1"/>
        <v>0</v>
      </c>
      <c r="F17">
        <f t="shared" si="1"/>
        <v>65.625</v>
      </c>
      <c r="G17">
        <f t="shared" si="1"/>
        <v>0</v>
      </c>
      <c r="H17">
        <f t="shared" si="1"/>
        <v>41.666666666666671</v>
      </c>
      <c r="I17">
        <f t="shared" si="1"/>
        <v>20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10</v>
      </c>
      <c r="N17">
        <f t="shared" si="1"/>
        <v>0</v>
      </c>
      <c r="O17">
        <f t="shared" si="1"/>
        <v>250</v>
      </c>
      <c r="P17">
        <f t="shared" si="1"/>
        <v>0</v>
      </c>
      <c r="Q17">
        <f t="shared" si="5"/>
        <v>80.078900028577337</v>
      </c>
      <c r="R17">
        <f t="shared" si="6"/>
        <v>40</v>
      </c>
      <c r="S17">
        <f t="shared" si="7"/>
        <v>7</v>
      </c>
      <c r="T17">
        <f t="shared" si="8"/>
        <v>7</v>
      </c>
      <c r="U17">
        <f t="shared" si="9"/>
        <v>0</v>
      </c>
      <c r="V17">
        <f t="shared" si="10"/>
        <v>12</v>
      </c>
      <c r="W17">
        <f t="shared" si="11"/>
        <v>0</v>
      </c>
      <c r="X17">
        <f t="shared" si="12"/>
        <v>8</v>
      </c>
      <c r="Y17">
        <f t="shared" si="13"/>
        <v>4</v>
      </c>
      <c r="Z17">
        <f t="shared" si="14"/>
        <v>0</v>
      </c>
      <c r="AA17">
        <f t="shared" si="15"/>
        <v>0</v>
      </c>
      <c r="AB17">
        <f t="shared" si="16"/>
        <v>0</v>
      </c>
      <c r="AC17">
        <f t="shared" si="17"/>
        <v>2</v>
      </c>
      <c r="AD17">
        <f t="shared" si="18"/>
        <v>0</v>
      </c>
      <c r="AE17">
        <f t="shared" si="19"/>
        <v>44</v>
      </c>
      <c r="AF17">
        <f t="shared" si="20"/>
        <v>0</v>
      </c>
    </row>
    <row r="18" spans="1:32" x14ac:dyDescent="0.35">
      <c r="A18">
        <v>11</v>
      </c>
      <c r="B18">
        <f t="shared" si="3"/>
        <v>498.93333333333334</v>
      </c>
      <c r="C18">
        <f t="shared" si="0"/>
        <v>35.6</v>
      </c>
      <c r="D18">
        <f t="shared" si="1"/>
        <v>33.75</v>
      </c>
      <c r="E18">
        <f t="shared" si="1"/>
        <v>0</v>
      </c>
      <c r="F18">
        <f t="shared" si="1"/>
        <v>61.25</v>
      </c>
      <c r="G18">
        <f t="shared" si="1"/>
        <v>0</v>
      </c>
      <c r="H18">
        <f t="shared" si="1"/>
        <v>33.333333333333329</v>
      </c>
      <c r="I18">
        <f t="shared" si="1"/>
        <v>40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20</v>
      </c>
      <c r="N18">
        <f t="shared" si="1"/>
        <v>0</v>
      </c>
      <c r="O18">
        <f t="shared" si="1"/>
        <v>275</v>
      </c>
      <c r="P18">
        <f t="shared" si="1"/>
        <v>0</v>
      </c>
      <c r="Q18">
        <f t="shared" si="5"/>
        <v>95.360975757697418</v>
      </c>
      <c r="R18">
        <f t="shared" si="6"/>
        <v>45</v>
      </c>
      <c r="S18">
        <f t="shared" si="7"/>
        <v>7</v>
      </c>
      <c r="T18">
        <f t="shared" si="8"/>
        <v>7</v>
      </c>
      <c r="U18">
        <f t="shared" si="9"/>
        <v>0</v>
      </c>
      <c r="V18">
        <f t="shared" si="10"/>
        <v>12</v>
      </c>
      <c r="W18">
        <f t="shared" si="11"/>
        <v>0</v>
      </c>
      <c r="X18">
        <f t="shared" si="12"/>
        <v>7</v>
      </c>
      <c r="Y18">
        <f t="shared" si="13"/>
        <v>8</v>
      </c>
      <c r="Z18">
        <f t="shared" si="14"/>
        <v>0</v>
      </c>
      <c r="AA18">
        <f t="shared" si="15"/>
        <v>0</v>
      </c>
      <c r="AB18">
        <f t="shared" si="16"/>
        <v>0</v>
      </c>
      <c r="AC18">
        <f t="shared" si="17"/>
        <v>4</v>
      </c>
      <c r="AD18">
        <f t="shared" si="18"/>
        <v>0</v>
      </c>
      <c r="AE18">
        <f t="shared" si="19"/>
        <v>53</v>
      </c>
      <c r="AF18">
        <f t="shared" si="20"/>
        <v>0</v>
      </c>
    </row>
    <row r="19" spans="1:32" x14ac:dyDescent="0.35">
      <c r="A19">
        <v>12</v>
      </c>
      <c r="B19">
        <f t="shared" si="3"/>
        <v>537.07500000000005</v>
      </c>
      <c r="C19">
        <f t="shared" si="0"/>
        <v>35.200000000000003</v>
      </c>
      <c r="D19">
        <f t="shared" si="1"/>
        <v>30</v>
      </c>
      <c r="E19">
        <f t="shared" si="1"/>
        <v>0</v>
      </c>
      <c r="F19">
        <f t="shared" si="1"/>
        <v>56.875</v>
      </c>
      <c r="G19">
        <f t="shared" si="1"/>
        <v>0</v>
      </c>
      <c r="H19">
        <f t="shared" si="1"/>
        <v>25</v>
      </c>
      <c r="I19">
        <f t="shared" si="1"/>
        <v>60</v>
      </c>
      <c r="J19">
        <f t="shared" ref="J19:P67" si="21">IF(OR($A19&lt;J$1,$A19&gt;J$5),0,IF(AND($A19&gt;=J$1,$A19&lt;J$2),($A19+1-J$1)/(J$2-J$1)*J$3,IF(AND($A19&gt;=J$4,$A19&lt;=J$5),(J$5-$A19)/(J$5-J$4+1)*J$3,J$3)))</f>
        <v>0</v>
      </c>
      <c r="K19">
        <f t="shared" si="21"/>
        <v>0</v>
      </c>
      <c r="L19">
        <f t="shared" si="21"/>
        <v>0</v>
      </c>
      <c r="M19">
        <f t="shared" si="1"/>
        <v>30</v>
      </c>
      <c r="N19">
        <f t="shared" si="1"/>
        <v>0</v>
      </c>
      <c r="O19">
        <f t="shared" si="21"/>
        <v>300</v>
      </c>
      <c r="P19">
        <f t="shared" si="21"/>
        <v>0</v>
      </c>
      <c r="Q19">
        <f t="shared" si="5"/>
        <v>112.76463735413563</v>
      </c>
      <c r="R19">
        <f t="shared" si="6"/>
        <v>53</v>
      </c>
      <c r="S19">
        <f t="shared" si="7"/>
        <v>8</v>
      </c>
      <c r="T19">
        <f t="shared" si="8"/>
        <v>7</v>
      </c>
      <c r="U19">
        <f t="shared" si="9"/>
        <v>0</v>
      </c>
      <c r="V19">
        <f t="shared" si="10"/>
        <v>12</v>
      </c>
      <c r="W19">
        <f t="shared" si="11"/>
        <v>0</v>
      </c>
      <c r="X19">
        <f t="shared" si="12"/>
        <v>6</v>
      </c>
      <c r="Y19">
        <f t="shared" si="13"/>
        <v>13</v>
      </c>
      <c r="Z19">
        <f t="shared" si="14"/>
        <v>0</v>
      </c>
      <c r="AA19">
        <f t="shared" si="15"/>
        <v>0</v>
      </c>
      <c r="AB19">
        <f t="shared" si="16"/>
        <v>0</v>
      </c>
      <c r="AC19">
        <f t="shared" si="17"/>
        <v>7</v>
      </c>
      <c r="AD19">
        <f t="shared" si="18"/>
        <v>0</v>
      </c>
      <c r="AE19">
        <f t="shared" si="19"/>
        <v>63</v>
      </c>
      <c r="AF19">
        <f t="shared" si="20"/>
        <v>0</v>
      </c>
    </row>
    <row r="20" spans="1:32" x14ac:dyDescent="0.35">
      <c r="A20">
        <v>13</v>
      </c>
      <c r="B20">
        <f t="shared" si="3"/>
        <v>575.2166666666667</v>
      </c>
      <c r="C20">
        <f t="shared" si="0"/>
        <v>34.799999999999997</v>
      </c>
      <c r="D20">
        <f t="shared" ref="D20:I35" si="22">IF(OR($A20&lt;D$1,$A20&gt;D$5),0,IF(AND($A20&gt;=D$1,$A20&lt;D$2),($A20+1-D$1)/(D$2-D$1)*D$3,IF(AND($A20&gt;=D$4,$A20&lt;=D$5),(D$5-$A20)/(D$5-D$4+1)*D$3,D$3)))</f>
        <v>26.25</v>
      </c>
      <c r="E20">
        <f t="shared" si="22"/>
        <v>0</v>
      </c>
      <c r="F20">
        <f t="shared" si="22"/>
        <v>52.5</v>
      </c>
      <c r="G20">
        <f t="shared" si="22"/>
        <v>0</v>
      </c>
      <c r="H20">
        <f t="shared" si="1"/>
        <v>16.666666666666664</v>
      </c>
      <c r="I20">
        <f t="shared" si="22"/>
        <v>80</v>
      </c>
      <c r="J20">
        <f t="shared" si="21"/>
        <v>0</v>
      </c>
      <c r="K20">
        <f t="shared" si="21"/>
        <v>0</v>
      </c>
      <c r="L20">
        <f t="shared" si="21"/>
        <v>0</v>
      </c>
      <c r="M20">
        <f t="shared" si="1"/>
        <v>40</v>
      </c>
      <c r="N20">
        <f t="shared" si="1"/>
        <v>0</v>
      </c>
      <c r="O20">
        <f t="shared" si="21"/>
        <v>325</v>
      </c>
      <c r="P20">
        <f t="shared" si="21"/>
        <v>0</v>
      </c>
      <c r="Q20">
        <f t="shared" si="5"/>
        <v>132.58442115393618</v>
      </c>
      <c r="R20">
        <f t="shared" si="6"/>
        <v>62</v>
      </c>
      <c r="S20">
        <f t="shared" si="7"/>
        <v>9</v>
      </c>
      <c r="T20">
        <f t="shared" si="8"/>
        <v>7</v>
      </c>
      <c r="U20">
        <f t="shared" si="9"/>
        <v>0</v>
      </c>
      <c r="V20">
        <f t="shared" si="10"/>
        <v>13</v>
      </c>
      <c r="W20">
        <f t="shared" si="11"/>
        <v>0</v>
      </c>
      <c r="X20">
        <f t="shared" si="12"/>
        <v>4</v>
      </c>
      <c r="Y20">
        <f t="shared" si="13"/>
        <v>19</v>
      </c>
      <c r="Z20">
        <f t="shared" si="14"/>
        <v>0</v>
      </c>
      <c r="AA20">
        <f t="shared" si="15"/>
        <v>0</v>
      </c>
      <c r="AB20">
        <f t="shared" si="16"/>
        <v>0</v>
      </c>
      <c r="AC20">
        <f t="shared" si="17"/>
        <v>10</v>
      </c>
      <c r="AD20">
        <f t="shared" si="18"/>
        <v>0</v>
      </c>
      <c r="AE20">
        <f t="shared" si="19"/>
        <v>75</v>
      </c>
      <c r="AF20">
        <f t="shared" si="20"/>
        <v>0</v>
      </c>
    </row>
    <row r="21" spans="1:32" x14ac:dyDescent="0.35">
      <c r="A21">
        <v>14</v>
      </c>
      <c r="B21">
        <f t="shared" si="3"/>
        <v>613.35833333333335</v>
      </c>
      <c r="C21">
        <f t="shared" si="0"/>
        <v>34.4</v>
      </c>
      <c r="D21">
        <f t="shared" si="22"/>
        <v>22.5</v>
      </c>
      <c r="E21">
        <f t="shared" si="22"/>
        <v>0</v>
      </c>
      <c r="F21">
        <f t="shared" si="22"/>
        <v>48.125</v>
      </c>
      <c r="G21">
        <f t="shared" si="22"/>
        <v>0</v>
      </c>
      <c r="H21">
        <f t="shared" si="1"/>
        <v>8.3333333333333321</v>
      </c>
      <c r="I21">
        <f t="shared" si="22"/>
        <v>100</v>
      </c>
      <c r="J21">
        <f t="shared" si="21"/>
        <v>0</v>
      </c>
      <c r="K21">
        <f t="shared" si="21"/>
        <v>0</v>
      </c>
      <c r="L21">
        <f t="shared" si="21"/>
        <v>0</v>
      </c>
      <c r="M21">
        <f t="shared" si="1"/>
        <v>50</v>
      </c>
      <c r="N21">
        <f t="shared" si="1"/>
        <v>0</v>
      </c>
      <c r="O21">
        <f t="shared" si="21"/>
        <v>350</v>
      </c>
      <c r="P21">
        <f t="shared" si="21"/>
        <v>0</v>
      </c>
      <c r="Q21">
        <f t="shared" si="5"/>
        <v>155.15575349650661</v>
      </c>
      <c r="R21">
        <f t="shared" si="6"/>
        <v>70</v>
      </c>
      <c r="S21">
        <f t="shared" si="7"/>
        <v>9</v>
      </c>
      <c r="T21">
        <f t="shared" si="8"/>
        <v>6</v>
      </c>
      <c r="U21">
        <f t="shared" si="9"/>
        <v>0</v>
      </c>
      <c r="V21">
        <f t="shared" si="10"/>
        <v>13</v>
      </c>
      <c r="W21">
        <f t="shared" si="11"/>
        <v>0</v>
      </c>
      <c r="X21">
        <f t="shared" si="12"/>
        <v>3</v>
      </c>
      <c r="Y21">
        <f t="shared" si="13"/>
        <v>26</v>
      </c>
      <c r="Z21">
        <f t="shared" si="14"/>
        <v>0</v>
      </c>
      <c r="AA21">
        <f t="shared" si="15"/>
        <v>0</v>
      </c>
      <c r="AB21">
        <f t="shared" si="16"/>
        <v>0</v>
      </c>
      <c r="AC21">
        <f t="shared" si="17"/>
        <v>13</v>
      </c>
      <c r="AD21">
        <f t="shared" si="18"/>
        <v>0</v>
      </c>
      <c r="AE21">
        <f t="shared" si="19"/>
        <v>89</v>
      </c>
      <c r="AF21">
        <f t="shared" si="20"/>
        <v>0</v>
      </c>
    </row>
    <row r="22" spans="1:32" x14ac:dyDescent="0.35">
      <c r="A22">
        <v>15</v>
      </c>
      <c r="B22">
        <f t="shared" si="3"/>
        <v>720.25</v>
      </c>
      <c r="C22">
        <f t="shared" si="0"/>
        <v>34</v>
      </c>
      <c r="D22">
        <f t="shared" si="22"/>
        <v>18.75</v>
      </c>
      <c r="E22">
        <f t="shared" si="22"/>
        <v>50</v>
      </c>
      <c r="F22">
        <f t="shared" si="22"/>
        <v>43.75</v>
      </c>
      <c r="G22">
        <f t="shared" si="22"/>
        <v>0</v>
      </c>
      <c r="H22">
        <f t="shared" si="1"/>
        <v>0</v>
      </c>
      <c r="I22">
        <f t="shared" si="22"/>
        <v>93.75</v>
      </c>
      <c r="J22">
        <f t="shared" si="21"/>
        <v>0</v>
      </c>
      <c r="K22">
        <f t="shared" si="21"/>
        <v>40</v>
      </c>
      <c r="L22">
        <f t="shared" si="21"/>
        <v>30</v>
      </c>
      <c r="M22">
        <f t="shared" si="1"/>
        <v>60</v>
      </c>
      <c r="N22">
        <f t="shared" si="1"/>
        <v>0</v>
      </c>
      <c r="O22">
        <f t="shared" si="21"/>
        <v>350</v>
      </c>
      <c r="P22">
        <f t="shared" si="21"/>
        <v>0</v>
      </c>
      <c r="Q22">
        <f t="shared" si="5"/>
        <v>180.86062741767884</v>
      </c>
      <c r="R22">
        <f t="shared" si="6"/>
        <v>97</v>
      </c>
      <c r="S22">
        <f t="shared" si="7"/>
        <v>9</v>
      </c>
      <c r="T22">
        <f t="shared" si="8"/>
        <v>5</v>
      </c>
      <c r="U22">
        <f t="shared" si="9"/>
        <v>13</v>
      </c>
      <c r="V22">
        <f t="shared" si="10"/>
        <v>11</v>
      </c>
      <c r="W22">
        <f t="shared" si="11"/>
        <v>0</v>
      </c>
      <c r="X22">
        <f t="shared" si="12"/>
        <v>0</v>
      </c>
      <c r="Y22">
        <f t="shared" si="13"/>
        <v>24</v>
      </c>
      <c r="Z22">
        <f t="shared" si="14"/>
        <v>0</v>
      </c>
      <c r="AA22">
        <f t="shared" si="15"/>
        <v>11</v>
      </c>
      <c r="AB22">
        <f t="shared" si="16"/>
        <v>8</v>
      </c>
      <c r="AC22">
        <f t="shared" si="17"/>
        <v>16</v>
      </c>
      <c r="AD22">
        <f t="shared" si="18"/>
        <v>0</v>
      </c>
      <c r="AE22">
        <f t="shared" si="19"/>
        <v>88</v>
      </c>
      <c r="AF22">
        <f t="shared" si="20"/>
        <v>0</v>
      </c>
    </row>
    <row r="23" spans="1:32" x14ac:dyDescent="0.35">
      <c r="A23">
        <v>16</v>
      </c>
      <c r="B23">
        <f t="shared" si="3"/>
        <v>835.47500000000002</v>
      </c>
      <c r="C23">
        <f t="shared" si="0"/>
        <v>33.6</v>
      </c>
      <c r="D23">
        <f t="shared" si="22"/>
        <v>15</v>
      </c>
      <c r="E23">
        <f t="shared" si="22"/>
        <v>100</v>
      </c>
      <c r="F23">
        <f t="shared" si="22"/>
        <v>39.375</v>
      </c>
      <c r="G23">
        <f t="shared" si="22"/>
        <v>0</v>
      </c>
      <c r="H23">
        <f t="shared" si="1"/>
        <v>0</v>
      </c>
      <c r="I23">
        <f t="shared" si="22"/>
        <v>87.5</v>
      </c>
      <c r="J23">
        <f t="shared" si="21"/>
        <v>0</v>
      </c>
      <c r="K23">
        <f t="shared" si="21"/>
        <v>80</v>
      </c>
      <c r="L23">
        <f t="shared" si="21"/>
        <v>60</v>
      </c>
      <c r="M23">
        <f t="shared" si="1"/>
        <v>70</v>
      </c>
      <c r="N23">
        <f t="shared" si="1"/>
        <v>0</v>
      </c>
      <c r="O23">
        <f t="shared" si="21"/>
        <v>350</v>
      </c>
      <c r="P23">
        <f t="shared" si="21"/>
        <v>0</v>
      </c>
      <c r="Q23">
        <f t="shared" si="5"/>
        <v>210.1340674288906</v>
      </c>
      <c r="R23">
        <f t="shared" si="6"/>
        <v>127</v>
      </c>
      <c r="S23">
        <f t="shared" si="7"/>
        <v>9</v>
      </c>
      <c r="T23">
        <f t="shared" si="8"/>
        <v>4</v>
      </c>
      <c r="U23">
        <f t="shared" si="9"/>
        <v>26</v>
      </c>
      <c r="V23">
        <f t="shared" si="10"/>
        <v>10</v>
      </c>
      <c r="W23">
        <f t="shared" si="11"/>
        <v>0</v>
      </c>
      <c r="X23">
        <f t="shared" si="12"/>
        <v>0</v>
      </c>
      <c r="Y23">
        <f t="shared" si="13"/>
        <v>23</v>
      </c>
      <c r="Z23">
        <f t="shared" si="14"/>
        <v>0</v>
      </c>
      <c r="AA23">
        <f t="shared" si="15"/>
        <v>21</v>
      </c>
      <c r="AB23">
        <f t="shared" si="16"/>
        <v>16</v>
      </c>
      <c r="AC23">
        <f t="shared" si="17"/>
        <v>18</v>
      </c>
      <c r="AD23">
        <f t="shared" si="18"/>
        <v>0</v>
      </c>
      <c r="AE23">
        <f t="shared" si="19"/>
        <v>89</v>
      </c>
      <c r="AF23">
        <f t="shared" si="20"/>
        <v>0</v>
      </c>
    </row>
    <row r="24" spans="1:32" x14ac:dyDescent="0.35">
      <c r="A24">
        <v>17</v>
      </c>
      <c r="B24">
        <f t="shared" si="3"/>
        <v>950.7</v>
      </c>
      <c r="C24">
        <f t="shared" si="0"/>
        <v>33.199999999999996</v>
      </c>
      <c r="D24">
        <f t="shared" si="22"/>
        <v>11.25</v>
      </c>
      <c r="E24">
        <f t="shared" si="22"/>
        <v>150</v>
      </c>
      <c r="F24">
        <f t="shared" si="22"/>
        <v>35</v>
      </c>
      <c r="G24">
        <f t="shared" si="22"/>
        <v>0</v>
      </c>
      <c r="H24">
        <f t="shared" si="22"/>
        <v>0</v>
      </c>
      <c r="I24">
        <f t="shared" si="22"/>
        <v>81.25</v>
      </c>
      <c r="J24">
        <f t="shared" si="21"/>
        <v>0</v>
      </c>
      <c r="K24">
        <f t="shared" si="21"/>
        <v>120</v>
      </c>
      <c r="L24">
        <f t="shared" si="21"/>
        <v>90</v>
      </c>
      <c r="M24">
        <f t="shared" si="21"/>
        <v>80</v>
      </c>
      <c r="N24">
        <f t="shared" si="21"/>
        <v>0</v>
      </c>
      <c r="O24">
        <f t="shared" si="21"/>
        <v>350</v>
      </c>
      <c r="P24">
        <f t="shared" si="21"/>
        <v>0</v>
      </c>
      <c r="Q24">
        <f t="shared" si="5"/>
        <v>243.47149179120913</v>
      </c>
      <c r="R24">
        <f t="shared" si="6"/>
        <v>157</v>
      </c>
      <c r="S24">
        <f t="shared" si="7"/>
        <v>9</v>
      </c>
      <c r="T24">
        <f t="shared" si="8"/>
        <v>3</v>
      </c>
      <c r="U24">
        <f t="shared" si="9"/>
        <v>39</v>
      </c>
      <c r="V24">
        <f t="shared" si="10"/>
        <v>9</v>
      </c>
      <c r="W24">
        <f t="shared" si="11"/>
        <v>0</v>
      </c>
      <c r="X24">
        <f t="shared" si="12"/>
        <v>0</v>
      </c>
      <c r="Y24">
        <f t="shared" si="13"/>
        <v>21</v>
      </c>
      <c r="Z24">
        <f t="shared" si="14"/>
        <v>0</v>
      </c>
      <c r="AA24">
        <f t="shared" si="15"/>
        <v>31</v>
      </c>
      <c r="AB24">
        <f t="shared" si="16"/>
        <v>24</v>
      </c>
      <c r="AC24">
        <f t="shared" si="17"/>
        <v>21</v>
      </c>
      <c r="AD24">
        <f t="shared" si="18"/>
        <v>0</v>
      </c>
      <c r="AE24">
        <f t="shared" si="19"/>
        <v>90</v>
      </c>
      <c r="AF24">
        <f t="shared" si="20"/>
        <v>0</v>
      </c>
    </row>
    <row r="25" spans="1:32" x14ac:dyDescent="0.35">
      <c r="A25">
        <v>18</v>
      </c>
      <c r="B25">
        <f t="shared" si="3"/>
        <v>1065.925</v>
      </c>
      <c r="C25">
        <f t="shared" si="0"/>
        <v>32.799999999999997</v>
      </c>
      <c r="D25">
        <f t="shared" si="22"/>
        <v>7.5</v>
      </c>
      <c r="E25">
        <f t="shared" si="22"/>
        <v>200</v>
      </c>
      <c r="F25">
        <f t="shared" si="22"/>
        <v>30.625</v>
      </c>
      <c r="G25">
        <f t="shared" si="22"/>
        <v>0</v>
      </c>
      <c r="H25">
        <f t="shared" si="22"/>
        <v>0</v>
      </c>
      <c r="I25">
        <f t="shared" si="22"/>
        <v>75</v>
      </c>
      <c r="J25">
        <f t="shared" si="21"/>
        <v>0</v>
      </c>
      <c r="K25">
        <f t="shared" si="21"/>
        <v>160</v>
      </c>
      <c r="L25">
        <f t="shared" si="21"/>
        <v>120</v>
      </c>
      <c r="M25">
        <f t="shared" si="21"/>
        <v>90</v>
      </c>
      <c r="N25">
        <f t="shared" si="21"/>
        <v>0</v>
      </c>
      <c r="O25">
        <f t="shared" si="21"/>
        <v>350</v>
      </c>
      <c r="P25">
        <f t="shared" si="21"/>
        <v>0</v>
      </c>
      <c r="Q25">
        <f t="shared" si="5"/>
        <v>281.43709688195531</v>
      </c>
      <c r="R25">
        <f t="shared" si="6"/>
        <v>192</v>
      </c>
      <c r="S25">
        <f t="shared" si="7"/>
        <v>9</v>
      </c>
      <c r="T25">
        <f t="shared" si="8"/>
        <v>2</v>
      </c>
      <c r="U25">
        <f t="shared" si="9"/>
        <v>53</v>
      </c>
      <c r="V25">
        <f t="shared" si="10"/>
        <v>9</v>
      </c>
      <c r="W25">
        <f t="shared" si="11"/>
        <v>0</v>
      </c>
      <c r="X25">
        <f t="shared" si="12"/>
        <v>0</v>
      </c>
      <c r="Y25">
        <f t="shared" si="13"/>
        <v>20</v>
      </c>
      <c r="Z25">
        <f t="shared" si="14"/>
        <v>0</v>
      </c>
      <c r="AA25">
        <f t="shared" si="15"/>
        <v>43</v>
      </c>
      <c r="AB25">
        <f t="shared" si="16"/>
        <v>32</v>
      </c>
      <c r="AC25">
        <f t="shared" si="17"/>
        <v>24</v>
      </c>
      <c r="AD25">
        <f t="shared" si="18"/>
        <v>0</v>
      </c>
      <c r="AE25">
        <f t="shared" si="19"/>
        <v>93</v>
      </c>
      <c r="AF25">
        <f t="shared" si="20"/>
        <v>0</v>
      </c>
    </row>
    <row r="26" spans="1:32" x14ac:dyDescent="0.35">
      <c r="A26">
        <v>19</v>
      </c>
      <c r="B26">
        <f t="shared" si="3"/>
        <v>1181.1500000000001</v>
      </c>
      <c r="C26">
        <f t="shared" si="0"/>
        <v>32.400000000000006</v>
      </c>
      <c r="D26">
        <f t="shared" si="22"/>
        <v>3.75</v>
      </c>
      <c r="E26">
        <f t="shared" si="22"/>
        <v>250</v>
      </c>
      <c r="F26">
        <f t="shared" si="22"/>
        <v>26.25</v>
      </c>
      <c r="G26">
        <f t="shared" si="22"/>
        <v>0</v>
      </c>
      <c r="H26">
        <f t="shared" si="22"/>
        <v>0</v>
      </c>
      <c r="I26">
        <f t="shared" si="22"/>
        <v>68.75</v>
      </c>
      <c r="J26">
        <f t="shared" si="21"/>
        <v>0</v>
      </c>
      <c r="K26">
        <f t="shared" si="21"/>
        <v>200</v>
      </c>
      <c r="L26">
        <f t="shared" si="21"/>
        <v>150</v>
      </c>
      <c r="M26">
        <f t="shared" si="21"/>
        <v>100</v>
      </c>
      <c r="N26">
        <f t="shared" si="21"/>
        <v>0</v>
      </c>
      <c r="O26">
        <f t="shared" si="21"/>
        <v>350</v>
      </c>
      <c r="P26">
        <f t="shared" si="21"/>
        <v>0</v>
      </c>
      <c r="Q26">
        <f t="shared" si="5"/>
        <v>324.67340554939091</v>
      </c>
      <c r="R26">
        <f t="shared" si="6"/>
        <v>232</v>
      </c>
      <c r="S26">
        <f t="shared" si="7"/>
        <v>9</v>
      </c>
      <c r="T26">
        <f t="shared" si="8"/>
        <v>2</v>
      </c>
      <c r="U26">
        <f t="shared" si="9"/>
        <v>69</v>
      </c>
      <c r="V26">
        <f t="shared" si="10"/>
        <v>8</v>
      </c>
      <c r="W26">
        <f t="shared" si="11"/>
        <v>0</v>
      </c>
      <c r="X26">
        <f t="shared" si="12"/>
        <v>0</v>
      </c>
      <c r="Y26">
        <f t="shared" si="13"/>
        <v>19</v>
      </c>
      <c r="Z26">
        <f t="shared" si="14"/>
        <v>0</v>
      </c>
      <c r="AA26">
        <f t="shared" si="15"/>
        <v>55</v>
      </c>
      <c r="AB26">
        <f t="shared" si="16"/>
        <v>42</v>
      </c>
      <c r="AC26">
        <f t="shared" si="17"/>
        <v>28</v>
      </c>
      <c r="AD26">
        <f t="shared" si="18"/>
        <v>0</v>
      </c>
      <c r="AE26">
        <f t="shared" si="19"/>
        <v>97</v>
      </c>
      <c r="AF26">
        <f t="shared" si="20"/>
        <v>0</v>
      </c>
    </row>
    <row r="27" spans="1:32" x14ac:dyDescent="0.35">
      <c r="A27">
        <v>20</v>
      </c>
      <c r="B27">
        <f t="shared" si="3"/>
        <v>1272.6712962962963</v>
      </c>
      <c r="C27">
        <f t="shared" si="0"/>
        <v>32</v>
      </c>
      <c r="D27">
        <f t="shared" si="22"/>
        <v>0</v>
      </c>
      <c r="E27">
        <f t="shared" si="22"/>
        <v>250</v>
      </c>
      <c r="F27">
        <f t="shared" si="22"/>
        <v>21.875</v>
      </c>
      <c r="G27">
        <f t="shared" si="22"/>
        <v>60</v>
      </c>
      <c r="H27">
        <f t="shared" si="22"/>
        <v>0</v>
      </c>
      <c r="I27">
        <f t="shared" si="22"/>
        <v>62.5</v>
      </c>
      <c r="J27">
        <f t="shared" si="21"/>
        <v>0</v>
      </c>
      <c r="K27">
        <f t="shared" si="21"/>
        <v>197.53086419753086</v>
      </c>
      <c r="L27">
        <f t="shared" si="21"/>
        <v>180</v>
      </c>
      <c r="M27">
        <f t="shared" si="21"/>
        <v>98.76543209876543</v>
      </c>
      <c r="N27">
        <f t="shared" si="21"/>
        <v>20</v>
      </c>
      <c r="O27">
        <f t="shared" si="21"/>
        <v>350</v>
      </c>
      <c r="P27">
        <f t="shared" si="21"/>
        <v>0</v>
      </c>
      <c r="Q27">
        <f t="shared" si="5"/>
        <v>373.91214105005076</v>
      </c>
      <c r="R27">
        <f t="shared" si="6"/>
        <v>270</v>
      </c>
      <c r="S27">
        <f t="shared" si="7"/>
        <v>10</v>
      </c>
      <c r="T27">
        <f t="shared" si="8"/>
        <v>0</v>
      </c>
      <c r="U27">
        <f t="shared" si="9"/>
        <v>74</v>
      </c>
      <c r="V27">
        <f t="shared" si="10"/>
        <v>7</v>
      </c>
      <c r="W27">
        <f t="shared" si="11"/>
        <v>18</v>
      </c>
      <c r="X27">
        <f t="shared" si="12"/>
        <v>0</v>
      </c>
      <c r="Y27">
        <f t="shared" si="13"/>
        <v>19</v>
      </c>
      <c r="Z27">
        <f t="shared" si="14"/>
        <v>0</v>
      </c>
      <c r="AA27">
        <f t="shared" si="15"/>
        <v>59</v>
      </c>
      <c r="AB27">
        <f t="shared" si="16"/>
        <v>53</v>
      </c>
      <c r="AC27">
        <f t="shared" si="17"/>
        <v>30</v>
      </c>
      <c r="AD27">
        <f t="shared" si="18"/>
        <v>6</v>
      </c>
      <c r="AE27">
        <f t="shared" si="19"/>
        <v>103</v>
      </c>
      <c r="AF27">
        <f t="shared" si="20"/>
        <v>0</v>
      </c>
    </row>
    <row r="28" spans="1:32" x14ac:dyDescent="0.35">
      <c r="A28">
        <v>21</v>
      </c>
      <c r="B28">
        <f t="shared" si="3"/>
        <v>1367.9425925925925</v>
      </c>
      <c r="C28">
        <f t="shared" si="0"/>
        <v>31.6</v>
      </c>
      <c r="D28">
        <f t="shared" si="22"/>
        <v>0</v>
      </c>
      <c r="E28">
        <f t="shared" si="22"/>
        <v>250</v>
      </c>
      <c r="F28">
        <f t="shared" si="22"/>
        <v>17.5</v>
      </c>
      <c r="G28">
        <f t="shared" si="22"/>
        <v>120</v>
      </c>
      <c r="H28">
        <f t="shared" si="22"/>
        <v>0</v>
      </c>
      <c r="I28">
        <f t="shared" si="22"/>
        <v>56.25</v>
      </c>
      <c r="J28">
        <f t="shared" si="21"/>
        <v>0</v>
      </c>
      <c r="K28">
        <f t="shared" si="21"/>
        <v>195.06172839506172</v>
      </c>
      <c r="L28">
        <f t="shared" si="21"/>
        <v>210.00000000000003</v>
      </c>
      <c r="M28">
        <f t="shared" si="21"/>
        <v>97.53086419753086</v>
      </c>
      <c r="N28">
        <f t="shared" si="21"/>
        <v>40</v>
      </c>
      <c r="O28">
        <f t="shared" si="21"/>
        <v>350</v>
      </c>
      <c r="P28">
        <f t="shared" si="21"/>
        <v>0</v>
      </c>
      <c r="Q28">
        <f t="shared" si="5"/>
        <v>429.98661059721587</v>
      </c>
      <c r="R28">
        <f t="shared" si="6"/>
        <v>311</v>
      </c>
      <c r="S28">
        <f t="shared" si="7"/>
        <v>10</v>
      </c>
      <c r="T28">
        <f t="shared" si="8"/>
        <v>0</v>
      </c>
      <c r="U28">
        <f t="shared" si="9"/>
        <v>79</v>
      </c>
      <c r="V28">
        <f t="shared" si="10"/>
        <v>6</v>
      </c>
      <c r="W28">
        <f t="shared" si="11"/>
        <v>38</v>
      </c>
      <c r="X28">
        <f t="shared" si="12"/>
        <v>0</v>
      </c>
      <c r="Y28">
        <f t="shared" si="13"/>
        <v>18</v>
      </c>
      <c r="Z28">
        <f t="shared" si="14"/>
        <v>0</v>
      </c>
      <c r="AA28">
        <f t="shared" si="15"/>
        <v>62</v>
      </c>
      <c r="AB28">
        <f t="shared" si="16"/>
        <v>67</v>
      </c>
      <c r="AC28">
        <f t="shared" si="17"/>
        <v>31</v>
      </c>
      <c r="AD28">
        <f t="shared" si="18"/>
        <v>13</v>
      </c>
      <c r="AE28">
        <f t="shared" si="19"/>
        <v>111</v>
      </c>
      <c r="AF28">
        <f t="shared" si="20"/>
        <v>0</v>
      </c>
    </row>
    <row r="29" spans="1:32" x14ac:dyDescent="0.35">
      <c r="A29">
        <v>22</v>
      </c>
      <c r="B29">
        <f t="shared" si="3"/>
        <v>1463.213888888889</v>
      </c>
      <c r="C29">
        <f t="shared" si="0"/>
        <v>31.200000000000003</v>
      </c>
      <c r="D29">
        <f t="shared" si="22"/>
        <v>0</v>
      </c>
      <c r="E29">
        <f t="shared" si="22"/>
        <v>250</v>
      </c>
      <c r="F29">
        <f t="shared" si="22"/>
        <v>13.125</v>
      </c>
      <c r="G29">
        <f t="shared" si="22"/>
        <v>180</v>
      </c>
      <c r="H29">
        <f t="shared" si="22"/>
        <v>0</v>
      </c>
      <c r="I29">
        <f t="shared" si="22"/>
        <v>50</v>
      </c>
      <c r="J29">
        <f t="shared" si="21"/>
        <v>0</v>
      </c>
      <c r="K29">
        <f t="shared" si="21"/>
        <v>192.59259259259258</v>
      </c>
      <c r="L29">
        <f t="shared" si="21"/>
        <v>240</v>
      </c>
      <c r="M29">
        <f t="shared" ref="M29:N92" si="23">IF(OR($A29&lt;M$1,$A29&gt;M$5),0,IF(AND($A29&gt;=M$1,$A29&lt;M$2),($A29+1-M$1)/(M$2-M$1)*M$3,IF(AND($A29&gt;=M$4,$A29&lt;=M$5),(M$5-$A29)/(M$5-M$4+1)*M$3,M$3)))</f>
        <v>96.296296296296291</v>
      </c>
      <c r="N29">
        <f t="shared" si="23"/>
        <v>60</v>
      </c>
      <c r="O29">
        <f t="shared" si="21"/>
        <v>350</v>
      </c>
      <c r="P29">
        <f t="shared" si="21"/>
        <v>0</v>
      </c>
      <c r="Q29">
        <f t="shared" si="5"/>
        <v>493.84580809739987</v>
      </c>
      <c r="R29">
        <f t="shared" si="6"/>
        <v>360</v>
      </c>
      <c r="S29">
        <f t="shared" si="7"/>
        <v>11</v>
      </c>
      <c r="T29">
        <f t="shared" si="8"/>
        <v>0</v>
      </c>
      <c r="U29">
        <f t="shared" si="9"/>
        <v>85</v>
      </c>
      <c r="V29">
        <f t="shared" si="10"/>
        <v>5</v>
      </c>
      <c r="W29">
        <f t="shared" si="11"/>
        <v>61</v>
      </c>
      <c r="X29">
        <f t="shared" si="12"/>
        <v>0</v>
      </c>
      <c r="Y29">
        <f t="shared" si="13"/>
        <v>17</v>
      </c>
      <c r="Z29">
        <f t="shared" si="14"/>
        <v>0</v>
      </c>
      <c r="AA29">
        <f t="shared" si="15"/>
        <v>66</v>
      </c>
      <c r="AB29">
        <f t="shared" si="16"/>
        <v>82</v>
      </c>
      <c r="AC29">
        <f t="shared" si="17"/>
        <v>33</v>
      </c>
      <c r="AD29">
        <f t="shared" si="18"/>
        <v>21</v>
      </c>
      <c r="AE29">
        <f t="shared" si="19"/>
        <v>119</v>
      </c>
      <c r="AF29">
        <f t="shared" si="20"/>
        <v>0</v>
      </c>
    </row>
    <row r="30" spans="1:32" x14ac:dyDescent="0.35">
      <c r="A30">
        <v>23</v>
      </c>
      <c r="B30">
        <f t="shared" si="3"/>
        <v>1558.4851851851852</v>
      </c>
      <c r="C30">
        <f t="shared" si="0"/>
        <v>30.8</v>
      </c>
      <c r="D30">
        <f t="shared" si="22"/>
        <v>0</v>
      </c>
      <c r="E30">
        <f t="shared" si="22"/>
        <v>250</v>
      </c>
      <c r="F30">
        <f t="shared" si="22"/>
        <v>8.75</v>
      </c>
      <c r="G30">
        <f t="shared" si="22"/>
        <v>240</v>
      </c>
      <c r="H30">
        <f t="shared" si="22"/>
        <v>0</v>
      </c>
      <c r="I30">
        <f t="shared" si="22"/>
        <v>43.75</v>
      </c>
      <c r="J30">
        <f t="shared" si="21"/>
        <v>0</v>
      </c>
      <c r="K30">
        <f t="shared" si="21"/>
        <v>190.12345679012347</v>
      </c>
      <c r="L30">
        <f t="shared" si="21"/>
        <v>270</v>
      </c>
      <c r="M30">
        <f t="shared" si="23"/>
        <v>95.061728395061735</v>
      </c>
      <c r="N30">
        <f t="shared" si="23"/>
        <v>80</v>
      </c>
      <c r="O30">
        <f t="shared" si="21"/>
        <v>350</v>
      </c>
      <c r="P30">
        <f t="shared" si="21"/>
        <v>0</v>
      </c>
      <c r="Q30">
        <f t="shared" si="5"/>
        <v>566.57047474694184</v>
      </c>
      <c r="R30">
        <f t="shared" si="6"/>
        <v>415</v>
      </c>
      <c r="S30">
        <f t="shared" si="7"/>
        <v>12</v>
      </c>
      <c r="T30">
        <f t="shared" si="8"/>
        <v>0</v>
      </c>
      <c r="U30">
        <f t="shared" si="9"/>
        <v>91</v>
      </c>
      <c r="V30">
        <f t="shared" si="10"/>
        <v>4</v>
      </c>
      <c r="W30">
        <f t="shared" si="11"/>
        <v>88</v>
      </c>
      <c r="X30">
        <f t="shared" si="12"/>
        <v>0</v>
      </c>
      <c r="Y30">
        <f t="shared" si="13"/>
        <v>16</v>
      </c>
      <c r="Z30">
        <f t="shared" si="14"/>
        <v>0</v>
      </c>
      <c r="AA30">
        <f t="shared" si="15"/>
        <v>70</v>
      </c>
      <c r="AB30">
        <f t="shared" si="16"/>
        <v>99</v>
      </c>
      <c r="AC30">
        <f t="shared" si="17"/>
        <v>35</v>
      </c>
      <c r="AD30">
        <f t="shared" si="18"/>
        <v>30</v>
      </c>
      <c r="AE30">
        <f t="shared" si="19"/>
        <v>128</v>
      </c>
      <c r="AF30">
        <f t="shared" si="20"/>
        <v>0</v>
      </c>
    </row>
    <row r="31" spans="1:32" x14ac:dyDescent="0.35">
      <c r="A31">
        <v>24</v>
      </c>
      <c r="B31">
        <f t="shared" si="3"/>
        <v>1653.7564814814814</v>
      </c>
      <c r="C31">
        <f t="shared" si="0"/>
        <v>30.4</v>
      </c>
      <c r="D31">
        <f t="shared" si="22"/>
        <v>0</v>
      </c>
      <c r="E31">
        <f t="shared" si="22"/>
        <v>250</v>
      </c>
      <c r="F31">
        <f t="shared" si="22"/>
        <v>4.375</v>
      </c>
      <c r="G31">
        <f t="shared" si="22"/>
        <v>300</v>
      </c>
      <c r="H31">
        <f t="shared" si="22"/>
        <v>0</v>
      </c>
      <c r="I31">
        <f t="shared" si="22"/>
        <v>37.5</v>
      </c>
      <c r="J31">
        <f t="shared" si="21"/>
        <v>0</v>
      </c>
      <c r="K31">
        <f t="shared" si="21"/>
        <v>187.6543209876543</v>
      </c>
      <c r="L31">
        <f t="shared" si="21"/>
        <v>300</v>
      </c>
      <c r="M31">
        <f t="shared" si="23"/>
        <v>93.827160493827151</v>
      </c>
      <c r="N31">
        <f t="shared" si="23"/>
        <v>100</v>
      </c>
      <c r="O31">
        <f t="shared" si="21"/>
        <v>350</v>
      </c>
      <c r="P31">
        <f t="shared" si="21"/>
        <v>0</v>
      </c>
      <c r="Q31">
        <f t="shared" si="5"/>
        <v>649.39138929526189</v>
      </c>
      <c r="R31">
        <f t="shared" si="6"/>
        <v>475</v>
      </c>
      <c r="S31">
        <f t="shared" si="7"/>
        <v>12</v>
      </c>
      <c r="T31">
        <f t="shared" si="8"/>
        <v>0</v>
      </c>
      <c r="U31">
        <f t="shared" si="9"/>
        <v>99</v>
      </c>
      <c r="V31">
        <f t="shared" si="10"/>
        <v>2</v>
      </c>
      <c r="W31">
        <f t="shared" si="11"/>
        <v>118</v>
      </c>
      <c r="X31">
        <f t="shared" si="12"/>
        <v>0</v>
      </c>
      <c r="Y31">
        <f t="shared" si="13"/>
        <v>15</v>
      </c>
      <c r="Z31">
        <f t="shared" si="14"/>
        <v>0</v>
      </c>
      <c r="AA31">
        <f t="shared" si="15"/>
        <v>74</v>
      </c>
      <c r="AB31">
        <f t="shared" si="16"/>
        <v>118</v>
      </c>
      <c r="AC31">
        <f t="shared" si="17"/>
        <v>37</v>
      </c>
      <c r="AD31">
        <f t="shared" si="18"/>
        <v>40</v>
      </c>
      <c r="AE31">
        <f t="shared" si="19"/>
        <v>138</v>
      </c>
      <c r="AF31">
        <f t="shared" si="20"/>
        <v>0</v>
      </c>
    </row>
    <row r="32" spans="1:32" x14ac:dyDescent="0.35">
      <c r="A32">
        <v>25</v>
      </c>
      <c r="B32">
        <f t="shared" si="3"/>
        <v>1739.0277777777778</v>
      </c>
      <c r="C32">
        <f t="shared" si="0"/>
        <v>30</v>
      </c>
      <c r="D32">
        <f t="shared" si="22"/>
        <v>0</v>
      </c>
      <c r="E32">
        <f t="shared" si="22"/>
        <v>250</v>
      </c>
      <c r="F32">
        <f t="shared" si="22"/>
        <v>0</v>
      </c>
      <c r="G32">
        <f t="shared" si="22"/>
        <v>300</v>
      </c>
      <c r="H32">
        <f t="shared" si="22"/>
        <v>0</v>
      </c>
      <c r="I32">
        <f t="shared" si="22"/>
        <v>31.25</v>
      </c>
      <c r="J32">
        <f t="shared" si="21"/>
        <v>50</v>
      </c>
      <c r="K32">
        <f t="shared" si="21"/>
        <v>185.18518518518519</v>
      </c>
      <c r="L32">
        <f t="shared" si="21"/>
        <v>330</v>
      </c>
      <c r="M32">
        <f t="shared" si="23"/>
        <v>92.592592592592595</v>
      </c>
      <c r="N32">
        <f t="shared" si="23"/>
        <v>120</v>
      </c>
      <c r="O32">
        <f t="shared" si="21"/>
        <v>350</v>
      </c>
      <c r="P32">
        <f t="shared" si="21"/>
        <v>0</v>
      </c>
      <c r="Q32">
        <f t="shared" si="5"/>
        <v>743.71019751579183</v>
      </c>
      <c r="R32">
        <f t="shared" si="6"/>
        <v>547</v>
      </c>
      <c r="S32">
        <f t="shared" si="7"/>
        <v>13</v>
      </c>
      <c r="T32">
        <f t="shared" si="8"/>
        <v>0</v>
      </c>
      <c r="U32">
        <f t="shared" si="9"/>
        <v>107</v>
      </c>
      <c r="V32">
        <f t="shared" si="10"/>
        <v>0</v>
      </c>
      <c r="W32">
        <f t="shared" si="11"/>
        <v>129</v>
      </c>
      <c r="X32">
        <f t="shared" si="12"/>
        <v>0</v>
      </c>
      <c r="Y32">
        <f t="shared" si="13"/>
        <v>14</v>
      </c>
      <c r="Z32">
        <f t="shared" si="14"/>
        <v>22</v>
      </c>
      <c r="AA32">
        <f t="shared" si="15"/>
        <v>80</v>
      </c>
      <c r="AB32">
        <f t="shared" si="16"/>
        <v>142</v>
      </c>
      <c r="AC32">
        <f t="shared" si="17"/>
        <v>40</v>
      </c>
      <c r="AD32">
        <f t="shared" si="18"/>
        <v>52</v>
      </c>
      <c r="AE32">
        <f t="shared" si="19"/>
        <v>150</v>
      </c>
      <c r="AF32">
        <f t="shared" si="20"/>
        <v>0</v>
      </c>
    </row>
    <row r="33" spans="1:32" x14ac:dyDescent="0.35">
      <c r="A33">
        <v>26</v>
      </c>
      <c r="B33">
        <f t="shared" si="3"/>
        <v>1828.674074074074</v>
      </c>
      <c r="C33">
        <f t="shared" si="0"/>
        <v>29.6</v>
      </c>
      <c r="D33">
        <f t="shared" si="22"/>
        <v>0</v>
      </c>
      <c r="E33">
        <f t="shared" si="22"/>
        <v>250</v>
      </c>
      <c r="F33">
        <f t="shared" si="22"/>
        <v>0</v>
      </c>
      <c r="G33">
        <f t="shared" si="22"/>
        <v>300</v>
      </c>
      <c r="H33">
        <f t="shared" si="22"/>
        <v>0</v>
      </c>
      <c r="I33">
        <f t="shared" si="22"/>
        <v>25</v>
      </c>
      <c r="J33">
        <f t="shared" si="21"/>
        <v>100</v>
      </c>
      <c r="K33">
        <f t="shared" si="21"/>
        <v>182.71604938271605</v>
      </c>
      <c r="L33">
        <f t="shared" si="21"/>
        <v>360</v>
      </c>
      <c r="M33">
        <f t="shared" si="23"/>
        <v>91.358024691358025</v>
      </c>
      <c r="N33">
        <f t="shared" si="23"/>
        <v>140</v>
      </c>
      <c r="O33">
        <f t="shared" si="21"/>
        <v>350</v>
      </c>
      <c r="P33">
        <f t="shared" si="21"/>
        <v>0</v>
      </c>
      <c r="Q33">
        <f t="shared" si="5"/>
        <v>851.12313339868297</v>
      </c>
      <c r="R33">
        <f t="shared" si="6"/>
        <v>627</v>
      </c>
      <c r="S33">
        <f t="shared" si="7"/>
        <v>14</v>
      </c>
      <c r="T33">
        <f t="shared" si="8"/>
        <v>0</v>
      </c>
      <c r="U33">
        <f t="shared" si="9"/>
        <v>117</v>
      </c>
      <c r="V33">
        <f t="shared" si="10"/>
        <v>0</v>
      </c>
      <c r="W33">
        <f t="shared" si="11"/>
        <v>140</v>
      </c>
      <c r="X33">
        <f t="shared" si="12"/>
        <v>0</v>
      </c>
      <c r="Y33">
        <f t="shared" si="13"/>
        <v>12</v>
      </c>
      <c r="Z33">
        <f t="shared" si="14"/>
        <v>47</v>
      </c>
      <c r="AA33">
        <f t="shared" si="15"/>
        <v>86</v>
      </c>
      <c r="AB33">
        <f t="shared" si="16"/>
        <v>168</v>
      </c>
      <c r="AC33">
        <f t="shared" si="17"/>
        <v>43</v>
      </c>
      <c r="AD33">
        <f t="shared" si="18"/>
        <v>66</v>
      </c>
      <c r="AE33">
        <f t="shared" si="19"/>
        <v>163</v>
      </c>
      <c r="AF33">
        <f t="shared" si="20"/>
        <v>0</v>
      </c>
    </row>
    <row r="34" spans="1:32" x14ac:dyDescent="0.35">
      <c r="A34">
        <v>27</v>
      </c>
      <c r="B34">
        <f t="shared" si="3"/>
        <v>1918.3203703703705</v>
      </c>
      <c r="C34">
        <f t="shared" si="0"/>
        <v>29.2</v>
      </c>
      <c r="D34">
        <f t="shared" si="22"/>
        <v>0</v>
      </c>
      <c r="E34">
        <f t="shared" si="22"/>
        <v>250</v>
      </c>
      <c r="F34">
        <f t="shared" si="22"/>
        <v>0</v>
      </c>
      <c r="G34">
        <f t="shared" si="22"/>
        <v>300</v>
      </c>
      <c r="H34">
        <f t="shared" si="22"/>
        <v>0</v>
      </c>
      <c r="I34">
        <f t="shared" si="22"/>
        <v>18.75</v>
      </c>
      <c r="J34">
        <f t="shared" si="21"/>
        <v>150</v>
      </c>
      <c r="K34">
        <f t="shared" si="21"/>
        <v>180.24691358024691</v>
      </c>
      <c r="L34">
        <f t="shared" si="21"/>
        <v>390</v>
      </c>
      <c r="M34">
        <f t="shared" si="23"/>
        <v>90.123456790123456</v>
      </c>
      <c r="N34">
        <f t="shared" si="23"/>
        <v>160</v>
      </c>
      <c r="O34">
        <f t="shared" si="21"/>
        <v>350</v>
      </c>
      <c r="P34">
        <f t="shared" si="21"/>
        <v>0</v>
      </c>
      <c r="Q34">
        <f t="shared" si="5"/>
        <v>973.44803351834764</v>
      </c>
      <c r="R34">
        <f t="shared" si="6"/>
        <v>718</v>
      </c>
      <c r="S34">
        <f t="shared" si="7"/>
        <v>15</v>
      </c>
      <c r="T34">
        <f t="shared" si="8"/>
        <v>0</v>
      </c>
      <c r="U34">
        <f t="shared" si="9"/>
        <v>127</v>
      </c>
      <c r="V34">
        <f t="shared" si="10"/>
        <v>0</v>
      </c>
      <c r="W34">
        <f t="shared" si="11"/>
        <v>153</v>
      </c>
      <c r="X34">
        <f t="shared" si="12"/>
        <v>0</v>
      </c>
      <c r="Y34">
        <f t="shared" si="13"/>
        <v>10</v>
      </c>
      <c r="Z34">
        <f t="shared" si="14"/>
        <v>77</v>
      </c>
      <c r="AA34">
        <f t="shared" si="15"/>
        <v>92</v>
      </c>
      <c r="AB34">
        <f t="shared" si="16"/>
        <v>198</v>
      </c>
      <c r="AC34">
        <f t="shared" si="17"/>
        <v>46</v>
      </c>
      <c r="AD34">
        <f t="shared" si="18"/>
        <v>82</v>
      </c>
      <c r="AE34">
        <f t="shared" si="19"/>
        <v>178</v>
      </c>
      <c r="AF34">
        <f t="shared" si="20"/>
        <v>0</v>
      </c>
    </row>
    <row r="35" spans="1:32" x14ac:dyDescent="0.35">
      <c r="A35">
        <v>28</v>
      </c>
      <c r="B35">
        <f t="shared" si="3"/>
        <v>2007.9666666666667</v>
      </c>
      <c r="C35">
        <f t="shared" si="0"/>
        <v>28.799999999999997</v>
      </c>
      <c r="D35">
        <f t="shared" si="22"/>
        <v>0</v>
      </c>
      <c r="E35">
        <f t="shared" si="22"/>
        <v>250</v>
      </c>
      <c r="F35">
        <f t="shared" si="22"/>
        <v>0</v>
      </c>
      <c r="G35">
        <f t="shared" si="22"/>
        <v>300</v>
      </c>
      <c r="H35">
        <f t="shared" si="22"/>
        <v>0</v>
      </c>
      <c r="I35">
        <f t="shared" si="22"/>
        <v>12.5</v>
      </c>
      <c r="J35">
        <f t="shared" si="21"/>
        <v>200</v>
      </c>
      <c r="K35">
        <f t="shared" si="21"/>
        <v>177.77777777777777</v>
      </c>
      <c r="L35">
        <f t="shared" si="21"/>
        <v>420.00000000000006</v>
      </c>
      <c r="M35">
        <f t="shared" si="23"/>
        <v>88.888888888888886</v>
      </c>
      <c r="N35">
        <f t="shared" si="23"/>
        <v>180</v>
      </c>
      <c r="O35">
        <f t="shared" si="21"/>
        <v>350</v>
      </c>
      <c r="P35">
        <f t="shared" si="21"/>
        <v>0</v>
      </c>
      <c r="Q35">
        <f t="shared" si="5"/>
        <v>1112.7551017619705</v>
      </c>
      <c r="R35">
        <f t="shared" si="6"/>
        <v>822</v>
      </c>
      <c r="S35">
        <f t="shared" si="7"/>
        <v>16</v>
      </c>
      <c r="T35">
        <f t="shared" si="8"/>
        <v>0</v>
      </c>
      <c r="U35">
        <f t="shared" si="9"/>
        <v>139</v>
      </c>
      <c r="V35">
        <f t="shared" si="10"/>
        <v>0</v>
      </c>
      <c r="W35">
        <f t="shared" si="11"/>
        <v>167</v>
      </c>
      <c r="X35">
        <f t="shared" si="12"/>
        <v>0</v>
      </c>
      <c r="Y35">
        <f t="shared" si="13"/>
        <v>7</v>
      </c>
      <c r="Z35">
        <f t="shared" si="14"/>
        <v>111</v>
      </c>
      <c r="AA35">
        <f t="shared" si="15"/>
        <v>99</v>
      </c>
      <c r="AB35">
        <f t="shared" si="16"/>
        <v>233</v>
      </c>
      <c r="AC35">
        <f t="shared" si="17"/>
        <v>50</v>
      </c>
      <c r="AD35">
        <f t="shared" si="18"/>
        <v>100</v>
      </c>
      <c r="AE35">
        <f t="shared" si="19"/>
        <v>194</v>
      </c>
      <c r="AF35">
        <f t="shared" si="20"/>
        <v>0</v>
      </c>
    </row>
    <row r="36" spans="1:32" x14ac:dyDescent="0.35">
      <c r="A36">
        <v>29</v>
      </c>
      <c r="B36">
        <f t="shared" si="3"/>
        <v>2097.6129629629631</v>
      </c>
      <c r="C36">
        <f t="shared" si="0"/>
        <v>28.4</v>
      </c>
      <c r="D36">
        <f t="shared" ref="D36:I51" si="24">IF(OR($A36&lt;D$1,$A36&gt;D$5),0,IF(AND($A36&gt;=D$1,$A36&lt;D$2),($A36+1-D$1)/(D$2-D$1)*D$3,IF(AND($A36&gt;=D$4,$A36&lt;=D$5),(D$5-$A36)/(D$5-D$4+1)*D$3,D$3)))</f>
        <v>0</v>
      </c>
      <c r="E36">
        <f t="shared" si="24"/>
        <v>250</v>
      </c>
      <c r="F36">
        <f t="shared" si="24"/>
        <v>0</v>
      </c>
      <c r="G36">
        <f t="shared" si="24"/>
        <v>300</v>
      </c>
      <c r="H36">
        <f t="shared" si="24"/>
        <v>0</v>
      </c>
      <c r="I36">
        <f t="shared" si="24"/>
        <v>6.25</v>
      </c>
      <c r="J36">
        <f t="shared" si="21"/>
        <v>250</v>
      </c>
      <c r="K36">
        <f t="shared" si="21"/>
        <v>175.30864197530863</v>
      </c>
      <c r="L36">
        <f t="shared" si="21"/>
        <v>450</v>
      </c>
      <c r="M36">
        <f t="shared" si="23"/>
        <v>87.654320987654316</v>
      </c>
      <c r="N36">
        <f t="shared" si="23"/>
        <v>200</v>
      </c>
      <c r="O36">
        <f t="shared" si="21"/>
        <v>350</v>
      </c>
      <c r="P36">
        <f t="shared" si="21"/>
        <v>0</v>
      </c>
      <c r="Q36">
        <f t="shared" si="5"/>
        <v>1271.4019450755486</v>
      </c>
      <c r="R36">
        <f t="shared" si="6"/>
        <v>942</v>
      </c>
      <c r="S36">
        <f t="shared" si="7"/>
        <v>18</v>
      </c>
      <c r="T36">
        <f t="shared" si="8"/>
        <v>0</v>
      </c>
      <c r="U36">
        <f t="shared" si="9"/>
        <v>152</v>
      </c>
      <c r="V36">
        <f t="shared" si="10"/>
        <v>0</v>
      </c>
      <c r="W36">
        <f t="shared" si="11"/>
        <v>182</v>
      </c>
      <c r="X36">
        <f t="shared" si="12"/>
        <v>0</v>
      </c>
      <c r="Y36">
        <f t="shared" si="13"/>
        <v>4</v>
      </c>
      <c r="Z36">
        <f t="shared" si="14"/>
        <v>152</v>
      </c>
      <c r="AA36">
        <f t="shared" si="15"/>
        <v>107</v>
      </c>
      <c r="AB36">
        <f t="shared" si="16"/>
        <v>273</v>
      </c>
      <c r="AC36">
        <f t="shared" si="17"/>
        <v>54</v>
      </c>
      <c r="AD36">
        <f t="shared" si="18"/>
        <v>122</v>
      </c>
      <c r="AE36">
        <f t="shared" si="19"/>
        <v>213</v>
      </c>
      <c r="AF36">
        <f t="shared" si="20"/>
        <v>0</v>
      </c>
    </row>
    <row r="37" spans="1:32" x14ac:dyDescent="0.35">
      <c r="A37">
        <v>30</v>
      </c>
      <c r="B37">
        <f t="shared" si="3"/>
        <v>2185.8709292793801</v>
      </c>
      <c r="C37">
        <f t="shared" si="0"/>
        <v>28</v>
      </c>
      <c r="D37">
        <f t="shared" si="24"/>
        <v>0</v>
      </c>
      <c r="E37">
        <f t="shared" si="24"/>
        <v>250</v>
      </c>
      <c r="F37">
        <f t="shared" si="24"/>
        <v>0</v>
      </c>
      <c r="G37">
        <f t="shared" si="24"/>
        <v>300</v>
      </c>
      <c r="H37">
        <f t="shared" si="24"/>
        <v>0</v>
      </c>
      <c r="I37">
        <f t="shared" si="24"/>
        <v>0</v>
      </c>
      <c r="J37">
        <f t="shared" si="21"/>
        <v>250</v>
      </c>
      <c r="K37">
        <f t="shared" si="21"/>
        <v>172.83950617283949</v>
      </c>
      <c r="L37">
        <f t="shared" si="21"/>
        <v>480</v>
      </c>
      <c r="M37">
        <f t="shared" si="23"/>
        <v>86.419753086419746</v>
      </c>
      <c r="N37">
        <f t="shared" si="23"/>
        <v>197.18309859154931</v>
      </c>
      <c r="O37">
        <f t="shared" si="21"/>
        <v>350</v>
      </c>
      <c r="P37">
        <f t="shared" si="21"/>
        <v>71.428571428571431</v>
      </c>
      <c r="Q37">
        <f t="shared" si="5"/>
        <v>1452.0734731659056</v>
      </c>
      <c r="R37">
        <f t="shared" si="6"/>
        <v>1045</v>
      </c>
      <c r="S37">
        <f t="shared" si="7"/>
        <v>19</v>
      </c>
      <c r="T37">
        <f t="shared" si="8"/>
        <v>0</v>
      </c>
      <c r="U37">
        <f t="shared" si="9"/>
        <v>167</v>
      </c>
      <c r="V37">
        <f t="shared" si="10"/>
        <v>0</v>
      </c>
      <c r="W37">
        <f t="shared" si="11"/>
        <v>200</v>
      </c>
      <c r="X37">
        <f t="shared" si="12"/>
        <v>0</v>
      </c>
      <c r="Y37">
        <f t="shared" si="13"/>
        <v>0</v>
      </c>
      <c r="Z37">
        <f t="shared" si="14"/>
        <v>167</v>
      </c>
      <c r="AA37">
        <f t="shared" si="15"/>
        <v>115</v>
      </c>
      <c r="AB37">
        <f t="shared" si="16"/>
        <v>319</v>
      </c>
      <c r="AC37">
        <f t="shared" si="17"/>
        <v>58</v>
      </c>
      <c r="AD37">
        <f t="shared" si="18"/>
        <v>131</v>
      </c>
      <c r="AE37">
        <f t="shared" si="19"/>
        <v>233</v>
      </c>
      <c r="AF37">
        <f t="shared" si="20"/>
        <v>48</v>
      </c>
    </row>
    <row r="38" spans="1:32" x14ac:dyDescent="0.35">
      <c r="A38">
        <v>31</v>
      </c>
      <c r="B38">
        <f t="shared" si="3"/>
        <v>2280.3788955957966</v>
      </c>
      <c r="C38">
        <f t="shared" si="0"/>
        <v>27.599999999999998</v>
      </c>
      <c r="D38">
        <f t="shared" si="24"/>
        <v>0</v>
      </c>
      <c r="E38">
        <f t="shared" si="24"/>
        <v>250</v>
      </c>
      <c r="F38">
        <f t="shared" si="24"/>
        <v>0</v>
      </c>
      <c r="G38">
        <f t="shared" si="24"/>
        <v>300</v>
      </c>
      <c r="H38">
        <f t="shared" si="24"/>
        <v>0</v>
      </c>
      <c r="I38">
        <f t="shared" si="24"/>
        <v>0</v>
      </c>
      <c r="J38">
        <f t="shared" si="21"/>
        <v>250</v>
      </c>
      <c r="K38">
        <f t="shared" si="21"/>
        <v>170.37037037037038</v>
      </c>
      <c r="L38">
        <f t="shared" si="21"/>
        <v>510.00000000000006</v>
      </c>
      <c r="M38">
        <f t="shared" si="23"/>
        <v>85.18518518518519</v>
      </c>
      <c r="N38">
        <f t="shared" si="23"/>
        <v>194.36619718309859</v>
      </c>
      <c r="O38">
        <f t="shared" si="21"/>
        <v>350</v>
      </c>
      <c r="P38">
        <f t="shared" si="21"/>
        <v>142.85714285714286</v>
      </c>
      <c r="Q38">
        <f t="shared" si="5"/>
        <v>1657.8273374138355</v>
      </c>
      <c r="R38">
        <f t="shared" si="6"/>
        <v>1161</v>
      </c>
      <c r="S38">
        <f t="shared" si="7"/>
        <v>21</v>
      </c>
      <c r="T38">
        <f t="shared" si="8"/>
        <v>0</v>
      </c>
      <c r="U38">
        <f t="shared" si="9"/>
        <v>182</v>
      </c>
      <c r="V38">
        <f t="shared" si="10"/>
        <v>0</v>
      </c>
      <c r="W38">
        <f t="shared" si="11"/>
        <v>219</v>
      </c>
      <c r="X38">
        <f t="shared" si="12"/>
        <v>0</v>
      </c>
      <c r="Y38">
        <f t="shared" si="13"/>
        <v>0</v>
      </c>
      <c r="Z38">
        <f t="shared" si="14"/>
        <v>182</v>
      </c>
      <c r="AA38">
        <f t="shared" si="15"/>
        <v>124</v>
      </c>
      <c r="AB38">
        <f t="shared" si="16"/>
        <v>371</v>
      </c>
      <c r="AC38">
        <f t="shared" si="17"/>
        <v>62</v>
      </c>
      <c r="AD38">
        <f t="shared" si="18"/>
        <v>142</v>
      </c>
      <c r="AE38">
        <f t="shared" si="19"/>
        <v>255</v>
      </c>
      <c r="AF38">
        <f t="shared" si="20"/>
        <v>104</v>
      </c>
    </row>
    <row r="39" spans="1:32" x14ac:dyDescent="0.35">
      <c r="A39">
        <v>32</v>
      </c>
      <c r="B39">
        <f t="shared" si="3"/>
        <v>2374.8868619122136</v>
      </c>
      <c r="C39">
        <f t="shared" si="0"/>
        <v>27.200000000000003</v>
      </c>
      <c r="D39">
        <f t="shared" si="24"/>
        <v>0</v>
      </c>
      <c r="E39">
        <f t="shared" si="24"/>
        <v>250</v>
      </c>
      <c r="F39">
        <f t="shared" si="24"/>
        <v>0</v>
      </c>
      <c r="G39">
        <f t="shared" si="24"/>
        <v>300</v>
      </c>
      <c r="H39">
        <f t="shared" si="24"/>
        <v>0</v>
      </c>
      <c r="I39">
        <f t="shared" si="24"/>
        <v>0</v>
      </c>
      <c r="J39">
        <f t="shared" si="21"/>
        <v>250</v>
      </c>
      <c r="K39">
        <f t="shared" si="21"/>
        <v>167.90123456790121</v>
      </c>
      <c r="L39">
        <f t="shared" si="21"/>
        <v>540</v>
      </c>
      <c r="M39">
        <f t="shared" si="23"/>
        <v>83.950617283950606</v>
      </c>
      <c r="N39">
        <f t="shared" si="23"/>
        <v>191.54929577464787</v>
      </c>
      <c r="O39">
        <f t="shared" si="21"/>
        <v>350</v>
      </c>
      <c r="P39">
        <f t="shared" si="21"/>
        <v>214.28571428571428</v>
      </c>
      <c r="Q39">
        <f t="shared" si="5"/>
        <v>1892.1456779980992</v>
      </c>
      <c r="R39">
        <f t="shared" si="6"/>
        <v>1294</v>
      </c>
      <c r="S39">
        <f t="shared" si="7"/>
        <v>22</v>
      </c>
      <c r="T39">
        <f t="shared" si="8"/>
        <v>0</v>
      </c>
      <c r="U39">
        <f t="shared" si="9"/>
        <v>200</v>
      </c>
      <c r="V39">
        <f t="shared" si="10"/>
        <v>0</v>
      </c>
      <c r="W39">
        <f t="shared" si="11"/>
        <v>240</v>
      </c>
      <c r="X39">
        <f t="shared" si="12"/>
        <v>0</v>
      </c>
      <c r="Y39">
        <f t="shared" si="13"/>
        <v>0</v>
      </c>
      <c r="Z39">
        <f t="shared" si="14"/>
        <v>200</v>
      </c>
      <c r="AA39">
        <f t="shared" si="15"/>
        <v>134</v>
      </c>
      <c r="AB39">
        <f t="shared" si="16"/>
        <v>431</v>
      </c>
      <c r="AC39">
        <f t="shared" si="17"/>
        <v>67</v>
      </c>
      <c r="AD39">
        <f t="shared" si="18"/>
        <v>153</v>
      </c>
      <c r="AE39">
        <f t="shared" si="19"/>
        <v>279</v>
      </c>
      <c r="AF39">
        <f t="shared" si="20"/>
        <v>171</v>
      </c>
    </row>
    <row r="40" spans="1:32" x14ac:dyDescent="0.35">
      <c r="A40">
        <v>33</v>
      </c>
      <c r="B40">
        <f t="shared" si="3"/>
        <v>2469.394828228631</v>
      </c>
      <c r="C40">
        <f t="shared" ref="C40:C71" si="25">IF(OR($A40&lt;C$1,$A40&gt;C$5),0,IF(AND($A40&gt;=C$1,$A40&lt;C$2),($A40+1-C$1)/(C$2-C$1)*C$3,IF(AND($A40&gt;=C$4,$A40&lt;=C$5),(C$5-$A40)/(C$5-C$4+1)*C$3,C$3)))</f>
        <v>26.8</v>
      </c>
      <c r="D40">
        <f t="shared" si="24"/>
        <v>0</v>
      </c>
      <c r="E40">
        <f t="shared" si="24"/>
        <v>250</v>
      </c>
      <c r="F40">
        <f t="shared" si="24"/>
        <v>0</v>
      </c>
      <c r="G40">
        <f t="shared" si="24"/>
        <v>300</v>
      </c>
      <c r="H40">
        <f t="shared" si="24"/>
        <v>0</v>
      </c>
      <c r="I40">
        <f t="shared" si="24"/>
        <v>0</v>
      </c>
      <c r="J40">
        <f t="shared" si="21"/>
        <v>250</v>
      </c>
      <c r="K40">
        <f t="shared" si="21"/>
        <v>165.4320987654321</v>
      </c>
      <c r="L40">
        <f t="shared" si="21"/>
        <v>570</v>
      </c>
      <c r="M40">
        <f t="shared" si="23"/>
        <v>82.716049382716051</v>
      </c>
      <c r="N40">
        <f t="shared" si="23"/>
        <v>188.73239436619718</v>
      </c>
      <c r="O40">
        <f t="shared" si="21"/>
        <v>350</v>
      </c>
      <c r="P40">
        <f t="shared" si="21"/>
        <v>285.71428571428572</v>
      </c>
      <c r="Q40">
        <f t="shared" si="5"/>
        <v>2158.9940549889843</v>
      </c>
      <c r="R40">
        <f t="shared" si="6"/>
        <v>1442</v>
      </c>
      <c r="S40">
        <f t="shared" si="7"/>
        <v>24</v>
      </c>
      <c r="T40">
        <f t="shared" si="8"/>
        <v>0</v>
      </c>
      <c r="U40">
        <f t="shared" si="9"/>
        <v>219</v>
      </c>
      <c r="V40">
        <f t="shared" si="10"/>
        <v>0</v>
      </c>
      <c r="W40">
        <f t="shared" si="11"/>
        <v>263</v>
      </c>
      <c r="X40">
        <f t="shared" si="12"/>
        <v>0</v>
      </c>
      <c r="Y40">
        <f t="shared" si="13"/>
        <v>0</v>
      </c>
      <c r="Z40">
        <f t="shared" si="14"/>
        <v>219</v>
      </c>
      <c r="AA40">
        <f t="shared" si="15"/>
        <v>145</v>
      </c>
      <c r="AB40">
        <f t="shared" si="16"/>
        <v>499</v>
      </c>
      <c r="AC40">
        <f t="shared" si="17"/>
        <v>73</v>
      </c>
      <c r="AD40">
        <f t="shared" si="18"/>
        <v>166</v>
      </c>
      <c r="AE40">
        <f t="shared" si="19"/>
        <v>307</v>
      </c>
      <c r="AF40">
        <f t="shared" si="20"/>
        <v>250</v>
      </c>
    </row>
    <row r="41" spans="1:32" x14ac:dyDescent="0.35">
      <c r="A41">
        <v>34</v>
      </c>
      <c r="B41">
        <f t="shared" si="3"/>
        <v>2563.902794545048</v>
      </c>
      <c r="C41">
        <f t="shared" si="25"/>
        <v>26.400000000000002</v>
      </c>
      <c r="D41">
        <f t="shared" si="24"/>
        <v>0</v>
      </c>
      <c r="E41">
        <f t="shared" si="24"/>
        <v>250</v>
      </c>
      <c r="F41">
        <f t="shared" si="24"/>
        <v>0</v>
      </c>
      <c r="G41">
        <f t="shared" si="24"/>
        <v>300</v>
      </c>
      <c r="H41">
        <f t="shared" si="24"/>
        <v>0</v>
      </c>
      <c r="I41">
        <f t="shared" si="24"/>
        <v>0</v>
      </c>
      <c r="J41">
        <f t="shared" si="21"/>
        <v>250</v>
      </c>
      <c r="K41">
        <f t="shared" si="21"/>
        <v>162.96296296296296</v>
      </c>
      <c r="L41">
        <f t="shared" si="21"/>
        <v>600</v>
      </c>
      <c r="M41">
        <f t="shared" si="23"/>
        <v>81.481481481481481</v>
      </c>
      <c r="N41">
        <f t="shared" si="23"/>
        <v>185.91549295774647</v>
      </c>
      <c r="O41">
        <f t="shared" si="21"/>
        <v>350</v>
      </c>
      <c r="P41">
        <f t="shared" si="21"/>
        <v>357.14285714285711</v>
      </c>
      <c r="Q41">
        <f t="shared" si="5"/>
        <v>2462.888560750313</v>
      </c>
      <c r="R41">
        <f t="shared" si="6"/>
        <v>1610</v>
      </c>
      <c r="S41">
        <f t="shared" si="7"/>
        <v>26</v>
      </c>
      <c r="T41">
        <f t="shared" si="8"/>
        <v>0</v>
      </c>
      <c r="U41">
        <f t="shared" si="9"/>
        <v>241</v>
      </c>
      <c r="V41">
        <f t="shared" si="10"/>
        <v>0</v>
      </c>
      <c r="W41">
        <f t="shared" si="11"/>
        <v>289</v>
      </c>
      <c r="X41">
        <f t="shared" si="12"/>
        <v>0</v>
      </c>
      <c r="Y41">
        <f t="shared" si="13"/>
        <v>0</v>
      </c>
      <c r="Z41">
        <f t="shared" si="14"/>
        <v>241</v>
      </c>
      <c r="AA41">
        <f t="shared" si="15"/>
        <v>157</v>
      </c>
      <c r="AB41">
        <f t="shared" si="16"/>
        <v>577</v>
      </c>
      <c r="AC41">
        <f t="shared" si="17"/>
        <v>79</v>
      </c>
      <c r="AD41">
        <f t="shared" si="18"/>
        <v>179</v>
      </c>
      <c r="AE41">
        <f t="shared" si="19"/>
        <v>337</v>
      </c>
      <c r="AF41">
        <f t="shared" si="20"/>
        <v>344</v>
      </c>
    </row>
    <row r="42" spans="1:32" x14ac:dyDescent="0.35">
      <c r="A42">
        <v>35</v>
      </c>
      <c r="B42">
        <f t="shared" si="3"/>
        <v>2658.410760861465</v>
      </c>
      <c r="C42">
        <f t="shared" si="25"/>
        <v>26</v>
      </c>
      <c r="D42">
        <f t="shared" si="24"/>
        <v>0</v>
      </c>
      <c r="E42">
        <f t="shared" si="24"/>
        <v>250</v>
      </c>
      <c r="F42">
        <f t="shared" si="24"/>
        <v>0</v>
      </c>
      <c r="G42">
        <f t="shared" si="24"/>
        <v>300</v>
      </c>
      <c r="H42">
        <f t="shared" si="24"/>
        <v>0</v>
      </c>
      <c r="I42">
        <f t="shared" si="24"/>
        <v>0</v>
      </c>
      <c r="J42">
        <f t="shared" si="21"/>
        <v>250</v>
      </c>
      <c r="K42">
        <f t="shared" si="21"/>
        <v>160.49382716049382</v>
      </c>
      <c r="L42">
        <f t="shared" si="21"/>
        <v>630</v>
      </c>
      <c r="M42">
        <f t="shared" si="23"/>
        <v>80.246913580246911</v>
      </c>
      <c r="N42">
        <f t="shared" si="23"/>
        <v>183.09859154929578</v>
      </c>
      <c r="O42">
        <f t="shared" si="21"/>
        <v>350</v>
      </c>
      <c r="P42">
        <f t="shared" si="21"/>
        <v>428.57142857142856</v>
      </c>
      <c r="Q42">
        <f t="shared" si="5"/>
        <v>2808.9722494477219</v>
      </c>
      <c r="R42">
        <f t="shared" si="6"/>
        <v>1796</v>
      </c>
      <c r="S42">
        <f t="shared" si="7"/>
        <v>28</v>
      </c>
      <c r="T42">
        <f t="shared" si="8"/>
        <v>0</v>
      </c>
      <c r="U42">
        <f t="shared" si="9"/>
        <v>265</v>
      </c>
      <c r="V42">
        <f t="shared" si="10"/>
        <v>0</v>
      </c>
      <c r="W42">
        <f t="shared" si="11"/>
        <v>317</v>
      </c>
      <c r="X42">
        <f t="shared" si="12"/>
        <v>0</v>
      </c>
      <c r="Y42">
        <f t="shared" si="13"/>
        <v>0</v>
      </c>
      <c r="Z42">
        <f t="shared" si="14"/>
        <v>265</v>
      </c>
      <c r="AA42">
        <f t="shared" si="15"/>
        <v>170</v>
      </c>
      <c r="AB42">
        <f t="shared" si="16"/>
        <v>666</v>
      </c>
      <c r="AC42">
        <f t="shared" si="17"/>
        <v>85</v>
      </c>
      <c r="AD42">
        <f t="shared" si="18"/>
        <v>194</v>
      </c>
      <c r="AE42">
        <f t="shared" si="19"/>
        <v>370</v>
      </c>
      <c r="AF42">
        <f t="shared" si="20"/>
        <v>453</v>
      </c>
    </row>
    <row r="43" spans="1:32" x14ac:dyDescent="0.35">
      <c r="A43">
        <v>36</v>
      </c>
      <c r="B43">
        <f t="shared" si="3"/>
        <v>2752.9187271778819</v>
      </c>
      <c r="C43">
        <f t="shared" si="25"/>
        <v>25.6</v>
      </c>
      <c r="D43">
        <f t="shared" si="24"/>
        <v>0</v>
      </c>
      <c r="E43">
        <f t="shared" si="24"/>
        <v>250</v>
      </c>
      <c r="F43">
        <f t="shared" si="24"/>
        <v>0</v>
      </c>
      <c r="G43">
        <f t="shared" si="24"/>
        <v>300</v>
      </c>
      <c r="H43">
        <f t="shared" si="24"/>
        <v>0</v>
      </c>
      <c r="I43">
        <f t="shared" si="24"/>
        <v>0</v>
      </c>
      <c r="J43">
        <f t="shared" si="21"/>
        <v>250</v>
      </c>
      <c r="K43">
        <f t="shared" si="21"/>
        <v>158.02469135802468</v>
      </c>
      <c r="L43">
        <f t="shared" si="21"/>
        <v>660</v>
      </c>
      <c r="M43">
        <f t="shared" si="23"/>
        <v>79.012345679012341</v>
      </c>
      <c r="N43">
        <f t="shared" si="23"/>
        <v>180.28169014084509</v>
      </c>
      <c r="O43">
        <f t="shared" si="21"/>
        <v>350</v>
      </c>
      <c r="P43">
        <f t="shared" si="21"/>
        <v>500</v>
      </c>
      <c r="Q43">
        <f t="shared" si="5"/>
        <v>3203.1021771420137</v>
      </c>
      <c r="R43">
        <f t="shared" si="6"/>
        <v>2006</v>
      </c>
      <c r="S43">
        <f t="shared" si="7"/>
        <v>30</v>
      </c>
      <c r="T43">
        <f t="shared" si="8"/>
        <v>0</v>
      </c>
      <c r="U43">
        <f t="shared" si="9"/>
        <v>291</v>
      </c>
      <c r="V43">
        <f t="shared" si="10"/>
        <v>0</v>
      </c>
      <c r="W43">
        <f t="shared" si="11"/>
        <v>350</v>
      </c>
      <c r="X43">
        <f t="shared" si="12"/>
        <v>0</v>
      </c>
      <c r="Y43">
        <f t="shared" si="13"/>
        <v>0</v>
      </c>
      <c r="Z43">
        <f t="shared" si="14"/>
        <v>291</v>
      </c>
      <c r="AA43">
        <f t="shared" si="15"/>
        <v>184</v>
      </c>
      <c r="AB43">
        <f t="shared" si="16"/>
        <v>768</v>
      </c>
      <c r="AC43">
        <f t="shared" si="17"/>
        <v>92</v>
      </c>
      <c r="AD43">
        <f t="shared" si="18"/>
        <v>210</v>
      </c>
      <c r="AE43">
        <f t="shared" si="19"/>
        <v>408</v>
      </c>
      <c r="AF43">
        <f t="shared" si="20"/>
        <v>582</v>
      </c>
    </row>
    <row r="44" spans="1:32" x14ac:dyDescent="0.35">
      <c r="A44">
        <v>37</v>
      </c>
      <c r="B44">
        <f t="shared" si="3"/>
        <v>2847.4266934942993</v>
      </c>
      <c r="C44">
        <f t="shared" si="25"/>
        <v>25.2</v>
      </c>
      <c r="D44">
        <f t="shared" si="24"/>
        <v>0</v>
      </c>
      <c r="E44">
        <f t="shared" si="24"/>
        <v>250</v>
      </c>
      <c r="F44">
        <f t="shared" si="24"/>
        <v>0</v>
      </c>
      <c r="G44">
        <f t="shared" si="24"/>
        <v>300</v>
      </c>
      <c r="H44">
        <f t="shared" si="24"/>
        <v>0</v>
      </c>
      <c r="I44">
        <f t="shared" si="24"/>
        <v>0</v>
      </c>
      <c r="J44">
        <f t="shared" si="21"/>
        <v>250</v>
      </c>
      <c r="K44">
        <f t="shared" si="21"/>
        <v>155.55555555555557</v>
      </c>
      <c r="L44">
        <f t="shared" si="21"/>
        <v>690</v>
      </c>
      <c r="M44">
        <f t="shared" si="23"/>
        <v>77.777777777777786</v>
      </c>
      <c r="N44">
        <f t="shared" si="23"/>
        <v>177.46478873239437</v>
      </c>
      <c r="O44">
        <f t="shared" si="21"/>
        <v>350</v>
      </c>
      <c r="P44">
        <f t="shared" si="21"/>
        <v>571.42857142857144</v>
      </c>
      <c r="Q44">
        <f t="shared" si="5"/>
        <v>3651.9485255179575</v>
      </c>
      <c r="R44">
        <f t="shared" si="6"/>
        <v>2245</v>
      </c>
      <c r="S44">
        <f t="shared" si="7"/>
        <v>33</v>
      </c>
      <c r="T44">
        <f t="shared" si="8"/>
        <v>0</v>
      </c>
      <c r="U44">
        <f t="shared" si="9"/>
        <v>321</v>
      </c>
      <c r="V44">
        <f t="shared" si="10"/>
        <v>0</v>
      </c>
      <c r="W44">
        <f t="shared" si="11"/>
        <v>385</v>
      </c>
      <c r="X44">
        <f t="shared" si="12"/>
        <v>0</v>
      </c>
      <c r="Y44">
        <f t="shared" si="13"/>
        <v>0</v>
      </c>
      <c r="Z44">
        <f t="shared" si="14"/>
        <v>321</v>
      </c>
      <c r="AA44">
        <f t="shared" si="15"/>
        <v>200</v>
      </c>
      <c r="AB44">
        <f t="shared" si="16"/>
        <v>885</v>
      </c>
      <c r="AC44">
        <f t="shared" si="17"/>
        <v>100</v>
      </c>
      <c r="AD44">
        <f t="shared" si="18"/>
        <v>228</v>
      </c>
      <c r="AE44">
        <f t="shared" si="19"/>
        <v>449</v>
      </c>
      <c r="AF44">
        <f t="shared" si="20"/>
        <v>733</v>
      </c>
    </row>
    <row r="45" spans="1:32" x14ac:dyDescent="0.35">
      <c r="A45">
        <v>38</v>
      </c>
      <c r="B45">
        <f t="shared" si="3"/>
        <v>2941.9346598107159</v>
      </c>
      <c r="C45">
        <f t="shared" si="25"/>
        <v>24.8</v>
      </c>
      <c r="D45">
        <f t="shared" si="24"/>
        <v>0</v>
      </c>
      <c r="E45">
        <f t="shared" si="24"/>
        <v>250</v>
      </c>
      <c r="F45">
        <f t="shared" si="24"/>
        <v>0</v>
      </c>
      <c r="G45">
        <f t="shared" si="24"/>
        <v>300</v>
      </c>
      <c r="H45">
        <f t="shared" si="24"/>
        <v>0</v>
      </c>
      <c r="I45">
        <f t="shared" si="24"/>
        <v>0</v>
      </c>
      <c r="J45">
        <f t="shared" si="21"/>
        <v>250</v>
      </c>
      <c r="K45">
        <f t="shared" si="21"/>
        <v>153.0864197530864</v>
      </c>
      <c r="L45">
        <f t="shared" si="21"/>
        <v>720</v>
      </c>
      <c r="M45">
        <f t="shared" si="23"/>
        <v>76.543209876543202</v>
      </c>
      <c r="N45">
        <f t="shared" si="23"/>
        <v>174.64788732394365</v>
      </c>
      <c r="O45">
        <f t="shared" si="21"/>
        <v>350</v>
      </c>
      <c r="P45">
        <f t="shared" si="21"/>
        <v>642.85714285714278</v>
      </c>
      <c r="Q45">
        <f t="shared" si="5"/>
        <v>4163.1074868000906</v>
      </c>
      <c r="R45">
        <f t="shared" si="6"/>
        <v>2514</v>
      </c>
      <c r="S45">
        <f t="shared" si="7"/>
        <v>36</v>
      </c>
      <c r="T45">
        <f t="shared" si="8"/>
        <v>0</v>
      </c>
      <c r="U45">
        <f t="shared" si="9"/>
        <v>354</v>
      </c>
      <c r="V45">
        <f t="shared" si="10"/>
        <v>0</v>
      </c>
      <c r="W45">
        <f t="shared" si="11"/>
        <v>425</v>
      </c>
      <c r="X45">
        <f t="shared" si="12"/>
        <v>0</v>
      </c>
      <c r="Y45">
        <f t="shared" si="13"/>
        <v>0</v>
      </c>
      <c r="Z45">
        <f t="shared" si="14"/>
        <v>354</v>
      </c>
      <c r="AA45">
        <f t="shared" si="15"/>
        <v>217</v>
      </c>
      <c r="AB45">
        <f t="shared" si="16"/>
        <v>1019</v>
      </c>
      <c r="AC45">
        <f t="shared" si="17"/>
        <v>109</v>
      </c>
      <c r="AD45">
        <f t="shared" si="18"/>
        <v>248</v>
      </c>
      <c r="AE45">
        <f t="shared" si="19"/>
        <v>496</v>
      </c>
      <c r="AF45">
        <f t="shared" si="20"/>
        <v>910</v>
      </c>
    </row>
    <row r="46" spans="1:32" x14ac:dyDescent="0.35">
      <c r="A46">
        <v>39</v>
      </c>
      <c r="B46">
        <f t="shared" si="3"/>
        <v>3036.4426261271328</v>
      </c>
      <c r="C46">
        <f t="shared" si="25"/>
        <v>24.4</v>
      </c>
      <c r="D46">
        <f t="shared" si="24"/>
        <v>0</v>
      </c>
      <c r="E46">
        <f t="shared" si="24"/>
        <v>250</v>
      </c>
      <c r="F46">
        <f t="shared" si="24"/>
        <v>0</v>
      </c>
      <c r="G46">
        <f t="shared" si="24"/>
        <v>300</v>
      </c>
      <c r="H46">
        <f t="shared" si="24"/>
        <v>0</v>
      </c>
      <c r="I46">
        <f t="shared" si="24"/>
        <v>0</v>
      </c>
      <c r="J46">
        <f t="shared" si="21"/>
        <v>250</v>
      </c>
      <c r="K46">
        <f t="shared" si="21"/>
        <v>150.61728395061729</v>
      </c>
      <c r="L46">
        <f t="shared" si="21"/>
        <v>750</v>
      </c>
      <c r="M46">
        <f t="shared" si="23"/>
        <v>75.308641975308646</v>
      </c>
      <c r="N46">
        <f t="shared" si="23"/>
        <v>171.83098591549296</v>
      </c>
      <c r="O46">
        <f t="shared" si="21"/>
        <v>350</v>
      </c>
      <c r="P46">
        <f t="shared" si="21"/>
        <v>714.28571428571422</v>
      </c>
      <c r="Q46">
        <f t="shared" si="5"/>
        <v>4745.2298202989141</v>
      </c>
      <c r="R46">
        <f t="shared" si="6"/>
        <v>2817</v>
      </c>
      <c r="S46">
        <f t="shared" si="7"/>
        <v>39</v>
      </c>
      <c r="T46">
        <f t="shared" si="8"/>
        <v>0</v>
      </c>
      <c r="U46">
        <f t="shared" si="9"/>
        <v>391</v>
      </c>
      <c r="V46">
        <f t="shared" si="10"/>
        <v>0</v>
      </c>
      <c r="W46">
        <f t="shared" si="11"/>
        <v>469</v>
      </c>
      <c r="X46">
        <f t="shared" si="12"/>
        <v>0</v>
      </c>
      <c r="Y46">
        <f t="shared" si="13"/>
        <v>0</v>
      </c>
      <c r="Z46">
        <f t="shared" si="14"/>
        <v>391</v>
      </c>
      <c r="AA46">
        <f t="shared" si="15"/>
        <v>236</v>
      </c>
      <c r="AB46">
        <f t="shared" si="16"/>
        <v>1173</v>
      </c>
      <c r="AC46">
        <f t="shared" si="17"/>
        <v>118</v>
      </c>
      <c r="AD46">
        <f t="shared" si="18"/>
        <v>269</v>
      </c>
      <c r="AE46">
        <f t="shared" si="19"/>
        <v>547</v>
      </c>
      <c r="AF46">
        <f t="shared" si="20"/>
        <v>1117</v>
      </c>
    </row>
    <row r="47" spans="1:32" x14ac:dyDescent="0.35">
      <c r="A47">
        <v>40</v>
      </c>
      <c r="B47">
        <f t="shared" si="3"/>
        <v>3100.9505924435502</v>
      </c>
      <c r="C47">
        <f t="shared" si="25"/>
        <v>24</v>
      </c>
      <c r="D47">
        <f t="shared" si="24"/>
        <v>0</v>
      </c>
      <c r="E47">
        <f t="shared" si="24"/>
        <v>250</v>
      </c>
      <c r="F47">
        <f t="shared" si="24"/>
        <v>0</v>
      </c>
      <c r="G47">
        <f t="shared" si="24"/>
        <v>300</v>
      </c>
      <c r="H47">
        <f t="shared" si="24"/>
        <v>0</v>
      </c>
      <c r="I47">
        <f t="shared" si="24"/>
        <v>0</v>
      </c>
      <c r="J47">
        <f t="shared" si="21"/>
        <v>250</v>
      </c>
      <c r="K47">
        <f t="shared" si="21"/>
        <v>148.14814814814815</v>
      </c>
      <c r="L47">
        <f t="shared" si="21"/>
        <v>750</v>
      </c>
      <c r="M47">
        <f t="shared" si="23"/>
        <v>74.074074074074076</v>
      </c>
      <c r="N47">
        <f t="shared" si="23"/>
        <v>169.01408450704224</v>
      </c>
      <c r="O47">
        <f t="shared" si="21"/>
        <v>350</v>
      </c>
      <c r="P47">
        <f t="shared" si="21"/>
        <v>785.71428571428567</v>
      </c>
      <c r="Q47">
        <f t="shared" si="5"/>
        <v>5408.1672562545364</v>
      </c>
      <c r="R47">
        <f t="shared" si="6"/>
        <v>3138</v>
      </c>
      <c r="S47">
        <f t="shared" si="7"/>
        <v>42</v>
      </c>
      <c r="T47">
        <f t="shared" si="8"/>
        <v>0</v>
      </c>
      <c r="U47">
        <f t="shared" si="9"/>
        <v>437</v>
      </c>
      <c r="V47">
        <f t="shared" si="10"/>
        <v>0</v>
      </c>
      <c r="W47">
        <f t="shared" si="11"/>
        <v>524</v>
      </c>
      <c r="X47">
        <f t="shared" si="12"/>
        <v>0</v>
      </c>
      <c r="Y47">
        <f t="shared" si="13"/>
        <v>0</v>
      </c>
      <c r="Z47">
        <f t="shared" si="14"/>
        <v>437</v>
      </c>
      <c r="AA47">
        <f t="shared" si="15"/>
        <v>259</v>
      </c>
      <c r="AB47">
        <f t="shared" si="16"/>
        <v>1309</v>
      </c>
      <c r="AC47">
        <f t="shared" si="17"/>
        <v>130</v>
      </c>
      <c r="AD47">
        <f t="shared" si="18"/>
        <v>295</v>
      </c>
      <c r="AE47">
        <f t="shared" si="19"/>
        <v>611</v>
      </c>
      <c r="AF47">
        <f t="shared" si="20"/>
        <v>1371</v>
      </c>
    </row>
    <row r="48" spans="1:32" x14ac:dyDescent="0.35">
      <c r="A48">
        <v>41</v>
      </c>
      <c r="B48">
        <f t="shared" si="3"/>
        <v>3165.4585587599668</v>
      </c>
      <c r="C48">
        <f t="shared" si="25"/>
        <v>23.599999999999998</v>
      </c>
      <c r="D48">
        <f t="shared" si="24"/>
        <v>0</v>
      </c>
      <c r="E48">
        <f t="shared" si="24"/>
        <v>250</v>
      </c>
      <c r="F48">
        <f t="shared" si="24"/>
        <v>0</v>
      </c>
      <c r="G48">
        <f t="shared" si="24"/>
        <v>300</v>
      </c>
      <c r="H48">
        <f t="shared" si="24"/>
        <v>0</v>
      </c>
      <c r="I48">
        <f t="shared" si="24"/>
        <v>0</v>
      </c>
      <c r="J48">
        <f t="shared" si="21"/>
        <v>250</v>
      </c>
      <c r="K48">
        <f t="shared" si="21"/>
        <v>145.67901234567901</v>
      </c>
      <c r="L48">
        <f t="shared" si="21"/>
        <v>750</v>
      </c>
      <c r="M48">
        <f t="shared" si="23"/>
        <v>72.839506172839506</v>
      </c>
      <c r="N48">
        <f t="shared" si="23"/>
        <v>166.19718309859155</v>
      </c>
      <c r="O48">
        <f t="shared" si="21"/>
        <v>350</v>
      </c>
      <c r="P48">
        <f t="shared" si="21"/>
        <v>857.14285714285711</v>
      </c>
      <c r="Q48">
        <f t="shared" si="5"/>
        <v>6163.1392246892474</v>
      </c>
      <c r="R48">
        <f t="shared" si="6"/>
        <v>3492</v>
      </c>
      <c r="S48">
        <f t="shared" si="7"/>
        <v>46</v>
      </c>
      <c r="T48">
        <f t="shared" si="8"/>
        <v>0</v>
      </c>
      <c r="U48">
        <f t="shared" si="9"/>
        <v>487</v>
      </c>
      <c r="V48">
        <f t="shared" si="10"/>
        <v>0</v>
      </c>
      <c r="W48">
        <f t="shared" si="11"/>
        <v>585</v>
      </c>
      <c r="X48">
        <f t="shared" si="12"/>
        <v>0</v>
      </c>
      <c r="Y48">
        <f t="shared" si="13"/>
        <v>0</v>
      </c>
      <c r="Z48">
        <f t="shared" si="14"/>
        <v>487</v>
      </c>
      <c r="AA48">
        <f t="shared" si="15"/>
        <v>284</v>
      </c>
      <c r="AB48">
        <f t="shared" si="16"/>
        <v>1461</v>
      </c>
      <c r="AC48">
        <f t="shared" si="17"/>
        <v>142</v>
      </c>
      <c r="AD48">
        <f t="shared" si="18"/>
        <v>324</v>
      </c>
      <c r="AE48">
        <f t="shared" si="19"/>
        <v>682</v>
      </c>
      <c r="AF48">
        <f t="shared" si="20"/>
        <v>1669</v>
      </c>
    </row>
    <row r="49" spans="1:32" x14ac:dyDescent="0.35">
      <c r="A49">
        <v>42</v>
      </c>
      <c r="B49">
        <f t="shared" si="3"/>
        <v>3229.9665250763842</v>
      </c>
      <c r="C49">
        <f t="shared" si="25"/>
        <v>23.2</v>
      </c>
      <c r="D49">
        <f t="shared" si="24"/>
        <v>0</v>
      </c>
      <c r="E49">
        <f t="shared" si="24"/>
        <v>250</v>
      </c>
      <c r="F49">
        <f t="shared" si="24"/>
        <v>0</v>
      </c>
      <c r="G49">
        <f t="shared" si="24"/>
        <v>300</v>
      </c>
      <c r="H49">
        <f t="shared" si="24"/>
        <v>0</v>
      </c>
      <c r="I49">
        <f t="shared" si="24"/>
        <v>0</v>
      </c>
      <c r="J49">
        <f t="shared" si="21"/>
        <v>250</v>
      </c>
      <c r="K49">
        <f t="shared" si="21"/>
        <v>143.20987654320987</v>
      </c>
      <c r="L49">
        <f t="shared" si="21"/>
        <v>750</v>
      </c>
      <c r="M49">
        <f t="shared" si="23"/>
        <v>71.604938271604937</v>
      </c>
      <c r="N49">
        <f t="shared" si="23"/>
        <v>163.38028169014086</v>
      </c>
      <c r="O49">
        <f t="shared" si="21"/>
        <v>350</v>
      </c>
      <c r="P49">
        <f t="shared" si="21"/>
        <v>928.57142857142856</v>
      </c>
      <c r="Q49">
        <f t="shared" si="5"/>
        <v>7022.922730957157</v>
      </c>
      <c r="R49">
        <f t="shared" si="6"/>
        <v>3891</v>
      </c>
      <c r="S49">
        <f t="shared" si="7"/>
        <v>51</v>
      </c>
      <c r="T49">
        <f t="shared" si="8"/>
        <v>0</v>
      </c>
      <c r="U49">
        <f t="shared" si="9"/>
        <v>544</v>
      </c>
      <c r="V49">
        <f t="shared" si="10"/>
        <v>0</v>
      </c>
      <c r="W49">
        <f t="shared" si="11"/>
        <v>653</v>
      </c>
      <c r="X49">
        <f t="shared" si="12"/>
        <v>0</v>
      </c>
      <c r="Y49">
        <f t="shared" si="13"/>
        <v>0</v>
      </c>
      <c r="Z49">
        <f t="shared" si="14"/>
        <v>544</v>
      </c>
      <c r="AA49">
        <f t="shared" si="15"/>
        <v>312</v>
      </c>
      <c r="AB49">
        <f t="shared" si="16"/>
        <v>1631</v>
      </c>
      <c r="AC49">
        <f t="shared" si="17"/>
        <v>156</v>
      </c>
      <c r="AD49">
        <f t="shared" si="18"/>
        <v>356</v>
      </c>
      <c r="AE49">
        <f t="shared" si="19"/>
        <v>762</v>
      </c>
      <c r="AF49">
        <f t="shared" si="20"/>
        <v>2019</v>
      </c>
    </row>
    <row r="50" spans="1:32" x14ac:dyDescent="0.35">
      <c r="A50">
        <v>43</v>
      </c>
      <c r="B50">
        <f t="shared" si="3"/>
        <v>3294.4744913928012</v>
      </c>
      <c r="C50">
        <f t="shared" si="25"/>
        <v>22.799999999999997</v>
      </c>
      <c r="D50">
        <f t="shared" si="24"/>
        <v>0</v>
      </c>
      <c r="E50">
        <f t="shared" si="24"/>
        <v>250</v>
      </c>
      <c r="F50">
        <f t="shared" si="24"/>
        <v>0</v>
      </c>
      <c r="G50">
        <f t="shared" si="24"/>
        <v>300</v>
      </c>
      <c r="H50">
        <f t="shared" si="24"/>
        <v>0</v>
      </c>
      <c r="I50">
        <f t="shared" si="24"/>
        <v>0</v>
      </c>
      <c r="J50">
        <f t="shared" si="21"/>
        <v>250</v>
      </c>
      <c r="K50">
        <f t="shared" si="21"/>
        <v>140.74074074074073</v>
      </c>
      <c r="L50">
        <f t="shared" si="21"/>
        <v>750</v>
      </c>
      <c r="M50">
        <f t="shared" si="23"/>
        <v>70.370370370370367</v>
      </c>
      <c r="N50">
        <f t="shared" si="23"/>
        <v>160.56338028169014</v>
      </c>
      <c r="O50">
        <f t="shared" si="21"/>
        <v>350</v>
      </c>
      <c r="P50">
        <f t="shared" si="21"/>
        <v>1000</v>
      </c>
      <c r="Q50">
        <f t="shared" si="5"/>
        <v>8002.0685914094147</v>
      </c>
      <c r="R50">
        <f t="shared" si="6"/>
        <v>4336</v>
      </c>
      <c r="S50">
        <f t="shared" si="7"/>
        <v>56</v>
      </c>
      <c r="T50">
        <f t="shared" si="8"/>
        <v>0</v>
      </c>
      <c r="U50">
        <f t="shared" si="9"/>
        <v>608</v>
      </c>
      <c r="V50">
        <f t="shared" si="10"/>
        <v>0</v>
      </c>
      <c r="W50">
        <f t="shared" si="11"/>
        <v>729</v>
      </c>
      <c r="X50">
        <f t="shared" si="12"/>
        <v>0</v>
      </c>
      <c r="Y50">
        <f t="shared" si="13"/>
        <v>0</v>
      </c>
      <c r="Z50">
        <f t="shared" si="14"/>
        <v>608</v>
      </c>
      <c r="AA50">
        <f t="shared" si="15"/>
        <v>342</v>
      </c>
      <c r="AB50">
        <f t="shared" si="16"/>
        <v>1822</v>
      </c>
      <c r="AC50">
        <f t="shared" si="17"/>
        <v>171</v>
      </c>
      <c r="AD50">
        <f t="shared" si="18"/>
        <v>390</v>
      </c>
      <c r="AE50">
        <f t="shared" si="19"/>
        <v>851</v>
      </c>
      <c r="AF50">
        <f t="shared" si="20"/>
        <v>2429</v>
      </c>
    </row>
    <row r="51" spans="1:32" x14ac:dyDescent="0.35">
      <c r="A51">
        <v>44</v>
      </c>
      <c r="B51">
        <f t="shared" si="3"/>
        <v>3358.9824577092186</v>
      </c>
      <c r="C51">
        <f t="shared" si="25"/>
        <v>22.400000000000002</v>
      </c>
      <c r="D51">
        <f t="shared" si="24"/>
        <v>0</v>
      </c>
      <c r="E51">
        <f t="shared" si="24"/>
        <v>250</v>
      </c>
      <c r="F51">
        <f t="shared" si="24"/>
        <v>0</v>
      </c>
      <c r="G51">
        <f t="shared" si="24"/>
        <v>300</v>
      </c>
      <c r="H51">
        <f t="shared" si="24"/>
        <v>0</v>
      </c>
      <c r="I51">
        <f t="shared" si="24"/>
        <v>0</v>
      </c>
      <c r="J51">
        <f t="shared" si="21"/>
        <v>250</v>
      </c>
      <c r="K51">
        <f t="shared" si="21"/>
        <v>138.27160493827159</v>
      </c>
      <c r="L51">
        <f t="shared" si="21"/>
        <v>750</v>
      </c>
      <c r="M51">
        <f t="shared" si="23"/>
        <v>69.135802469135797</v>
      </c>
      <c r="N51">
        <f t="shared" si="23"/>
        <v>157.74647887323943</v>
      </c>
      <c r="O51">
        <f t="shared" si="21"/>
        <v>350</v>
      </c>
      <c r="P51">
        <f t="shared" si="21"/>
        <v>1071.4285714285713</v>
      </c>
      <c r="Q51">
        <f t="shared" si="5"/>
        <v>9117.1476887072622</v>
      </c>
      <c r="R51">
        <f t="shared" si="6"/>
        <v>4834</v>
      </c>
      <c r="S51">
        <f t="shared" si="7"/>
        <v>61</v>
      </c>
      <c r="T51">
        <f t="shared" si="8"/>
        <v>0</v>
      </c>
      <c r="U51">
        <f t="shared" si="9"/>
        <v>679</v>
      </c>
      <c r="V51">
        <f t="shared" si="10"/>
        <v>0</v>
      </c>
      <c r="W51">
        <f t="shared" si="11"/>
        <v>815</v>
      </c>
      <c r="X51">
        <f t="shared" si="12"/>
        <v>0</v>
      </c>
      <c r="Y51">
        <f t="shared" si="13"/>
        <v>0</v>
      </c>
      <c r="Z51">
        <f t="shared" si="14"/>
        <v>679</v>
      </c>
      <c r="AA51">
        <f t="shared" si="15"/>
        <v>376</v>
      </c>
      <c r="AB51">
        <f t="shared" si="16"/>
        <v>2036</v>
      </c>
      <c r="AC51">
        <f t="shared" si="17"/>
        <v>188</v>
      </c>
      <c r="AD51">
        <f t="shared" si="18"/>
        <v>429</v>
      </c>
      <c r="AE51">
        <f t="shared" si="19"/>
        <v>950</v>
      </c>
      <c r="AF51">
        <f t="shared" si="20"/>
        <v>2909</v>
      </c>
    </row>
    <row r="52" spans="1:32" x14ac:dyDescent="0.35">
      <c r="A52">
        <v>45</v>
      </c>
      <c r="B52">
        <f t="shared" si="3"/>
        <v>3423.4904240256355</v>
      </c>
      <c r="C52">
        <f t="shared" si="25"/>
        <v>22</v>
      </c>
      <c r="D52">
        <f t="shared" ref="D52:I67" si="26">IF(OR($A52&lt;D$1,$A52&gt;D$5),0,IF(AND($A52&gt;=D$1,$A52&lt;D$2),($A52+1-D$1)/(D$2-D$1)*D$3,IF(AND($A52&gt;=D$4,$A52&lt;=D$5),(D$5-$A52)/(D$5-D$4+1)*D$3,D$3)))</f>
        <v>0</v>
      </c>
      <c r="E52">
        <f t="shared" si="26"/>
        <v>250</v>
      </c>
      <c r="F52">
        <f t="shared" si="26"/>
        <v>0</v>
      </c>
      <c r="G52">
        <f t="shared" si="26"/>
        <v>300</v>
      </c>
      <c r="H52">
        <f t="shared" si="26"/>
        <v>0</v>
      </c>
      <c r="I52">
        <f t="shared" si="26"/>
        <v>0</v>
      </c>
      <c r="J52">
        <f t="shared" si="21"/>
        <v>250</v>
      </c>
      <c r="K52">
        <f t="shared" si="21"/>
        <v>135.80246913580248</v>
      </c>
      <c r="L52">
        <f t="shared" si="21"/>
        <v>750</v>
      </c>
      <c r="M52">
        <f t="shared" si="23"/>
        <v>67.901234567901241</v>
      </c>
      <c r="N52">
        <f t="shared" si="23"/>
        <v>154.92957746478874</v>
      </c>
      <c r="O52">
        <f t="shared" si="21"/>
        <v>350</v>
      </c>
      <c r="P52">
        <f t="shared" si="21"/>
        <v>1142.8571428571429</v>
      </c>
      <c r="Q52">
        <f t="shared" si="5"/>
        <v>10387.031414362042</v>
      </c>
      <c r="R52">
        <f t="shared" si="6"/>
        <v>5392</v>
      </c>
      <c r="S52">
        <f t="shared" si="7"/>
        <v>67</v>
      </c>
      <c r="T52">
        <f t="shared" si="8"/>
        <v>0</v>
      </c>
      <c r="U52">
        <f t="shared" si="9"/>
        <v>759</v>
      </c>
      <c r="V52">
        <f t="shared" si="10"/>
        <v>0</v>
      </c>
      <c r="W52">
        <f t="shared" si="11"/>
        <v>911</v>
      </c>
      <c r="X52">
        <f t="shared" si="12"/>
        <v>0</v>
      </c>
      <c r="Y52">
        <f t="shared" si="13"/>
        <v>0</v>
      </c>
      <c r="Z52">
        <f t="shared" si="14"/>
        <v>759</v>
      </c>
      <c r="AA52">
        <f t="shared" si="15"/>
        <v>413</v>
      </c>
      <c r="AB52">
        <f t="shared" si="16"/>
        <v>2276</v>
      </c>
      <c r="AC52">
        <f t="shared" si="17"/>
        <v>207</v>
      </c>
      <c r="AD52">
        <f t="shared" si="18"/>
        <v>471</v>
      </c>
      <c r="AE52">
        <f t="shared" si="19"/>
        <v>1062</v>
      </c>
      <c r="AF52">
        <f t="shared" si="20"/>
        <v>3468</v>
      </c>
    </row>
    <row r="53" spans="1:32" x14ac:dyDescent="0.35">
      <c r="A53">
        <v>46</v>
      </c>
      <c r="B53">
        <f t="shared" si="3"/>
        <v>3487.9983903420521</v>
      </c>
      <c r="C53">
        <f t="shared" si="25"/>
        <v>21.6</v>
      </c>
      <c r="D53">
        <f t="shared" si="26"/>
        <v>0</v>
      </c>
      <c r="E53">
        <f t="shared" si="26"/>
        <v>250</v>
      </c>
      <c r="F53">
        <f t="shared" si="26"/>
        <v>0</v>
      </c>
      <c r="G53">
        <f t="shared" si="26"/>
        <v>300</v>
      </c>
      <c r="H53">
        <f t="shared" si="26"/>
        <v>0</v>
      </c>
      <c r="I53">
        <f t="shared" si="26"/>
        <v>0</v>
      </c>
      <c r="J53">
        <f t="shared" si="21"/>
        <v>250</v>
      </c>
      <c r="K53">
        <f t="shared" si="21"/>
        <v>133.33333333333331</v>
      </c>
      <c r="L53">
        <f t="shared" si="21"/>
        <v>750</v>
      </c>
      <c r="M53">
        <f t="shared" si="23"/>
        <v>66.666666666666657</v>
      </c>
      <c r="N53">
        <f t="shared" si="23"/>
        <v>152.11267605633802</v>
      </c>
      <c r="O53">
        <f t="shared" si="21"/>
        <v>350</v>
      </c>
      <c r="P53">
        <f t="shared" si="21"/>
        <v>1214.2857142857142</v>
      </c>
      <c r="Q53">
        <f t="shared" si="5"/>
        <v>11833.211044659723</v>
      </c>
      <c r="R53">
        <f t="shared" si="6"/>
        <v>6015</v>
      </c>
      <c r="S53">
        <f t="shared" si="7"/>
        <v>74</v>
      </c>
      <c r="T53">
        <f t="shared" si="8"/>
        <v>0</v>
      </c>
      <c r="U53">
        <f t="shared" si="9"/>
        <v>849</v>
      </c>
      <c r="V53">
        <f t="shared" si="10"/>
        <v>0</v>
      </c>
      <c r="W53">
        <f t="shared" si="11"/>
        <v>1018</v>
      </c>
      <c r="X53">
        <f t="shared" si="12"/>
        <v>0</v>
      </c>
      <c r="Y53">
        <f t="shared" si="13"/>
        <v>0</v>
      </c>
      <c r="Z53">
        <f t="shared" si="14"/>
        <v>849</v>
      </c>
      <c r="AA53">
        <f t="shared" si="15"/>
        <v>453</v>
      </c>
      <c r="AB53">
        <f t="shared" si="16"/>
        <v>2545</v>
      </c>
      <c r="AC53">
        <f t="shared" si="17"/>
        <v>227</v>
      </c>
      <c r="AD53">
        <f t="shared" si="18"/>
        <v>517</v>
      </c>
      <c r="AE53">
        <f t="shared" si="19"/>
        <v>1188</v>
      </c>
      <c r="AF53">
        <f t="shared" si="20"/>
        <v>4120</v>
      </c>
    </row>
    <row r="54" spans="1:32" x14ac:dyDescent="0.35">
      <c r="A54">
        <v>47</v>
      </c>
      <c r="B54">
        <f t="shared" si="3"/>
        <v>3552.5063566584695</v>
      </c>
      <c r="C54">
        <f t="shared" si="25"/>
        <v>21.200000000000003</v>
      </c>
      <c r="D54">
        <f t="shared" si="26"/>
        <v>0</v>
      </c>
      <c r="E54">
        <f t="shared" si="26"/>
        <v>250</v>
      </c>
      <c r="F54">
        <f t="shared" si="26"/>
        <v>0</v>
      </c>
      <c r="G54">
        <f t="shared" si="26"/>
        <v>300</v>
      </c>
      <c r="H54">
        <f t="shared" si="26"/>
        <v>0</v>
      </c>
      <c r="I54">
        <f t="shared" si="26"/>
        <v>0</v>
      </c>
      <c r="J54">
        <f t="shared" si="21"/>
        <v>250</v>
      </c>
      <c r="K54">
        <f t="shared" si="21"/>
        <v>130.8641975308642</v>
      </c>
      <c r="L54">
        <f t="shared" si="21"/>
        <v>750</v>
      </c>
      <c r="M54">
        <f t="shared" si="23"/>
        <v>65.432098765432102</v>
      </c>
      <c r="N54">
        <f t="shared" si="23"/>
        <v>149.29577464788733</v>
      </c>
      <c r="O54">
        <f t="shared" si="21"/>
        <v>350</v>
      </c>
      <c r="P54">
        <f t="shared" si="21"/>
        <v>1285.7142857142856</v>
      </c>
      <c r="Q54">
        <f t="shared" si="5"/>
        <v>13480.161455028629</v>
      </c>
      <c r="R54">
        <f t="shared" si="6"/>
        <v>6710</v>
      </c>
      <c r="S54">
        <f t="shared" si="7"/>
        <v>81</v>
      </c>
      <c r="T54">
        <f t="shared" si="8"/>
        <v>0</v>
      </c>
      <c r="U54">
        <f t="shared" si="9"/>
        <v>949</v>
      </c>
      <c r="V54">
        <f t="shared" si="10"/>
        <v>0</v>
      </c>
      <c r="W54">
        <f t="shared" si="11"/>
        <v>1139</v>
      </c>
      <c r="X54">
        <f t="shared" si="12"/>
        <v>0</v>
      </c>
      <c r="Y54">
        <f t="shared" si="13"/>
        <v>0</v>
      </c>
      <c r="Z54">
        <f t="shared" si="14"/>
        <v>949</v>
      </c>
      <c r="AA54">
        <f t="shared" si="15"/>
        <v>497</v>
      </c>
      <c r="AB54">
        <f t="shared" si="16"/>
        <v>2846</v>
      </c>
      <c r="AC54">
        <f t="shared" si="17"/>
        <v>249</v>
      </c>
      <c r="AD54">
        <f t="shared" si="18"/>
        <v>567</v>
      </c>
      <c r="AE54">
        <f t="shared" si="19"/>
        <v>1329</v>
      </c>
      <c r="AF54">
        <f t="shared" si="20"/>
        <v>4879</v>
      </c>
    </row>
    <row r="55" spans="1:32" x14ac:dyDescent="0.35">
      <c r="A55">
        <v>48</v>
      </c>
      <c r="B55">
        <f t="shared" si="3"/>
        <v>3617.0143229748865</v>
      </c>
      <c r="C55">
        <f t="shared" si="25"/>
        <v>20.8</v>
      </c>
      <c r="D55">
        <f t="shared" si="26"/>
        <v>0</v>
      </c>
      <c r="E55">
        <f t="shared" si="26"/>
        <v>250</v>
      </c>
      <c r="F55">
        <f t="shared" si="26"/>
        <v>0</v>
      </c>
      <c r="G55">
        <f t="shared" si="26"/>
        <v>300</v>
      </c>
      <c r="H55">
        <f t="shared" si="26"/>
        <v>0</v>
      </c>
      <c r="I55">
        <f t="shared" si="26"/>
        <v>0</v>
      </c>
      <c r="J55">
        <f t="shared" si="21"/>
        <v>250</v>
      </c>
      <c r="K55">
        <f t="shared" si="21"/>
        <v>128.39506172839506</v>
      </c>
      <c r="L55">
        <f t="shared" si="21"/>
        <v>750</v>
      </c>
      <c r="M55">
        <f t="shared" si="23"/>
        <v>64.197530864197532</v>
      </c>
      <c r="N55">
        <f t="shared" si="23"/>
        <v>146.47887323943664</v>
      </c>
      <c r="O55">
        <f t="shared" si="21"/>
        <v>350</v>
      </c>
      <c r="P55">
        <f t="shared" si="21"/>
        <v>1357.1428571428571</v>
      </c>
      <c r="Q55">
        <f t="shared" si="5"/>
        <v>15355.755328284871</v>
      </c>
      <c r="R55">
        <f t="shared" si="6"/>
        <v>7491</v>
      </c>
      <c r="S55">
        <f t="shared" si="7"/>
        <v>89</v>
      </c>
      <c r="T55">
        <f t="shared" si="8"/>
        <v>0</v>
      </c>
      <c r="U55">
        <f t="shared" si="9"/>
        <v>1062</v>
      </c>
      <c r="V55">
        <f t="shared" si="10"/>
        <v>0</v>
      </c>
      <c r="W55">
        <f t="shared" si="11"/>
        <v>1274</v>
      </c>
      <c r="X55">
        <f t="shared" si="12"/>
        <v>0</v>
      </c>
      <c r="Y55">
        <f t="shared" si="13"/>
        <v>0</v>
      </c>
      <c r="Z55">
        <f t="shared" si="14"/>
        <v>1062</v>
      </c>
      <c r="AA55">
        <f t="shared" si="15"/>
        <v>546</v>
      </c>
      <c r="AB55">
        <f t="shared" si="16"/>
        <v>3185</v>
      </c>
      <c r="AC55">
        <f t="shared" si="17"/>
        <v>273</v>
      </c>
      <c r="AD55">
        <f t="shared" si="18"/>
        <v>622</v>
      </c>
      <c r="AE55">
        <f t="shared" si="19"/>
        <v>1486</v>
      </c>
      <c r="AF55">
        <f t="shared" si="20"/>
        <v>5762</v>
      </c>
    </row>
    <row r="56" spans="1:32" x14ac:dyDescent="0.35">
      <c r="A56">
        <v>49</v>
      </c>
      <c r="B56">
        <f t="shared" si="3"/>
        <v>3681.5222892913034</v>
      </c>
      <c r="C56">
        <f t="shared" si="25"/>
        <v>20.399999999999999</v>
      </c>
      <c r="D56">
        <f t="shared" si="26"/>
        <v>0</v>
      </c>
      <c r="E56">
        <f t="shared" si="26"/>
        <v>250</v>
      </c>
      <c r="F56">
        <f t="shared" si="26"/>
        <v>0</v>
      </c>
      <c r="G56">
        <f t="shared" si="26"/>
        <v>300</v>
      </c>
      <c r="H56">
        <f t="shared" si="26"/>
        <v>0</v>
      </c>
      <c r="I56">
        <f t="shared" si="26"/>
        <v>0</v>
      </c>
      <c r="J56">
        <f t="shared" si="21"/>
        <v>250</v>
      </c>
      <c r="K56">
        <f t="shared" si="21"/>
        <v>125.92592592592592</v>
      </c>
      <c r="L56">
        <f t="shared" si="21"/>
        <v>750</v>
      </c>
      <c r="M56">
        <f t="shared" si="23"/>
        <v>62.962962962962962</v>
      </c>
      <c r="N56">
        <f t="shared" si="23"/>
        <v>143.66197183098592</v>
      </c>
      <c r="O56">
        <f t="shared" si="21"/>
        <v>350</v>
      </c>
      <c r="P56">
        <f t="shared" si="21"/>
        <v>1428.5714285714284</v>
      </c>
      <c r="Q56">
        <f t="shared" si="5"/>
        <v>17491.734866738847</v>
      </c>
      <c r="R56">
        <f t="shared" si="6"/>
        <v>8362</v>
      </c>
      <c r="S56">
        <f t="shared" si="7"/>
        <v>97</v>
      </c>
      <c r="T56">
        <f t="shared" si="8"/>
        <v>0</v>
      </c>
      <c r="U56">
        <f t="shared" si="9"/>
        <v>1188</v>
      </c>
      <c r="V56">
        <f t="shared" si="10"/>
        <v>0</v>
      </c>
      <c r="W56">
        <f t="shared" si="11"/>
        <v>1426</v>
      </c>
      <c r="X56">
        <f t="shared" si="12"/>
        <v>0</v>
      </c>
      <c r="Y56">
        <f t="shared" si="13"/>
        <v>0</v>
      </c>
      <c r="Z56">
        <f t="shared" si="14"/>
        <v>1188</v>
      </c>
      <c r="AA56">
        <f t="shared" si="15"/>
        <v>599</v>
      </c>
      <c r="AB56">
        <f t="shared" si="16"/>
        <v>3564</v>
      </c>
      <c r="AC56">
        <f t="shared" si="17"/>
        <v>300</v>
      </c>
      <c r="AD56">
        <f t="shared" si="18"/>
        <v>683</v>
      </c>
      <c r="AE56">
        <f t="shared" si="19"/>
        <v>1663</v>
      </c>
      <c r="AF56">
        <f t="shared" si="20"/>
        <v>6788</v>
      </c>
    </row>
    <row r="57" spans="1:32" x14ac:dyDescent="0.35">
      <c r="A57">
        <v>50</v>
      </c>
      <c r="B57">
        <f t="shared" si="3"/>
        <v>3746.0302556077204</v>
      </c>
      <c r="C57">
        <f t="shared" si="25"/>
        <v>20</v>
      </c>
      <c r="D57">
        <f t="shared" si="26"/>
        <v>0</v>
      </c>
      <c r="E57">
        <f t="shared" si="26"/>
        <v>250</v>
      </c>
      <c r="F57">
        <f t="shared" si="26"/>
        <v>0</v>
      </c>
      <c r="G57">
        <f t="shared" si="26"/>
        <v>300</v>
      </c>
      <c r="H57">
        <f t="shared" si="26"/>
        <v>0</v>
      </c>
      <c r="I57">
        <f t="shared" si="26"/>
        <v>0</v>
      </c>
      <c r="J57">
        <f t="shared" si="21"/>
        <v>250</v>
      </c>
      <c r="K57">
        <f t="shared" si="21"/>
        <v>123.45679012345678</v>
      </c>
      <c r="L57">
        <f t="shared" si="21"/>
        <v>750</v>
      </c>
      <c r="M57">
        <f t="shared" si="23"/>
        <v>61.728395061728392</v>
      </c>
      <c r="N57">
        <f t="shared" si="23"/>
        <v>140.8450704225352</v>
      </c>
      <c r="O57">
        <f t="shared" si="21"/>
        <v>350</v>
      </c>
      <c r="P57">
        <f t="shared" si="21"/>
        <v>1500</v>
      </c>
      <c r="Q57">
        <f t="shared" si="5"/>
        <v>19924.248991330853</v>
      </c>
      <c r="R57">
        <f t="shared" si="6"/>
        <v>9339</v>
      </c>
      <c r="S57">
        <f t="shared" si="7"/>
        <v>107</v>
      </c>
      <c r="T57">
        <f t="shared" si="8"/>
        <v>0</v>
      </c>
      <c r="U57">
        <f t="shared" si="9"/>
        <v>1330</v>
      </c>
      <c r="V57">
        <f t="shared" si="10"/>
        <v>0</v>
      </c>
      <c r="W57">
        <f t="shared" si="11"/>
        <v>1596</v>
      </c>
      <c r="X57">
        <f t="shared" si="12"/>
        <v>0</v>
      </c>
      <c r="Y57">
        <f t="shared" si="13"/>
        <v>0</v>
      </c>
      <c r="Z57">
        <f t="shared" si="14"/>
        <v>1330</v>
      </c>
      <c r="AA57">
        <f t="shared" si="15"/>
        <v>657</v>
      </c>
      <c r="AB57">
        <f t="shared" si="16"/>
        <v>3990</v>
      </c>
      <c r="AC57">
        <f t="shared" si="17"/>
        <v>329</v>
      </c>
      <c r="AD57">
        <f t="shared" si="18"/>
        <v>750</v>
      </c>
      <c r="AE57">
        <f t="shared" si="19"/>
        <v>1862</v>
      </c>
      <c r="AF57">
        <f t="shared" si="20"/>
        <v>7979</v>
      </c>
    </row>
    <row r="58" spans="1:32" x14ac:dyDescent="0.35">
      <c r="A58">
        <v>51</v>
      </c>
      <c r="B58">
        <f t="shared" si="3"/>
        <v>3810.5382219241374</v>
      </c>
      <c r="C58">
        <f t="shared" si="25"/>
        <v>19.600000000000001</v>
      </c>
      <c r="D58">
        <f t="shared" si="26"/>
        <v>0</v>
      </c>
      <c r="E58">
        <f t="shared" si="26"/>
        <v>250</v>
      </c>
      <c r="F58">
        <f t="shared" si="26"/>
        <v>0</v>
      </c>
      <c r="G58">
        <f t="shared" si="26"/>
        <v>300</v>
      </c>
      <c r="H58">
        <f t="shared" si="26"/>
        <v>0</v>
      </c>
      <c r="I58">
        <f t="shared" si="26"/>
        <v>0</v>
      </c>
      <c r="J58">
        <f t="shared" si="21"/>
        <v>250</v>
      </c>
      <c r="K58">
        <f t="shared" si="21"/>
        <v>120.98765432098766</v>
      </c>
      <c r="L58">
        <f t="shared" si="21"/>
        <v>750</v>
      </c>
      <c r="M58">
        <f t="shared" si="23"/>
        <v>60.493827160493829</v>
      </c>
      <c r="N58">
        <f t="shared" si="23"/>
        <v>138.02816901408451</v>
      </c>
      <c r="O58">
        <f t="shared" si="21"/>
        <v>350</v>
      </c>
      <c r="P58">
        <f t="shared" si="21"/>
        <v>1571.4285714285713</v>
      </c>
      <c r="Q58">
        <f t="shared" si="5"/>
        <v>22694.465119254281</v>
      </c>
      <c r="R58">
        <f t="shared" si="6"/>
        <v>10431</v>
      </c>
      <c r="S58">
        <f t="shared" si="7"/>
        <v>117</v>
      </c>
      <c r="T58">
        <f t="shared" si="8"/>
        <v>0</v>
      </c>
      <c r="U58">
        <f t="shared" si="9"/>
        <v>1489</v>
      </c>
      <c r="V58">
        <f t="shared" si="10"/>
        <v>0</v>
      </c>
      <c r="W58">
        <f t="shared" si="11"/>
        <v>1787</v>
      </c>
      <c r="X58">
        <f t="shared" si="12"/>
        <v>0</v>
      </c>
      <c r="Y58">
        <f t="shared" si="13"/>
        <v>0</v>
      </c>
      <c r="Z58">
        <f t="shared" si="14"/>
        <v>1489</v>
      </c>
      <c r="AA58">
        <f t="shared" si="15"/>
        <v>721</v>
      </c>
      <c r="AB58">
        <f t="shared" si="16"/>
        <v>4467</v>
      </c>
      <c r="AC58">
        <f t="shared" si="17"/>
        <v>361</v>
      </c>
      <c r="AD58">
        <f t="shared" si="18"/>
        <v>823</v>
      </c>
      <c r="AE58">
        <f t="shared" si="19"/>
        <v>2085</v>
      </c>
      <c r="AF58">
        <f t="shared" si="20"/>
        <v>9359</v>
      </c>
    </row>
    <row r="59" spans="1:32" x14ac:dyDescent="0.35">
      <c r="A59">
        <v>52</v>
      </c>
      <c r="B59">
        <f t="shared" si="3"/>
        <v>3875.0461882405543</v>
      </c>
      <c r="C59">
        <f t="shared" si="25"/>
        <v>19.2</v>
      </c>
      <c r="D59">
        <f t="shared" si="26"/>
        <v>0</v>
      </c>
      <c r="E59">
        <f t="shared" si="26"/>
        <v>250</v>
      </c>
      <c r="F59">
        <f t="shared" si="26"/>
        <v>0</v>
      </c>
      <c r="G59">
        <f t="shared" si="26"/>
        <v>300</v>
      </c>
      <c r="H59">
        <f t="shared" si="26"/>
        <v>0</v>
      </c>
      <c r="I59">
        <f t="shared" si="26"/>
        <v>0</v>
      </c>
      <c r="J59">
        <f t="shared" si="21"/>
        <v>250</v>
      </c>
      <c r="K59">
        <f t="shared" si="21"/>
        <v>118.5185185185185</v>
      </c>
      <c r="L59">
        <f t="shared" si="21"/>
        <v>750</v>
      </c>
      <c r="M59">
        <f t="shared" si="23"/>
        <v>59.259259259259252</v>
      </c>
      <c r="N59">
        <f t="shared" si="23"/>
        <v>135.21126760563379</v>
      </c>
      <c r="O59">
        <f t="shared" si="21"/>
        <v>350</v>
      </c>
      <c r="P59">
        <f t="shared" si="21"/>
        <v>1642.8571428571429</v>
      </c>
      <c r="Q59">
        <f t="shared" si="5"/>
        <v>25849.265873677112</v>
      </c>
      <c r="R59">
        <f t="shared" si="6"/>
        <v>11658</v>
      </c>
      <c r="S59">
        <f t="shared" si="7"/>
        <v>129</v>
      </c>
      <c r="T59">
        <f t="shared" si="8"/>
        <v>0</v>
      </c>
      <c r="U59">
        <f t="shared" si="9"/>
        <v>1668</v>
      </c>
      <c r="V59">
        <f t="shared" si="10"/>
        <v>0</v>
      </c>
      <c r="W59">
        <f t="shared" si="11"/>
        <v>2002</v>
      </c>
      <c r="X59">
        <f t="shared" si="12"/>
        <v>0</v>
      </c>
      <c r="Y59">
        <f t="shared" si="13"/>
        <v>0</v>
      </c>
      <c r="Z59">
        <f t="shared" si="14"/>
        <v>1668</v>
      </c>
      <c r="AA59">
        <f t="shared" si="15"/>
        <v>791</v>
      </c>
      <c r="AB59">
        <f t="shared" si="16"/>
        <v>5004</v>
      </c>
      <c r="AC59">
        <f t="shared" si="17"/>
        <v>396</v>
      </c>
      <c r="AD59">
        <f t="shared" si="18"/>
        <v>902</v>
      </c>
      <c r="AE59">
        <f t="shared" si="19"/>
        <v>2335</v>
      </c>
      <c r="AF59">
        <f t="shared" si="20"/>
        <v>10960</v>
      </c>
    </row>
    <row r="60" spans="1:32" x14ac:dyDescent="0.35">
      <c r="A60">
        <v>53</v>
      </c>
      <c r="B60">
        <f t="shared" si="3"/>
        <v>3939.5541545569713</v>
      </c>
      <c r="C60">
        <f t="shared" si="25"/>
        <v>18.799999999999997</v>
      </c>
      <c r="D60">
        <f t="shared" si="26"/>
        <v>0</v>
      </c>
      <c r="E60">
        <f t="shared" si="26"/>
        <v>250</v>
      </c>
      <c r="F60">
        <f t="shared" si="26"/>
        <v>0</v>
      </c>
      <c r="G60">
        <f t="shared" si="26"/>
        <v>300</v>
      </c>
      <c r="H60">
        <f t="shared" si="26"/>
        <v>0</v>
      </c>
      <c r="I60">
        <f t="shared" si="26"/>
        <v>0</v>
      </c>
      <c r="J60">
        <f t="shared" si="21"/>
        <v>250</v>
      </c>
      <c r="K60">
        <f t="shared" si="21"/>
        <v>116.04938271604939</v>
      </c>
      <c r="L60">
        <f t="shared" si="21"/>
        <v>750</v>
      </c>
      <c r="M60">
        <f t="shared" si="23"/>
        <v>58.024691358024697</v>
      </c>
      <c r="N60">
        <f t="shared" si="23"/>
        <v>132.3943661971831</v>
      </c>
      <c r="O60">
        <f t="shared" si="21"/>
        <v>350</v>
      </c>
      <c r="P60">
        <f t="shared" si="21"/>
        <v>1714.2857142857142</v>
      </c>
      <c r="Q60">
        <f t="shared" si="5"/>
        <v>29442.042516547783</v>
      </c>
      <c r="R60">
        <f t="shared" si="6"/>
        <v>13030</v>
      </c>
      <c r="S60">
        <f t="shared" si="7"/>
        <v>141</v>
      </c>
      <c r="T60">
        <f t="shared" si="8"/>
        <v>0</v>
      </c>
      <c r="U60">
        <f t="shared" si="9"/>
        <v>1869</v>
      </c>
      <c r="V60">
        <f t="shared" si="10"/>
        <v>0</v>
      </c>
      <c r="W60">
        <f t="shared" si="11"/>
        <v>2243</v>
      </c>
      <c r="X60">
        <f t="shared" si="12"/>
        <v>0</v>
      </c>
      <c r="Y60">
        <f t="shared" si="13"/>
        <v>0</v>
      </c>
      <c r="Z60">
        <f t="shared" si="14"/>
        <v>1869</v>
      </c>
      <c r="AA60">
        <f t="shared" si="15"/>
        <v>868</v>
      </c>
      <c r="AB60">
        <f t="shared" si="16"/>
        <v>5606</v>
      </c>
      <c r="AC60">
        <f t="shared" si="17"/>
        <v>434</v>
      </c>
      <c r="AD60">
        <f t="shared" si="18"/>
        <v>990</v>
      </c>
      <c r="AE60">
        <f t="shared" si="19"/>
        <v>2616</v>
      </c>
      <c r="AF60">
        <f t="shared" si="20"/>
        <v>12812</v>
      </c>
    </row>
    <row r="61" spans="1:32" x14ac:dyDescent="0.35">
      <c r="A61">
        <v>54</v>
      </c>
      <c r="B61">
        <f t="shared" si="3"/>
        <v>4004.0621208733887</v>
      </c>
      <c r="C61">
        <f t="shared" si="25"/>
        <v>18.400000000000002</v>
      </c>
      <c r="D61">
        <f t="shared" si="26"/>
        <v>0</v>
      </c>
      <c r="E61">
        <f t="shared" si="26"/>
        <v>250</v>
      </c>
      <c r="F61">
        <f t="shared" si="26"/>
        <v>0</v>
      </c>
      <c r="G61">
        <f t="shared" si="26"/>
        <v>300</v>
      </c>
      <c r="H61">
        <f t="shared" si="26"/>
        <v>0</v>
      </c>
      <c r="I61">
        <f t="shared" si="26"/>
        <v>0</v>
      </c>
      <c r="J61">
        <f t="shared" si="21"/>
        <v>250</v>
      </c>
      <c r="K61">
        <f t="shared" si="21"/>
        <v>113.58024691358024</v>
      </c>
      <c r="L61">
        <f t="shared" si="21"/>
        <v>750</v>
      </c>
      <c r="M61">
        <f t="shared" si="23"/>
        <v>56.79012345679012</v>
      </c>
      <c r="N61">
        <f t="shared" si="23"/>
        <v>129.57746478873241</v>
      </c>
      <c r="O61">
        <f t="shared" si="21"/>
        <v>350</v>
      </c>
      <c r="P61">
        <f t="shared" si="21"/>
        <v>1785.7142857142858</v>
      </c>
      <c r="Q61">
        <f t="shared" si="5"/>
        <v>33533.598532394622</v>
      </c>
      <c r="R61">
        <f t="shared" si="6"/>
        <v>14566</v>
      </c>
      <c r="S61">
        <f t="shared" si="7"/>
        <v>155</v>
      </c>
      <c r="T61">
        <f t="shared" si="8"/>
        <v>0</v>
      </c>
      <c r="U61">
        <f t="shared" si="9"/>
        <v>2094</v>
      </c>
      <c r="V61">
        <f t="shared" si="10"/>
        <v>0</v>
      </c>
      <c r="W61">
        <f t="shared" si="11"/>
        <v>2513</v>
      </c>
      <c r="X61">
        <f t="shared" si="12"/>
        <v>0</v>
      </c>
      <c r="Y61">
        <f t="shared" si="13"/>
        <v>0</v>
      </c>
      <c r="Z61">
        <f t="shared" si="14"/>
        <v>2094</v>
      </c>
      <c r="AA61">
        <f t="shared" si="15"/>
        <v>952</v>
      </c>
      <c r="AB61">
        <f t="shared" si="16"/>
        <v>6282</v>
      </c>
      <c r="AC61">
        <f t="shared" si="17"/>
        <v>476</v>
      </c>
      <c r="AD61">
        <f t="shared" si="18"/>
        <v>1086</v>
      </c>
      <c r="AE61">
        <f t="shared" si="19"/>
        <v>2932</v>
      </c>
      <c r="AF61">
        <f t="shared" si="20"/>
        <v>14956</v>
      </c>
    </row>
    <row r="62" spans="1:32" x14ac:dyDescent="0.35">
      <c r="A62">
        <v>55</v>
      </c>
      <c r="B62">
        <f t="shared" si="3"/>
        <v>4068.5700871898052</v>
      </c>
      <c r="C62">
        <f t="shared" si="25"/>
        <v>18</v>
      </c>
      <c r="D62">
        <f t="shared" si="26"/>
        <v>0</v>
      </c>
      <c r="E62">
        <f t="shared" si="26"/>
        <v>250</v>
      </c>
      <c r="F62">
        <f t="shared" si="26"/>
        <v>0</v>
      </c>
      <c r="G62">
        <f t="shared" si="26"/>
        <v>300</v>
      </c>
      <c r="H62">
        <f t="shared" si="26"/>
        <v>0</v>
      </c>
      <c r="I62">
        <f t="shared" si="26"/>
        <v>0</v>
      </c>
      <c r="J62">
        <f t="shared" si="21"/>
        <v>250</v>
      </c>
      <c r="K62">
        <f t="shared" si="21"/>
        <v>111.11111111111111</v>
      </c>
      <c r="L62">
        <f t="shared" si="21"/>
        <v>750</v>
      </c>
      <c r="M62">
        <f t="shared" si="23"/>
        <v>55.555555555555557</v>
      </c>
      <c r="N62">
        <f t="shared" si="23"/>
        <v>126.7605633802817</v>
      </c>
      <c r="O62">
        <f t="shared" si="21"/>
        <v>350</v>
      </c>
      <c r="P62">
        <f t="shared" si="21"/>
        <v>1857.1428571428571</v>
      </c>
      <c r="Q62">
        <f t="shared" si="5"/>
        <v>38193.178655203621</v>
      </c>
      <c r="R62">
        <f t="shared" si="6"/>
        <v>16287</v>
      </c>
      <c r="S62">
        <f t="shared" si="7"/>
        <v>169</v>
      </c>
      <c r="T62">
        <f t="shared" si="8"/>
        <v>0</v>
      </c>
      <c r="U62">
        <f t="shared" si="9"/>
        <v>2347</v>
      </c>
      <c r="V62">
        <f t="shared" si="10"/>
        <v>0</v>
      </c>
      <c r="W62">
        <f t="shared" si="11"/>
        <v>2817</v>
      </c>
      <c r="X62">
        <f t="shared" si="12"/>
        <v>0</v>
      </c>
      <c r="Y62">
        <f t="shared" si="13"/>
        <v>0</v>
      </c>
      <c r="Z62">
        <f t="shared" si="14"/>
        <v>2347</v>
      </c>
      <c r="AA62">
        <f t="shared" si="15"/>
        <v>1044</v>
      </c>
      <c r="AB62">
        <f t="shared" si="16"/>
        <v>7041</v>
      </c>
      <c r="AC62">
        <f t="shared" si="17"/>
        <v>522</v>
      </c>
      <c r="AD62">
        <f t="shared" si="18"/>
        <v>1190</v>
      </c>
      <c r="AE62">
        <f t="shared" si="19"/>
        <v>3286</v>
      </c>
      <c r="AF62">
        <f t="shared" si="20"/>
        <v>17434</v>
      </c>
    </row>
    <row r="63" spans="1:32" x14ac:dyDescent="0.35">
      <c r="A63">
        <v>56</v>
      </c>
      <c r="B63">
        <f t="shared" si="3"/>
        <v>4133.0780535062222</v>
      </c>
      <c r="C63">
        <f t="shared" si="25"/>
        <v>17.600000000000001</v>
      </c>
      <c r="D63">
        <f t="shared" si="26"/>
        <v>0</v>
      </c>
      <c r="E63">
        <f t="shared" si="26"/>
        <v>250</v>
      </c>
      <c r="F63">
        <f t="shared" si="26"/>
        <v>0</v>
      </c>
      <c r="G63">
        <f t="shared" si="26"/>
        <v>300</v>
      </c>
      <c r="H63">
        <f t="shared" si="26"/>
        <v>0</v>
      </c>
      <c r="I63">
        <f t="shared" si="26"/>
        <v>0</v>
      </c>
      <c r="J63">
        <f t="shared" si="21"/>
        <v>250</v>
      </c>
      <c r="K63">
        <f t="shared" si="21"/>
        <v>108.64197530864197</v>
      </c>
      <c r="L63">
        <f t="shared" si="21"/>
        <v>750</v>
      </c>
      <c r="M63">
        <f t="shared" si="23"/>
        <v>54.320987654320987</v>
      </c>
      <c r="N63">
        <f t="shared" si="23"/>
        <v>123.94366197183098</v>
      </c>
      <c r="O63">
        <f t="shared" si="21"/>
        <v>350</v>
      </c>
      <c r="P63">
        <f t="shared" si="21"/>
        <v>1928.5714285714287</v>
      </c>
      <c r="Q63">
        <f t="shared" si="5"/>
        <v>43499.640753433727</v>
      </c>
      <c r="R63">
        <f t="shared" si="6"/>
        <v>18218</v>
      </c>
      <c r="S63">
        <f t="shared" si="7"/>
        <v>186</v>
      </c>
      <c r="T63">
        <f t="shared" si="8"/>
        <v>0</v>
      </c>
      <c r="U63">
        <f t="shared" si="9"/>
        <v>2632</v>
      </c>
      <c r="V63">
        <f t="shared" si="10"/>
        <v>0</v>
      </c>
      <c r="W63">
        <f t="shared" si="11"/>
        <v>3158</v>
      </c>
      <c r="X63">
        <f t="shared" si="12"/>
        <v>0</v>
      </c>
      <c r="Y63">
        <f t="shared" si="13"/>
        <v>0</v>
      </c>
      <c r="Z63">
        <f t="shared" si="14"/>
        <v>2632</v>
      </c>
      <c r="AA63">
        <f t="shared" si="15"/>
        <v>1144</v>
      </c>
      <c r="AB63">
        <f t="shared" si="16"/>
        <v>7894</v>
      </c>
      <c r="AC63">
        <f t="shared" si="17"/>
        <v>572</v>
      </c>
      <c r="AD63">
        <f t="shared" si="18"/>
        <v>1305</v>
      </c>
      <c r="AE63">
        <f t="shared" si="19"/>
        <v>3684</v>
      </c>
      <c r="AF63">
        <f t="shared" si="20"/>
        <v>20298</v>
      </c>
    </row>
    <row r="64" spans="1:32" x14ac:dyDescent="0.35">
      <c r="A64">
        <v>57</v>
      </c>
      <c r="B64">
        <f t="shared" si="3"/>
        <v>4197.5860198226401</v>
      </c>
      <c r="C64">
        <f t="shared" si="25"/>
        <v>17.2</v>
      </c>
      <c r="D64">
        <f t="shared" si="26"/>
        <v>0</v>
      </c>
      <c r="E64">
        <f t="shared" si="26"/>
        <v>250</v>
      </c>
      <c r="F64">
        <f t="shared" si="26"/>
        <v>0</v>
      </c>
      <c r="G64">
        <f t="shared" si="26"/>
        <v>300</v>
      </c>
      <c r="H64">
        <f t="shared" si="26"/>
        <v>0</v>
      </c>
      <c r="I64">
        <f t="shared" si="26"/>
        <v>0</v>
      </c>
      <c r="J64">
        <f t="shared" si="21"/>
        <v>250</v>
      </c>
      <c r="K64">
        <f t="shared" si="21"/>
        <v>106.17283950617285</v>
      </c>
      <c r="L64">
        <f t="shared" si="21"/>
        <v>750</v>
      </c>
      <c r="M64">
        <f t="shared" si="23"/>
        <v>53.086419753086425</v>
      </c>
      <c r="N64">
        <f t="shared" si="23"/>
        <v>121.12676056338027</v>
      </c>
      <c r="O64">
        <f t="shared" si="21"/>
        <v>350</v>
      </c>
      <c r="P64">
        <f t="shared" si="21"/>
        <v>2000</v>
      </c>
      <c r="Q64">
        <f t="shared" si="5"/>
        <v>49542.790405934502</v>
      </c>
      <c r="R64">
        <f t="shared" si="6"/>
        <v>20381</v>
      </c>
      <c r="S64">
        <f t="shared" si="7"/>
        <v>204</v>
      </c>
      <c r="T64">
        <f t="shared" si="8"/>
        <v>0</v>
      </c>
      <c r="U64">
        <f t="shared" si="9"/>
        <v>2951</v>
      </c>
      <c r="V64">
        <f t="shared" si="10"/>
        <v>0</v>
      </c>
      <c r="W64">
        <f t="shared" si="11"/>
        <v>3541</v>
      </c>
      <c r="X64">
        <f t="shared" si="12"/>
        <v>0</v>
      </c>
      <c r="Y64">
        <f t="shared" si="13"/>
        <v>0</v>
      </c>
      <c r="Z64">
        <f t="shared" si="14"/>
        <v>2951</v>
      </c>
      <c r="AA64">
        <f t="shared" si="15"/>
        <v>1254</v>
      </c>
      <c r="AB64">
        <f t="shared" si="16"/>
        <v>8853</v>
      </c>
      <c r="AC64">
        <f t="shared" si="17"/>
        <v>627</v>
      </c>
      <c r="AD64">
        <f t="shared" si="18"/>
        <v>1430</v>
      </c>
      <c r="AE64">
        <f t="shared" si="19"/>
        <v>4131</v>
      </c>
      <c r="AF64">
        <f t="shared" si="20"/>
        <v>23606</v>
      </c>
    </row>
    <row r="65" spans="1:32" x14ac:dyDescent="0.35">
      <c r="A65">
        <v>58</v>
      </c>
      <c r="B65">
        <f t="shared" si="3"/>
        <v>4262.0939861390561</v>
      </c>
      <c r="C65">
        <f t="shared" si="25"/>
        <v>16.8</v>
      </c>
      <c r="D65">
        <f t="shared" si="26"/>
        <v>0</v>
      </c>
      <c r="E65">
        <f t="shared" si="26"/>
        <v>250</v>
      </c>
      <c r="F65">
        <f t="shared" si="26"/>
        <v>0</v>
      </c>
      <c r="G65">
        <f t="shared" si="26"/>
        <v>300</v>
      </c>
      <c r="H65">
        <f t="shared" si="26"/>
        <v>0</v>
      </c>
      <c r="I65">
        <f t="shared" si="26"/>
        <v>0</v>
      </c>
      <c r="J65">
        <f t="shared" si="21"/>
        <v>250</v>
      </c>
      <c r="K65">
        <f t="shared" si="21"/>
        <v>103.7037037037037</v>
      </c>
      <c r="L65">
        <f t="shared" si="21"/>
        <v>750</v>
      </c>
      <c r="M65">
        <f t="shared" si="23"/>
        <v>51.851851851851848</v>
      </c>
      <c r="N65">
        <f t="shared" si="23"/>
        <v>118.30985915492957</v>
      </c>
      <c r="O65">
        <f t="shared" si="21"/>
        <v>350</v>
      </c>
      <c r="P65">
        <f t="shared" si="21"/>
        <v>2071.4285714285716</v>
      </c>
      <c r="Q65">
        <f t="shared" si="5"/>
        <v>56424.900754880706</v>
      </c>
      <c r="R65">
        <f t="shared" si="6"/>
        <v>22805</v>
      </c>
      <c r="S65">
        <f t="shared" si="7"/>
        <v>223</v>
      </c>
      <c r="T65">
        <f t="shared" si="8"/>
        <v>0</v>
      </c>
      <c r="U65">
        <f t="shared" si="9"/>
        <v>3310</v>
      </c>
      <c r="V65">
        <f t="shared" si="10"/>
        <v>0</v>
      </c>
      <c r="W65">
        <f t="shared" si="11"/>
        <v>3972</v>
      </c>
      <c r="X65">
        <f t="shared" si="12"/>
        <v>0</v>
      </c>
      <c r="Y65">
        <f t="shared" si="13"/>
        <v>0</v>
      </c>
      <c r="Z65">
        <f t="shared" si="14"/>
        <v>3310</v>
      </c>
      <c r="AA65">
        <f t="shared" si="15"/>
        <v>1373</v>
      </c>
      <c r="AB65">
        <f t="shared" si="16"/>
        <v>9930</v>
      </c>
      <c r="AC65">
        <f t="shared" si="17"/>
        <v>687</v>
      </c>
      <c r="AD65">
        <f t="shared" si="18"/>
        <v>1567</v>
      </c>
      <c r="AE65">
        <f t="shared" si="19"/>
        <v>4634</v>
      </c>
      <c r="AF65">
        <f t="shared" si="20"/>
        <v>27424</v>
      </c>
    </row>
    <row r="66" spans="1:32" x14ac:dyDescent="0.35">
      <c r="A66">
        <v>59</v>
      </c>
      <c r="B66">
        <f t="shared" si="3"/>
        <v>4326.601952455474</v>
      </c>
      <c r="C66">
        <f t="shared" si="25"/>
        <v>16.399999999999999</v>
      </c>
      <c r="D66">
        <f t="shared" si="26"/>
        <v>0</v>
      </c>
      <c r="E66">
        <f t="shared" si="26"/>
        <v>250</v>
      </c>
      <c r="F66">
        <f t="shared" si="26"/>
        <v>0</v>
      </c>
      <c r="G66">
        <f t="shared" si="26"/>
        <v>300</v>
      </c>
      <c r="H66">
        <f t="shared" si="26"/>
        <v>0</v>
      </c>
      <c r="I66">
        <f t="shared" si="26"/>
        <v>0</v>
      </c>
      <c r="J66">
        <f t="shared" si="21"/>
        <v>250</v>
      </c>
      <c r="K66">
        <f t="shared" si="21"/>
        <v>101.23456790123457</v>
      </c>
      <c r="L66">
        <f t="shared" si="21"/>
        <v>750</v>
      </c>
      <c r="M66">
        <f t="shared" si="23"/>
        <v>50.617283950617285</v>
      </c>
      <c r="N66">
        <f t="shared" si="23"/>
        <v>115.49295774647888</v>
      </c>
      <c r="O66">
        <f t="shared" si="21"/>
        <v>350</v>
      </c>
      <c r="P66">
        <f t="shared" si="21"/>
        <v>2142.8571428571427</v>
      </c>
      <c r="Q66">
        <f t="shared" si="5"/>
        <v>64262.443357432756</v>
      </c>
      <c r="R66">
        <f t="shared" si="6"/>
        <v>25524</v>
      </c>
      <c r="S66">
        <f t="shared" si="7"/>
        <v>244</v>
      </c>
      <c r="T66">
        <f t="shared" si="8"/>
        <v>0</v>
      </c>
      <c r="U66">
        <f t="shared" si="9"/>
        <v>3714</v>
      </c>
      <c r="V66">
        <f t="shared" si="10"/>
        <v>0</v>
      </c>
      <c r="W66">
        <f t="shared" si="11"/>
        <v>4456</v>
      </c>
      <c r="X66">
        <f t="shared" si="12"/>
        <v>0</v>
      </c>
      <c r="Y66">
        <f t="shared" si="13"/>
        <v>0</v>
      </c>
      <c r="Z66">
        <f t="shared" si="14"/>
        <v>3714</v>
      </c>
      <c r="AA66">
        <f t="shared" si="15"/>
        <v>1504</v>
      </c>
      <c r="AB66">
        <f t="shared" si="16"/>
        <v>11140</v>
      </c>
      <c r="AC66">
        <f t="shared" si="17"/>
        <v>752</v>
      </c>
      <c r="AD66">
        <f t="shared" si="18"/>
        <v>1716</v>
      </c>
      <c r="AE66">
        <f t="shared" si="19"/>
        <v>5199</v>
      </c>
      <c r="AF66">
        <f t="shared" si="20"/>
        <v>31828</v>
      </c>
    </row>
    <row r="67" spans="1:32" x14ac:dyDescent="0.35">
      <c r="A67">
        <v>60</v>
      </c>
      <c r="B67">
        <f t="shared" si="3"/>
        <v>4391.1099187718901</v>
      </c>
      <c r="C67">
        <f t="shared" si="25"/>
        <v>16</v>
      </c>
      <c r="D67">
        <f t="shared" ref="D67:P82" si="27">IF(OR($A67&lt;D$1,$A67&gt;D$5),0,IF(AND($A67&gt;=D$1,$A67&lt;D$2),($A67+1-D$1)/(D$2-D$1)*D$3,IF(AND($A67&gt;=D$4,$A67&lt;=D$5),(D$5-$A67)/(D$5-D$4+1)*D$3,D$3)))</f>
        <v>0</v>
      </c>
      <c r="E67">
        <f t="shared" si="27"/>
        <v>250</v>
      </c>
      <c r="F67">
        <f t="shared" si="27"/>
        <v>0</v>
      </c>
      <c r="G67">
        <f t="shared" si="27"/>
        <v>300</v>
      </c>
      <c r="H67">
        <f t="shared" si="26"/>
        <v>0</v>
      </c>
      <c r="I67">
        <f t="shared" si="27"/>
        <v>0</v>
      </c>
      <c r="J67">
        <f t="shared" si="21"/>
        <v>250</v>
      </c>
      <c r="K67">
        <f t="shared" si="21"/>
        <v>98.76543209876543</v>
      </c>
      <c r="L67">
        <f t="shared" si="21"/>
        <v>750</v>
      </c>
      <c r="M67">
        <f t="shared" si="23"/>
        <v>49.382716049382715</v>
      </c>
      <c r="N67">
        <f t="shared" si="23"/>
        <v>112.67605633802818</v>
      </c>
      <c r="O67">
        <f t="shared" si="21"/>
        <v>350</v>
      </c>
      <c r="P67">
        <f t="shared" si="21"/>
        <v>2214.2857142857142</v>
      </c>
      <c r="Q67">
        <f t="shared" si="5"/>
        <v>73188.05932873502</v>
      </c>
      <c r="R67">
        <f t="shared" si="6"/>
        <v>28574</v>
      </c>
      <c r="S67">
        <f t="shared" si="7"/>
        <v>267</v>
      </c>
      <c r="T67">
        <f t="shared" si="8"/>
        <v>0</v>
      </c>
      <c r="U67">
        <f t="shared" si="9"/>
        <v>4167</v>
      </c>
      <c r="V67">
        <f t="shared" si="10"/>
        <v>0</v>
      </c>
      <c r="W67">
        <f t="shared" si="11"/>
        <v>5001</v>
      </c>
      <c r="X67">
        <f t="shared" si="12"/>
        <v>0</v>
      </c>
      <c r="Y67">
        <f t="shared" si="13"/>
        <v>0</v>
      </c>
      <c r="Z67">
        <f t="shared" si="14"/>
        <v>4167</v>
      </c>
      <c r="AA67">
        <f t="shared" si="15"/>
        <v>1647</v>
      </c>
      <c r="AB67">
        <f t="shared" si="16"/>
        <v>12501</v>
      </c>
      <c r="AC67">
        <f t="shared" si="17"/>
        <v>824</v>
      </c>
      <c r="AD67">
        <f t="shared" si="18"/>
        <v>1879</v>
      </c>
      <c r="AE67">
        <f t="shared" si="19"/>
        <v>5834</v>
      </c>
      <c r="AF67">
        <f t="shared" si="20"/>
        <v>36907</v>
      </c>
    </row>
    <row r="68" spans="1:32" x14ac:dyDescent="0.35">
      <c r="A68">
        <v>61</v>
      </c>
      <c r="B68">
        <f t="shared" si="3"/>
        <v>4455.617885088308</v>
      </c>
      <c r="C68">
        <f t="shared" si="25"/>
        <v>15.600000000000001</v>
      </c>
      <c r="D68">
        <f t="shared" si="27"/>
        <v>0</v>
      </c>
      <c r="E68">
        <f t="shared" si="27"/>
        <v>250</v>
      </c>
      <c r="F68">
        <f t="shared" si="27"/>
        <v>0</v>
      </c>
      <c r="G68">
        <f t="shared" si="27"/>
        <v>300</v>
      </c>
      <c r="H68">
        <f t="shared" si="27"/>
        <v>0</v>
      </c>
      <c r="I68">
        <f t="shared" si="27"/>
        <v>0</v>
      </c>
      <c r="J68">
        <f t="shared" si="27"/>
        <v>250</v>
      </c>
      <c r="K68">
        <f t="shared" si="27"/>
        <v>96.296296296296291</v>
      </c>
      <c r="L68">
        <f t="shared" si="27"/>
        <v>750</v>
      </c>
      <c r="M68">
        <f t="shared" si="23"/>
        <v>48.148148148148145</v>
      </c>
      <c r="N68">
        <f t="shared" si="23"/>
        <v>109.85915492957747</v>
      </c>
      <c r="O68">
        <f t="shared" si="27"/>
        <v>350</v>
      </c>
      <c r="P68">
        <f t="shared" si="27"/>
        <v>2285.7142857142858</v>
      </c>
      <c r="Q68">
        <f t="shared" si="5"/>
        <v>83352.804135509534</v>
      </c>
      <c r="R68">
        <f t="shared" si="6"/>
        <v>31993</v>
      </c>
      <c r="S68">
        <f t="shared" si="7"/>
        <v>292</v>
      </c>
      <c r="T68">
        <f t="shared" si="8"/>
        <v>0</v>
      </c>
      <c r="U68">
        <f t="shared" si="9"/>
        <v>4677</v>
      </c>
      <c r="V68">
        <f t="shared" si="10"/>
        <v>0</v>
      </c>
      <c r="W68">
        <f t="shared" si="11"/>
        <v>5613</v>
      </c>
      <c r="X68">
        <f t="shared" si="12"/>
        <v>0</v>
      </c>
      <c r="Y68">
        <f t="shared" si="13"/>
        <v>0</v>
      </c>
      <c r="Z68">
        <f t="shared" si="14"/>
        <v>4677</v>
      </c>
      <c r="AA68">
        <f t="shared" si="15"/>
        <v>1802</v>
      </c>
      <c r="AB68">
        <f t="shared" si="16"/>
        <v>14031</v>
      </c>
      <c r="AC68">
        <f t="shared" si="17"/>
        <v>901</v>
      </c>
      <c r="AD68">
        <f t="shared" si="18"/>
        <v>2056</v>
      </c>
      <c r="AE68">
        <f t="shared" si="19"/>
        <v>6548</v>
      </c>
      <c r="AF68">
        <f t="shared" si="20"/>
        <v>42760</v>
      </c>
    </row>
    <row r="69" spans="1:32" x14ac:dyDescent="0.35">
      <c r="A69">
        <v>62</v>
      </c>
      <c r="B69">
        <f t="shared" si="3"/>
        <v>4520.125851404724</v>
      </c>
      <c r="C69">
        <f t="shared" si="25"/>
        <v>15.2</v>
      </c>
      <c r="D69">
        <f t="shared" si="27"/>
        <v>0</v>
      </c>
      <c r="E69">
        <f t="shared" si="27"/>
        <v>250</v>
      </c>
      <c r="F69">
        <f t="shared" si="27"/>
        <v>0</v>
      </c>
      <c r="G69">
        <f t="shared" si="27"/>
        <v>300</v>
      </c>
      <c r="H69">
        <f t="shared" si="27"/>
        <v>0</v>
      </c>
      <c r="I69">
        <f t="shared" si="27"/>
        <v>0</v>
      </c>
      <c r="J69">
        <f t="shared" si="27"/>
        <v>250</v>
      </c>
      <c r="K69">
        <f t="shared" si="27"/>
        <v>93.827160493827151</v>
      </c>
      <c r="L69">
        <f t="shared" si="27"/>
        <v>750</v>
      </c>
      <c r="M69">
        <f t="shared" si="23"/>
        <v>46.913580246913575</v>
      </c>
      <c r="N69">
        <f t="shared" si="23"/>
        <v>107.04225352112675</v>
      </c>
      <c r="O69">
        <f t="shared" si="27"/>
        <v>350</v>
      </c>
      <c r="P69">
        <f t="shared" si="27"/>
        <v>2357.1428571428569</v>
      </c>
      <c r="Q69">
        <f t="shared" si="5"/>
        <v>94928.704030715919</v>
      </c>
      <c r="R69">
        <f t="shared" si="6"/>
        <v>35832</v>
      </c>
      <c r="S69">
        <f t="shared" si="7"/>
        <v>320</v>
      </c>
      <c r="T69">
        <f t="shared" si="8"/>
        <v>0</v>
      </c>
      <c r="U69">
        <f t="shared" si="9"/>
        <v>5251</v>
      </c>
      <c r="V69">
        <f t="shared" si="10"/>
        <v>0</v>
      </c>
      <c r="W69">
        <f t="shared" si="11"/>
        <v>6301</v>
      </c>
      <c r="X69">
        <f t="shared" si="12"/>
        <v>0</v>
      </c>
      <c r="Y69">
        <f t="shared" si="13"/>
        <v>0</v>
      </c>
      <c r="Z69">
        <f t="shared" si="14"/>
        <v>5251</v>
      </c>
      <c r="AA69">
        <f t="shared" si="15"/>
        <v>1971</v>
      </c>
      <c r="AB69">
        <f t="shared" si="16"/>
        <v>15752</v>
      </c>
      <c r="AC69">
        <f t="shared" si="17"/>
        <v>986</v>
      </c>
      <c r="AD69">
        <f t="shared" si="18"/>
        <v>2249</v>
      </c>
      <c r="AE69">
        <f t="shared" si="19"/>
        <v>7351</v>
      </c>
      <c r="AF69">
        <f t="shared" si="20"/>
        <v>49504</v>
      </c>
    </row>
    <row r="70" spans="1:32" x14ac:dyDescent="0.35">
      <c r="A70">
        <v>63</v>
      </c>
      <c r="B70">
        <f t="shared" si="3"/>
        <v>4584.6338177211419</v>
      </c>
      <c r="C70">
        <f t="shared" si="25"/>
        <v>14.8</v>
      </c>
      <c r="D70">
        <f t="shared" si="27"/>
        <v>0</v>
      </c>
      <c r="E70">
        <f t="shared" si="27"/>
        <v>250</v>
      </c>
      <c r="F70">
        <f t="shared" si="27"/>
        <v>0</v>
      </c>
      <c r="G70">
        <f t="shared" si="27"/>
        <v>300</v>
      </c>
      <c r="H70">
        <f t="shared" si="27"/>
        <v>0</v>
      </c>
      <c r="I70">
        <f t="shared" si="27"/>
        <v>0</v>
      </c>
      <c r="J70">
        <f t="shared" si="27"/>
        <v>250</v>
      </c>
      <c r="K70">
        <f t="shared" si="27"/>
        <v>91.358024691358025</v>
      </c>
      <c r="L70">
        <f t="shared" si="27"/>
        <v>750</v>
      </c>
      <c r="M70">
        <f t="shared" si="23"/>
        <v>45.679012345679013</v>
      </c>
      <c r="N70">
        <f t="shared" si="23"/>
        <v>104.22535211267605</v>
      </c>
      <c r="O70">
        <f t="shared" si="27"/>
        <v>350</v>
      </c>
      <c r="P70">
        <f t="shared" si="27"/>
        <v>2428.5714285714284</v>
      </c>
      <c r="Q70">
        <f t="shared" si="5"/>
        <v>108111.66739390134</v>
      </c>
      <c r="R70">
        <f t="shared" si="6"/>
        <v>40136</v>
      </c>
      <c r="S70">
        <f t="shared" si="7"/>
        <v>350</v>
      </c>
      <c r="T70">
        <f t="shared" si="8"/>
        <v>0</v>
      </c>
      <c r="U70">
        <f t="shared" si="9"/>
        <v>5896</v>
      </c>
      <c r="V70">
        <f t="shared" si="10"/>
        <v>0</v>
      </c>
      <c r="W70">
        <f t="shared" si="11"/>
        <v>7075</v>
      </c>
      <c r="X70">
        <f t="shared" si="12"/>
        <v>0</v>
      </c>
      <c r="Y70">
        <f t="shared" si="13"/>
        <v>0</v>
      </c>
      <c r="Z70">
        <f t="shared" si="14"/>
        <v>5896</v>
      </c>
      <c r="AA70">
        <f t="shared" si="15"/>
        <v>2155</v>
      </c>
      <c r="AB70">
        <f t="shared" si="16"/>
        <v>17686</v>
      </c>
      <c r="AC70">
        <f t="shared" si="17"/>
        <v>1078</v>
      </c>
      <c r="AD70">
        <f t="shared" si="18"/>
        <v>2458</v>
      </c>
      <c r="AE70">
        <f t="shared" si="19"/>
        <v>8254</v>
      </c>
      <c r="AF70">
        <f t="shared" si="20"/>
        <v>57269</v>
      </c>
    </row>
    <row r="71" spans="1:32" x14ac:dyDescent="0.35">
      <c r="A71">
        <v>64</v>
      </c>
      <c r="B71">
        <f t="shared" si="3"/>
        <v>4649.141784037558</v>
      </c>
      <c r="C71">
        <f t="shared" si="25"/>
        <v>14.399999999999999</v>
      </c>
      <c r="D71">
        <f t="shared" si="27"/>
        <v>0</v>
      </c>
      <c r="E71">
        <f t="shared" si="27"/>
        <v>250</v>
      </c>
      <c r="F71">
        <f t="shared" si="27"/>
        <v>0</v>
      </c>
      <c r="G71">
        <f t="shared" si="27"/>
        <v>300</v>
      </c>
      <c r="H71">
        <f t="shared" si="27"/>
        <v>0</v>
      </c>
      <c r="I71">
        <f t="shared" si="27"/>
        <v>0</v>
      </c>
      <c r="J71">
        <f t="shared" si="27"/>
        <v>250</v>
      </c>
      <c r="K71">
        <f t="shared" si="27"/>
        <v>88.888888888888886</v>
      </c>
      <c r="L71">
        <f t="shared" si="27"/>
        <v>750</v>
      </c>
      <c r="M71">
        <f t="shared" si="23"/>
        <v>44.444444444444443</v>
      </c>
      <c r="N71">
        <f t="shared" si="23"/>
        <v>101.40845070422534</v>
      </c>
      <c r="O71">
        <f t="shared" si="27"/>
        <v>350</v>
      </c>
      <c r="P71">
        <f t="shared" si="27"/>
        <v>2500</v>
      </c>
      <c r="Q71">
        <f t="shared" si="5"/>
        <v>123124.80024822574</v>
      </c>
      <c r="R71">
        <f t="shared" si="6"/>
        <v>44966</v>
      </c>
      <c r="S71">
        <f t="shared" si="7"/>
        <v>382</v>
      </c>
      <c r="T71">
        <f t="shared" si="8"/>
        <v>0</v>
      </c>
      <c r="U71">
        <f t="shared" si="9"/>
        <v>6621</v>
      </c>
      <c r="V71">
        <f t="shared" si="10"/>
        <v>0</v>
      </c>
      <c r="W71">
        <f t="shared" si="11"/>
        <v>7946</v>
      </c>
      <c r="X71">
        <f t="shared" si="12"/>
        <v>0</v>
      </c>
      <c r="Y71">
        <f t="shared" si="13"/>
        <v>0</v>
      </c>
      <c r="Z71">
        <f t="shared" si="14"/>
        <v>6621</v>
      </c>
      <c r="AA71">
        <f t="shared" si="15"/>
        <v>2355</v>
      </c>
      <c r="AB71">
        <f t="shared" si="16"/>
        <v>19863</v>
      </c>
      <c r="AC71">
        <f t="shared" si="17"/>
        <v>1178</v>
      </c>
      <c r="AD71">
        <f t="shared" si="18"/>
        <v>2686</v>
      </c>
      <c r="AE71">
        <f t="shared" si="19"/>
        <v>9270</v>
      </c>
      <c r="AF71">
        <f t="shared" si="20"/>
        <v>66209</v>
      </c>
    </row>
    <row r="72" spans="1:32" x14ac:dyDescent="0.35">
      <c r="A72">
        <v>65</v>
      </c>
      <c r="B72">
        <f t="shared" si="3"/>
        <v>4713.6497503539758</v>
      </c>
      <c r="C72">
        <f t="shared" ref="C72:C106" si="28">IF(OR($A72&lt;C$1,$A72&gt;C$5),0,IF(AND($A72&gt;=C$1,$A72&lt;C$2),($A72+1-C$1)/(C$2-C$1)*C$3,IF(AND($A72&gt;=C$4,$A72&lt;=C$5),(C$5-$A72)/(C$5-C$4+1)*C$3,C$3)))</f>
        <v>14</v>
      </c>
      <c r="D72">
        <f t="shared" si="27"/>
        <v>0</v>
      </c>
      <c r="E72">
        <f t="shared" si="27"/>
        <v>250</v>
      </c>
      <c r="F72">
        <f t="shared" si="27"/>
        <v>0</v>
      </c>
      <c r="G72">
        <f t="shared" si="27"/>
        <v>300</v>
      </c>
      <c r="H72">
        <f t="shared" si="27"/>
        <v>0</v>
      </c>
      <c r="I72">
        <f t="shared" si="27"/>
        <v>0</v>
      </c>
      <c r="J72">
        <f t="shared" si="27"/>
        <v>250</v>
      </c>
      <c r="K72">
        <f t="shared" si="27"/>
        <v>86.419753086419746</v>
      </c>
      <c r="L72">
        <f t="shared" si="27"/>
        <v>750</v>
      </c>
      <c r="M72">
        <f t="shared" si="23"/>
        <v>43.209876543209873</v>
      </c>
      <c r="N72">
        <f t="shared" si="23"/>
        <v>98.591549295774655</v>
      </c>
      <c r="O72">
        <f t="shared" si="27"/>
        <v>350</v>
      </c>
      <c r="P72">
        <f t="shared" si="27"/>
        <v>2571.4285714285711</v>
      </c>
      <c r="Q72">
        <f t="shared" si="5"/>
        <v>140222.18206535379</v>
      </c>
      <c r="R72">
        <f t="shared" si="6"/>
        <v>50387</v>
      </c>
      <c r="S72">
        <f t="shared" si="7"/>
        <v>417</v>
      </c>
      <c r="T72">
        <f t="shared" si="8"/>
        <v>0</v>
      </c>
      <c r="U72">
        <f t="shared" si="9"/>
        <v>7438</v>
      </c>
      <c r="V72">
        <f t="shared" si="10"/>
        <v>0</v>
      </c>
      <c r="W72">
        <f t="shared" si="11"/>
        <v>8925</v>
      </c>
      <c r="X72">
        <f t="shared" si="12"/>
        <v>0</v>
      </c>
      <c r="Y72">
        <f t="shared" si="13"/>
        <v>0</v>
      </c>
      <c r="Z72">
        <f t="shared" si="14"/>
        <v>7438</v>
      </c>
      <c r="AA72">
        <f t="shared" si="15"/>
        <v>2571</v>
      </c>
      <c r="AB72">
        <f t="shared" si="16"/>
        <v>22312</v>
      </c>
      <c r="AC72">
        <f t="shared" si="17"/>
        <v>1286</v>
      </c>
      <c r="AD72">
        <f t="shared" si="18"/>
        <v>2933</v>
      </c>
      <c r="AE72">
        <f t="shared" si="19"/>
        <v>10412</v>
      </c>
      <c r="AF72">
        <f t="shared" si="20"/>
        <v>76496</v>
      </c>
    </row>
    <row r="73" spans="1:32" x14ac:dyDescent="0.35">
      <c r="A73">
        <v>66</v>
      </c>
      <c r="B73">
        <f t="shared" ref="B73:B80" si="29">SUM(C73:P73)</f>
        <v>4778.1577166703928</v>
      </c>
      <c r="C73">
        <f t="shared" si="28"/>
        <v>13.600000000000001</v>
      </c>
      <c r="D73">
        <f t="shared" si="27"/>
        <v>0</v>
      </c>
      <c r="E73">
        <f t="shared" si="27"/>
        <v>250</v>
      </c>
      <c r="F73">
        <f t="shared" si="27"/>
        <v>0</v>
      </c>
      <c r="G73">
        <f t="shared" si="27"/>
        <v>300</v>
      </c>
      <c r="H73">
        <f t="shared" si="27"/>
        <v>0</v>
      </c>
      <c r="I73">
        <f t="shared" si="27"/>
        <v>0</v>
      </c>
      <c r="J73">
        <f t="shared" si="27"/>
        <v>250</v>
      </c>
      <c r="K73">
        <f t="shared" si="27"/>
        <v>83.950617283950606</v>
      </c>
      <c r="L73">
        <f t="shared" si="27"/>
        <v>750</v>
      </c>
      <c r="M73">
        <f t="shared" si="23"/>
        <v>41.975308641975303</v>
      </c>
      <c r="N73">
        <f t="shared" si="23"/>
        <v>95.774647887323937</v>
      </c>
      <c r="O73">
        <f t="shared" si="27"/>
        <v>350</v>
      </c>
      <c r="P73">
        <f t="shared" si="27"/>
        <v>2642.8571428571431</v>
      </c>
      <c r="Q73">
        <f t="shared" ref="Q73:Q106" si="30">30*EXP(A73*0.13)-30</f>
        <v>159693.16575923719</v>
      </c>
      <c r="R73">
        <f t="shared" ref="R73:R106" si="31">SUM(S73:AC73)</f>
        <v>56470</v>
      </c>
      <c r="S73">
        <f t="shared" ref="S73:S106" si="32">_xlfn.CEILING.MATH($Q73*C73/$B73)</f>
        <v>455</v>
      </c>
      <c r="T73">
        <f t="shared" ref="T73:T106" si="33">_xlfn.CEILING.MATH($Q73*D73/$B73)</f>
        <v>0</v>
      </c>
      <c r="U73">
        <f t="shared" ref="U73:U106" si="34">_xlfn.CEILING.MATH($Q73*E73/$B73)</f>
        <v>8356</v>
      </c>
      <c r="V73">
        <f t="shared" ref="V73:V106" si="35">_xlfn.CEILING.MATH($Q73*F73/$B73)</f>
        <v>0</v>
      </c>
      <c r="W73">
        <f t="shared" ref="W73:W106" si="36">_xlfn.CEILING.MATH($Q73*G73/$B73)</f>
        <v>10027</v>
      </c>
      <c r="X73">
        <f t="shared" ref="X73:X106" si="37">_xlfn.CEILING.MATH($Q73*H73/$B73)</f>
        <v>0</v>
      </c>
      <c r="Y73">
        <f t="shared" ref="Y73:Y106" si="38">_xlfn.CEILING.MATH($Q73*I73/$B73)</f>
        <v>0</v>
      </c>
      <c r="Z73">
        <f t="shared" ref="Z73:Z106" si="39">_xlfn.CEILING.MATH($Q73*J73/$B73)</f>
        <v>8356</v>
      </c>
      <c r="AA73">
        <f t="shared" ref="AA73:AA106" si="40">_xlfn.CEILING.MATH($Q73*K73/$B73)</f>
        <v>2806</v>
      </c>
      <c r="AB73">
        <f t="shared" ref="AB73:AB106" si="41">_xlfn.CEILING.MATH($Q73*L73/$B73)</f>
        <v>25067</v>
      </c>
      <c r="AC73">
        <f t="shared" ref="AC73:AC106" si="42">_xlfn.CEILING.MATH($Q73*M73/$B73)</f>
        <v>1403</v>
      </c>
      <c r="AD73">
        <f t="shared" ref="AD73:AD106" si="43">_xlfn.CEILING.MATH($Q73*N73/$B73)</f>
        <v>3201</v>
      </c>
      <c r="AE73">
        <f t="shared" ref="AE73:AE106" si="44">_xlfn.CEILING.MATH($Q73*O73/$B73)</f>
        <v>11698</v>
      </c>
      <c r="AF73">
        <f t="shared" ref="AF73:AF106" si="45">_xlfn.CEILING.MATH($Q73*P73/$B73)</f>
        <v>88329</v>
      </c>
    </row>
    <row r="74" spans="1:32" x14ac:dyDescent="0.35">
      <c r="A74">
        <v>67</v>
      </c>
      <c r="B74">
        <f t="shared" si="29"/>
        <v>4842.6656829868098</v>
      </c>
      <c r="C74">
        <f t="shared" si="28"/>
        <v>13.200000000000001</v>
      </c>
      <c r="D74">
        <f t="shared" si="27"/>
        <v>0</v>
      </c>
      <c r="E74">
        <f t="shared" si="27"/>
        <v>250</v>
      </c>
      <c r="F74">
        <f t="shared" si="27"/>
        <v>0</v>
      </c>
      <c r="G74">
        <f t="shared" si="27"/>
        <v>300</v>
      </c>
      <c r="H74">
        <f t="shared" si="27"/>
        <v>0</v>
      </c>
      <c r="I74">
        <f t="shared" si="27"/>
        <v>0</v>
      </c>
      <c r="J74">
        <f t="shared" si="27"/>
        <v>250</v>
      </c>
      <c r="K74">
        <f t="shared" si="27"/>
        <v>81.481481481481481</v>
      </c>
      <c r="L74">
        <f t="shared" si="27"/>
        <v>750</v>
      </c>
      <c r="M74">
        <f t="shared" si="23"/>
        <v>40.74074074074074</v>
      </c>
      <c r="N74">
        <f t="shared" si="23"/>
        <v>92.957746478873233</v>
      </c>
      <c r="O74">
        <f t="shared" si="27"/>
        <v>350</v>
      </c>
      <c r="P74">
        <f t="shared" si="27"/>
        <v>2714.2857142857142</v>
      </c>
      <c r="Q74">
        <f t="shared" si="30"/>
        <v>181867.27464108283</v>
      </c>
      <c r="R74">
        <f t="shared" si="31"/>
        <v>63300</v>
      </c>
      <c r="S74">
        <f t="shared" si="32"/>
        <v>496</v>
      </c>
      <c r="T74">
        <f t="shared" si="33"/>
        <v>0</v>
      </c>
      <c r="U74">
        <f t="shared" si="34"/>
        <v>9389</v>
      </c>
      <c r="V74">
        <f t="shared" si="35"/>
        <v>0</v>
      </c>
      <c r="W74">
        <f t="shared" si="36"/>
        <v>11267</v>
      </c>
      <c r="X74">
        <f t="shared" si="37"/>
        <v>0</v>
      </c>
      <c r="Y74">
        <f t="shared" si="38"/>
        <v>0</v>
      </c>
      <c r="Z74">
        <f t="shared" si="39"/>
        <v>9389</v>
      </c>
      <c r="AA74">
        <f t="shared" si="40"/>
        <v>3061</v>
      </c>
      <c r="AB74">
        <f t="shared" si="41"/>
        <v>28167</v>
      </c>
      <c r="AC74">
        <f t="shared" si="42"/>
        <v>1531</v>
      </c>
      <c r="AD74">
        <f t="shared" si="43"/>
        <v>3492</v>
      </c>
      <c r="AE74">
        <f t="shared" si="44"/>
        <v>13145</v>
      </c>
      <c r="AF74">
        <f t="shared" si="45"/>
        <v>101936</v>
      </c>
    </row>
    <row r="75" spans="1:32" x14ac:dyDescent="0.35">
      <c r="A75">
        <v>68</v>
      </c>
      <c r="B75">
        <f t="shared" si="29"/>
        <v>4907.1736493032267</v>
      </c>
      <c r="C75">
        <f t="shared" si="28"/>
        <v>12.8</v>
      </c>
      <c r="D75">
        <f t="shared" si="27"/>
        <v>0</v>
      </c>
      <c r="E75">
        <f t="shared" si="27"/>
        <v>250</v>
      </c>
      <c r="F75">
        <f t="shared" si="27"/>
        <v>0</v>
      </c>
      <c r="G75">
        <f t="shared" si="27"/>
        <v>300</v>
      </c>
      <c r="H75">
        <f t="shared" si="27"/>
        <v>0</v>
      </c>
      <c r="I75">
        <f t="shared" si="27"/>
        <v>0</v>
      </c>
      <c r="J75">
        <f t="shared" si="27"/>
        <v>250</v>
      </c>
      <c r="K75">
        <f t="shared" si="27"/>
        <v>79.012345679012341</v>
      </c>
      <c r="L75">
        <f t="shared" si="27"/>
        <v>750</v>
      </c>
      <c r="M75">
        <f t="shared" si="23"/>
        <v>39.506172839506171</v>
      </c>
      <c r="N75">
        <f t="shared" si="23"/>
        <v>90.140845070422543</v>
      </c>
      <c r="O75">
        <f t="shared" si="27"/>
        <v>350</v>
      </c>
      <c r="P75">
        <f t="shared" si="27"/>
        <v>2785.7142857142858</v>
      </c>
      <c r="Q75">
        <f t="shared" si="30"/>
        <v>207119.77921065889</v>
      </c>
      <c r="R75">
        <f t="shared" si="31"/>
        <v>70967</v>
      </c>
      <c r="S75">
        <f t="shared" si="32"/>
        <v>541</v>
      </c>
      <c r="T75">
        <f t="shared" si="33"/>
        <v>0</v>
      </c>
      <c r="U75">
        <f t="shared" si="34"/>
        <v>10552</v>
      </c>
      <c r="V75">
        <f t="shared" si="35"/>
        <v>0</v>
      </c>
      <c r="W75">
        <f t="shared" si="36"/>
        <v>12663</v>
      </c>
      <c r="X75">
        <f t="shared" si="37"/>
        <v>0</v>
      </c>
      <c r="Y75">
        <f t="shared" si="38"/>
        <v>0</v>
      </c>
      <c r="Z75">
        <f t="shared" si="39"/>
        <v>10552</v>
      </c>
      <c r="AA75">
        <f t="shared" si="40"/>
        <v>3335</v>
      </c>
      <c r="AB75">
        <f t="shared" si="41"/>
        <v>31656</v>
      </c>
      <c r="AC75">
        <f t="shared" si="42"/>
        <v>1668</v>
      </c>
      <c r="AD75">
        <f t="shared" si="43"/>
        <v>3805</v>
      </c>
      <c r="AE75">
        <f t="shared" si="44"/>
        <v>14773</v>
      </c>
      <c r="AF75">
        <f t="shared" si="45"/>
        <v>117579</v>
      </c>
    </row>
    <row r="76" spans="1:32" x14ac:dyDescent="0.35">
      <c r="A76">
        <v>69</v>
      </c>
      <c r="B76">
        <f t="shared" si="29"/>
        <v>4971.6816156196437</v>
      </c>
      <c r="C76">
        <f t="shared" si="28"/>
        <v>12.4</v>
      </c>
      <c r="D76">
        <f t="shared" si="27"/>
        <v>0</v>
      </c>
      <c r="E76">
        <f t="shared" ref="E76:P106" si="46">IF(OR($A76&lt;E$1,$A76&gt;E$5),0,IF(AND($A76&gt;=E$1,$A76&lt;E$2),($A76+1-E$1)/(E$2-E$1)*E$3,IF(AND($A76&gt;=E$4,$A76&lt;=E$5),(E$5-$A76)/(E$5-E$4+1)*E$3,E$3)))</f>
        <v>250</v>
      </c>
      <c r="F76">
        <f t="shared" si="46"/>
        <v>0</v>
      </c>
      <c r="G76">
        <f t="shared" si="46"/>
        <v>300</v>
      </c>
      <c r="H76">
        <f t="shared" si="27"/>
        <v>0</v>
      </c>
      <c r="I76">
        <f t="shared" si="46"/>
        <v>0</v>
      </c>
      <c r="J76">
        <f t="shared" si="46"/>
        <v>250</v>
      </c>
      <c r="K76">
        <f t="shared" si="46"/>
        <v>76.543209876543202</v>
      </c>
      <c r="L76">
        <f t="shared" si="46"/>
        <v>750</v>
      </c>
      <c r="M76">
        <f t="shared" si="23"/>
        <v>38.271604938271601</v>
      </c>
      <c r="N76">
        <f t="shared" si="23"/>
        <v>87.323943661971825</v>
      </c>
      <c r="O76">
        <f t="shared" si="46"/>
        <v>350</v>
      </c>
      <c r="P76">
        <f t="shared" si="46"/>
        <v>2857.1428571428569</v>
      </c>
      <c r="Q76">
        <f t="shared" si="30"/>
        <v>235878.04816452719</v>
      </c>
      <c r="R76">
        <f t="shared" si="31"/>
        <v>79579</v>
      </c>
      <c r="S76">
        <f t="shared" si="32"/>
        <v>589</v>
      </c>
      <c r="T76">
        <f t="shared" si="33"/>
        <v>0</v>
      </c>
      <c r="U76">
        <f t="shared" si="34"/>
        <v>11862</v>
      </c>
      <c r="V76">
        <f t="shared" si="35"/>
        <v>0</v>
      </c>
      <c r="W76">
        <f t="shared" si="36"/>
        <v>14234</v>
      </c>
      <c r="X76">
        <f t="shared" si="37"/>
        <v>0</v>
      </c>
      <c r="Y76">
        <f t="shared" si="38"/>
        <v>0</v>
      </c>
      <c r="Z76">
        <f t="shared" si="39"/>
        <v>11862</v>
      </c>
      <c r="AA76">
        <f t="shared" si="40"/>
        <v>3632</v>
      </c>
      <c r="AB76">
        <f t="shared" si="41"/>
        <v>35584</v>
      </c>
      <c r="AC76">
        <f t="shared" si="42"/>
        <v>1816</v>
      </c>
      <c r="AD76">
        <f t="shared" si="43"/>
        <v>4144</v>
      </c>
      <c r="AE76">
        <f t="shared" si="44"/>
        <v>16606</v>
      </c>
      <c r="AF76">
        <f t="shared" si="45"/>
        <v>135556</v>
      </c>
    </row>
    <row r="77" spans="1:32" x14ac:dyDescent="0.35">
      <c r="A77">
        <v>70</v>
      </c>
      <c r="B77">
        <f t="shared" si="29"/>
        <v>5036.1895819360616</v>
      </c>
      <c r="C77">
        <f t="shared" si="28"/>
        <v>12</v>
      </c>
      <c r="D77">
        <f t="shared" ref="D77:I106" si="47">IF(OR($A77&lt;D$1,$A77&gt;D$5),0,IF(AND($A77&gt;=D$1,$A77&lt;D$2),($A77+1-D$1)/(D$2-D$1)*D$3,IF(AND($A77&gt;=D$4,$A77&lt;=D$5),(D$5-$A77)/(D$5-D$4+1)*D$3,D$3)))</f>
        <v>0</v>
      </c>
      <c r="E77">
        <f t="shared" si="47"/>
        <v>250</v>
      </c>
      <c r="F77">
        <f t="shared" si="47"/>
        <v>0</v>
      </c>
      <c r="G77">
        <f t="shared" si="47"/>
        <v>300</v>
      </c>
      <c r="H77">
        <f t="shared" si="27"/>
        <v>0</v>
      </c>
      <c r="I77">
        <f t="shared" si="47"/>
        <v>0</v>
      </c>
      <c r="J77">
        <f t="shared" si="46"/>
        <v>250</v>
      </c>
      <c r="K77">
        <f t="shared" si="46"/>
        <v>74.074074074074076</v>
      </c>
      <c r="L77">
        <f t="shared" si="46"/>
        <v>750</v>
      </c>
      <c r="M77">
        <f t="shared" si="23"/>
        <v>37.037037037037038</v>
      </c>
      <c r="N77">
        <f t="shared" si="23"/>
        <v>84.507042253521121</v>
      </c>
      <c r="O77">
        <f t="shared" si="46"/>
        <v>350</v>
      </c>
      <c r="P77">
        <f t="shared" si="46"/>
        <v>2928.5714285714289</v>
      </c>
      <c r="Q77">
        <f t="shared" si="30"/>
        <v>268628.78110447526</v>
      </c>
      <c r="R77">
        <f t="shared" si="31"/>
        <v>89246</v>
      </c>
      <c r="S77">
        <f t="shared" si="32"/>
        <v>641</v>
      </c>
      <c r="T77">
        <f t="shared" si="33"/>
        <v>0</v>
      </c>
      <c r="U77">
        <f t="shared" si="34"/>
        <v>13335</v>
      </c>
      <c r="V77">
        <f t="shared" si="35"/>
        <v>0</v>
      </c>
      <c r="W77">
        <f t="shared" si="36"/>
        <v>16002</v>
      </c>
      <c r="X77">
        <f t="shared" si="37"/>
        <v>0</v>
      </c>
      <c r="Y77">
        <f t="shared" si="38"/>
        <v>0</v>
      </c>
      <c r="Z77">
        <f t="shared" si="39"/>
        <v>13335</v>
      </c>
      <c r="AA77">
        <f t="shared" si="40"/>
        <v>3952</v>
      </c>
      <c r="AB77">
        <f t="shared" si="41"/>
        <v>40005</v>
      </c>
      <c r="AC77">
        <f t="shared" si="42"/>
        <v>1976</v>
      </c>
      <c r="AD77">
        <f t="shared" si="43"/>
        <v>4508</v>
      </c>
      <c r="AE77">
        <f t="shared" si="44"/>
        <v>18669</v>
      </c>
      <c r="AF77">
        <f t="shared" si="45"/>
        <v>156210</v>
      </c>
    </row>
    <row r="78" spans="1:32" x14ac:dyDescent="0.35">
      <c r="A78">
        <v>71</v>
      </c>
      <c r="B78">
        <f t="shared" si="29"/>
        <v>5100.6975482524776</v>
      </c>
      <c r="C78">
        <f t="shared" si="28"/>
        <v>11.6</v>
      </c>
      <c r="D78">
        <f t="shared" si="47"/>
        <v>0</v>
      </c>
      <c r="E78">
        <f t="shared" si="47"/>
        <v>250</v>
      </c>
      <c r="F78">
        <f t="shared" si="47"/>
        <v>0</v>
      </c>
      <c r="G78">
        <f t="shared" si="47"/>
        <v>300</v>
      </c>
      <c r="H78">
        <f t="shared" si="27"/>
        <v>0</v>
      </c>
      <c r="I78">
        <f t="shared" si="47"/>
        <v>0</v>
      </c>
      <c r="J78">
        <f t="shared" si="46"/>
        <v>250</v>
      </c>
      <c r="K78">
        <f t="shared" si="46"/>
        <v>71.604938271604937</v>
      </c>
      <c r="L78">
        <f t="shared" si="46"/>
        <v>750</v>
      </c>
      <c r="M78">
        <f t="shared" si="23"/>
        <v>35.802469135802468</v>
      </c>
      <c r="N78">
        <f t="shared" si="23"/>
        <v>81.690140845070431</v>
      </c>
      <c r="O78">
        <f t="shared" si="46"/>
        <v>350</v>
      </c>
      <c r="P78">
        <f t="shared" si="46"/>
        <v>3000</v>
      </c>
      <c r="Q78">
        <f t="shared" si="30"/>
        <v>305926.24535117322</v>
      </c>
      <c r="R78">
        <f t="shared" si="31"/>
        <v>100107</v>
      </c>
      <c r="S78">
        <f t="shared" si="32"/>
        <v>696</v>
      </c>
      <c r="T78">
        <f t="shared" si="33"/>
        <v>0</v>
      </c>
      <c r="U78">
        <f t="shared" si="34"/>
        <v>14995</v>
      </c>
      <c r="V78">
        <f t="shared" si="35"/>
        <v>0</v>
      </c>
      <c r="W78">
        <f t="shared" si="36"/>
        <v>17994</v>
      </c>
      <c r="X78">
        <f t="shared" si="37"/>
        <v>0</v>
      </c>
      <c r="Y78">
        <f t="shared" si="38"/>
        <v>0</v>
      </c>
      <c r="Z78">
        <f t="shared" si="39"/>
        <v>14995</v>
      </c>
      <c r="AA78">
        <f t="shared" si="40"/>
        <v>4295</v>
      </c>
      <c r="AB78">
        <f t="shared" si="41"/>
        <v>44984</v>
      </c>
      <c r="AC78">
        <f t="shared" si="42"/>
        <v>2148</v>
      </c>
      <c r="AD78">
        <f t="shared" si="43"/>
        <v>4900</v>
      </c>
      <c r="AE78">
        <f t="shared" si="44"/>
        <v>20993</v>
      </c>
      <c r="AF78">
        <f t="shared" si="45"/>
        <v>179933</v>
      </c>
    </row>
    <row r="79" spans="1:32" x14ac:dyDescent="0.35">
      <c r="A79">
        <v>72</v>
      </c>
      <c r="B79">
        <f t="shared" si="29"/>
        <v>5165.2055145688955</v>
      </c>
      <c r="C79">
        <f t="shared" si="28"/>
        <v>11.200000000000001</v>
      </c>
      <c r="D79">
        <f t="shared" si="47"/>
        <v>0</v>
      </c>
      <c r="E79">
        <f t="shared" si="47"/>
        <v>250</v>
      </c>
      <c r="F79">
        <f t="shared" si="47"/>
        <v>0</v>
      </c>
      <c r="G79">
        <f t="shared" si="47"/>
        <v>300</v>
      </c>
      <c r="H79">
        <f t="shared" si="27"/>
        <v>0</v>
      </c>
      <c r="I79">
        <f t="shared" si="47"/>
        <v>0</v>
      </c>
      <c r="J79">
        <f t="shared" si="46"/>
        <v>250</v>
      </c>
      <c r="K79">
        <f t="shared" si="46"/>
        <v>69.135802469135797</v>
      </c>
      <c r="L79">
        <f t="shared" si="46"/>
        <v>750</v>
      </c>
      <c r="M79">
        <f t="shared" si="23"/>
        <v>34.567901234567898</v>
      </c>
      <c r="N79">
        <f t="shared" si="23"/>
        <v>78.873239436619713</v>
      </c>
      <c r="O79">
        <f t="shared" si="46"/>
        <v>350</v>
      </c>
      <c r="P79">
        <f t="shared" si="46"/>
        <v>3071.4285714285716</v>
      </c>
      <c r="Q79">
        <f t="shared" si="30"/>
        <v>348401.65626134764</v>
      </c>
      <c r="R79">
        <f t="shared" si="31"/>
        <v>112303</v>
      </c>
      <c r="S79">
        <f t="shared" si="32"/>
        <v>756</v>
      </c>
      <c r="T79">
        <f t="shared" si="33"/>
        <v>0</v>
      </c>
      <c r="U79">
        <f t="shared" si="34"/>
        <v>16863</v>
      </c>
      <c r="V79">
        <f t="shared" si="35"/>
        <v>0</v>
      </c>
      <c r="W79">
        <f t="shared" si="36"/>
        <v>20236</v>
      </c>
      <c r="X79">
        <f t="shared" si="37"/>
        <v>0</v>
      </c>
      <c r="Y79">
        <f t="shared" si="38"/>
        <v>0</v>
      </c>
      <c r="Z79">
        <f t="shared" si="39"/>
        <v>16863</v>
      </c>
      <c r="AA79">
        <f t="shared" si="40"/>
        <v>4664</v>
      </c>
      <c r="AB79">
        <f t="shared" si="41"/>
        <v>50589</v>
      </c>
      <c r="AC79">
        <f t="shared" si="42"/>
        <v>2332</v>
      </c>
      <c r="AD79">
        <f t="shared" si="43"/>
        <v>5321</v>
      </c>
      <c r="AE79">
        <f t="shared" si="44"/>
        <v>23609</v>
      </c>
      <c r="AF79">
        <f t="shared" si="45"/>
        <v>207173</v>
      </c>
    </row>
    <row r="80" spans="1:32" x14ac:dyDescent="0.35">
      <c r="A80">
        <v>73</v>
      </c>
      <c r="B80">
        <f t="shared" si="29"/>
        <v>5229.7134808853116</v>
      </c>
      <c r="C80">
        <f t="shared" si="28"/>
        <v>10.8</v>
      </c>
      <c r="D80">
        <f t="shared" si="47"/>
        <v>0</v>
      </c>
      <c r="E80">
        <f t="shared" si="47"/>
        <v>250</v>
      </c>
      <c r="F80">
        <f t="shared" si="47"/>
        <v>0</v>
      </c>
      <c r="G80">
        <f t="shared" si="47"/>
        <v>300</v>
      </c>
      <c r="H80">
        <f t="shared" si="27"/>
        <v>0</v>
      </c>
      <c r="I80">
        <f t="shared" si="47"/>
        <v>0</v>
      </c>
      <c r="J80">
        <f t="shared" si="46"/>
        <v>250</v>
      </c>
      <c r="K80">
        <f t="shared" si="46"/>
        <v>66.666666666666657</v>
      </c>
      <c r="L80">
        <f t="shared" si="46"/>
        <v>750</v>
      </c>
      <c r="M80">
        <f t="shared" si="23"/>
        <v>33.333333333333329</v>
      </c>
      <c r="N80">
        <f t="shared" si="23"/>
        <v>76.056338028169009</v>
      </c>
      <c r="O80">
        <f t="shared" si="46"/>
        <v>350</v>
      </c>
      <c r="P80">
        <f t="shared" si="46"/>
        <v>3142.8571428571427</v>
      </c>
      <c r="Q80">
        <f t="shared" si="30"/>
        <v>396773.85979923117</v>
      </c>
      <c r="R80">
        <f t="shared" si="31"/>
        <v>126006</v>
      </c>
      <c r="S80">
        <f t="shared" si="32"/>
        <v>820</v>
      </c>
      <c r="T80">
        <f t="shared" si="33"/>
        <v>0</v>
      </c>
      <c r="U80">
        <f t="shared" si="34"/>
        <v>18968</v>
      </c>
      <c r="V80">
        <f t="shared" si="35"/>
        <v>0</v>
      </c>
      <c r="W80">
        <f t="shared" si="36"/>
        <v>22761</v>
      </c>
      <c r="X80">
        <f t="shared" si="37"/>
        <v>0</v>
      </c>
      <c r="Y80">
        <f t="shared" si="38"/>
        <v>0</v>
      </c>
      <c r="Z80">
        <f t="shared" si="39"/>
        <v>18968</v>
      </c>
      <c r="AA80">
        <f t="shared" si="40"/>
        <v>5058</v>
      </c>
      <c r="AB80">
        <f t="shared" si="41"/>
        <v>56902</v>
      </c>
      <c r="AC80">
        <f t="shared" si="42"/>
        <v>2529</v>
      </c>
      <c r="AD80">
        <f t="shared" si="43"/>
        <v>5771</v>
      </c>
      <c r="AE80">
        <f t="shared" si="44"/>
        <v>26555</v>
      </c>
      <c r="AF80">
        <f t="shared" si="45"/>
        <v>238446</v>
      </c>
    </row>
    <row r="81" spans="1:32" x14ac:dyDescent="0.35">
      <c r="A81">
        <v>74</v>
      </c>
      <c r="B81">
        <f t="shared" ref="B81:B106" si="48">SUM(C81:P81)</f>
        <v>5294.2214472017295</v>
      </c>
      <c r="C81">
        <f t="shared" si="28"/>
        <v>10.4</v>
      </c>
      <c r="D81">
        <f t="shared" si="47"/>
        <v>0</v>
      </c>
      <c r="E81">
        <f t="shared" si="47"/>
        <v>250</v>
      </c>
      <c r="F81">
        <f t="shared" si="47"/>
        <v>0</v>
      </c>
      <c r="G81">
        <f t="shared" si="47"/>
        <v>300</v>
      </c>
      <c r="H81">
        <f t="shared" si="27"/>
        <v>0</v>
      </c>
      <c r="I81">
        <f t="shared" si="47"/>
        <v>0</v>
      </c>
      <c r="J81">
        <f t="shared" si="46"/>
        <v>250</v>
      </c>
      <c r="K81">
        <f t="shared" si="46"/>
        <v>64.197530864197532</v>
      </c>
      <c r="L81">
        <f t="shared" si="46"/>
        <v>750</v>
      </c>
      <c r="M81">
        <f t="shared" si="23"/>
        <v>32.098765432098766</v>
      </c>
      <c r="N81">
        <f t="shared" si="23"/>
        <v>73.239436619718319</v>
      </c>
      <c r="O81">
        <f t="shared" si="46"/>
        <v>350</v>
      </c>
      <c r="P81">
        <f t="shared" si="46"/>
        <v>3214.2857142857147</v>
      </c>
      <c r="Q81">
        <f t="shared" si="30"/>
        <v>451861.49815212871</v>
      </c>
      <c r="R81">
        <f t="shared" si="31"/>
        <v>141402</v>
      </c>
      <c r="S81">
        <f t="shared" si="32"/>
        <v>888</v>
      </c>
      <c r="T81">
        <f t="shared" si="33"/>
        <v>0</v>
      </c>
      <c r="U81">
        <f t="shared" si="34"/>
        <v>21338</v>
      </c>
      <c r="V81">
        <f t="shared" si="35"/>
        <v>0</v>
      </c>
      <c r="W81">
        <f t="shared" si="36"/>
        <v>25605</v>
      </c>
      <c r="X81">
        <f t="shared" si="37"/>
        <v>0</v>
      </c>
      <c r="Y81">
        <f t="shared" si="38"/>
        <v>0</v>
      </c>
      <c r="Z81">
        <f t="shared" si="39"/>
        <v>21338</v>
      </c>
      <c r="AA81">
        <f t="shared" si="40"/>
        <v>5480</v>
      </c>
      <c r="AB81">
        <f t="shared" si="41"/>
        <v>64013</v>
      </c>
      <c r="AC81">
        <f t="shared" si="42"/>
        <v>2740</v>
      </c>
      <c r="AD81">
        <f t="shared" si="43"/>
        <v>6251</v>
      </c>
      <c r="AE81">
        <f t="shared" si="44"/>
        <v>29873</v>
      </c>
      <c r="AF81">
        <f t="shared" si="45"/>
        <v>274340</v>
      </c>
    </row>
    <row r="82" spans="1:32" x14ac:dyDescent="0.35">
      <c r="A82">
        <v>75</v>
      </c>
      <c r="B82">
        <f t="shared" si="48"/>
        <v>5358.7294135181455</v>
      </c>
      <c r="C82">
        <f t="shared" si="28"/>
        <v>10</v>
      </c>
      <c r="D82">
        <f t="shared" si="47"/>
        <v>0</v>
      </c>
      <c r="E82">
        <f t="shared" si="47"/>
        <v>250</v>
      </c>
      <c r="F82">
        <f t="shared" si="47"/>
        <v>0</v>
      </c>
      <c r="G82">
        <f t="shared" si="47"/>
        <v>300</v>
      </c>
      <c r="H82">
        <f t="shared" si="27"/>
        <v>0</v>
      </c>
      <c r="I82">
        <f t="shared" si="47"/>
        <v>0</v>
      </c>
      <c r="J82">
        <f t="shared" si="46"/>
        <v>250</v>
      </c>
      <c r="K82">
        <f t="shared" si="46"/>
        <v>61.728395061728392</v>
      </c>
      <c r="L82">
        <f t="shared" si="46"/>
        <v>750</v>
      </c>
      <c r="M82">
        <f t="shared" si="23"/>
        <v>30.864197530864196</v>
      </c>
      <c r="N82">
        <f t="shared" si="23"/>
        <v>70.422535211267601</v>
      </c>
      <c r="O82">
        <f t="shared" si="46"/>
        <v>350</v>
      </c>
      <c r="P82">
        <f t="shared" si="46"/>
        <v>3285.7142857142858</v>
      </c>
      <c r="Q82">
        <f t="shared" si="30"/>
        <v>514596.86427872954</v>
      </c>
      <c r="R82">
        <f t="shared" si="31"/>
        <v>158701</v>
      </c>
      <c r="S82">
        <f t="shared" si="32"/>
        <v>961</v>
      </c>
      <c r="T82">
        <f t="shared" si="33"/>
        <v>0</v>
      </c>
      <c r="U82">
        <f t="shared" si="34"/>
        <v>24008</v>
      </c>
      <c r="V82">
        <f t="shared" si="35"/>
        <v>0</v>
      </c>
      <c r="W82">
        <f t="shared" si="36"/>
        <v>28809</v>
      </c>
      <c r="X82">
        <f t="shared" si="37"/>
        <v>0</v>
      </c>
      <c r="Y82">
        <f t="shared" si="38"/>
        <v>0</v>
      </c>
      <c r="Z82">
        <f t="shared" si="39"/>
        <v>24008</v>
      </c>
      <c r="AA82">
        <f t="shared" si="40"/>
        <v>5928</v>
      </c>
      <c r="AB82">
        <f t="shared" si="41"/>
        <v>72023</v>
      </c>
      <c r="AC82">
        <f t="shared" si="42"/>
        <v>2964</v>
      </c>
      <c r="AD82">
        <f t="shared" si="43"/>
        <v>6763</v>
      </c>
      <c r="AE82">
        <f t="shared" si="44"/>
        <v>33611</v>
      </c>
      <c r="AF82">
        <f t="shared" si="45"/>
        <v>315526</v>
      </c>
    </row>
    <row r="83" spans="1:32" x14ac:dyDescent="0.35">
      <c r="A83">
        <v>76</v>
      </c>
      <c r="B83">
        <f t="shared" si="48"/>
        <v>5423.2373798345625</v>
      </c>
      <c r="C83">
        <f t="shared" si="28"/>
        <v>9.6</v>
      </c>
      <c r="D83">
        <f t="shared" si="47"/>
        <v>0</v>
      </c>
      <c r="E83">
        <f t="shared" si="47"/>
        <v>250</v>
      </c>
      <c r="F83">
        <f t="shared" si="47"/>
        <v>0</v>
      </c>
      <c r="G83">
        <f t="shared" si="47"/>
        <v>300</v>
      </c>
      <c r="H83">
        <f t="shared" si="47"/>
        <v>0</v>
      </c>
      <c r="I83">
        <f t="shared" si="47"/>
        <v>0</v>
      </c>
      <c r="J83">
        <f t="shared" si="46"/>
        <v>250</v>
      </c>
      <c r="K83">
        <f t="shared" si="46"/>
        <v>59.259259259259252</v>
      </c>
      <c r="L83">
        <f t="shared" si="46"/>
        <v>750</v>
      </c>
      <c r="M83">
        <f t="shared" si="23"/>
        <v>29.629629629629626</v>
      </c>
      <c r="N83">
        <f t="shared" si="23"/>
        <v>67.605633802816897</v>
      </c>
      <c r="O83">
        <f t="shared" si="46"/>
        <v>350</v>
      </c>
      <c r="P83">
        <f t="shared" si="46"/>
        <v>3357.1428571428569</v>
      </c>
      <c r="Q83">
        <f t="shared" si="30"/>
        <v>586041.67986196559</v>
      </c>
      <c r="R83">
        <f t="shared" si="31"/>
        <v>178141</v>
      </c>
      <c r="S83">
        <f t="shared" si="32"/>
        <v>1038</v>
      </c>
      <c r="T83">
        <f t="shared" si="33"/>
        <v>0</v>
      </c>
      <c r="U83">
        <f t="shared" si="34"/>
        <v>27016</v>
      </c>
      <c r="V83">
        <f t="shared" si="35"/>
        <v>0</v>
      </c>
      <c r="W83">
        <f t="shared" si="36"/>
        <v>32419</v>
      </c>
      <c r="X83">
        <f t="shared" si="37"/>
        <v>0</v>
      </c>
      <c r="Y83">
        <f t="shared" si="38"/>
        <v>0</v>
      </c>
      <c r="Z83">
        <f t="shared" si="39"/>
        <v>27016</v>
      </c>
      <c r="AA83">
        <f t="shared" si="40"/>
        <v>6404</v>
      </c>
      <c r="AB83">
        <f t="shared" si="41"/>
        <v>81046</v>
      </c>
      <c r="AC83">
        <f t="shared" si="42"/>
        <v>3202</v>
      </c>
      <c r="AD83">
        <f t="shared" si="43"/>
        <v>7306</v>
      </c>
      <c r="AE83">
        <f t="shared" si="44"/>
        <v>37822</v>
      </c>
      <c r="AF83">
        <f t="shared" si="45"/>
        <v>362777</v>
      </c>
    </row>
    <row r="84" spans="1:32" x14ac:dyDescent="0.35">
      <c r="A84">
        <v>77</v>
      </c>
      <c r="B84">
        <f t="shared" si="48"/>
        <v>5487.7453461509795</v>
      </c>
      <c r="C84">
        <f t="shared" si="28"/>
        <v>9.2000000000000011</v>
      </c>
      <c r="D84">
        <f t="shared" si="47"/>
        <v>0</v>
      </c>
      <c r="E84">
        <f t="shared" si="47"/>
        <v>250</v>
      </c>
      <c r="F84">
        <f t="shared" si="47"/>
        <v>0</v>
      </c>
      <c r="G84">
        <f t="shared" si="47"/>
        <v>300</v>
      </c>
      <c r="H84">
        <f t="shared" si="47"/>
        <v>0</v>
      </c>
      <c r="I84">
        <f t="shared" si="47"/>
        <v>0</v>
      </c>
      <c r="J84">
        <f t="shared" si="46"/>
        <v>250</v>
      </c>
      <c r="K84">
        <f t="shared" si="46"/>
        <v>56.79012345679012</v>
      </c>
      <c r="L84">
        <f t="shared" si="46"/>
        <v>750</v>
      </c>
      <c r="M84">
        <f t="shared" si="23"/>
        <v>28.39506172839506</v>
      </c>
      <c r="N84">
        <f t="shared" si="23"/>
        <v>64.788732394366207</v>
      </c>
      <c r="O84">
        <f t="shared" si="46"/>
        <v>350</v>
      </c>
      <c r="P84">
        <f t="shared" si="46"/>
        <v>3428.5714285714284</v>
      </c>
      <c r="Q84">
        <f t="shared" si="30"/>
        <v>667405.06368954701</v>
      </c>
      <c r="R84">
        <f t="shared" si="31"/>
        <v>199990</v>
      </c>
      <c r="S84">
        <f t="shared" si="32"/>
        <v>1119</v>
      </c>
      <c r="T84">
        <f t="shared" si="33"/>
        <v>0</v>
      </c>
      <c r="U84">
        <f t="shared" si="34"/>
        <v>30405</v>
      </c>
      <c r="V84">
        <f t="shared" si="35"/>
        <v>0</v>
      </c>
      <c r="W84">
        <f t="shared" si="36"/>
        <v>36486</v>
      </c>
      <c r="X84">
        <f t="shared" si="37"/>
        <v>0</v>
      </c>
      <c r="Y84">
        <f t="shared" si="38"/>
        <v>0</v>
      </c>
      <c r="Z84">
        <f t="shared" si="39"/>
        <v>30405</v>
      </c>
      <c r="AA84">
        <f t="shared" si="40"/>
        <v>6907</v>
      </c>
      <c r="AB84">
        <f t="shared" si="41"/>
        <v>91214</v>
      </c>
      <c r="AC84">
        <f t="shared" si="42"/>
        <v>3454</v>
      </c>
      <c r="AD84">
        <f t="shared" si="43"/>
        <v>7880</v>
      </c>
      <c r="AE84">
        <f t="shared" si="44"/>
        <v>42567</v>
      </c>
      <c r="AF84">
        <f t="shared" si="45"/>
        <v>416974</v>
      </c>
    </row>
    <row r="85" spans="1:32" x14ac:dyDescent="0.35">
      <c r="A85">
        <v>78</v>
      </c>
      <c r="B85">
        <f t="shared" si="48"/>
        <v>5552.2533124673973</v>
      </c>
      <c r="C85">
        <f t="shared" si="28"/>
        <v>8.8000000000000007</v>
      </c>
      <c r="D85">
        <f t="shared" si="47"/>
        <v>0</v>
      </c>
      <c r="E85">
        <f t="shared" si="47"/>
        <v>250</v>
      </c>
      <c r="F85">
        <f t="shared" si="47"/>
        <v>0</v>
      </c>
      <c r="G85">
        <f t="shared" si="47"/>
        <v>300</v>
      </c>
      <c r="H85">
        <f t="shared" si="47"/>
        <v>0</v>
      </c>
      <c r="I85">
        <f t="shared" si="47"/>
        <v>0</v>
      </c>
      <c r="J85">
        <f t="shared" si="46"/>
        <v>250</v>
      </c>
      <c r="K85">
        <f t="shared" si="46"/>
        <v>54.320987654320987</v>
      </c>
      <c r="L85">
        <f t="shared" si="46"/>
        <v>750</v>
      </c>
      <c r="M85">
        <f t="shared" si="23"/>
        <v>27.160493827160494</v>
      </c>
      <c r="N85">
        <f t="shared" si="23"/>
        <v>61.971830985915489</v>
      </c>
      <c r="O85">
        <f t="shared" si="46"/>
        <v>350</v>
      </c>
      <c r="P85">
        <f t="shared" si="46"/>
        <v>3500</v>
      </c>
      <c r="Q85">
        <f t="shared" si="30"/>
        <v>760063.99455573328</v>
      </c>
      <c r="R85">
        <f t="shared" si="31"/>
        <v>224547</v>
      </c>
      <c r="S85">
        <f t="shared" si="32"/>
        <v>1205</v>
      </c>
      <c r="T85">
        <f t="shared" si="33"/>
        <v>0</v>
      </c>
      <c r="U85">
        <f t="shared" si="34"/>
        <v>34224</v>
      </c>
      <c r="V85">
        <f t="shared" si="35"/>
        <v>0</v>
      </c>
      <c r="W85">
        <f t="shared" si="36"/>
        <v>41068</v>
      </c>
      <c r="X85">
        <f t="shared" si="37"/>
        <v>0</v>
      </c>
      <c r="Y85">
        <f t="shared" si="38"/>
        <v>0</v>
      </c>
      <c r="Z85">
        <f t="shared" si="39"/>
        <v>34224</v>
      </c>
      <c r="AA85">
        <f t="shared" si="40"/>
        <v>7437</v>
      </c>
      <c r="AB85">
        <f t="shared" si="41"/>
        <v>102670</v>
      </c>
      <c r="AC85">
        <f t="shared" si="42"/>
        <v>3719</v>
      </c>
      <c r="AD85">
        <f t="shared" si="43"/>
        <v>8484</v>
      </c>
      <c r="AE85">
        <f t="shared" si="44"/>
        <v>47913</v>
      </c>
      <c r="AF85">
        <f t="shared" si="45"/>
        <v>479126</v>
      </c>
    </row>
    <row r="86" spans="1:32" x14ac:dyDescent="0.35">
      <c r="A86">
        <v>79</v>
      </c>
      <c r="B86">
        <f t="shared" si="48"/>
        <v>5616.7612787838143</v>
      </c>
      <c r="C86">
        <f t="shared" si="28"/>
        <v>8.4</v>
      </c>
      <c r="D86">
        <f t="shared" si="47"/>
        <v>0</v>
      </c>
      <c r="E86">
        <f t="shared" si="47"/>
        <v>250</v>
      </c>
      <c r="F86">
        <f t="shared" si="47"/>
        <v>0</v>
      </c>
      <c r="G86">
        <f t="shared" si="47"/>
        <v>300</v>
      </c>
      <c r="H86">
        <f t="shared" si="47"/>
        <v>0</v>
      </c>
      <c r="I86">
        <f t="shared" si="47"/>
        <v>0</v>
      </c>
      <c r="J86">
        <f t="shared" si="46"/>
        <v>250</v>
      </c>
      <c r="K86">
        <f t="shared" si="46"/>
        <v>51.851851851851848</v>
      </c>
      <c r="L86">
        <f t="shared" si="46"/>
        <v>750</v>
      </c>
      <c r="M86">
        <f t="shared" si="23"/>
        <v>25.925925925925924</v>
      </c>
      <c r="N86">
        <f t="shared" si="23"/>
        <v>59.154929577464785</v>
      </c>
      <c r="O86">
        <f t="shared" si="46"/>
        <v>350</v>
      </c>
      <c r="P86">
        <f t="shared" si="46"/>
        <v>3571.4285714285716</v>
      </c>
      <c r="Q86">
        <f t="shared" si="30"/>
        <v>865586.61499465886</v>
      </c>
      <c r="R86">
        <f t="shared" si="31"/>
        <v>252150</v>
      </c>
      <c r="S86">
        <f t="shared" si="32"/>
        <v>1295</v>
      </c>
      <c r="T86">
        <f t="shared" si="33"/>
        <v>0</v>
      </c>
      <c r="U86">
        <f t="shared" si="34"/>
        <v>38527</v>
      </c>
      <c r="V86">
        <f t="shared" si="35"/>
        <v>0</v>
      </c>
      <c r="W86">
        <f t="shared" si="36"/>
        <v>46233</v>
      </c>
      <c r="X86">
        <f t="shared" si="37"/>
        <v>0</v>
      </c>
      <c r="Y86">
        <f t="shared" si="38"/>
        <v>0</v>
      </c>
      <c r="Z86">
        <f t="shared" si="39"/>
        <v>38527</v>
      </c>
      <c r="AA86">
        <f t="shared" si="40"/>
        <v>7991</v>
      </c>
      <c r="AB86">
        <f t="shared" si="41"/>
        <v>115581</v>
      </c>
      <c r="AC86">
        <f t="shared" si="42"/>
        <v>3996</v>
      </c>
      <c r="AD86">
        <f t="shared" si="43"/>
        <v>9117</v>
      </c>
      <c r="AE86">
        <f t="shared" si="44"/>
        <v>53938</v>
      </c>
      <c r="AF86">
        <f t="shared" si="45"/>
        <v>550385</v>
      </c>
    </row>
    <row r="87" spans="1:32" x14ac:dyDescent="0.35">
      <c r="A87">
        <v>80</v>
      </c>
      <c r="B87">
        <f t="shared" si="48"/>
        <v>5681.2692451002313</v>
      </c>
      <c r="C87">
        <f t="shared" si="28"/>
        <v>8</v>
      </c>
      <c r="D87">
        <f t="shared" si="47"/>
        <v>0</v>
      </c>
      <c r="E87">
        <f t="shared" si="47"/>
        <v>250</v>
      </c>
      <c r="F87">
        <f t="shared" si="47"/>
        <v>0</v>
      </c>
      <c r="G87">
        <f t="shared" si="47"/>
        <v>300</v>
      </c>
      <c r="H87">
        <f t="shared" si="47"/>
        <v>0</v>
      </c>
      <c r="I87">
        <f t="shared" si="47"/>
        <v>0</v>
      </c>
      <c r="J87">
        <f t="shared" si="46"/>
        <v>250</v>
      </c>
      <c r="K87">
        <f t="shared" si="46"/>
        <v>49.382716049382715</v>
      </c>
      <c r="L87">
        <f t="shared" si="46"/>
        <v>750</v>
      </c>
      <c r="M87">
        <f t="shared" si="23"/>
        <v>24.691358024691358</v>
      </c>
      <c r="N87">
        <f t="shared" si="23"/>
        <v>56.338028169014088</v>
      </c>
      <c r="O87">
        <f t="shared" si="46"/>
        <v>350</v>
      </c>
      <c r="P87">
        <f t="shared" si="46"/>
        <v>3642.8571428571427</v>
      </c>
      <c r="Q87">
        <f t="shared" si="30"/>
        <v>985758.77023329982</v>
      </c>
      <c r="R87">
        <f t="shared" si="31"/>
        <v>283186</v>
      </c>
      <c r="S87">
        <f t="shared" si="32"/>
        <v>1389</v>
      </c>
      <c r="T87">
        <f t="shared" si="33"/>
        <v>0</v>
      </c>
      <c r="U87">
        <f t="shared" si="34"/>
        <v>43378</v>
      </c>
      <c r="V87">
        <f t="shared" si="35"/>
        <v>0</v>
      </c>
      <c r="W87">
        <f t="shared" si="36"/>
        <v>52054</v>
      </c>
      <c r="X87">
        <f t="shared" si="37"/>
        <v>0</v>
      </c>
      <c r="Y87">
        <f t="shared" si="38"/>
        <v>0</v>
      </c>
      <c r="Z87">
        <f t="shared" si="39"/>
        <v>43378</v>
      </c>
      <c r="AA87">
        <f t="shared" si="40"/>
        <v>8569</v>
      </c>
      <c r="AB87">
        <f t="shared" si="41"/>
        <v>130133</v>
      </c>
      <c r="AC87">
        <f t="shared" si="42"/>
        <v>4285</v>
      </c>
      <c r="AD87">
        <f t="shared" si="43"/>
        <v>9776</v>
      </c>
      <c r="AE87">
        <f t="shared" si="44"/>
        <v>60729</v>
      </c>
      <c r="AF87">
        <f t="shared" si="45"/>
        <v>632074</v>
      </c>
    </row>
    <row r="88" spans="1:32" x14ac:dyDescent="0.35">
      <c r="A88">
        <v>81</v>
      </c>
      <c r="B88">
        <f t="shared" si="48"/>
        <v>5745.7772114166482</v>
      </c>
      <c r="C88">
        <f t="shared" si="28"/>
        <v>7.6</v>
      </c>
      <c r="D88">
        <f t="shared" si="47"/>
        <v>0</v>
      </c>
      <c r="E88">
        <f t="shared" si="47"/>
        <v>250</v>
      </c>
      <c r="F88">
        <f t="shared" si="47"/>
        <v>0</v>
      </c>
      <c r="G88">
        <f t="shared" si="47"/>
        <v>300</v>
      </c>
      <c r="H88">
        <f t="shared" si="47"/>
        <v>0</v>
      </c>
      <c r="I88">
        <f t="shared" si="47"/>
        <v>0</v>
      </c>
      <c r="J88">
        <f t="shared" si="46"/>
        <v>250</v>
      </c>
      <c r="K88">
        <f t="shared" si="46"/>
        <v>46.913580246913575</v>
      </c>
      <c r="L88">
        <f t="shared" si="46"/>
        <v>750</v>
      </c>
      <c r="M88">
        <f t="shared" si="23"/>
        <v>23.456790123456788</v>
      </c>
      <c r="N88">
        <f t="shared" si="23"/>
        <v>53.521126760563376</v>
      </c>
      <c r="O88">
        <f t="shared" si="46"/>
        <v>350</v>
      </c>
      <c r="P88">
        <f t="shared" si="46"/>
        <v>3714.2857142857142</v>
      </c>
      <c r="Q88">
        <f t="shared" si="30"/>
        <v>1122614.2315043567</v>
      </c>
      <c r="R88">
        <f t="shared" si="31"/>
        <v>318079</v>
      </c>
      <c r="S88">
        <f t="shared" si="32"/>
        <v>1485</v>
      </c>
      <c r="T88">
        <f t="shared" si="33"/>
        <v>0</v>
      </c>
      <c r="U88">
        <f t="shared" si="34"/>
        <v>48846</v>
      </c>
      <c r="V88">
        <f t="shared" si="35"/>
        <v>0</v>
      </c>
      <c r="W88">
        <f t="shared" si="36"/>
        <v>58615</v>
      </c>
      <c r="X88">
        <f t="shared" si="37"/>
        <v>0</v>
      </c>
      <c r="Y88">
        <f t="shared" si="38"/>
        <v>0</v>
      </c>
      <c r="Z88">
        <f t="shared" si="39"/>
        <v>48846</v>
      </c>
      <c r="AA88">
        <f t="shared" si="40"/>
        <v>9167</v>
      </c>
      <c r="AB88">
        <f t="shared" si="41"/>
        <v>146536</v>
      </c>
      <c r="AC88">
        <f t="shared" si="42"/>
        <v>4584</v>
      </c>
      <c r="AD88">
        <f t="shared" si="43"/>
        <v>10457</v>
      </c>
      <c r="AE88">
        <f t="shared" si="44"/>
        <v>68384</v>
      </c>
      <c r="AF88">
        <f t="shared" si="45"/>
        <v>725700</v>
      </c>
    </row>
    <row r="89" spans="1:32" x14ac:dyDescent="0.35">
      <c r="A89">
        <v>82</v>
      </c>
      <c r="B89">
        <f t="shared" si="48"/>
        <v>5810.2851777330652</v>
      </c>
      <c r="C89">
        <f t="shared" si="28"/>
        <v>7.1999999999999993</v>
      </c>
      <c r="D89">
        <f t="shared" si="47"/>
        <v>0</v>
      </c>
      <c r="E89">
        <f t="shared" si="47"/>
        <v>250</v>
      </c>
      <c r="F89">
        <f t="shared" si="47"/>
        <v>0</v>
      </c>
      <c r="G89">
        <f t="shared" si="47"/>
        <v>300</v>
      </c>
      <c r="H89">
        <f t="shared" si="47"/>
        <v>0</v>
      </c>
      <c r="I89">
        <f t="shared" si="47"/>
        <v>0</v>
      </c>
      <c r="J89">
        <f t="shared" si="46"/>
        <v>250</v>
      </c>
      <c r="K89">
        <f t="shared" si="46"/>
        <v>44.444444444444443</v>
      </c>
      <c r="L89">
        <f t="shared" si="46"/>
        <v>750</v>
      </c>
      <c r="M89">
        <f t="shared" si="23"/>
        <v>22.222222222222221</v>
      </c>
      <c r="N89">
        <f t="shared" si="23"/>
        <v>50.704225352112672</v>
      </c>
      <c r="O89">
        <f t="shared" si="46"/>
        <v>350</v>
      </c>
      <c r="P89">
        <f t="shared" si="46"/>
        <v>3785.7142857142858</v>
      </c>
      <c r="Q89">
        <f t="shared" si="30"/>
        <v>1278469.1152128179</v>
      </c>
      <c r="R89">
        <f t="shared" si="31"/>
        <v>357311</v>
      </c>
      <c r="S89">
        <f t="shared" si="32"/>
        <v>1585</v>
      </c>
      <c r="T89">
        <f t="shared" si="33"/>
        <v>0</v>
      </c>
      <c r="U89">
        <f t="shared" si="34"/>
        <v>55009</v>
      </c>
      <c r="V89">
        <f t="shared" si="35"/>
        <v>0</v>
      </c>
      <c r="W89">
        <f t="shared" si="36"/>
        <v>66011</v>
      </c>
      <c r="X89">
        <f t="shared" si="37"/>
        <v>0</v>
      </c>
      <c r="Y89">
        <f t="shared" si="38"/>
        <v>0</v>
      </c>
      <c r="Z89">
        <f t="shared" si="39"/>
        <v>55009</v>
      </c>
      <c r="AA89">
        <f t="shared" si="40"/>
        <v>9780</v>
      </c>
      <c r="AB89">
        <f t="shared" si="41"/>
        <v>165027</v>
      </c>
      <c r="AC89">
        <f t="shared" si="42"/>
        <v>4890</v>
      </c>
      <c r="AD89">
        <f t="shared" si="43"/>
        <v>11157</v>
      </c>
      <c r="AE89">
        <f t="shared" si="44"/>
        <v>77013</v>
      </c>
      <c r="AF89">
        <f t="shared" si="45"/>
        <v>832992</v>
      </c>
    </row>
    <row r="90" spans="1:32" x14ac:dyDescent="0.35">
      <c r="A90">
        <v>83</v>
      </c>
      <c r="B90">
        <f t="shared" si="48"/>
        <v>5874.7931440494822</v>
      </c>
      <c r="C90">
        <f t="shared" si="28"/>
        <v>6.8000000000000007</v>
      </c>
      <c r="D90">
        <f t="shared" si="47"/>
        <v>0</v>
      </c>
      <c r="E90">
        <f t="shared" si="47"/>
        <v>250</v>
      </c>
      <c r="F90">
        <f t="shared" si="47"/>
        <v>0</v>
      </c>
      <c r="G90">
        <f t="shared" si="47"/>
        <v>300</v>
      </c>
      <c r="H90">
        <f t="shared" si="47"/>
        <v>0</v>
      </c>
      <c r="I90">
        <f t="shared" si="47"/>
        <v>0</v>
      </c>
      <c r="J90">
        <f t="shared" si="46"/>
        <v>250</v>
      </c>
      <c r="K90">
        <f t="shared" si="46"/>
        <v>41.975308641975303</v>
      </c>
      <c r="L90">
        <f t="shared" si="46"/>
        <v>750</v>
      </c>
      <c r="M90">
        <f t="shared" si="23"/>
        <v>20.987654320987652</v>
      </c>
      <c r="N90">
        <f t="shared" si="23"/>
        <v>47.887323943661968</v>
      </c>
      <c r="O90">
        <f t="shared" si="46"/>
        <v>350</v>
      </c>
      <c r="P90">
        <f t="shared" si="46"/>
        <v>3857.1428571428573</v>
      </c>
      <c r="Q90">
        <f t="shared" si="30"/>
        <v>1455961.0804597738</v>
      </c>
      <c r="R90">
        <f t="shared" si="31"/>
        <v>401431</v>
      </c>
      <c r="S90">
        <f t="shared" si="32"/>
        <v>1686</v>
      </c>
      <c r="T90">
        <f t="shared" si="33"/>
        <v>0</v>
      </c>
      <c r="U90">
        <f t="shared" si="34"/>
        <v>61958</v>
      </c>
      <c r="V90">
        <f t="shared" si="35"/>
        <v>0</v>
      </c>
      <c r="W90">
        <f t="shared" si="36"/>
        <v>74350</v>
      </c>
      <c r="X90">
        <f t="shared" si="37"/>
        <v>0</v>
      </c>
      <c r="Y90">
        <f t="shared" si="38"/>
        <v>0</v>
      </c>
      <c r="Z90">
        <f t="shared" si="39"/>
        <v>61958</v>
      </c>
      <c r="AA90">
        <f t="shared" si="40"/>
        <v>10403</v>
      </c>
      <c r="AB90">
        <f t="shared" si="41"/>
        <v>185874</v>
      </c>
      <c r="AC90">
        <f t="shared" si="42"/>
        <v>5202</v>
      </c>
      <c r="AD90">
        <f t="shared" si="43"/>
        <v>11869</v>
      </c>
      <c r="AE90">
        <f t="shared" si="44"/>
        <v>86742</v>
      </c>
      <c r="AF90">
        <f t="shared" si="45"/>
        <v>955923</v>
      </c>
    </row>
    <row r="91" spans="1:32" x14ac:dyDescent="0.35">
      <c r="A91">
        <v>84</v>
      </c>
      <c r="B91">
        <f t="shared" si="48"/>
        <v>5939.3011103658991</v>
      </c>
      <c r="C91">
        <f t="shared" si="28"/>
        <v>6.4</v>
      </c>
      <c r="D91">
        <f t="shared" si="47"/>
        <v>0</v>
      </c>
      <c r="E91">
        <f t="shared" si="47"/>
        <v>250</v>
      </c>
      <c r="F91">
        <f t="shared" si="47"/>
        <v>0</v>
      </c>
      <c r="G91">
        <f t="shared" si="47"/>
        <v>300</v>
      </c>
      <c r="H91">
        <f t="shared" si="47"/>
        <v>0</v>
      </c>
      <c r="I91">
        <f t="shared" si="47"/>
        <v>0</v>
      </c>
      <c r="J91">
        <f t="shared" si="46"/>
        <v>250</v>
      </c>
      <c r="K91">
        <f t="shared" si="46"/>
        <v>39.506172839506171</v>
      </c>
      <c r="L91">
        <f t="shared" si="46"/>
        <v>750</v>
      </c>
      <c r="M91">
        <f t="shared" si="23"/>
        <v>19.753086419753085</v>
      </c>
      <c r="N91">
        <f t="shared" si="23"/>
        <v>45.070422535211272</v>
      </c>
      <c r="O91">
        <f t="shared" si="46"/>
        <v>350</v>
      </c>
      <c r="P91">
        <f t="shared" si="46"/>
        <v>3928.5714285714284</v>
      </c>
      <c r="Q91">
        <f t="shared" si="30"/>
        <v>1658093.968295072</v>
      </c>
      <c r="R91">
        <f t="shared" si="31"/>
        <v>451052</v>
      </c>
      <c r="S91">
        <f t="shared" si="32"/>
        <v>1787</v>
      </c>
      <c r="T91">
        <f t="shared" si="33"/>
        <v>0</v>
      </c>
      <c r="U91">
        <f t="shared" si="34"/>
        <v>69794</v>
      </c>
      <c r="V91">
        <f t="shared" si="35"/>
        <v>0</v>
      </c>
      <c r="W91">
        <f t="shared" si="36"/>
        <v>83752</v>
      </c>
      <c r="X91">
        <f t="shared" si="37"/>
        <v>0</v>
      </c>
      <c r="Y91">
        <f t="shared" si="38"/>
        <v>0</v>
      </c>
      <c r="Z91">
        <f t="shared" si="39"/>
        <v>69794</v>
      </c>
      <c r="AA91">
        <f t="shared" si="40"/>
        <v>11030</v>
      </c>
      <c r="AB91">
        <f t="shared" si="41"/>
        <v>209380</v>
      </c>
      <c r="AC91">
        <f t="shared" si="42"/>
        <v>5515</v>
      </c>
      <c r="AD91">
        <f t="shared" si="43"/>
        <v>12583</v>
      </c>
      <c r="AE91">
        <f t="shared" si="44"/>
        <v>97711</v>
      </c>
      <c r="AF91">
        <f t="shared" si="45"/>
        <v>1096753</v>
      </c>
    </row>
    <row r="92" spans="1:32" x14ac:dyDescent="0.35">
      <c r="A92">
        <v>85</v>
      </c>
      <c r="B92">
        <f t="shared" si="48"/>
        <v>6003.8090766823161</v>
      </c>
      <c r="C92">
        <f t="shared" si="28"/>
        <v>6</v>
      </c>
      <c r="D92">
        <f t="shared" si="47"/>
        <v>0</v>
      </c>
      <c r="E92">
        <f t="shared" si="47"/>
        <v>250</v>
      </c>
      <c r="F92">
        <f t="shared" si="47"/>
        <v>0</v>
      </c>
      <c r="G92">
        <f t="shared" si="47"/>
        <v>300</v>
      </c>
      <c r="H92">
        <f t="shared" si="47"/>
        <v>0</v>
      </c>
      <c r="I92">
        <f t="shared" si="47"/>
        <v>0</v>
      </c>
      <c r="J92">
        <f t="shared" si="46"/>
        <v>250</v>
      </c>
      <c r="K92">
        <f t="shared" si="46"/>
        <v>37.037037037037038</v>
      </c>
      <c r="L92">
        <f t="shared" si="46"/>
        <v>750</v>
      </c>
      <c r="M92">
        <f t="shared" si="23"/>
        <v>18.518518518518519</v>
      </c>
      <c r="N92">
        <f t="shared" si="23"/>
        <v>42.25352112676056</v>
      </c>
      <c r="O92">
        <f t="shared" si="46"/>
        <v>350</v>
      </c>
      <c r="P92">
        <f t="shared" si="46"/>
        <v>4000</v>
      </c>
      <c r="Q92">
        <f t="shared" si="30"/>
        <v>1888288.6381652846</v>
      </c>
      <c r="R92">
        <f t="shared" si="31"/>
        <v>506862</v>
      </c>
      <c r="S92">
        <f t="shared" si="32"/>
        <v>1888</v>
      </c>
      <c r="T92">
        <f t="shared" si="33"/>
        <v>0</v>
      </c>
      <c r="U92">
        <f t="shared" si="34"/>
        <v>78629</v>
      </c>
      <c r="V92">
        <f t="shared" si="35"/>
        <v>0</v>
      </c>
      <c r="W92">
        <f t="shared" si="36"/>
        <v>94355</v>
      </c>
      <c r="X92">
        <f t="shared" si="37"/>
        <v>0</v>
      </c>
      <c r="Y92">
        <f t="shared" si="38"/>
        <v>0</v>
      </c>
      <c r="Z92">
        <f t="shared" si="39"/>
        <v>78629</v>
      </c>
      <c r="AA92">
        <f t="shared" si="40"/>
        <v>11649</v>
      </c>
      <c r="AB92">
        <f t="shared" si="41"/>
        <v>235887</v>
      </c>
      <c r="AC92">
        <f t="shared" si="42"/>
        <v>5825</v>
      </c>
      <c r="AD92">
        <f t="shared" si="43"/>
        <v>13290</v>
      </c>
      <c r="AE92">
        <f t="shared" si="44"/>
        <v>110081</v>
      </c>
      <c r="AF92">
        <f t="shared" si="45"/>
        <v>1258061</v>
      </c>
    </row>
    <row r="93" spans="1:32" x14ac:dyDescent="0.35">
      <c r="A93">
        <v>86</v>
      </c>
      <c r="B93">
        <f t="shared" si="48"/>
        <v>6068.3170429987331</v>
      </c>
      <c r="C93">
        <f t="shared" si="28"/>
        <v>5.6000000000000005</v>
      </c>
      <c r="D93">
        <f t="shared" si="47"/>
        <v>0</v>
      </c>
      <c r="E93">
        <f t="shared" si="47"/>
        <v>250</v>
      </c>
      <c r="F93">
        <f t="shared" si="47"/>
        <v>0</v>
      </c>
      <c r="G93">
        <f t="shared" si="47"/>
        <v>300</v>
      </c>
      <c r="H93">
        <f t="shared" si="47"/>
        <v>0</v>
      </c>
      <c r="I93">
        <f t="shared" si="47"/>
        <v>0</v>
      </c>
      <c r="J93">
        <f t="shared" si="46"/>
        <v>250</v>
      </c>
      <c r="K93">
        <f t="shared" si="46"/>
        <v>34.567901234567898</v>
      </c>
      <c r="L93">
        <f t="shared" si="46"/>
        <v>750</v>
      </c>
      <c r="M93">
        <f t="shared" si="46"/>
        <v>17.283950617283949</v>
      </c>
      <c r="N93">
        <f t="shared" si="46"/>
        <v>39.436619718309856</v>
      </c>
      <c r="O93">
        <f t="shared" si="46"/>
        <v>350</v>
      </c>
      <c r="P93">
        <f t="shared" si="46"/>
        <v>4071.4285714285716</v>
      </c>
      <c r="Q93">
        <f t="shared" si="30"/>
        <v>2150440.8619035208</v>
      </c>
      <c r="R93">
        <f t="shared" si="31"/>
        <v>569637</v>
      </c>
      <c r="S93">
        <f t="shared" si="32"/>
        <v>1985</v>
      </c>
      <c r="T93">
        <f t="shared" si="33"/>
        <v>0</v>
      </c>
      <c r="U93">
        <f t="shared" si="34"/>
        <v>88593</v>
      </c>
      <c r="V93">
        <f t="shared" si="35"/>
        <v>0</v>
      </c>
      <c r="W93">
        <f t="shared" si="36"/>
        <v>106312</v>
      </c>
      <c r="X93">
        <f t="shared" si="37"/>
        <v>0</v>
      </c>
      <c r="Y93">
        <f t="shared" si="38"/>
        <v>0</v>
      </c>
      <c r="Z93">
        <f t="shared" si="39"/>
        <v>88593</v>
      </c>
      <c r="AA93">
        <f t="shared" si="40"/>
        <v>12250</v>
      </c>
      <c r="AB93">
        <f t="shared" si="41"/>
        <v>265779</v>
      </c>
      <c r="AC93">
        <f t="shared" si="42"/>
        <v>6125</v>
      </c>
      <c r="AD93">
        <f t="shared" si="43"/>
        <v>13976</v>
      </c>
      <c r="AE93">
        <f t="shared" si="44"/>
        <v>124031</v>
      </c>
      <c r="AF93">
        <f t="shared" si="45"/>
        <v>1442800</v>
      </c>
    </row>
    <row r="94" spans="1:32" x14ac:dyDescent="0.35">
      <c r="A94">
        <v>87</v>
      </c>
      <c r="B94">
        <f t="shared" si="48"/>
        <v>6132.8250093151501</v>
      </c>
      <c r="C94">
        <f t="shared" si="28"/>
        <v>5.2</v>
      </c>
      <c r="D94">
        <f t="shared" si="47"/>
        <v>0</v>
      </c>
      <c r="E94">
        <f t="shared" si="47"/>
        <v>250</v>
      </c>
      <c r="F94">
        <f t="shared" si="47"/>
        <v>0</v>
      </c>
      <c r="G94">
        <f t="shared" si="47"/>
        <v>300</v>
      </c>
      <c r="H94">
        <f t="shared" si="47"/>
        <v>0</v>
      </c>
      <c r="I94">
        <f t="shared" si="47"/>
        <v>0</v>
      </c>
      <c r="J94">
        <f t="shared" si="46"/>
        <v>250</v>
      </c>
      <c r="K94">
        <f t="shared" si="46"/>
        <v>32.098765432098766</v>
      </c>
      <c r="L94">
        <f t="shared" si="46"/>
        <v>750</v>
      </c>
      <c r="M94">
        <f t="shared" si="46"/>
        <v>16.049382716049383</v>
      </c>
      <c r="N94">
        <f t="shared" si="46"/>
        <v>36.619718309859159</v>
      </c>
      <c r="O94">
        <f t="shared" si="46"/>
        <v>350</v>
      </c>
      <c r="P94">
        <f t="shared" si="46"/>
        <v>4142.8571428571431</v>
      </c>
      <c r="Q94">
        <f t="shared" si="30"/>
        <v>2448987.2550482946</v>
      </c>
      <c r="R94">
        <f t="shared" si="31"/>
        <v>640260</v>
      </c>
      <c r="S94">
        <f t="shared" si="32"/>
        <v>2077</v>
      </c>
      <c r="T94">
        <f t="shared" si="33"/>
        <v>0</v>
      </c>
      <c r="U94">
        <f t="shared" si="34"/>
        <v>99832</v>
      </c>
      <c r="V94">
        <f t="shared" si="35"/>
        <v>0</v>
      </c>
      <c r="W94">
        <f t="shared" si="36"/>
        <v>119798</v>
      </c>
      <c r="X94">
        <f t="shared" si="37"/>
        <v>0</v>
      </c>
      <c r="Y94">
        <f t="shared" si="38"/>
        <v>0</v>
      </c>
      <c r="Z94">
        <f t="shared" si="39"/>
        <v>99832</v>
      </c>
      <c r="AA94">
        <f t="shared" si="40"/>
        <v>12818</v>
      </c>
      <c r="AB94">
        <f t="shared" si="41"/>
        <v>299494</v>
      </c>
      <c r="AC94">
        <f t="shared" si="42"/>
        <v>6409</v>
      </c>
      <c r="AD94">
        <f t="shared" si="43"/>
        <v>14624</v>
      </c>
      <c r="AE94">
        <f t="shared" si="44"/>
        <v>139764</v>
      </c>
      <c r="AF94">
        <f t="shared" si="45"/>
        <v>1654345</v>
      </c>
    </row>
    <row r="95" spans="1:32" x14ac:dyDescent="0.35">
      <c r="A95">
        <v>88</v>
      </c>
      <c r="B95">
        <f t="shared" si="48"/>
        <v>6197.3329756315679</v>
      </c>
      <c r="C95">
        <f t="shared" si="28"/>
        <v>4.8</v>
      </c>
      <c r="D95">
        <f t="shared" si="47"/>
        <v>0</v>
      </c>
      <c r="E95">
        <f t="shared" si="47"/>
        <v>250</v>
      </c>
      <c r="F95">
        <f t="shared" si="47"/>
        <v>0</v>
      </c>
      <c r="G95">
        <f t="shared" si="47"/>
        <v>300</v>
      </c>
      <c r="H95">
        <f t="shared" si="47"/>
        <v>0</v>
      </c>
      <c r="I95">
        <f t="shared" si="47"/>
        <v>0</v>
      </c>
      <c r="J95">
        <f t="shared" si="46"/>
        <v>250</v>
      </c>
      <c r="K95">
        <f t="shared" si="46"/>
        <v>29.629629629629626</v>
      </c>
      <c r="L95">
        <f t="shared" si="46"/>
        <v>750</v>
      </c>
      <c r="M95">
        <f t="shared" si="46"/>
        <v>14.814814814814813</v>
      </c>
      <c r="N95">
        <f t="shared" si="46"/>
        <v>33.802816901408448</v>
      </c>
      <c r="O95">
        <f t="shared" si="46"/>
        <v>350</v>
      </c>
      <c r="P95">
        <f t="shared" si="46"/>
        <v>4214.2857142857147</v>
      </c>
      <c r="Q95">
        <f t="shared" si="30"/>
        <v>2788980.3613007544</v>
      </c>
      <c r="R95">
        <f t="shared" si="31"/>
        <v>719711</v>
      </c>
      <c r="S95">
        <f t="shared" si="32"/>
        <v>2161</v>
      </c>
      <c r="T95">
        <f t="shared" si="33"/>
        <v>0</v>
      </c>
      <c r="U95">
        <f t="shared" si="34"/>
        <v>112508</v>
      </c>
      <c r="V95">
        <f t="shared" si="35"/>
        <v>0</v>
      </c>
      <c r="W95">
        <f t="shared" si="36"/>
        <v>135009</v>
      </c>
      <c r="X95">
        <f t="shared" si="37"/>
        <v>0</v>
      </c>
      <c r="Y95">
        <f t="shared" si="38"/>
        <v>0</v>
      </c>
      <c r="Z95">
        <f t="shared" si="39"/>
        <v>112508</v>
      </c>
      <c r="AA95">
        <f t="shared" si="40"/>
        <v>13335</v>
      </c>
      <c r="AB95">
        <f t="shared" si="41"/>
        <v>337522</v>
      </c>
      <c r="AC95">
        <f t="shared" si="42"/>
        <v>6668</v>
      </c>
      <c r="AD95">
        <f t="shared" si="43"/>
        <v>15213</v>
      </c>
      <c r="AE95">
        <f t="shared" si="44"/>
        <v>157511</v>
      </c>
      <c r="AF95">
        <f t="shared" si="45"/>
        <v>1896552</v>
      </c>
    </row>
    <row r="96" spans="1:32" x14ac:dyDescent="0.35">
      <c r="A96">
        <v>89</v>
      </c>
      <c r="B96">
        <f t="shared" si="48"/>
        <v>6261.8409419479831</v>
      </c>
      <c r="C96">
        <f t="shared" si="28"/>
        <v>4.4000000000000004</v>
      </c>
      <c r="D96">
        <f t="shared" si="47"/>
        <v>0</v>
      </c>
      <c r="E96">
        <f t="shared" si="47"/>
        <v>250</v>
      </c>
      <c r="F96">
        <f t="shared" si="47"/>
        <v>0</v>
      </c>
      <c r="G96">
        <f t="shared" si="47"/>
        <v>300</v>
      </c>
      <c r="H96">
        <f t="shared" si="47"/>
        <v>0</v>
      </c>
      <c r="I96">
        <f t="shared" si="47"/>
        <v>0</v>
      </c>
      <c r="J96">
        <f t="shared" si="46"/>
        <v>250</v>
      </c>
      <c r="K96">
        <f t="shared" si="46"/>
        <v>27.160493827160494</v>
      </c>
      <c r="L96">
        <f t="shared" si="46"/>
        <v>750</v>
      </c>
      <c r="M96">
        <f t="shared" si="46"/>
        <v>13.580246913580247</v>
      </c>
      <c r="N96">
        <f t="shared" si="46"/>
        <v>30.985915492957744</v>
      </c>
      <c r="O96">
        <f t="shared" si="46"/>
        <v>350</v>
      </c>
      <c r="P96">
        <f t="shared" si="46"/>
        <v>4285.7142857142853</v>
      </c>
      <c r="Q96">
        <f t="shared" si="30"/>
        <v>3176174.1608357541</v>
      </c>
      <c r="R96">
        <f t="shared" si="31"/>
        <v>809102</v>
      </c>
      <c r="S96">
        <f t="shared" si="32"/>
        <v>2232</v>
      </c>
      <c r="T96">
        <f t="shared" si="33"/>
        <v>0</v>
      </c>
      <c r="U96">
        <f t="shared" si="34"/>
        <v>126807</v>
      </c>
      <c r="V96">
        <f t="shared" si="35"/>
        <v>0</v>
      </c>
      <c r="W96">
        <f t="shared" si="36"/>
        <v>152169</v>
      </c>
      <c r="X96">
        <f t="shared" si="37"/>
        <v>0</v>
      </c>
      <c r="Y96">
        <f t="shared" si="38"/>
        <v>0</v>
      </c>
      <c r="Z96">
        <f t="shared" si="39"/>
        <v>126807</v>
      </c>
      <c r="AA96">
        <f t="shared" si="40"/>
        <v>13777</v>
      </c>
      <c r="AB96">
        <f t="shared" si="41"/>
        <v>380421</v>
      </c>
      <c r="AC96">
        <f t="shared" si="42"/>
        <v>6889</v>
      </c>
      <c r="AD96">
        <f t="shared" si="43"/>
        <v>15717</v>
      </c>
      <c r="AE96">
        <f t="shared" si="44"/>
        <v>177530</v>
      </c>
      <c r="AF96">
        <f t="shared" si="45"/>
        <v>2173830</v>
      </c>
    </row>
    <row r="97" spans="1:32" x14ac:dyDescent="0.35">
      <c r="A97">
        <v>90</v>
      </c>
      <c r="B97">
        <f t="shared" si="48"/>
        <v>6326.348908264401</v>
      </c>
      <c r="C97">
        <f t="shared" si="28"/>
        <v>4</v>
      </c>
      <c r="D97">
        <f t="shared" si="47"/>
        <v>0</v>
      </c>
      <c r="E97">
        <f t="shared" si="47"/>
        <v>250</v>
      </c>
      <c r="F97">
        <f t="shared" si="47"/>
        <v>0</v>
      </c>
      <c r="G97">
        <f t="shared" si="47"/>
        <v>300</v>
      </c>
      <c r="H97">
        <f t="shared" si="47"/>
        <v>0</v>
      </c>
      <c r="I97">
        <f t="shared" si="47"/>
        <v>0</v>
      </c>
      <c r="J97">
        <f t="shared" si="46"/>
        <v>250</v>
      </c>
      <c r="K97">
        <f t="shared" si="46"/>
        <v>24.691358024691358</v>
      </c>
      <c r="L97">
        <f t="shared" si="46"/>
        <v>750</v>
      </c>
      <c r="M97">
        <f t="shared" si="46"/>
        <v>12.345679012345679</v>
      </c>
      <c r="N97">
        <f t="shared" si="46"/>
        <v>28.169014084507044</v>
      </c>
      <c r="O97">
        <f t="shared" si="46"/>
        <v>350</v>
      </c>
      <c r="P97">
        <f t="shared" si="46"/>
        <v>4357.1428571428569</v>
      </c>
      <c r="Q97">
        <f t="shared" si="30"/>
        <v>3617121.4495935221</v>
      </c>
      <c r="R97">
        <f t="shared" si="31"/>
        <v>909687</v>
      </c>
      <c r="S97">
        <f t="shared" si="32"/>
        <v>2288</v>
      </c>
      <c r="T97">
        <f t="shared" si="33"/>
        <v>0</v>
      </c>
      <c r="U97">
        <f t="shared" si="34"/>
        <v>142939</v>
      </c>
      <c r="V97">
        <f t="shared" si="35"/>
        <v>0</v>
      </c>
      <c r="W97">
        <f t="shared" si="36"/>
        <v>171527</v>
      </c>
      <c r="X97">
        <f t="shared" si="37"/>
        <v>0</v>
      </c>
      <c r="Y97">
        <f t="shared" si="38"/>
        <v>0</v>
      </c>
      <c r="Z97">
        <f t="shared" si="39"/>
        <v>142939</v>
      </c>
      <c r="AA97">
        <f t="shared" si="40"/>
        <v>14118</v>
      </c>
      <c r="AB97">
        <f t="shared" si="41"/>
        <v>428817</v>
      </c>
      <c r="AC97">
        <f t="shared" si="42"/>
        <v>7059</v>
      </c>
      <c r="AD97">
        <f t="shared" si="43"/>
        <v>16106</v>
      </c>
      <c r="AE97">
        <f t="shared" si="44"/>
        <v>200115</v>
      </c>
      <c r="AF97">
        <f t="shared" si="45"/>
        <v>2491219</v>
      </c>
    </row>
    <row r="98" spans="1:32" x14ac:dyDescent="0.35">
      <c r="A98">
        <v>91</v>
      </c>
      <c r="B98">
        <f t="shared" si="48"/>
        <v>6390.8568745808179</v>
      </c>
      <c r="C98">
        <f t="shared" si="28"/>
        <v>3.5999999999999996</v>
      </c>
      <c r="D98">
        <f t="shared" si="47"/>
        <v>0</v>
      </c>
      <c r="E98">
        <f t="shared" si="47"/>
        <v>250</v>
      </c>
      <c r="F98">
        <f t="shared" si="47"/>
        <v>0</v>
      </c>
      <c r="G98">
        <f t="shared" si="47"/>
        <v>300</v>
      </c>
      <c r="H98">
        <f t="shared" si="47"/>
        <v>0</v>
      </c>
      <c r="I98">
        <f t="shared" si="47"/>
        <v>0</v>
      </c>
      <c r="J98">
        <f t="shared" si="46"/>
        <v>250</v>
      </c>
      <c r="K98">
        <f t="shared" si="46"/>
        <v>22.222222222222221</v>
      </c>
      <c r="L98">
        <f t="shared" si="46"/>
        <v>750</v>
      </c>
      <c r="M98">
        <f t="shared" si="46"/>
        <v>11.111111111111111</v>
      </c>
      <c r="N98">
        <f t="shared" si="46"/>
        <v>25.352112676056336</v>
      </c>
      <c r="O98">
        <f t="shared" si="46"/>
        <v>350</v>
      </c>
      <c r="P98">
        <f t="shared" si="46"/>
        <v>4428.5714285714284</v>
      </c>
      <c r="Q98">
        <f t="shared" si="30"/>
        <v>4119284.7375808991</v>
      </c>
      <c r="R98">
        <f t="shared" si="31"/>
        <v>1022875</v>
      </c>
      <c r="S98">
        <f t="shared" si="32"/>
        <v>2321</v>
      </c>
      <c r="T98">
        <f t="shared" si="33"/>
        <v>0</v>
      </c>
      <c r="U98">
        <f t="shared" si="34"/>
        <v>161140</v>
      </c>
      <c r="V98">
        <f t="shared" si="35"/>
        <v>0</v>
      </c>
      <c r="W98">
        <f t="shared" si="36"/>
        <v>193368</v>
      </c>
      <c r="X98">
        <f t="shared" si="37"/>
        <v>0</v>
      </c>
      <c r="Y98">
        <f t="shared" si="38"/>
        <v>0</v>
      </c>
      <c r="Z98">
        <f t="shared" si="39"/>
        <v>161140</v>
      </c>
      <c r="AA98">
        <f t="shared" si="40"/>
        <v>14324</v>
      </c>
      <c r="AB98">
        <f t="shared" si="41"/>
        <v>483420</v>
      </c>
      <c r="AC98">
        <f t="shared" si="42"/>
        <v>7162</v>
      </c>
      <c r="AD98">
        <f t="shared" si="43"/>
        <v>16341</v>
      </c>
      <c r="AE98">
        <f t="shared" si="44"/>
        <v>225596</v>
      </c>
      <c r="AF98">
        <f t="shared" si="45"/>
        <v>2854476</v>
      </c>
    </row>
    <row r="99" spans="1:32" x14ac:dyDescent="0.35">
      <c r="A99">
        <v>92</v>
      </c>
      <c r="B99">
        <f t="shared" si="48"/>
        <v>6455.3648408972349</v>
      </c>
      <c r="C99">
        <f t="shared" si="28"/>
        <v>3.2</v>
      </c>
      <c r="D99">
        <f t="shared" si="47"/>
        <v>0</v>
      </c>
      <c r="E99">
        <f t="shared" si="47"/>
        <v>250</v>
      </c>
      <c r="F99">
        <f t="shared" si="47"/>
        <v>0</v>
      </c>
      <c r="G99">
        <f t="shared" si="47"/>
        <v>300</v>
      </c>
      <c r="H99">
        <f t="shared" si="47"/>
        <v>0</v>
      </c>
      <c r="I99">
        <f t="shared" si="47"/>
        <v>0</v>
      </c>
      <c r="J99">
        <f t="shared" si="46"/>
        <v>250</v>
      </c>
      <c r="K99">
        <f t="shared" si="46"/>
        <v>19.753086419753085</v>
      </c>
      <c r="L99">
        <f t="shared" si="46"/>
        <v>750</v>
      </c>
      <c r="M99">
        <f t="shared" si="46"/>
        <v>9.8765432098765427</v>
      </c>
      <c r="N99">
        <f t="shared" si="46"/>
        <v>22.535211267605636</v>
      </c>
      <c r="O99">
        <f t="shared" si="46"/>
        <v>350</v>
      </c>
      <c r="P99">
        <f t="shared" si="46"/>
        <v>4500</v>
      </c>
      <c r="Q99">
        <f t="shared" si="30"/>
        <v>4691162.5430045482</v>
      </c>
      <c r="R99">
        <f t="shared" si="31"/>
        <v>1150257</v>
      </c>
      <c r="S99">
        <f t="shared" si="32"/>
        <v>2326</v>
      </c>
      <c r="T99">
        <f t="shared" si="33"/>
        <v>0</v>
      </c>
      <c r="U99">
        <f t="shared" si="34"/>
        <v>181677</v>
      </c>
      <c r="V99">
        <f t="shared" si="35"/>
        <v>0</v>
      </c>
      <c r="W99">
        <f t="shared" si="36"/>
        <v>218013</v>
      </c>
      <c r="X99">
        <f t="shared" si="37"/>
        <v>0</v>
      </c>
      <c r="Y99">
        <f t="shared" si="38"/>
        <v>0</v>
      </c>
      <c r="Z99">
        <f t="shared" si="39"/>
        <v>181677</v>
      </c>
      <c r="AA99">
        <f t="shared" si="40"/>
        <v>14355</v>
      </c>
      <c r="AB99">
        <f t="shared" si="41"/>
        <v>545031</v>
      </c>
      <c r="AC99">
        <f t="shared" si="42"/>
        <v>7178</v>
      </c>
      <c r="AD99">
        <f t="shared" si="43"/>
        <v>16377</v>
      </c>
      <c r="AE99">
        <f t="shared" si="44"/>
        <v>254348</v>
      </c>
      <c r="AF99">
        <f t="shared" si="45"/>
        <v>3270185</v>
      </c>
    </row>
    <row r="100" spans="1:32" x14ac:dyDescent="0.35">
      <c r="A100">
        <v>93</v>
      </c>
      <c r="B100">
        <f t="shared" si="48"/>
        <v>6519.8728072136528</v>
      </c>
      <c r="C100">
        <f t="shared" si="28"/>
        <v>2.8000000000000003</v>
      </c>
      <c r="D100">
        <f t="shared" si="47"/>
        <v>0</v>
      </c>
      <c r="E100">
        <f t="shared" si="47"/>
        <v>250</v>
      </c>
      <c r="F100">
        <f t="shared" si="47"/>
        <v>0</v>
      </c>
      <c r="G100">
        <f t="shared" si="47"/>
        <v>300</v>
      </c>
      <c r="H100">
        <f t="shared" si="47"/>
        <v>0</v>
      </c>
      <c r="I100">
        <f t="shared" si="47"/>
        <v>0</v>
      </c>
      <c r="J100">
        <f t="shared" si="46"/>
        <v>250</v>
      </c>
      <c r="K100">
        <f t="shared" si="46"/>
        <v>17.283950617283949</v>
      </c>
      <c r="L100">
        <f t="shared" si="46"/>
        <v>750</v>
      </c>
      <c r="M100">
        <f t="shared" si="46"/>
        <v>8.6419753086419746</v>
      </c>
      <c r="N100">
        <f t="shared" si="46"/>
        <v>19.718309859154928</v>
      </c>
      <c r="O100">
        <f t="shared" si="46"/>
        <v>350</v>
      </c>
      <c r="P100">
        <f t="shared" si="46"/>
        <v>4571.4285714285716</v>
      </c>
      <c r="Q100">
        <f t="shared" si="30"/>
        <v>5342433.2196143847</v>
      </c>
      <c r="R100">
        <f t="shared" si="31"/>
        <v>1293623</v>
      </c>
      <c r="S100">
        <f t="shared" si="32"/>
        <v>2295</v>
      </c>
      <c r="T100">
        <f t="shared" si="33"/>
        <v>0</v>
      </c>
      <c r="U100">
        <f t="shared" si="34"/>
        <v>204852</v>
      </c>
      <c r="V100">
        <f t="shared" si="35"/>
        <v>0</v>
      </c>
      <c r="W100">
        <f t="shared" si="36"/>
        <v>245823</v>
      </c>
      <c r="X100">
        <f t="shared" si="37"/>
        <v>0</v>
      </c>
      <c r="Y100">
        <f t="shared" si="38"/>
        <v>0</v>
      </c>
      <c r="Z100">
        <f t="shared" si="39"/>
        <v>204852</v>
      </c>
      <c r="AA100">
        <f t="shared" si="40"/>
        <v>14163</v>
      </c>
      <c r="AB100">
        <f t="shared" si="41"/>
        <v>614556</v>
      </c>
      <c r="AC100">
        <f t="shared" si="42"/>
        <v>7082</v>
      </c>
      <c r="AD100">
        <f t="shared" si="43"/>
        <v>16158</v>
      </c>
      <c r="AE100">
        <f t="shared" si="44"/>
        <v>286793</v>
      </c>
      <c r="AF100">
        <f t="shared" si="45"/>
        <v>3745864</v>
      </c>
    </row>
    <row r="101" spans="1:32" x14ac:dyDescent="0.35">
      <c r="A101">
        <v>94</v>
      </c>
      <c r="B101">
        <f t="shared" si="48"/>
        <v>6584.3807735300697</v>
      </c>
      <c r="C101">
        <f t="shared" si="28"/>
        <v>2.4</v>
      </c>
      <c r="D101">
        <f t="shared" si="47"/>
        <v>0</v>
      </c>
      <c r="E101">
        <f t="shared" si="47"/>
        <v>250</v>
      </c>
      <c r="F101">
        <f t="shared" si="47"/>
        <v>0</v>
      </c>
      <c r="G101">
        <f t="shared" si="47"/>
        <v>300</v>
      </c>
      <c r="H101">
        <f t="shared" si="47"/>
        <v>0</v>
      </c>
      <c r="I101">
        <f t="shared" si="47"/>
        <v>0</v>
      </c>
      <c r="J101">
        <f t="shared" si="46"/>
        <v>250</v>
      </c>
      <c r="K101">
        <f t="shared" si="46"/>
        <v>14.814814814814813</v>
      </c>
      <c r="L101">
        <f t="shared" si="46"/>
        <v>750</v>
      </c>
      <c r="M101">
        <f t="shared" si="46"/>
        <v>7.4074074074074066</v>
      </c>
      <c r="N101">
        <f t="shared" si="46"/>
        <v>16.901408450704224</v>
      </c>
      <c r="O101">
        <f t="shared" si="46"/>
        <v>350</v>
      </c>
      <c r="P101">
        <f t="shared" si="46"/>
        <v>4642.8571428571431</v>
      </c>
      <c r="Q101">
        <f t="shared" si="30"/>
        <v>6084118.7513647098</v>
      </c>
      <c r="R101">
        <f t="shared" si="31"/>
        <v>1454990</v>
      </c>
      <c r="S101">
        <f t="shared" si="32"/>
        <v>2218</v>
      </c>
      <c r="T101">
        <f t="shared" si="33"/>
        <v>0</v>
      </c>
      <c r="U101">
        <f t="shared" si="34"/>
        <v>231006</v>
      </c>
      <c r="V101">
        <f t="shared" si="35"/>
        <v>0</v>
      </c>
      <c r="W101">
        <f t="shared" si="36"/>
        <v>277207</v>
      </c>
      <c r="X101">
        <f t="shared" si="37"/>
        <v>0</v>
      </c>
      <c r="Y101">
        <f t="shared" si="38"/>
        <v>0</v>
      </c>
      <c r="Z101">
        <f t="shared" si="39"/>
        <v>231006</v>
      </c>
      <c r="AA101">
        <f t="shared" si="40"/>
        <v>13690</v>
      </c>
      <c r="AB101">
        <f t="shared" si="41"/>
        <v>693018</v>
      </c>
      <c r="AC101">
        <f t="shared" si="42"/>
        <v>6845</v>
      </c>
      <c r="AD101">
        <f t="shared" si="43"/>
        <v>15618</v>
      </c>
      <c r="AE101">
        <f t="shared" si="44"/>
        <v>323409</v>
      </c>
      <c r="AF101">
        <f t="shared" si="45"/>
        <v>4290107</v>
      </c>
    </row>
    <row r="102" spans="1:32" x14ac:dyDescent="0.35">
      <c r="A102">
        <v>95</v>
      </c>
      <c r="B102">
        <f t="shared" si="48"/>
        <v>6648.8887398464858</v>
      </c>
      <c r="C102">
        <f t="shared" si="28"/>
        <v>2</v>
      </c>
      <c r="D102">
        <f t="shared" si="47"/>
        <v>0</v>
      </c>
      <c r="E102">
        <f t="shared" si="47"/>
        <v>250</v>
      </c>
      <c r="F102">
        <f t="shared" si="47"/>
        <v>0</v>
      </c>
      <c r="G102">
        <f t="shared" si="47"/>
        <v>300</v>
      </c>
      <c r="H102">
        <f t="shared" si="47"/>
        <v>0</v>
      </c>
      <c r="I102">
        <f t="shared" si="47"/>
        <v>0</v>
      </c>
      <c r="J102">
        <f t="shared" si="46"/>
        <v>250</v>
      </c>
      <c r="K102">
        <f t="shared" si="46"/>
        <v>12.345679012345679</v>
      </c>
      <c r="L102">
        <f t="shared" si="46"/>
        <v>750</v>
      </c>
      <c r="M102">
        <f t="shared" si="46"/>
        <v>6.1728395061728394</v>
      </c>
      <c r="N102">
        <f t="shared" si="46"/>
        <v>14.084507042253522</v>
      </c>
      <c r="O102">
        <f t="shared" si="46"/>
        <v>350</v>
      </c>
      <c r="P102">
        <f t="shared" si="46"/>
        <v>4714.2857142857138</v>
      </c>
      <c r="Q102">
        <f t="shared" si="30"/>
        <v>6928771.2864231812</v>
      </c>
      <c r="R102">
        <f t="shared" si="31"/>
        <v>1636632</v>
      </c>
      <c r="S102">
        <f t="shared" si="32"/>
        <v>2085</v>
      </c>
      <c r="T102">
        <f t="shared" si="33"/>
        <v>0</v>
      </c>
      <c r="U102">
        <f t="shared" si="34"/>
        <v>260524</v>
      </c>
      <c r="V102">
        <f t="shared" si="35"/>
        <v>0</v>
      </c>
      <c r="W102">
        <f t="shared" si="36"/>
        <v>312629</v>
      </c>
      <c r="X102">
        <f t="shared" si="37"/>
        <v>0</v>
      </c>
      <c r="Y102">
        <f t="shared" si="38"/>
        <v>0</v>
      </c>
      <c r="Z102">
        <f t="shared" si="39"/>
        <v>260524</v>
      </c>
      <c r="AA102">
        <f t="shared" si="40"/>
        <v>12866</v>
      </c>
      <c r="AB102">
        <f t="shared" si="41"/>
        <v>781571</v>
      </c>
      <c r="AC102">
        <f t="shared" si="42"/>
        <v>6433</v>
      </c>
      <c r="AD102">
        <f t="shared" si="43"/>
        <v>14678</v>
      </c>
      <c r="AE102">
        <f t="shared" si="44"/>
        <v>364734</v>
      </c>
      <c r="AF102">
        <f t="shared" si="45"/>
        <v>4912732</v>
      </c>
    </row>
    <row r="103" spans="1:32" x14ac:dyDescent="0.35">
      <c r="A103">
        <v>96</v>
      </c>
      <c r="B103">
        <f t="shared" si="48"/>
        <v>6713.3967061629037</v>
      </c>
      <c r="C103">
        <f t="shared" si="28"/>
        <v>1.6</v>
      </c>
      <c r="D103">
        <f t="shared" si="47"/>
        <v>0</v>
      </c>
      <c r="E103">
        <f t="shared" si="47"/>
        <v>250</v>
      </c>
      <c r="F103">
        <f t="shared" si="47"/>
        <v>0</v>
      </c>
      <c r="G103">
        <f t="shared" si="47"/>
        <v>300</v>
      </c>
      <c r="H103">
        <f t="shared" si="47"/>
        <v>0</v>
      </c>
      <c r="I103">
        <f t="shared" si="47"/>
        <v>0</v>
      </c>
      <c r="J103">
        <f t="shared" si="46"/>
        <v>250</v>
      </c>
      <c r="K103">
        <f t="shared" si="46"/>
        <v>9.8765432098765427</v>
      </c>
      <c r="L103">
        <f t="shared" si="46"/>
        <v>750</v>
      </c>
      <c r="M103">
        <f t="shared" si="46"/>
        <v>4.9382716049382713</v>
      </c>
      <c r="N103">
        <f t="shared" si="46"/>
        <v>11.267605633802818</v>
      </c>
      <c r="O103">
        <f t="shared" si="46"/>
        <v>350</v>
      </c>
      <c r="P103">
        <f t="shared" si="46"/>
        <v>4785.7142857142862</v>
      </c>
      <c r="Q103">
        <f t="shared" si="30"/>
        <v>7890685.5673948787</v>
      </c>
      <c r="R103">
        <f t="shared" si="31"/>
        <v>1841113</v>
      </c>
      <c r="S103">
        <f t="shared" si="32"/>
        <v>1881</v>
      </c>
      <c r="T103">
        <f t="shared" si="33"/>
        <v>0</v>
      </c>
      <c r="U103">
        <f t="shared" si="34"/>
        <v>293842</v>
      </c>
      <c r="V103">
        <f t="shared" si="35"/>
        <v>0</v>
      </c>
      <c r="W103">
        <f t="shared" si="36"/>
        <v>352610</v>
      </c>
      <c r="X103">
        <f t="shared" si="37"/>
        <v>0</v>
      </c>
      <c r="Y103">
        <f t="shared" si="38"/>
        <v>0</v>
      </c>
      <c r="Z103">
        <f t="shared" si="39"/>
        <v>293842</v>
      </c>
      <c r="AA103">
        <f t="shared" si="40"/>
        <v>11609</v>
      </c>
      <c r="AB103">
        <f t="shared" si="41"/>
        <v>881524</v>
      </c>
      <c r="AC103">
        <f t="shared" si="42"/>
        <v>5805</v>
      </c>
      <c r="AD103">
        <f t="shared" si="43"/>
        <v>13244</v>
      </c>
      <c r="AE103">
        <f t="shared" si="44"/>
        <v>411378</v>
      </c>
      <c r="AF103">
        <f t="shared" si="45"/>
        <v>5624957</v>
      </c>
    </row>
    <row r="104" spans="1:32" x14ac:dyDescent="0.35">
      <c r="A104">
        <v>97</v>
      </c>
      <c r="B104">
        <f t="shared" si="48"/>
        <v>6777.9046724793207</v>
      </c>
      <c r="C104">
        <f t="shared" si="28"/>
        <v>1.2</v>
      </c>
      <c r="D104">
        <f t="shared" si="47"/>
        <v>0</v>
      </c>
      <c r="E104">
        <f t="shared" si="47"/>
        <v>250</v>
      </c>
      <c r="F104">
        <f t="shared" si="47"/>
        <v>0</v>
      </c>
      <c r="G104">
        <f t="shared" si="47"/>
        <v>300</v>
      </c>
      <c r="H104">
        <f t="shared" si="47"/>
        <v>0</v>
      </c>
      <c r="I104">
        <f t="shared" si="47"/>
        <v>0</v>
      </c>
      <c r="J104">
        <f t="shared" si="46"/>
        <v>250</v>
      </c>
      <c r="K104">
        <f t="shared" si="46"/>
        <v>7.4074074074074066</v>
      </c>
      <c r="L104">
        <f t="shared" si="46"/>
        <v>750</v>
      </c>
      <c r="M104">
        <f t="shared" si="46"/>
        <v>3.7037037037037033</v>
      </c>
      <c r="N104">
        <f t="shared" si="46"/>
        <v>8.4507042253521121</v>
      </c>
      <c r="O104">
        <f t="shared" si="46"/>
        <v>350</v>
      </c>
      <c r="P104">
        <f t="shared" si="46"/>
        <v>4857.1428571428569</v>
      </c>
      <c r="Q104">
        <f t="shared" si="30"/>
        <v>8986140.8528907411</v>
      </c>
      <c r="R104">
        <f t="shared" si="31"/>
        <v>2071313</v>
      </c>
      <c r="S104">
        <f t="shared" si="32"/>
        <v>1591</v>
      </c>
      <c r="T104">
        <f t="shared" si="33"/>
        <v>0</v>
      </c>
      <c r="U104">
        <f t="shared" si="34"/>
        <v>331450</v>
      </c>
      <c r="V104">
        <f t="shared" si="35"/>
        <v>0</v>
      </c>
      <c r="W104">
        <f t="shared" si="36"/>
        <v>397740</v>
      </c>
      <c r="X104">
        <f t="shared" si="37"/>
        <v>0</v>
      </c>
      <c r="Y104">
        <f t="shared" si="38"/>
        <v>0</v>
      </c>
      <c r="Z104">
        <f t="shared" si="39"/>
        <v>331450</v>
      </c>
      <c r="AA104">
        <f t="shared" si="40"/>
        <v>9821</v>
      </c>
      <c r="AB104">
        <f t="shared" si="41"/>
        <v>994350</v>
      </c>
      <c r="AC104">
        <f t="shared" si="42"/>
        <v>4911</v>
      </c>
      <c r="AD104">
        <f t="shared" si="43"/>
        <v>11204</v>
      </c>
      <c r="AE104">
        <f t="shared" si="44"/>
        <v>464030</v>
      </c>
      <c r="AF104">
        <f t="shared" si="45"/>
        <v>6439597</v>
      </c>
    </row>
    <row r="105" spans="1:32" x14ac:dyDescent="0.35">
      <c r="A105">
        <v>98</v>
      </c>
      <c r="B105">
        <f t="shared" si="48"/>
        <v>6842.4126387957367</v>
      </c>
      <c r="C105">
        <f t="shared" si="28"/>
        <v>0.8</v>
      </c>
      <c r="D105">
        <f t="shared" si="47"/>
        <v>0</v>
      </c>
      <c r="E105">
        <f t="shared" si="47"/>
        <v>250</v>
      </c>
      <c r="F105">
        <f t="shared" si="47"/>
        <v>0</v>
      </c>
      <c r="G105">
        <f t="shared" si="47"/>
        <v>300</v>
      </c>
      <c r="H105">
        <f t="shared" si="47"/>
        <v>0</v>
      </c>
      <c r="I105">
        <f t="shared" si="47"/>
        <v>0</v>
      </c>
      <c r="J105">
        <f t="shared" si="46"/>
        <v>250</v>
      </c>
      <c r="K105">
        <f t="shared" si="46"/>
        <v>4.9382716049382713</v>
      </c>
      <c r="L105">
        <f t="shared" si="46"/>
        <v>750</v>
      </c>
      <c r="M105">
        <f t="shared" si="46"/>
        <v>2.4691358024691357</v>
      </c>
      <c r="N105">
        <f t="shared" si="46"/>
        <v>5.6338028169014089</v>
      </c>
      <c r="O105">
        <f t="shared" si="46"/>
        <v>350</v>
      </c>
      <c r="P105">
        <f t="shared" si="46"/>
        <v>4928.5714285714284</v>
      </c>
      <c r="Q105">
        <f t="shared" si="30"/>
        <v>10233676.424676392</v>
      </c>
      <c r="R105">
        <f t="shared" si="31"/>
        <v>2330494</v>
      </c>
      <c r="S105">
        <f t="shared" si="32"/>
        <v>1197</v>
      </c>
      <c r="T105">
        <f t="shared" si="33"/>
        <v>0</v>
      </c>
      <c r="U105">
        <f t="shared" si="34"/>
        <v>373906</v>
      </c>
      <c r="V105">
        <f t="shared" si="35"/>
        <v>0</v>
      </c>
      <c r="W105">
        <f t="shared" si="36"/>
        <v>448688</v>
      </c>
      <c r="X105">
        <f t="shared" si="37"/>
        <v>0</v>
      </c>
      <c r="Y105">
        <f t="shared" si="38"/>
        <v>0</v>
      </c>
      <c r="Z105">
        <f t="shared" si="39"/>
        <v>373906</v>
      </c>
      <c r="AA105">
        <f t="shared" si="40"/>
        <v>7386</v>
      </c>
      <c r="AB105">
        <f t="shared" si="41"/>
        <v>1121718</v>
      </c>
      <c r="AC105">
        <f t="shared" si="42"/>
        <v>3693</v>
      </c>
      <c r="AD105">
        <f t="shared" si="43"/>
        <v>8427</v>
      </c>
      <c r="AE105">
        <f t="shared" si="44"/>
        <v>523469</v>
      </c>
      <c r="AF105">
        <f t="shared" si="45"/>
        <v>7371290</v>
      </c>
    </row>
    <row r="106" spans="1:32" x14ac:dyDescent="0.35">
      <c r="A106">
        <v>99</v>
      </c>
      <c r="B106">
        <f t="shared" si="48"/>
        <v>6906.9206051121546</v>
      </c>
      <c r="C106">
        <f t="shared" si="28"/>
        <v>0.4</v>
      </c>
      <c r="D106">
        <f t="shared" si="47"/>
        <v>0</v>
      </c>
      <c r="E106">
        <f t="shared" si="47"/>
        <v>250</v>
      </c>
      <c r="F106">
        <f t="shared" si="47"/>
        <v>0</v>
      </c>
      <c r="G106">
        <f t="shared" si="47"/>
        <v>300</v>
      </c>
      <c r="H106">
        <f t="shared" si="47"/>
        <v>0</v>
      </c>
      <c r="I106">
        <f t="shared" si="47"/>
        <v>0</v>
      </c>
      <c r="J106">
        <f t="shared" si="46"/>
        <v>250</v>
      </c>
      <c r="K106">
        <f t="shared" si="46"/>
        <v>2.4691358024691357</v>
      </c>
      <c r="L106">
        <f t="shared" si="46"/>
        <v>750</v>
      </c>
      <c r="M106">
        <f t="shared" si="46"/>
        <v>1.2345679012345678</v>
      </c>
      <c r="N106">
        <f t="shared" si="46"/>
        <v>2.8169014084507045</v>
      </c>
      <c r="O106">
        <f t="shared" si="46"/>
        <v>350</v>
      </c>
      <c r="P106">
        <f t="shared" si="46"/>
        <v>5000</v>
      </c>
      <c r="Q106">
        <f t="shared" si="30"/>
        <v>11654405.343033019</v>
      </c>
      <c r="R106">
        <f t="shared" si="31"/>
        <v>2622322</v>
      </c>
      <c r="S106">
        <f t="shared" si="32"/>
        <v>675</v>
      </c>
      <c r="T106">
        <f t="shared" si="33"/>
        <v>0</v>
      </c>
      <c r="U106">
        <f t="shared" si="34"/>
        <v>421838</v>
      </c>
      <c r="V106">
        <f t="shared" si="35"/>
        <v>0</v>
      </c>
      <c r="W106">
        <f t="shared" si="36"/>
        <v>506206</v>
      </c>
      <c r="X106">
        <f t="shared" si="37"/>
        <v>0</v>
      </c>
      <c r="Y106">
        <f t="shared" si="38"/>
        <v>0</v>
      </c>
      <c r="Z106">
        <f t="shared" si="39"/>
        <v>421838</v>
      </c>
      <c r="AA106">
        <f t="shared" si="40"/>
        <v>4167</v>
      </c>
      <c r="AB106">
        <f t="shared" si="41"/>
        <v>1265514</v>
      </c>
      <c r="AC106">
        <f t="shared" si="42"/>
        <v>2084</v>
      </c>
      <c r="AD106">
        <f t="shared" si="43"/>
        <v>4754</v>
      </c>
      <c r="AE106">
        <f t="shared" si="44"/>
        <v>590574</v>
      </c>
      <c r="AF106">
        <f t="shared" si="45"/>
        <v>8436760</v>
      </c>
    </row>
  </sheetData>
  <phoneticPr fontId="1" type="noConversion"/>
  <conditionalFormatting sqref="C9:G9 I9:L9 O9:P9">
    <cfRule type="colorScale" priority="100">
      <colorScale>
        <cfvo type="min"/>
        <cfvo type="max"/>
        <color theme="0" tint="-4.9989318521683403E-2"/>
        <color rgb="FF92D050"/>
      </colorScale>
    </cfRule>
  </conditionalFormatting>
  <conditionalFormatting sqref="C10:G10 I10:L10 O10:P10">
    <cfRule type="colorScale" priority="99">
      <colorScale>
        <cfvo type="min"/>
        <cfvo type="max"/>
        <color theme="0" tint="-4.9989318521683403E-2"/>
        <color rgb="FF92D050"/>
      </colorScale>
    </cfRule>
  </conditionalFormatting>
  <conditionalFormatting sqref="C11:G11 I11:L11 O11:P11">
    <cfRule type="colorScale" priority="98">
      <colorScale>
        <cfvo type="min"/>
        <cfvo type="max"/>
        <color theme="0" tint="-4.9989318521683403E-2"/>
        <color rgb="FF92D050"/>
      </colorScale>
    </cfRule>
  </conditionalFormatting>
  <conditionalFormatting sqref="C12:G12 I12:L12 O12:P12">
    <cfRule type="colorScale" priority="97">
      <colorScale>
        <cfvo type="min"/>
        <cfvo type="max"/>
        <color theme="0" tint="-4.9989318521683403E-2"/>
        <color rgb="FF92D050"/>
      </colorScale>
    </cfRule>
  </conditionalFormatting>
  <conditionalFormatting sqref="C13:G13 I13:L13 O13:P13">
    <cfRule type="colorScale" priority="96">
      <colorScale>
        <cfvo type="min"/>
        <cfvo type="max"/>
        <color theme="0" tint="-4.9989318521683403E-2"/>
        <color rgb="FF92D050"/>
      </colorScale>
    </cfRule>
  </conditionalFormatting>
  <conditionalFormatting sqref="C14:G14 I14:L14 O14:P14">
    <cfRule type="colorScale" priority="95">
      <colorScale>
        <cfvo type="min"/>
        <cfvo type="max"/>
        <color theme="0" tint="-4.9989318521683403E-2"/>
        <color rgb="FF92D050"/>
      </colorScale>
    </cfRule>
  </conditionalFormatting>
  <conditionalFormatting sqref="C15:G15 I15:L15 O15:P15">
    <cfRule type="colorScale" priority="94">
      <colorScale>
        <cfvo type="min"/>
        <cfvo type="max"/>
        <color theme="0" tint="-4.9989318521683403E-2"/>
        <color rgb="FF92D050"/>
      </colorScale>
    </cfRule>
  </conditionalFormatting>
  <conditionalFormatting sqref="C16:G16 I16:L16 O16:P16">
    <cfRule type="colorScale" priority="93">
      <colorScale>
        <cfvo type="min"/>
        <cfvo type="max"/>
        <color theme="0" tint="-4.9989318521683403E-2"/>
        <color rgb="FF92D050"/>
      </colorScale>
    </cfRule>
  </conditionalFormatting>
  <conditionalFormatting sqref="C17:G17 I17:L17 O17:P17">
    <cfRule type="colorScale" priority="92">
      <colorScale>
        <cfvo type="min"/>
        <cfvo type="max"/>
        <color theme="0" tint="-4.9989318521683403E-2"/>
        <color rgb="FF92D050"/>
      </colorScale>
    </cfRule>
  </conditionalFormatting>
  <conditionalFormatting sqref="C18:G18 I18:L18 O18:P18">
    <cfRule type="colorScale" priority="91">
      <colorScale>
        <cfvo type="min"/>
        <cfvo type="max"/>
        <color theme="0" tint="-4.9989318521683403E-2"/>
        <color rgb="FF92D050"/>
      </colorScale>
    </cfRule>
  </conditionalFormatting>
  <conditionalFormatting sqref="C19:G19 I19:L19 O19:P19">
    <cfRule type="colorScale" priority="90">
      <colorScale>
        <cfvo type="min"/>
        <cfvo type="max"/>
        <color theme="0" tint="-4.9989318521683403E-2"/>
        <color rgb="FF92D050"/>
      </colorScale>
    </cfRule>
  </conditionalFormatting>
  <conditionalFormatting sqref="C20:G20 I20:L20 O20:P20">
    <cfRule type="colorScale" priority="89">
      <colorScale>
        <cfvo type="min"/>
        <cfvo type="max"/>
        <color theme="0" tint="-4.9989318521683403E-2"/>
        <color rgb="FF92D050"/>
      </colorScale>
    </cfRule>
  </conditionalFormatting>
  <conditionalFormatting sqref="C21:G21 I21:L21 O21:P21">
    <cfRule type="colorScale" priority="88">
      <colorScale>
        <cfvo type="min"/>
        <cfvo type="max"/>
        <color theme="0" tint="-4.9989318521683403E-2"/>
        <color rgb="FF92D050"/>
      </colorScale>
    </cfRule>
  </conditionalFormatting>
  <conditionalFormatting sqref="C22:G22 I22:L22 O22:P22">
    <cfRule type="colorScale" priority="87">
      <colorScale>
        <cfvo type="min"/>
        <cfvo type="max"/>
        <color theme="0" tint="-4.9989318521683403E-2"/>
        <color rgb="FF92D050"/>
      </colorScale>
    </cfRule>
  </conditionalFormatting>
  <conditionalFormatting sqref="C23:G23 I23:L23 O23:P23">
    <cfRule type="colorScale" priority="86">
      <colorScale>
        <cfvo type="min"/>
        <cfvo type="max"/>
        <color theme="0" tint="-4.9989318521683403E-2"/>
        <color rgb="FF92D050"/>
      </colorScale>
    </cfRule>
  </conditionalFormatting>
  <conditionalFormatting sqref="C24:G24 I24:L24 O24:P24">
    <cfRule type="colorScale" priority="83">
      <colorScale>
        <cfvo type="min"/>
        <cfvo type="max"/>
        <color theme="0" tint="-4.9989318521683403E-2"/>
        <color rgb="FF92D050"/>
      </colorScale>
    </cfRule>
  </conditionalFormatting>
  <conditionalFormatting sqref="C25:G25 I25:L25 O25:P25">
    <cfRule type="colorScale" priority="82">
      <colorScale>
        <cfvo type="min"/>
        <cfvo type="max"/>
        <color theme="0" tint="-4.9989318521683403E-2"/>
        <color rgb="FF92D050"/>
      </colorScale>
    </cfRule>
  </conditionalFormatting>
  <conditionalFormatting sqref="C26:G26 I26:L26 O26:P26">
    <cfRule type="colorScale" priority="81">
      <colorScale>
        <cfvo type="min"/>
        <cfvo type="max"/>
        <color theme="0" tint="-4.9989318521683403E-2"/>
        <color rgb="FF92D050"/>
      </colorScale>
    </cfRule>
  </conditionalFormatting>
  <conditionalFormatting sqref="C27:G27 I27:L27 O27:P27">
    <cfRule type="colorScale" priority="80">
      <colorScale>
        <cfvo type="min"/>
        <cfvo type="max"/>
        <color theme="0" tint="-4.9989318521683403E-2"/>
        <color rgb="FF92D050"/>
      </colorScale>
    </cfRule>
  </conditionalFormatting>
  <conditionalFormatting sqref="C28:G28 I28:L28 O28:P28">
    <cfRule type="colorScale" priority="79">
      <colorScale>
        <cfvo type="min"/>
        <cfvo type="max"/>
        <color theme="0" tint="-4.9989318521683403E-2"/>
        <color rgb="FF92D050"/>
      </colorScale>
    </cfRule>
  </conditionalFormatting>
  <conditionalFormatting sqref="C29:G29 I29:L29 O29:P29">
    <cfRule type="colorScale" priority="78">
      <colorScale>
        <cfvo type="min"/>
        <cfvo type="max"/>
        <color theme="0" tint="-4.9989318521683403E-2"/>
        <color rgb="FF92D050"/>
      </colorScale>
    </cfRule>
  </conditionalFormatting>
  <conditionalFormatting sqref="C30:G30 I30:L30 O30:P30">
    <cfRule type="colorScale" priority="77">
      <colorScale>
        <cfvo type="min"/>
        <cfvo type="max"/>
        <color theme="0" tint="-4.9989318521683403E-2"/>
        <color rgb="FF92D050"/>
      </colorScale>
    </cfRule>
  </conditionalFormatting>
  <conditionalFormatting sqref="C31:G31 I31:L31 O31:P31">
    <cfRule type="colorScale" priority="76">
      <colorScale>
        <cfvo type="min"/>
        <cfvo type="max"/>
        <color theme="0" tint="-4.9989318521683403E-2"/>
        <color rgb="FF92D050"/>
      </colorScale>
    </cfRule>
  </conditionalFormatting>
  <conditionalFormatting sqref="C32:G32 I32:L32 O32:P32">
    <cfRule type="colorScale" priority="75">
      <colorScale>
        <cfvo type="min"/>
        <cfvo type="max"/>
        <color theme="0" tint="-4.9989318521683403E-2"/>
        <color rgb="FF92D050"/>
      </colorScale>
    </cfRule>
  </conditionalFormatting>
  <conditionalFormatting sqref="C33:G33 I33:L33 O33:P33">
    <cfRule type="colorScale" priority="74">
      <colorScale>
        <cfvo type="min"/>
        <cfvo type="max"/>
        <color theme="0" tint="-4.9989318521683403E-2"/>
        <color rgb="FF92D050"/>
      </colorScale>
    </cfRule>
  </conditionalFormatting>
  <conditionalFormatting sqref="C34:G34 I34:L34 O34:P34">
    <cfRule type="colorScale" priority="73">
      <colorScale>
        <cfvo type="min"/>
        <cfvo type="max"/>
        <color theme="0" tint="-4.9989318521683403E-2"/>
        <color rgb="FF92D050"/>
      </colorScale>
    </cfRule>
  </conditionalFormatting>
  <conditionalFormatting sqref="C35:G35 I35:L35 O35:P35">
    <cfRule type="colorScale" priority="72">
      <colorScale>
        <cfvo type="min"/>
        <cfvo type="max"/>
        <color theme="0" tint="-4.9989318521683403E-2"/>
        <color rgb="FF92D050"/>
      </colorScale>
    </cfRule>
  </conditionalFormatting>
  <conditionalFormatting sqref="C36:G36 I36:L36 O36:P36">
    <cfRule type="colorScale" priority="71">
      <colorScale>
        <cfvo type="min"/>
        <cfvo type="max"/>
        <color theme="0" tint="-4.9989318521683403E-2"/>
        <color rgb="FF92D050"/>
      </colorScale>
    </cfRule>
  </conditionalFormatting>
  <conditionalFormatting sqref="C37:G37 I37:L37 O37:P37">
    <cfRule type="colorScale" priority="70">
      <colorScale>
        <cfvo type="min"/>
        <cfvo type="max"/>
        <color theme="0" tint="-4.9989318521683403E-2"/>
        <color rgb="FF92D050"/>
      </colorScale>
    </cfRule>
  </conditionalFormatting>
  <conditionalFormatting sqref="C38:G38 I38:L38 O38:P38">
    <cfRule type="colorScale" priority="69">
      <colorScale>
        <cfvo type="min"/>
        <cfvo type="max"/>
        <color theme="0" tint="-4.9989318521683403E-2"/>
        <color rgb="FF92D050"/>
      </colorScale>
    </cfRule>
  </conditionalFormatting>
  <conditionalFormatting sqref="C39:G39 I39:L39 O39:P39">
    <cfRule type="colorScale" priority="68">
      <colorScale>
        <cfvo type="min"/>
        <cfvo type="max"/>
        <color theme="0" tint="-4.9989318521683403E-2"/>
        <color rgb="FF92D050"/>
      </colorScale>
    </cfRule>
  </conditionalFormatting>
  <conditionalFormatting sqref="C40:G40 I40:L40 O40:P40">
    <cfRule type="colorScale" priority="67">
      <colorScale>
        <cfvo type="min"/>
        <cfvo type="max"/>
        <color theme="0" tint="-4.9989318521683403E-2"/>
        <color rgb="FF92D050"/>
      </colorScale>
    </cfRule>
  </conditionalFormatting>
  <conditionalFormatting sqref="C41:G41 I41:L41 O41:P41">
    <cfRule type="colorScale" priority="66">
      <colorScale>
        <cfvo type="min"/>
        <cfvo type="max"/>
        <color theme="0" tint="-4.9989318521683403E-2"/>
        <color rgb="FF92D050"/>
      </colorScale>
    </cfRule>
  </conditionalFormatting>
  <conditionalFormatting sqref="C42:G42 I42:L42 O42:P42">
    <cfRule type="colorScale" priority="65">
      <colorScale>
        <cfvo type="min"/>
        <cfvo type="max"/>
        <color theme="0" tint="-4.9989318521683403E-2"/>
        <color rgb="FF92D050"/>
      </colorScale>
    </cfRule>
  </conditionalFormatting>
  <conditionalFormatting sqref="C43:G43 I43:L43 O43:P43">
    <cfRule type="colorScale" priority="64">
      <colorScale>
        <cfvo type="min"/>
        <cfvo type="max"/>
        <color theme="0" tint="-4.9989318521683403E-2"/>
        <color rgb="FF92D050"/>
      </colorScale>
    </cfRule>
  </conditionalFormatting>
  <conditionalFormatting sqref="C44:G44 I44:L44 O44:P44">
    <cfRule type="colorScale" priority="63">
      <colorScale>
        <cfvo type="min"/>
        <cfvo type="max"/>
        <color theme="0" tint="-4.9989318521683403E-2"/>
        <color rgb="FF92D050"/>
      </colorScale>
    </cfRule>
  </conditionalFormatting>
  <conditionalFormatting sqref="C45:G45 I45:L45 O45:P45">
    <cfRule type="colorScale" priority="62">
      <colorScale>
        <cfvo type="min"/>
        <cfvo type="max"/>
        <color theme="0" tint="-4.9989318521683403E-2"/>
        <color rgb="FF92D050"/>
      </colorScale>
    </cfRule>
  </conditionalFormatting>
  <conditionalFormatting sqref="C46:G46 I46:L46 O46:P46">
    <cfRule type="colorScale" priority="61">
      <colorScale>
        <cfvo type="min"/>
        <cfvo type="max"/>
        <color theme="0" tint="-4.9989318521683403E-2"/>
        <color rgb="FF92D050"/>
      </colorScale>
    </cfRule>
  </conditionalFormatting>
  <conditionalFormatting sqref="C47:G47 I47:L47 O47:P47">
    <cfRule type="colorScale" priority="60">
      <colorScale>
        <cfvo type="min"/>
        <cfvo type="max"/>
        <color theme="0" tint="-4.9989318521683403E-2"/>
        <color rgb="FF92D050"/>
      </colorScale>
    </cfRule>
  </conditionalFormatting>
  <conditionalFormatting sqref="C48:G48 I48:L48 O48:P48">
    <cfRule type="colorScale" priority="59">
      <colorScale>
        <cfvo type="min"/>
        <cfvo type="max"/>
        <color theme="0" tint="-4.9989318521683403E-2"/>
        <color rgb="FF92D050"/>
      </colorScale>
    </cfRule>
  </conditionalFormatting>
  <conditionalFormatting sqref="C49:G49 I49:L49 O49:P49">
    <cfRule type="colorScale" priority="58">
      <colorScale>
        <cfvo type="min"/>
        <cfvo type="max"/>
        <color theme="0" tint="-4.9989318521683403E-2"/>
        <color rgb="FF92D050"/>
      </colorScale>
    </cfRule>
  </conditionalFormatting>
  <conditionalFormatting sqref="C50:G50 I50:L50 O50:P50">
    <cfRule type="colorScale" priority="57">
      <colorScale>
        <cfvo type="min"/>
        <cfvo type="max"/>
        <color theme="0" tint="-4.9989318521683403E-2"/>
        <color rgb="FF92D050"/>
      </colorScale>
    </cfRule>
  </conditionalFormatting>
  <conditionalFormatting sqref="C51:G51 I51:L51 O51:P51">
    <cfRule type="colorScale" priority="56">
      <colorScale>
        <cfvo type="min"/>
        <cfvo type="max"/>
        <color theme="0" tint="-4.9989318521683403E-2"/>
        <color rgb="FF92D050"/>
      </colorScale>
    </cfRule>
  </conditionalFormatting>
  <conditionalFormatting sqref="C52:G52 I52:L52 O52:P52">
    <cfRule type="colorScale" priority="55">
      <colorScale>
        <cfvo type="min"/>
        <cfvo type="max"/>
        <color theme="0" tint="-4.9989318521683403E-2"/>
        <color rgb="FF92D050"/>
      </colorScale>
    </cfRule>
  </conditionalFormatting>
  <conditionalFormatting sqref="C53:G53 I53:L53 O53:P53">
    <cfRule type="colorScale" priority="54">
      <colorScale>
        <cfvo type="min"/>
        <cfvo type="max"/>
        <color theme="0" tint="-4.9989318521683403E-2"/>
        <color rgb="FF92D050"/>
      </colorScale>
    </cfRule>
  </conditionalFormatting>
  <conditionalFormatting sqref="C54:G54 I54:L54 O54:P54">
    <cfRule type="colorScale" priority="53">
      <colorScale>
        <cfvo type="min"/>
        <cfvo type="max"/>
        <color theme="0" tint="-4.9989318521683403E-2"/>
        <color rgb="FF92D050"/>
      </colorScale>
    </cfRule>
  </conditionalFormatting>
  <conditionalFormatting sqref="C55:G55 I55:L55 O55:P55">
    <cfRule type="colorScale" priority="52">
      <colorScale>
        <cfvo type="min"/>
        <cfvo type="max"/>
        <color theme="0" tint="-4.9989318521683403E-2"/>
        <color rgb="FF92D050"/>
      </colorScale>
    </cfRule>
  </conditionalFormatting>
  <conditionalFormatting sqref="C56:G56 I56:L56 O56:P56">
    <cfRule type="colorScale" priority="51">
      <colorScale>
        <cfvo type="min"/>
        <cfvo type="max"/>
        <color theme="0" tint="-4.9989318521683403E-2"/>
        <color rgb="FF92D050"/>
      </colorScale>
    </cfRule>
  </conditionalFormatting>
  <conditionalFormatting sqref="C57:G57 I57:L57 O57:P57">
    <cfRule type="colorScale" priority="50">
      <colorScale>
        <cfvo type="min"/>
        <cfvo type="max"/>
        <color theme="0" tint="-4.9989318521683403E-2"/>
        <color rgb="FF92D050"/>
      </colorScale>
    </cfRule>
  </conditionalFormatting>
  <conditionalFormatting sqref="C58:G58 I58:L58 O58:P58">
    <cfRule type="colorScale" priority="49">
      <colorScale>
        <cfvo type="min"/>
        <cfvo type="max"/>
        <color theme="0" tint="-4.9989318521683403E-2"/>
        <color rgb="FF92D050"/>
      </colorScale>
    </cfRule>
  </conditionalFormatting>
  <conditionalFormatting sqref="C59:G59 I59:L59 O59:P59">
    <cfRule type="colorScale" priority="48">
      <colorScale>
        <cfvo type="min"/>
        <cfvo type="max"/>
        <color theme="0" tint="-4.9989318521683403E-2"/>
        <color rgb="FF92D050"/>
      </colorScale>
    </cfRule>
  </conditionalFormatting>
  <conditionalFormatting sqref="C60:G60 I60:L60 O60:P60">
    <cfRule type="colorScale" priority="47">
      <colorScale>
        <cfvo type="min"/>
        <cfvo type="max"/>
        <color theme="0" tint="-4.9989318521683403E-2"/>
        <color rgb="FF92D050"/>
      </colorScale>
    </cfRule>
  </conditionalFormatting>
  <conditionalFormatting sqref="C61:G61 I61:L61 O61:P61">
    <cfRule type="colorScale" priority="46">
      <colorScale>
        <cfvo type="min"/>
        <cfvo type="max"/>
        <color theme="0" tint="-4.9989318521683403E-2"/>
        <color rgb="FF92D050"/>
      </colorScale>
    </cfRule>
  </conditionalFormatting>
  <conditionalFormatting sqref="C62:G62 I62:L62 O62:P62">
    <cfRule type="colorScale" priority="45">
      <colorScale>
        <cfvo type="min"/>
        <cfvo type="max"/>
        <color theme="0" tint="-4.9989318521683403E-2"/>
        <color rgb="FF92D050"/>
      </colorScale>
    </cfRule>
  </conditionalFormatting>
  <conditionalFormatting sqref="C63:G63 I63:L63 O63:P63">
    <cfRule type="colorScale" priority="44">
      <colorScale>
        <cfvo type="min"/>
        <cfvo type="max"/>
        <color theme="0" tint="-4.9989318521683403E-2"/>
        <color rgb="FF92D050"/>
      </colorScale>
    </cfRule>
  </conditionalFormatting>
  <conditionalFormatting sqref="C64:G64 I64:L64 O64:P64">
    <cfRule type="colorScale" priority="43">
      <colorScale>
        <cfvo type="min"/>
        <cfvo type="max"/>
        <color theme="0" tint="-4.9989318521683403E-2"/>
        <color rgb="FF92D050"/>
      </colorScale>
    </cfRule>
  </conditionalFormatting>
  <conditionalFormatting sqref="C65:G65 I65:L65 O65:P65">
    <cfRule type="colorScale" priority="42">
      <colorScale>
        <cfvo type="min"/>
        <cfvo type="max"/>
        <color theme="0" tint="-4.9989318521683403E-2"/>
        <color rgb="FF92D050"/>
      </colorScale>
    </cfRule>
  </conditionalFormatting>
  <conditionalFormatting sqref="C66:G66 I66:L66 O66:P66">
    <cfRule type="colorScale" priority="40">
      <colorScale>
        <cfvo type="min"/>
        <cfvo type="max"/>
        <color theme="0" tint="-4.9989318521683403E-2"/>
        <color rgb="FF92D050"/>
      </colorScale>
    </cfRule>
  </conditionalFormatting>
  <conditionalFormatting sqref="C67:G67 I67:L67 O67:P67">
    <cfRule type="colorScale" priority="41">
      <colorScale>
        <cfvo type="min"/>
        <cfvo type="max"/>
        <color theme="0" tint="-4.9989318521683403E-2"/>
        <color rgb="FF92D050"/>
      </colorScale>
    </cfRule>
  </conditionalFormatting>
  <conditionalFormatting sqref="C68:G68 I68:L68 O68:P68">
    <cfRule type="colorScale" priority="39">
      <colorScale>
        <cfvo type="min"/>
        <cfvo type="max"/>
        <color theme="0" tint="-4.9989318521683403E-2"/>
        <color rgb="FF92D050"/>
      </colorScale>
    </cfRule>
  </conditionalFormatting>
  <conditionalFormatting sqref="C69:G69 I69:L69 O69:P69">
    <cfRule type="colorScale" priority="38">
      <colorScale>
        <cfvo type="min"/>
        <cfvo type="max"/>
        <color theme="0" tint="-4.9989318521683403E-2"/>
        <color rgb="FF92D050"/>
      </colorScale>
    </cfRule>
  </conditionalFormatting>
  <conditionalFormatting sqref="C70:G70 I70:L70 O70:P70">
    <cfRule type="colorScale" priority="37">
      <colorScale>
        <cfvo type="min"/>
        <cfvo type="max"/>
        <color theme="0" tint="-4.9989318521683403E-2"/>
        <color rgb="FF92D050"/>
      </colorScale>
    </cfRule>
  </conditionalFormatting>
  <conditionalFormatting sqref="C71:G71 I71:L71 O71:P71">
    <cfRule type="colorScale" priority="36">
      <colorScale>
        <cfvo type="min"/>
        <cfvo type="max"/>
        <color theme="0" tint="-4.9989318521683403E-2"/>
        <color rgb="FF92D050"/>
      </colorScale>
    </cfRule>
  </conditionalFormatting>
  <conditionalFormatting sqref="C72:G72 I72:L72 O72:P72">
    <cfRule type="colorScale" priority="35">
      <colorScale>
        <cfvo type="min"/>
        <cfvo type="max"/>
        <color theme="0" tint="-4.9989318521683403E-2"/>
        <color rgb="FF92D050"/>
      </colorScale>
    </cfRule>
  </conditionalFormatting>
  <conditionalFormatting sqref="C73:G73 I73:L73 O73:P73">
    <cfRule type="colorScale" priority="34">
      <colorScale>
        <cfvo type="min"/>
        <cfvo type="max"/>
        <color theme="0" tint="-4.9989318521683403E-2"/>
        <color rgb="FF92D050"/>
      </colorScale>
    </cfRule>
  </conditionalFormatting>
  <conditionalFormatting sqref="C74:G74 I74:L74 O74:P74">
    <cfRule type="colorScale" priority="33">
      <colorScale>
        <cfvo type="min"/>
        <cfvo type="max"/>
        <color theme="0" tint="-4.9989318521683403E-2"/>
        <color rgb="FF92D050"/>
      </colorScale>
    </cfRule>
  </conditionalFormatting>
  <conditionalFormatting sqref="C75:G75 I75:L75 O75:P75">
    <cfRule type="colorScale" priority="32">
      <colorScale>
        <cfvo type="min"/>
        <cfvo type="max"/>
        <color theme="0" tint="-4.9989318521683403E-2"/>
        <color rgb="FF92D050"/>
      </colorScale>
    </cfRule>
  </conditionalFormatting>
  <conditionalFormatting sqref="C76:G76 I76:L76 O76:P76">
    <cfRule type="colorScale" priority="31">
      <colorScale>
        <cfvo type="min"/>
        <cfvo type="max"/>
        <color theme="0" tint="-4.9989318521683403E-2"/>
        <color rgb="FF92D050"/>
      </colorScale>
    </cfRule>
  </conditionalFormatting>
  <conditionalFormatting sqref="C77:G77 I77:L77 O77:P77">
    <cfRule type="colorScale" priority="30">
      <colorScale>
        <cfvo type="min"/>
        <cfvo type="max"/>
        <color theme="0" tint="-4.9989318521683403E-2"/>
        <color rgb="FF92D050"/>
      </colorScale>
    </cfRule>
  </conditionalFormatting>
  <conditionalFormatting sqref="C78:G78 I78:L78 O78:P78">
    <cfRule type="colorScale" priority="29">
      <colorScale>
        <cfvo type="min"/>
        <cfvo type="max"/>
        <color theme="0" tint="-4.9989318521683403E-2"/>
        <color rgb="FF92D050"/>
      </colorScale>
    </cfRule>
  </conditionalFormatting>
  <conditionalFormatting sqref="C79:G79 I79:L79 O79:P79">
    <cfRule type="colorScale" priority="28">
      <colorScale>
        <cfvo type="min"/>
        <cfvo type="max"/>
        <color theme="0" tint="-4.9989318521683403E-2"/>
        <color rgb="FF92D050"/>
      </colorScale>
    </cfRule>
  </conditionalFormatting>
  <conditionalFormatting sqref="C80:G80 I80:L80 O80:P80">
    <cfRule type="colorScale" priority="27">
      <colorScale>
        <cfvo type="min"/>
        <cfvo type="max"/>
        <color theme="0" tint="-4.9989318521683403E-2"/>
        <color rgb="FF92D050"/>
      </colorScale>
    </cfRule>
  </conditionalFormatting>
  <conditionalFormatting sqref="C81:G81 I81:L81 O81:P81">
    <cfRule type="colorScale" priority="26">
      <colorScale>
        <cfvo type="min"/>
        <cfvo type="max"/>
        <color theme="0" tint="-4.9989318521683403E-2"/>
        <color rgb="FF92D050"/>
      </colorScale>
    </cfRule>
  </conditionalFormatting>
  <conditionalFormatting sqref="C82:G82 I82:L82 O82:P82">
    <cfRule type="colorScale" priority="25">
      <colorScale>
        <cfvo type="min"/>
        <cfvo type="max"/>
        <color theme="0" tint="-4.9989318521683403E-2"/>
        <color rgb="FF92D050"/>
      </colorScale>
    </cfRule>
  </conditionalFormatting>
  <conditionalFormatting sqref="C83:G83 I83:L83 O83:P83">
    <cfRule type="colorScale" priority="24">
      <colorScale>
        <cfvo type="min"/>
        <cfvo type="max"/>
        <color theme="0" tint="-4.9989318521683403E-2"/>
        <color rgb="FF92D050"/>
      </colorScale>
    </cfRule>
  </conditionalFormatting>
  <conditionalFormatting sqref="C84:G84 I84:L84 O84:P84">
    <cfRule type="colorScale" priority="23">
      <colorScale>
        <cfvo type="min"/>
        <cfvo type="max"/>
        <color theme="0" tint="-4.9989318521683403E-2"/>
        <color rgb="FF92D050"/>
      </colorScale>
    </cfRule>
  </conditionalFormatting>
  <conditionalFormatting sqref="C85:G85 I85:L85 O85:P85">
    <cfRule type="colorScale" priority="22">
      <colorScale>
        <cfvo type="min"/>
        <cfvo type="max"/>
        <color theme="0" tint="-4.9989318521683403E-2"/>
        <color rgb="FF92D050"/>
      </colorScale>
    </cfRule>
  </conditionalFormatting>
  <conditionalFormatting sqref="C86:G86 I86:L86 O86:P86">
    <cfRule type="colorScale" priority="21">
      <colorScale>
        <cfvo type="min"/>
        <cfvo type="max"/>
        <color theme="0" tint="-4.9989318521683403E-2"/>
        <color rgb="FF92D050"/>
      </colorScale>
    </cfRule>
  </conditionalFormatting>
  <conditionalFormatting sqref="C87:G87 I87:L87 O87:P87">
    <cfRule type="colorScale" priority="20">
      <colorScale>
        <cfvo type="min"/>
        <cfvo type="max"/>
        <color theme="0" tint="-4.9989318521683403E-2"/>
        <color rgb="FF92D050"/>
      </colorScale>
    </cfRule>
  </conditionalFormatting>
  <conditionalFormatting sqref="C88:G88 I88:L88 O88:P88">
    <cfRule type="colorScale" priority="19">
      <colorScale>
        <cfvo type="min"/>
        <cfvo type="max"/>
        <color theme="0" tint="-4.9989318521683403E-2"/>
        <color rgb="FF92D050"/>
      </colorScale>
    </cfRule>
  </conditionalFormatting>
  <conditionalFormatting sqref="C89:G89 I89:L89 O89:P89">
    <cfRule type="colorScale" priority="18">
      <colorScale>
        <cfvo type="min"/>
        <cfvo type="max"/>
        <color theme="0" tint="-4.9989318521683403E-2"/>
        <color rgb="FF92D050"/>
      </colorScale>
    </cfRule>
  </conditionalFormatting>
  <conditionalFormatting sqref="C90:G90 I90:L90 O90:P90">
    <cfRule type="colorScale" priority="17">
      <colorScale>
        <cfvo type="min"/>
        <cfvo type="max"/>
        <color theme="0" tint="-4.9989318521683403E-2"/>
        <color rgb="FF92D050"/>
      </colorScale>
    </cfRule>
  </conditionalFormatting>
  <conditionalFormatting sqref="C91:G91 I91:L91 O91:P91">
    <cfRule type="colorScale" priority="16">
      <colorScale>
        <cfvo type="min"/>
        <cfvo type="max"/>
        <color theme="0" tint="-4.9989318521683403E-2"/>
        <color rgb="FF92D050"/>
      </colorScale>
    </cfRule>
  </conditionalFormatting>
  <conditionalFormatting sqref="C92:G92 I92:L92 O92:P92">
    <cfRule type="colorScale" priority="15">
      <colorScale>
        <cfvo type="min"/>
        <cfvo type="max"/>
        <color theme="0" tint="-4.9989318521683403E-2"/>
        <color rgb="FF92D050"/>
      </colorScale>
    </cfRule>
  </conditionalFormatting>
  <conditionalFormatting sqref="C93:G93 I93:L93 O93:P93">
    <cfRule type="colorScale" priority="14">
      <colorScale>
        <cfvo type="min"/>
        <cfvo type="max"/>
        <color theme="0" tint="-4.9989318521683403E-2"/>
        <color rgb="FF92D050"/>
      </colorScale>
    </cfRule>
  </conditionalFormatting>
  <conditionalFormatting sqref="C94:G94 I94:L94 O94:P94">
    <cfRule type="colorScale" priority="13">
      <colorScale>
        <cfvo type="min"/>
        <cfvo type="max"/>
        <color theme="0" tint="-4.9989318521683403E-2"/>
        <color rgb="FF92D050"/>
      </colorScale>
    </cfRule>
  </conditionalFormatting>
  <conditionalFormatting sqref="C95:G95 I95:L95 O95:P95">
    <cfRule type="colorScale" priority="12">
      <colorScale>
        <cfvo type="min"/>
        <cfvo type="max"/>
        <color theme="0" tint="-4.9989318521683403E-2"/>
        <color rgb="FF92D050"/>
      </colorScale>
    </cfRule>
  </conditionalFormatting>
  <conditionalFormatting sqref="C96:G96 I96:L96 O96:P96">
    <cfRule type="colorScale" priority="11">
      <colorScale>
        <cfvo type="min"/>
        <cfvo type="max"/>
        <color theme="0" tint="-4.9989318521683403E-2"/>
        <color rgb="FF92D050"/>
      </colorScale>
    </cfRule>
  </conditionalFormatting>
  <conditionalFormatting sqref="C97:G97 I97:L97 O97:P97">
    <cfRule type="colorScale" priority="10">
      <colorScale>
        <cfvo type="min"/>
        <cfvo type="max"/>
        <color theme="0" tint="-4.9989318521683403E-2"/>
        <color rgb="FF92D050"/>
      </colorScale>
    </cfRule>
  </conditionalFormatting>
  <conditionalFormatting sqref="C98:G98 I98:L98 O98:P98">
    <cfRule type="colorScale" priority="9">
      <colorScale>
        <cfvo type="min"/>
        <cfvo type="max"/>
        <color theme="0" tint="-4.9989318521683403E-2"/>
        <color rgb="FF92D050"/>
      </colorScale>
    </cfRule>
  </conditionalFormatting>
  <conditionalFormatting sqref="C99:G99 I99:L99 O99:P99">
    <cfRule type="colorScale" priority="8">
      <colorScale>
        <cfvo type="min"/>
        <cfvo type="max"/>
        <color theme="0" tint="-4.9989318521683403E-2"/>
        <color rgb="FF92D050"/>
      </colorScale>
    </cfRule>
  </conditionalFormatting>
  <conditionalFormatting sqref="C100:G100 I100:L100 O100:P100">
    <cfRule type="colorScale" priority="7">
      <colorScale>
        <cfvo type="min"/>
        <cfvo type="max"/>
        <color theme="0" tint="-4.9989318521683403E-2"/>
        <color rgb="FF92D050"/>
      </colorScale>
    </cfRule>
  </conditionalFormatting>
  <conditionalFormatting sqref="C101:G101 I101:L101 O101:P101">
    <cfRule type="colorScale" priority="6">
      <colorScale>
        <cfvo type="min"/>
        <cfvo type="max"/>
        <color theme="0" tint="-4.9989318521683403E-2"/>
        <color rgb="FF92D050"/>
      </colorScale>
    </cfRule>
  </conditionalFormatting>
  <conditionalFormatting sqref="C102:G102 I102:L102 O102:P102">
    <cfRule type="colorScale" priority="5">
      <colorScale>
        <cfvo type="min"/>
        <cfvo type="max"/>
        <color theme="0" tint="-4.9989318521683403E-2"/>
        <color rgb="FF92D050"/>
      </colorScale>
    </cfRule>
  </conditionalFormatting>
  <conditionalFormatting sqref="C103:G103 I103:L103 O103:P103">
    <cfRule type="colorScale" priority="4">
      <colorScale>
        <cfvo type="min"/>
        <cfvo type="max"/>
        <color theme="0" tint="-4.9989318521683403E-2"/>
        <color rgb="FF92D050"/>
      </colorScale>
    </cfRule>
  </conditionalFormatting>
  <conditionalFormatting sqref="C104:G104 I104:L104 O104:P104">
    <cfRule type="colorScale" priority="3">
      <colorScale>
        <cfvo type="min"/>
        <cfvo type="max"/>
        <color theme="0" tint="-4.9989318521683403E-2"/>
        <color rgb="FF92D050"/>
      </colorScale>
    </cfRule>
  </conditionalFormatting>
  <conditionalFormatting sqref="C105:G105 I105:L105 O105:P105">
    <cfRule type="colorScale" priority="2">
      <colorScale>
        <cfvo type="min"/>
        <cfvo type="max"/>
        <color theme="0" tint="-4.9989318521683403E-2"/>
        <color rgb="FF92D050"/>
      </colorScale>
    </cfRule>
  </conditionalFormatting>
  <conditionalFormatting sqref="C106:G106 I106:L106 O106:P106">
    <cfRule type="colorScale" priority="1">
      <colorScale>
        <cfvo type="min"/>
        <cfvo type="max"/>
        <color theme="0" tint="-4.9989318521683403E-2"/>
        <color rgb="FF92D050"/>
      </colorScale>
    </cfRule>
  </conditionalFormatting>
  <conditionalFormatting sqref="H9:H106 C8:P8 M9:N106">
    <cfRule type="colorScale" priority="101">
      <colorScale>
        <cfvo type="min"/>
        <cfvo type="max"/>
        <color theme="0" tint="-4.9989318521683403E-2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5A9D-BDED-4642-B302-2E57B6E0E1FA}">
  <dimension ref="A1:AD100"/>
  <sheetViews>
    <sheetView zoomScaleNormal="100" workbookViewId="0">
      <selection activeCell="H16" sqref="H16"/>
    </sheetView>
  </sheetViews>
  <sheetFormatPr defaultRowHeight="14.15" x14ac:dyDescent="0.35"/>
  <cols>
    <col min="16" max="16" width="11.640625" customWidth="1"/>
    <col min="19" max="19" width="11.2109375" bestFit="1" customWidth="1"/>
  </cols>
  <sheetData>
    <row r="1" spans="1:18" x14ac:dyDescent="0.35">
      <c r="A1" t="s">
        <v>1</v>
      </c>
      <c r="B1" t="s">
        <v>110</v>
      </c>
      <c r="C1" t="s">
        <v>129</v>
      </c>
      <c r="D1" t="s">
        <v>131</v>
      </c>
      <c r="E1" t="s">
        <v>132</v>
      </c>
      <c r="F1" t="s">
        <v>164</v>
      </c>
      <c r="G1" t="s">
        <v>141</v>
      </c>
      <c r="H1" t="s">
        <v>130</v>
      </c>
      <c r="I1" t="s">
        <v>133</v>
      </c>
      <c r="J1" t="s">
        <v>159</v>
      </c>
      <c r="K1" t="s">
        <v>2</v>
      </c>
      <c r="L1" t="s">
        <v>143</v>
      </c>
      <c r="M1" t="s">
        <v>147</v>
      </c>
      <c r="N1" t="s">
        <v>0</v>
      </c>
      <c r="O1" t="s">
        <v>111</v>
      </c>
      <c r="P1" t="s">
        <v>5</v>
      </c>
      <c r="Q1" t="s">
        <v>6</v>
      </c>
      <c r="R1" t="s">
        <v>7</v>
      </c>
    </row>
    <row r="2" spans="1:18" x14ac:dyDescent="0.35">
      <c r="A2">
        <v>1</v>
      </c>
      <c r="B2">
        <v>3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</v>
      </c>
      <c r="O2">
        <v>0</v>
      </c>
      <c r="P2" s="1">
        <f>SUM(B2:O2)</f>
        <v>6</v>
      </c>
      <c r="Q2">
        <f>P2/10000</f>
        <v>5.9999999999999995E-4</v>
      </c>
      <c r="R2">
        <f>Q2*52</f>
        <v>3.1199999999999999E-2</v>
      </c>
    </row>
    <row r="3" spans="1:18" x14ac:dyDescent="0.35">
      <c r="A3">
        <v>2</v>
      </c>
      <c r="B3">
        <v>3</v>
      </c>
      <c r="C3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</v>
      </c>
      <c r="O3">
        <v>0</v>
      </c>
      <c r="P3" s="1">
        <f t="shared" ref="P3:P66" si="0">SUM(B3:O3)</f>
        <v>10</v>
      </c>
      <c r="Q3">
        <f t="shared" ref="Q3:Q66" si="1">P3/10000</f>
        <v>1E-3</v>
      </c>
      <c r="R3">
        <f t="shared" ref="R3:R66" si="2">Q3*52</f>
        <v>5.2000000000000005E-2</v>
      </c>
    </row>
    <row r="4" spans="1:18" x14ac:dyDescent="0.35">
      <c r="A4">
        <v>3</v>
      </c>
      <c r="B4">
        <v>4</v>
      </c>
      <c r="C4">
        <v>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</v>
      </c>
      <c r="O4">
        <v>0</v>
      </c>
      <c r="P4" s="1">
        <f t="shared" si="0"/>
        <v>16</v>
      </c>
      <c r="Q4">
        <f t="shared" si="1"/>
        <v>1.6000000000000001E-3</v>
      </c>
      <c r="R4">
        <f t="shared" si="2"/>
        <v>8.320000000000001E-2</v>
      </c>
    </row>
    <row r="5" spans="1:18" x14ac:dyDescent="0.35">
      <c r="A5">
        <v>4</v>
      </c>
      <c r="B5">
        <v>4</v>
      </c>
      <c r="C5">
        <v>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11</v>
      </c>
      <c r="O5">
        <v>0</v>
      </c>
      <c r="P5" s="1">
        <f t="shared" si="0"/>
        <v>22</v>
      </c>
      <c r="Q5">
        <f t="shared" si="1"/>
        <v>2.2000000000000001E-3</v>
      </c>
      <c r="R5">
        <f t="shared" si="2"/>
        <v>0.1144</v>
      </c>
    </row>
    <row r="6" spans="1:18" x14ac:dyDescent="0.35">
      <c r="A6">
        <v>5</v>
      </c>
      <c r="B6">
        <v>5</v>
      </c>
      <c r="C6">
        <v>7</v>
      </c>
      <c r="D6">
        <v>0</v>
      </c>
      <c r="E6">
        <v>2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15</v>
      </c>
      <c r="O6">
        <v>0</v>
      </c>
      <c r="P6" s="1">
        <f t="shared" si="0"/>
        <v>31</v>
      </c>
      <c r="Q6">
        <f t="shared" si="1"/>
        <v>3.0999999999999999E-3</v>
      </c>
      <c r="R6">
        <f t="shared" si="2"/>
        <v>0.16119999999999998</v>
      </c>
    </row>
    <row r="7" spans="1:18" x14ac:dyDescent="0.35">
      <c r="A7">
        <v>6</v>
      </c>
      <c r="B7">
        <v>5</v>
      </c>
      <c r="C7">
        <v>7</v>
      </c>
      <c r="D7">
        <v>0</v>
      </c>
      <c r="E7">
        <v>4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19</v>
      </c>
      <c r="O7">
        <v>0</v>
      </c>
      <c r="P7" s="1">
        <f t="shared" si="0"/>
        <v>38</v>
      </c>
      <c r="Q7">
        <f t="shared" si="1"/>
        <v>3.8E-3</v>
      </c>
      <c r="R7">
        <f t="shared" si="2"/>
        <v>0.1976</v>
      </c>
    </row>
    <row r="8" spans="1:18" x14ac:dyDescent="0.35">
      <c r="A8">
        <v>7</v>
      </c>
      <c r="B8">
        <v>5</v>
      </c>
      <c r="C8">
        <v>7</v>
      </c>
      <c r="D8">
        <v>0</v>
      </c>
      <c r="E8">
        <v>6</v>
      </c>
      <c r="F8">
        <v>0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24</v>
      </c>
      <c r="O8">
        <v>0</v>
      </c>
      <c r="P8" s="1">
        <f t="shared" si="0"/>
        <v>47</v>
      </c>
      <c r="Q8">
        <f t="shared" si="1"/>
        <v>4.7000000000000002E-3</v>
      </c>
      <c r="R8">
        <f t="shared" si="2"/>
        <v>0.24440000000000001</v>
      </c>
    </row>
    <row r="9" spans="1:18" x14ac:dyDescent="0.35">
      <c r="A9">
        <v>8</v>
      </c>
      <c r="B9">
        <v>6</v>
      </c>
      <c r="C9">
        <v>7</v>
      </c>
      <c r="D9">
        <v>0</v>
      </c>
      <c r="E9">
        <v>9</v>
      </c>
      <c r="F9">
        <v>0</v>
      </c>
      <c r="G9">
        <v>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30</v>
      </c>
      <c r="O9">
        <v>0</v>
      </c>
      <c r="P9" s="1">
        <f t="shared" si="0"/>
        <v>58</v>
      </c>
      <c r="Q9">
        <f t="shared" si="1"/>
        <v>5.7999999999999996E-3</v>
      </c>
      <c r="R9">
        <f t="shared" si="2"/>
        <v>0.30159999999999998</v>
      </c>
    </row>
    <row r="10" spans="1:18" x14ac:dyDescent="0.35">
      <c r="A10">
        <v>9</v>
      </c>
      <c r="B10">
        <v>6</v>
      </c>
      <c r="C10">
        <v>7</v>
      </c>
      <c r="D10">
        <v>0</v>
      </c>
      <c r="E10">
        <v>12</v>
      </c>
      <c r="F10">
        <v>0</v>
      </c>
      <c r="G10">
        <v>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36</v>
      </c>
      <c r="O10">
        <v>0</v>
      </c>
      <c r="P10" s="1">
        <f t="shared" si="0"/>
        <v>69</v>
      </c>
      <c r="Q10">
        <f t="shared" si="1"/>
        <v>6.8999999999999999E-3</v>
      </c>
      <c r="R10">
        <f t="shared" si="2"/>
        <v>0.35880000000000001</v>
      </c>
    </row>
    <row r="11" spans="1:18" x14ac:dyDescent="0.35">
      <c r="A11">
        <v>10</v>
      </c>
      <c r="B11">
        <v>7</v>
      </c>
      <c r="C11">
        <v>7</v>
      </c>
      <c r="D11">
        <v>0</v>
      </c>
      <c r="E11">
        <v>12</v>
      </c>
      <c r="F11">
        <v>0</v>
      </c>
      <c r="G11">
        <v>8</v>
      </c>
      <c r="H11">
        <v>4</v>
      </c>
      <c r="I11">
        <v>0</v>
      </c>
      <c r="J11">
        <v>0</v>
      </c>
      <c r="K11">
        <v>0</v>
      </c>
      <c r="L11">
        <v>2</v>
      </c>
      <c r="M11">
        <v>0</v>
      </c>
      <c r="N11">
        <v>44</v>
      </c>
      <c r="O11">
        <v>0</v>
      </c>
      <c r="P11" s="1">
        <f t="shared" si="0"/>
        <v>84</v>
      </c>
      <c r="Q11">
        <f t="shared" si="1"/>
        <v>8.3999999999999995E-3</v>
      </c>
      <c r="R11">
        <f t="shared" si="2"/>
        <v>0.43679999999999997</v>
      </c>
    </row>
    <row r="12" spans="1:18" x14ac:dyDescent="0.35">
      <c r="A12">
        <v>11</v>
      </c>
      <c r="B12">
        <v>7</v>
      </c>
      <c r="C12">
        <v>7</v>
      </c>
      <c r="D12">
        <v>0</v>
      </c>
      <c r="E12">
        <v>12</v>
      </c>
      <c r="F12">
        <v>0</v>
      </c>
      <c r="G12">
        <v>7</v>
      </c>
      <c r="H12">
        <v>8</v>
      </c>
      <c r="I12">
        <v>0</v>
      </c>
      <c r="J12">
        <v>0</v>
      </c>
      <c r="K12">
        <v>0</v>
      </c>
      <c r="L12">
        <v>4</v>
      </c>
      <c r="M12">
        <v>0</v>
      </c>
      <c r="N12">
        <v>53</v>
      </c>
      <c r="O12">
        <v>0</v>
      </c>
      <c r="P12" s="1">
        <f t="shared" si="0"/>
        <v>98</v>
      </c>
      <c r="Q12">
        <f t="shared" si="1"/>
        <v>9.7999999999999997E-3</v>
      </c>
      <c r="R12">
        <f t="shared" si="2"/>
        <v>0.50959999999999994</v>
      </c>
    </row>
    <row r="13" spans="1:18" x14ac:dyDescent="0.35">
      <c r="A13">
        <v>12</v>
      </c>
      <c r="B13">
        <v>8</v>
      </c>
      <c r="C13">
        <v>7</v>
      </c>
      <c r="D13">
        <v>0</v>
      </c>
      <c r="E13">
        <v>12</v>
      </c>
      <c r="F13">
        <v>0</v>
      </c>
      <c r="G13">
        <v>6</v>
      </c>
      <c r="H13">
        <v>13</v>
      </c>
      <c r="I13">
        <v>0</v>
      </c>
      <c r="J13">
        <v>0</v>
      </c>
      <c r="K13">
        <v>0</v>
      </c>
      <c r="L13">
        <v>7</v>
      </c>
      <c r="M13">
        <v>0</v>
      </c>
      <c r="N13">
        <v>63</v>
      </c>
      <c r="O13">
        <v>0</v>
      </c>
      <c r="P13" s="1">
        <f t="shared" si="0"/>
        <v>116</v>
      </c>
      <c r="Q13">
        <f t="shared" si="1"/>
        <v>1.1599999999999999E-2</v>
      </c>
      <c r="R13">
        <f t="shared" si="2"/>
        <v>0.60319999999999996</v>
      </c>
    </row>
    <row r="14" spans="1:18" x14ac:dyDescent="0.35">
      <c r="A14">
        <v>13</v>
      </c>
      <c r="B14">
        <v>9</v>
      </c>
      <c r="C14">
        <v>7</v>
      </c>
      <c r="D14">
        <v>0</v>
      </c>
      <c r="E14">
        <v>13</v>
      </c>
      <c r="F14">
        <v>0</v>
      </c>
      <c r="G14">
        <v>4</v>
      </c>
      <c r="H14">
        <v>19</v>
      </c>
      <c r="I14">
        <v>0</v>
      </c>
      <c r="J14">
        <v>0</v>
      </c>
      <c r="K14">
        <v>0</v>
      </c>
      <c r="L14">
        <v>10</v>
      </c>
      <c r="M14">
        <v>0</v>
      </c>
      <c r="N14">
        <v>75</v>
      </c>
      <c r="O14">
        <v>0</v>
      </c>
      <c r="P14" s="1">
        <f t="shared" si="0"/>
        <v>137</v>
      </c>
      <c r="Q14">
        <f t="shared" si="1"/>
        <v>1.37E-2</v>
      </c>
      <c r="R14">
        <f t="shared" si="2"/>
        <v>0.71240000000000003</v>
      </c>
    </row>
    <row r="15" spans="1:18" x14ac:dyDescent="0.35">
      <c r="A15">
        <v>14</v>
      </c>
      <c r="B15">
        <v>9</v>
      </c>
      <c r="C15">
        <v>6</v>
      </c>
      <c r="D15">
        <v>0</v>
      </c>
      <c r="E15">
        <v>13</v>
      </c>
      <c r="F15">
        <v>0</v>
      </c>
      <c r="G15">
        <v>3</v>
      </c>
      <c r="H15">
        <v>26</v>
      </c>
      <c r="I15">
        <v>0</v>
      </c>
      <c r="J15">
        <v>0</v>
      </c>
      <c r="K15">
        <v>0</v>
      </c>
      <c r="L15">
        <v>13</v>
      </c>
      <c r="M15">
        <v>0</v>
      </c>
      <c r="N15">
        <v>89</v>
      </c>
      <c r="O15">
        <v>0</v>
      </c>
      <c r="P15" s="1">
        <f t="shared" si="0"/>
        <v>159</v>
      </c>
      <c r="Q15">
        <f t="shared" si="1"/>
        <v>1.5900000000000001E-2</v>
      </c>
      <c r="R15">
        <f t="shared" si="2"/>
        <v>0.82680000000000009</v>
      </c>
    </row>
    <row r="16" spans="1:18" x14ac:dyDescent="0.35">
      <c r="A16">
        <v>15</v>
      </c>
      <c r="B16">
        <v>9</v>
      </c>
      <c r="C16">
        <v>5</v>
      </c>
      <c r="D16">
        <v>13</v>
      </c>
      <c r="E16">
        <v>11</v>
      </c>
      <c r="F16">
        <v>0</v>
      </c>
      <c r="G16">
        <v>0</v>
      </c>
      <c r="H16">
        <v>24</v>
      </c>
      <c r="I16">
        <v>0</v>
      </c>
      <c r="J16">
        <v>11</v>
      </c>
      <c r="K16">
        <v>8</v>
      </c>
      <c r="L16">
        <v>16</v>
      </c>
      <c r="M16">
        <v>0</v>
      </c>
      <c r="N16">
        <v>88</v>
      </c>
      <c r="O16">
        <v>0</v>
      </c>
      <c r="P16" s="1">
        <f t="shared" si="0"/>
        <v>185</v>
      </c>
      <c r="Q16">
        <f t="shared" si="1"/>
        <v>1.8499999999999999E-2</v>
      </c>
      <c r="R16">
        <f t="shared" si="2"/>
        <v>0.96199999999999997</v>
      </c>
    </row>
    <row r="17" spans="1:30" x14ac:dyDescent="0.35">
      <c r="A17">
        <v>16</v>
      </c>
      <c r="B17">
        <v>9</v>
      </c>
      <c r="C17">
        <v>4</v>
      </c>
      <c r="D17">
        <v>26</v>
      </c>
      <c r="E17">
        <v>10</v>
      </c>
      <c r="F17">
        <v>0</v>
      </c>
      <c r="G17">
        <v>0</v>
      </c>
      <c r="H17">
        <v>23</v>
      </c>
      <c r="I17">
        <v>0</v>
      </c>
      <c r="J17">
        <v>21</v>
      </c>
      <c r="K17">
        <v>16</v>
      </c>
      <c r="L17">
        <v>18</v>
      </c>
      <c r="M17">
        <v>0</v>
      </c>
      <c r="N17">
        <v>89</v>
      </c>
      <c r="O17">
        <v>0</v>
      </c>
      <c r="P17" s="1">
        <f t="shared" si="0"/>
        <v>216</v>
      </c>
      <c r="Q17">
        <f t="shared" si="1"/>
        <v>2.1600000000000001E-2</v>
      </c>
      <c r="R17">
        <f t="shared" si="2"/>
        <v>1.1232</v>
      </c>
    </row>
    <row r="18" spans="1:30" x14ac:dyDescent="0.35">
      <c r="A18">
        <v>17</v>
      </c>
      <c r="B18">
        <v>9</v>
      </c>
      <c r="C18">
        <v>3</v>
      </c>
      <c r="D18">
        <v>39</v>
      </c>
      <c r="E18">
        <v>9</v>
      </c>
      <c r="F18">
        <v>0</v>
      </c>
      <c r="G18">
        <v>0</v>
      </c>
      <c r="H18">
        <v>21</v>
      </c>
      <c r="I18">
        <v>0</v>
      </c>
      <c r="J18">
        <v>31</v>
      </c>
      <c r="K18">
        <v>24</v>
      </c>
      <c r="L18">
        <v>21</v>
      </c>
      <c r="M18">
        <v>0</v>
      </c>
      <c r="N18">
        <v>90</v>
      </c>
      <c r="O18">
        <v>0</v>
      </c>
      <c r="P18" s="1">
        <f t="shared" si="0"/>
        <v>247</v>
      </c>
      <c r="Q18">
        <f t="shared" si="1"/>
        <v>2.47E-2</v>
      </c>
      <c r="R18">
        <f t="shared" si="2"/>
        <v>1.2844</v>
      </c>
    </row>
    <row r="19" spans="1:30" x14ac:dyDescent="0.35">
      <c r="A19">
        <v>18</v>
      </c>
      <c r="B19">
        <v>9</v>
      </c>
      <c r="C19">
        <v>2</v>
      </c>
      <c r="D19">
        <v>53</v>
      </c>
      <c r="E19">
        <v>9</v>
      </c>
      <c r="F19">
        <v>0</v>
      </c>
      <c r="G19">
        <v>0</v>
      </c>
      <c r="H19">
        <v>20</v>
      </c>
      <c r="I19">
        <v>0</v>
      </c>
      <c r="J19">
        <v>43</v>
      </c>
      <c r="K19">
        <v>32</v>
      </c>
      <c r="L19">
        <v>24</v>
      </c>
      <c r="M19">
        <v>0</v>
      </c>
      <c r="N19">
        <v>93</v>
      </c>
      <c r="O19">
        <v>0</v>
      </c>
      <c r="P19" s="1">
        <f t="shared" si="0"/>
        <v>285</v>
      </c>
      <c r="Q19">
        <f t="shared" si="1"/>
        <v>2.8500000000000001E-2</v>
      </c>
      <c r="R19">
        <f t="shared" si="2"/>
        <v>1.482</v>
      </c>
    </row>
    <row r="20" spans="1:30" x14ac:dyDescent="0.35">
      <c r="A20">
        <v>19</v>
      </c>
      <c r="B20">
        <v>9</v>
      </c>
      <c r="C20">
        <v>2</v>
      </c>
      <c r="D20">
        <v>69</v>
      </c>
      <c r="E20">
        <v>8</v>
      </c>
      <c r="F20">
        <v>0</v>
      </c>
      <c r="G20">
        <v>0</v>
      </c>
      <c r="H20">
        <v>19</v>
      </c>
      <c r="I20">
        <v>0</v>
      </c>
      <c r="J20">
        <v>55</v>
      </c>
      <c r="K20">
        <v>42</v>
      </c>
      <c r="L20">
        <v>28</v>
      </c>
      <c r="M20">
        <v>0</v>
      </c>
      <c r="N20">
        <v>97</v>
      </c>
      <c r="O20">
        <v>0</v>
      </c>
      <c r="P20" s="1">
        <f t="shared" si="0"/>
        <v>329</v>
      </c>
      <c r="Q20">
        <f t="shared" si="1"/>
        <v>3.2899999999999999E-2</v>
      </c>
      <c r="R20">
        <f t="shared" si="2"/>
        <v>1.7107999999999999</v>
      </c>
    </row>
    <row r="21" spans="1:30" x14ac:dyDescent="0.35">
      <c r="A21">
        <v>20</v>
      </c>
      <c r="B21">
        <v>10</v>
      </c>
      <c r="C21">
        <v>0</v>
      </c>
      <c r="D21">
        <v>74</v>
      </c>
      <c r="E21">
        <v>7</v>
      </c>
      <c r="F21">
        <v>18</v>
      </c>
      <c r="G21">
        <v>0</v>
      </c>
      <c r="H21">
        <v>19</v>
      </c>
      <c r="I21">
        <v>0</v>
      </c>
      <c r="J21">
        <v>59</v>
      </c>
      <c r="K21">
        <v>53</v>
      </c>
      <c r="L21">
        <v>30</v>
      </c>
      <c r="M21">
        <v>6</v>
      </c>
      <c r="N21">
        <v>103</v>
      </c>
      <c r="O21">
        <v>0</v>
      </c>
      <c r="P21" s="1">
        <f t="shared" si="0"/>
        <v>379</v>
      </c>
      <c r="Q21">
        <f t="shared" si="1"/>
        <v>3.7900000000000003E-2</v>
      </c>
      <c r="R21">
        <f t="shared" si="2"/>
        <v>1.9708000000000001</v>
      </c>
    </row>
    <row r="22" spans="1:30" x14ac:dyDescent="0.35">
      <c r="A22">
        <v>21</v>
      </c>
      <c r="B22">
        <v>10</v>
      </c>
      <c r="C22">
        <v>0</v>
      </c>
      <c r="D22">
        <v>79</v>
      </c>
      <c r="E22">
        <v>6</v>
      </c>
      <c r="F22">
        <v>38</v>
      </c>
      <c r="G22">
        <v>0</v>
      </c>
      <c r="H22">
        <v>18</v>
      </c>
      <c r="I22">
        <v>0</v>
      </c>
      <c r="J22">
        <v>62</v>
      </c>
      <c r="K22">
        <v>67</v>
      </c>
      <c r="L22">
        <v>31</v>
      </c>
      <c r="M22">
        <v>13</v>
      </c>
      <c r="N22">
        <v>111</v>
      </c>
      <c r="O22">
        <v>0</v>
      </c>
      <c r="P22" s="1">
        <f t="shared" si="0"/>
        <v>435</v>
      </c>
      <c r="Q22">
        <f t="shared" si="1"/>
        <v>4.3499999999999997E-2</v>
      </c>
      <c r="R22">
        <f t="shared" si="2"/>
        <v>2.262</v>
      </c>
      <c r="AD22">
        <f>P18/P17</f>
        <v>1.1435185185185186</v>
      </c>
    </row>
    <row r="23" spans="1:30" x14ac:dyDescent="0.35">
      <c r="A23">
        <v>22</v>
      </c>
      <c r="B23">
        <v>11</v>
      </c>
      <c r="C23">
        <v>0</v>
      </c>
      <c r="D23">
        <v>85</v>
      </c>
      <c r="E23">
        <v>5</v>
      </c>
      <c r="F23">
        <v>61</v>
      </c>
      <c r="G23">
        <v>0</v>
      </c>
      <c r="H23">
        <v>17</v>
      </c>
      <c r="I23">
        <v>0</v>
      </c>
      <c r="J23">
        <v>66</v>
      </c>
      <c r="K23">
        <v>82</v>
      </c>
      <c r="L23">
        <v>33</v>
      </c>
      <c r="M23">
        <v>21</v>
      </c>
      <c r="N23">
        <v>119</v>
      </c>
      <c r="O23">
        <v>0</v>
      </c>
      <c r="P23" s="1">
        <f t="shared" si="0"/>
        <v>500</v>
      </c>
      <c r="Q23">
        <f t="shared" si="1"/>
        <v>0.05</v>
      </c>
      <c r="R23">
        <f t="shared" si="2"/>
        <v>2.6</v>
      </c>
    </row>
    <row r="24" spans="1:30" x14ac:dyDescent="0.35">
      <c r="A24">
        <v>23</v>
      </c>
      <c r="B24">
        <v>12</v>
      </c>
      <c r="C24">
        <v>0</v>
      </c>
      <c r="D24">
        <v>91</v>
      </c>
      <c r="E24">
        <v>4</v>
      </c>
      <c r="F24">
        <v>88</v>
      </c>
      <c r="G24">
        <v>0</v>
      </c>
      <c r="H24">
        <v>16</v>
      </c>
      <c r="I24">
        <v>0</v>
      </c>
      <c r="J24">
        <v>70</v>
      </c>
      <c r="K24">
        <v>99</v>
      </c>
      <c r="L24">
        <v>35</v>
      </c>
      <c r="M24">
        <v>30</v>
      </c>
      <c r="N24">
        <v>128</v>
      </c>
      <c r="O24">
        <v>0</v>
      </c>
      <c r="P24" s="1">
        <f t="shared" si="0"/>
        <v>573</v>
      </c>
      <c r="Q24">
        <f t="shared" si="1"/>
        <v>5.7299999999999997E-2</v>
      </c>
      <c r="R24">
        <f t="shared" si="2"/>
        <v>2.9796</v>
      </c>
    </row>
    <row r="25" spans="1:30" x14ac:dyDescent="0.35">
      <c r="A25">
        <v>24</v>
      </c>
      <c r="B25">
        <v>12</v>
      </c>
      <c r="C25">
        <v>0</v>
      </c>
      <c r="D25">
        <v>99</v>
      </c>
      <c r="E25">
        <v>2</v>
      </c>
      <c r="F25">
        <v>118</v>
      </c>
      <c r="G25">
        <v>0</v>
      </c>
      <c r="H25">
        <v>15</v>
      </c>
      <c r="I25">
        <v>0</v>
      </c>
      <c r="J25">
        <v>74</v>
      </c>
      <c r="K25">
        <v>118</v>
      </c>
      <c r="L25">
        <v>37</v>
      </c>
      <c r="M25">
        <v>40</v>
      </c>
      <c r="N25">
        <v>138</v>
      </c>
      <c r="O25">
        <v>0</v>
      </c>
      <c r="P25" s="1">
        <f t="shared" si="0"/>
        <v>653</v>
      </c>
      <c r="Q25">
        <f t="shared" si="1"/>
        <v>6.5299999999999997E-2</v>
      </c>
      <c r="R25">
        <f t="shared" si="2"/>
        <v>3.3956</v>
      </c>
    </row>
    <row r="26" spans="1:30" x14ac:dyDescent="0.35">
      <c r="A26">
        <v>25</v>
      </c>
      <c r="B26">
        <v>13</v>
      </c>
      <c r="C26">
        <v>0</v>
      </c>
      <c r="D26">
        <v>107</v>
      </c>
      <c r="E26">
        <v>0</v>
      </c>
      <c r="F26">
        <v>129</v>
      </c>
      <c r="G26">
        <v>0</v>
      </c>
      <c r="H26">
        <v>14</v>
      </c>
      <c r="I26">
        <v>22</v>
      </c>
      <c r="J26">
        <v>80</v>
      </c>
      <c r="K26">
        <v>142</v>
      </c>
      <c r="L26">
        <v>40</v>
      </c>
      <c r="M26">
        <v>52</v>
      </c>
      <c r="N26">
        <v>150</v>
      </c>
      <c r="O26">
        <v>0</v>
      </c>
      <c r="P26" s="1">
        <f t="shared" si="0"/>
        <v>749</v>
      </c>
      <c r="Q26">
        <f t="shared" si="1"/>
        <v>7.4899999999999994E-2</v>
      </c>
      <c r="R26">
        <f t="shared" si="2"/>
        <v>3.8947999999999996</v>
      </c>
    </row>
    <row r="27" spans="1:30" x14ac:dyDescent="0.35">
      <c r="A27">
        <v>26</v>
      </c>
      <c r="B27">
        <v>14</v>
      </c>
      <c r="C27">
        <v>0</v>
      </c>
      <c r="D27">
        <v>117</v>
      </c>
      <c r="E27">
        <v>0</v>
      </c>
      <c r="F27">
        <v>140</v>
      </c>
      <c r="G27">
        <v>0</v>
      </c>
      <c r="H27">
        <v>12</v>
      </c>
      <c r="I27">
        <v>47</v>
      </c>
      <c r="J27">
        <v>86</v>
      </c>
      <c r="K27">
        <v>168</v>
      </c>
      <c r="L27">
        <v>43</v>
      </c>
      <c r="M27">
        <v>66</v>
      </c>
      <c r="N27">
        <v>163</v>
      </c>
      <c r="O27">
        <v>0</v>
      </c>
      <c r="P27" s="1">
        <f t="shared" si="0"/>
        <v>856</v>
      </c>
      <c r="Q27">
        <f t="shared" si="1"/>
        <v>8.5599999999999996E-2</v>
      </c>
      <c r="R27">
        <f t="shared" si="2"/>
        <v>4.4512</v>
      </c>
    </row>
    <row r="28" spans="1:30" x14ac:dyDescent="0.35">
      <c r="A28">
        <v>27</v>
      </c>
      <c r="B28">
        <v>15</v>
      </c>
      <c r="C28">
        <v>0</v>
      </c>
      <c r="D28">
        <v>127</v>
      </c>
      <c r="E28">
        <v>0</v>
      </c>
      <c r="F28">
        <v>153</v>
      </c>
      <c r="G28">
        <v>0</v>
      </c>
      <c r="H28">
        <v>10</v>
      </c>
      <c r="I28">
        <v>77</v>
      </c>
      <c r="J28">
        <v>92</v>
      </c>
      <c r="K28">
        <v>198</v>
      </c>
      <c r="L28">
        <v>46</v>
      </c>
      <c r="M28">
        <v>82</v>
      </c>
      <c r="N28">
        <v>178</v>
      </c>
      <c r="O28">
        <v>0</v>
      </c>
      <c r="P28" s="1">
        <f t="shared" si="0"/>
        <v>978</v>
      </c>
      <c r="Q28">
        <f t="shared" si="1"/>
        <v>9.7799999999999998E-2</v>
      </c>
      <c r="R28">
        <f t="shared" si="2"/>
        <v>5.0855999999999995</v>
      </c>
    </row>
    <row r="29" spans="1:30" x14ac:dyDescent="0.35">
      <c r="A29">
        <v>28</v>
      </c>
      <c r="B29">
        <v>16</v>
      </c>
      <c r="C29">
        <v>0</v>
      </c>
      <c r="D29">
        <v>139</v>
      </c>
      <c r="E29">
        <v>0</v>
      </c>
      <c r="F29">
        <v>167</v>
      </c>
      <c r="G29">
        <v>0</v>
      </c>
      <c r="H29">
        <v>7</v>
      </c>
      <c r="I29">
        <v>111</v>
      </c>
      <c r="J29">
        <v>99</v>
      </c>
      <c r="K29">
        <v>233</v>
      </c>
      <c r="L29">
        <v>50</v>
      </c>
      <c r="M29">
        <v>100</v>
      </c>
      <c r="N29">
        <v>194</v>
      </c>
      <c r="O29">
        <v>0</v>
      </c>
      <c r="P29" s="1">
        <f t="shared" si="0"/>
        <v>1116</v>
      </c>
      <c r="Q29">
        <f t="shared" si="1"/>
        <v>0.1116</v>
      </c>
      <c r="R29">
        <f t="shared" si="2"/>
        <v>5.8032000000000004</v>
      </c>
    </row>
    <row r="30" spans="1:30" x14ac:dyDescent="0.35">
      <c r="A30">
        <v>29</v>
      </c>
      <c r="B30">
        <v>18</v>
      </c>
      <c r="C30">
        <v>0</v>
      </c>
      <c r="D30">
        <v>152</v>
      </c>
      <c r="E30">
        <v>0</v>
      </c>
      <c r="F30">
        <v>182</v>
      </c>
      <c r="G30">
        <v>0</v>
      </c>
      <c r="H30">
        <v>4</v>
      </c>
      <c r="I30">
        <v>152</v>
      </c>
      <c r="J30">
        <v>107</v>
      </c>
      <c r="K30">
        <v>273</v>
      </c>
      <c r="L30">
        <v>54</v>
      </c>
      <c r="M30">
        <v>122</v>
      </c>
      <c r="N30">
        <v>213</v>
      </c>
      <c r="O30">
        <v>0</v>
      </c>
      <c r="P30" s="1">
        <f t="shared" si="0"/>
        <v>1277</v>
      </c>
      <c r="Q30">
        <f t="shared" si="1"/>
        <v>0.12770000000000001</v>
      </c>
      <c r="R30">
        <f t="shared" si="2"/>
        <v>6.6404000000000005</v>
      </c>
    </row>
    <row r="31" spans="1:30" x14ac:dyDescent="0.35">
      <c r="A31">
        <v>30</v>
      </c>
      <c r="B31">
        <v>19</v>
      </c>
      <c r="C31">
        <v>0</v>
      </c>
      <c r="D31">
        <v>167</v>
      </c>
      <c r="E31">
        <v>0</v>
      </c>
      <c r="F31">
        <v>200</v>
      </c>
      <c r="G31">
        <v>0</v>
      </c>
      <c r="H31">
        <v>0</v>
      </c>
      <c r="I31">
        <v>167</v>
      </c>
      <c r="J31">
        <v>115</v>
      </c>
      <c r="K31">
        <v>319</v>
      </c>
      <c r="L31">
        <v>58</v>
      </c>
      <c r="M31">
        <v>131</v>
      </c>
      <c r="N31">
        <v>233</v>
      </c>
      <c r="O31">
        <v>48</v>
      </c>
      <c r="P31" s="1">
        <f t="shared" si="0"/>
        <v>1457</v>
      </c>
      <c r="Q31">
        <f t="shared" si="1"/>
        <v>0.1457</v>
      </c>
      <c r="R31">
        <f t="shared" si="2"/>
        <v>7.5763999999999996</v>
      </c>
    </row>
    <row r="32" spans="1:30" x14ac:dyDescent="0.35">
      <c r="A32">
        <v>31</v>
      </c>
      <c r="B32">
        <v>21</v>
      </c>
      <c r="C32">
        <v>0</v>
      </c>
      <c r="D32">
        <v>182</v>
      </c>
      <c r="E32">
        <v>0</v>
      </c>
      <c r="F32">
        <v>219</v>
      </c>
      <c r="G32">
        <v>0</v>
      </c>
      <c r="H32">
        <v>0</v>
      </c>
      <c r="I32">
        <v>182</v>
      </c>
      <c r="J32">
        <v>124</v>
      </c>
      <c r="K32">
        <v>371</v>
      </c>
      <c r="L32">
        <v>62</v>
      </c>
      <c r="M32">
        <v>142</v>
      </c>
      <c r="N32">
        <v>255</v>
      </c>
      <c r="O32">
        <v>104</v>
      </c>
      <c r="P32" s="1">
        <f t="shared" si="0"/>
        <v>1662</v>
      </c>
      <c r="Q32">
        <f t="shared" si="1"/>
        <v>0.16619999999999999</v>
      </c>
      <c r="R32">
        <f t="shared" si="2"/>
        <v>8.6423999999999985</v>
      </c>
    </row>
    <row r="33" spans="1:18" x14ac:dyDescent="0.35">
      <c r="A33">
        <v>32</v>
      </c>
      <c r="B33">
        <v>22</v>
      </c>
      <c r="C33">
        <v>0</v>
      </c>
      <c r="D33">
        <v>200</v>
      </c>
      <c r="E33">
        <v>0</v>
      </c>
      <c r="F33">
        <v>240</v>
      </c>
      <c r="G33">
        <v>0</v>
      </c>
      <c r="H33">
        <v>0</v>
      </c>
      <c r="I33">
        <v>200</v>
      </c>
      <c r="J33">
        <v>134</v>
      </c>
      <c r="K33">
        <v>431</v>
      </c>
      <c r="L33">
        <v>67</v>
      </c>
      <c r="M33">
        <v>153</v>
      </c>
      <c r="N33">
        <v>279</v>
      </c>
      <c r="O33">
        <v>171</v>
      </c>
      <c r="P33" s="1">
        <f t="shared" si="0"/>
        <v>1897</v>
      </c>
      <c r="Q33">
        <f t="shared" si="1"/>
        <v>0.18970000000000001</v>
      </c>
      <c r="R33">
        <f t="shared" si="2"/>
        <v>9.8643999999999998</v>
      </c>
    </row>
    <row r="34" spans="1:18" x14ac:dyDescent="0.35">
      <c r="A34">
        <v>33</v>
      </c>
      <c r="B34">
        <v>24</v>
      </c>
      <c r="C34">
        <v>0</v>
      </c>
      <c r="D34">
        <v>219</v>
      </c>
      <c r="E34">
        <v>0</v>
      </c>
      <c r="F34">
        <v>263</v>
      </c>
      <c r="G34">
        <v>0</v>
      </c>
      <c r="H34">
        <v>0</v>
      </c>
      <c r="I34">
        <v>219</v>
      </c>
      <c r="J34">
        <v>145</v>
      </c>
      <c r="K34">
        <v>499</v>
      </c>
      <c r="L34">
        <v>73</v>
      </c>
      <c r="M34">
        <v>166</v>
      </c>
      <c r="N34">
        <v>307</v>
      </c>
      <c r="O34">
        <v>250</v>
      </c>
      <c r="P34" s="1">
        <f t="shared" si="0"/>
        <v>2165</v>
      </c>
      <c r="Q34">
        <f t="shared" si="1"/>
        <v>0.2165</v>
      </c>
      <c r="R34">
        <f t="shared" si="2"/>
        <v>11.257999999999999</v>
      </c>
    </row>
    <row r="35" spans="1:18" x14ac:dyDescent="0.35">
      <c r="A35">
        <v>34</v>
      </c>
      <c r="B35">
        <v>26</v>
      </c>
      <c r="C35">
        <v>0</v>
      </c>
      <c r="D35">
        <v>241</v>
      </c>
      <c r="E35">
        <v>0</v>
      </c>
      <c r="F35">
        <v>289</v>
      </c>
      <c r="G35">
        <v>0</v>
      </c>
      <c r="H35">
        <v>0</v>
      </c>
      <c r="I35">
        <v>241</v>
      </c>
      <c r="J35">
        <v>157</v>
      </c>
      <c r="K35">
        <v>577</v>
      </c>
      <c r="L35">
        <v>79</v>
      </c>
      <c r="M35">
        <v>179</v>
      </c>
      <c r="N35">
        <v>337</v>
      </c>
      <c r="O35">
        <v>344</v>
      </c>
      <c r="P35" s="1">
        <f t="shared" si="0"/>
        <v>2470</v>
      </c>
      <c r="Q35">
        <f t="shared" si="1"/>
        <v>0.247</v>
      </c>
      <c r="R35">
        <f t="shared" si="2"/>
        <v>12.843999999999999</v>
      </c>
    </row>
    <row r="36" spans="1:18" x14ac:dyDescent="0.35">
      <c r="A36">
        <v>35</v>
      </c>
      <c r="B36">
        <v>28</v>
      </c>
      <c r="C36">
        <v>0</v>
      </c>
      <c r="D36">
        <v>265</v>
      </c>
      <c r="E36">
        <v>0</v>
      </c>
      <c r="F36">
        <v>317</v>
      </c>
      <c r="G36">
        <v>0</v>
      </c>
      <c r="H36">
        <v>0</v>
      </c>
      <c r="I36">
        <v>265</v>
      </c>
      <c r="J36">
        <v>170</v>
      </c>
      <c r="K36">
        <v>666</v>
      </c>
      <c r="L36">
        <v>85</v>
      </c>
      <c r="M36">
        <v>194</v>
      </c>
      <c r="N36">
        <v>370</v>
      </c>
      <c r="O36">
        <v>453</v>
      </c>
      <c r="P36" s="1">
        <f t="shared" si="0"/>
        <v>2813</v>
      </c>
      <c r="Q36">
        <f t="shared" si="1"/>
        <v>0.28129999999999999</v>
      </c>
      <c r="R36">
        <f t="shared" si="2"/>
        <v>14.627599999999999</v>
      </c>
    </row>
    <row r="37" spans="1:18" x14ac:dyDescent="0.35">
      <c r="A37">
        <v>36</v>
      </c>
      <c r="B37">
        <v>30</v>
      </c>
      <c r="C37">
        <v>0</v>
      </c>
      <c r="D37">
        <v>291</v>
      </c>
      <c r="E37">
        <v>0</v>
      </c>
      <c r="F37">
        <v>350</v>
      </c>
      <c r="G37">
        <v>0</v>
      </c>
      <c r="H37">
        <v>0</v>
      </c>
      <c r="I37">
        <v>291</v>
      </c>
      <c r="J37">
        <v>184</v>
      </c>
      <c r="K37">
        <v>768</v>
      </c>
      <c r="L37">
        <v>92</v>
      </c>
      <c r="M37">
        <v>210</v>
      </c>
      <c r="N37">
        <v>408</v>
      </c>
      <c r="O37">
        <v>582</v>
      </c>
      <c r="P37" s="1">
        <f t="shared" si="0"/>
        <v>3206</v>
      </c>
      <c r="Q37">
        <f t="shared" si="1"/>
        <v>0.3206</v>
      </c>
      <c r="R37">
        <f t="shared" si="2"/>
        <v>16.671199999999999</v>
      </c>
    </row>
    <row r="38" spans="1:18" x14ac:dyDescent="0.35">
      <c r="A38">
        <v>37</v>
      </c>
      <c r="B38">
        <v>33</v>
      </c>
      <c r="C38">
        <v>0</v>
      </c>
      <c r="D38">
        <v>321</v>
      </c>
      <c r="E38">
        <v>0</v>
      </c>
      <c r="F38">
        <v>385</v>
      </c>
      <c r="G38">
        <v>0</v>
      </c>
      <c r="H38">
        <v>0</v>
      </c>
      <c r="I38">
        <v>321</v>
      </c>
      <c r="J38">
        <v>200</v>
      </c>
      <c r="K38">
        <v>885</v>
      </c>
      <c r="L38">
        <v>100</v>
      </c>
      <c r="M38">
        <v>228</v>
      </c>
      <c r="N38">
        <v>449</v>
      </c>
      <c r="O38">
        <v>733</v>
      </c>
      <c r="P38" s="1">
        <f t="shared" si="0"/>
        <v>3655</v>
      </c>
      <c r="Q38">
        <f t="shared" si="1"/>
        <v>0.36549999999999999</v>
      </c>
      <c r="R38">
        <f t="shared" si="2"/>
        <v>19.006</v>
      </c>
    </row>
    <row r="39" spans="1:18" x14ac:dyDescent="0.35">
      <c r="A39">
        <v>38</v>
      </c>
      <c r="B39">
        <v>36</v>
      </c>
      <c r="C39">
        <v>0</v>
      </c>
      <c r="D39">
        <v>354</v>
      </c>
      <c r="E39">
        <v>0</v>
      </c>
      <c r="F39">
        <v>425</v>
      </c>
      <c r="G39">
        <v>0</v>
      </c>
      <c r="H39">
        <v>0</v>
      </c>
      <c r="I39">
        <v>354</v>
      </c>
      <c r="J39">
        <v>217</v>
      </c>
      <c r="K39">
        <v>1019</v>
      </c>
      <c r="L39">
        <v>109</v>
      </c>
      <c r="M39">
        <v>248</v>
      </c>
      <c r="N39">
        <v>496</v>
      </c>
      <c r="O39">
        <v>910</v>
      </c>
      <c r="P39" s="1">
        <f t="shared" si="0"/>
        <v>4168</v>
      </c>
      <c r="Q39">
        <f t="shared" si="1"/>
        <v>0.4168</v>
      </c>
      <c r="R39">
        <f t="shared" si="2"/>
        <v>21.6736</v>
      </c>
    </row>
    <row r="40" spans="1:18" x14ac:dyDescent="0.35">
      <c r="A40">
        <v>39</v>
      </c>
      <c r="B40">
        <v>39</v>
      </c>
      <c r="C40">
        <v>0</v>
      </c>
      <c r="D40">
        <v>391</v>
      </c>
      <c r="E40">
        <v>0</v>
      </c>
      <c r="F40">
        <v>469</v>
      </c>
      <c r="G40">
        <v>0</v>
      </c>
      <c r="H40">
        <v>0</v>
      </c>
      <c r="I40">
        <v>391</v>
      </c>
      <c r="J40">
        <v>236</v>
      </c>
      <c r="K40">
        <v>1173</v>
      </c>
      <c r="L40">
        <v>118</v>
      </c>
      <c r="M40">
        <v>269</v>
      </c>
      <c r="N40">
        <v>547</v>
      </c>
      <c r="O40">
        <v>1117</v>
      </c>
      <c r="P40" s="1">
        <f t="shared" si="0"/>
        <v>4750</v>
      </c>
      <c r="Q40">
        <f t="shared" si="1"/>
        <v>0.47499999999999998</v>
      </c>
      <c r="R40">
        <f t="shared" si="2"/>
        <v>24.7</v>
      </c>
    </row>
    <row r="41" spans="1:18" x14ac:dyDescent="0.35">
      <c r="A41">
        <v>40</v>
      </c>
      <c r="B41">
        <v>42</v>
      </c>
      <c r="C41">
        <v>0</v>
      </c>
      <c r="D41">
        <v>437</v>
      </c>
      <c r="E41">
        <v>0</v>
      </c>
      <c r="F41">
        <v>524</v>
      </c>
      <c r="G41">
        <v>0</v>
      </c>
      <c r="H41">
        <v>0</v>
      </c>
      <c r="I41">
        <v>437</v>
      </c>
      <c r="J41">
        <v>259</v>
      </c>
      <c r="K41">
        <v>1309</v>
      </c>
      <c r="L41">
        <v>130</v>
      </c>
      <c r="M41">
        <v>295</v>
      </c>
      <c r="N41">
        <v>611</v>
      </c>
      <c r="O41">
        <v>1371</v>
      </c>
      <c r="P41" s="1">
        <f t="shared" si="0"/>
        <v>5415</v>
      </c>
      <c r="Q41">
        <f t="shared" si="1"/>
        <v>0.54149999999999998</v>
      </c>
      <c r="R41">
        <f t="shared" si="2"/>
        <v>28.157999999999998</v>
      </c>
    </row>
    <row r="42" spans="1:18" x14ac:dyDescent="0.35">
      <c r="A42">
        <v>41</v>
      </c>
      <c r="B42">
        <v>46</v>
      </c>
      <c r="C42">
        <v>0</v>
      </c>
      <c r="D42">
        <v>487</v>
      </c>
      <c r="E42">
        <v>0</v>
      </c>
      <c r="F42">
        <v>585</v>
      </c>
      <c r="G42">
        <v>0</v>
      </c>
      <c r="H42">
        <v>0</v>
      </c>
      <c r="I42">
        <v>487</v>
      </c>
      <c r="J42">
        <v>284</v>
      </c>
      <c r="K42">
        <v>1461</v>
      </c>
      <c r="L42">
        <v>142</v>
      </c>
      <c r="M42">
        <v>324</v>
      </c>
      <c r="N42">
        <v>682</v>
      </c>
      <c r="O42">
        <v>1669</v>
      </c>
      <c r="P42" s="1">
        <f t="shared" si="0"/>
        <v>6167</v>
      </c>
      <c r="Q42">
        <f t="shared" si="1"/>
        <v>0.61670000000000003</v>
      </c>
      <c r="R42">
        <f t="shared" si="2"/>
        <v>32.068400000000004</v>
      </c>
    </row>
    <row r="43" spans="1:18" x14ac:dyDescent="0.35">
      <c r="A43">
        <v>42</v>
      </c>
      <c r="B43">
        <v>51</v>
      </c>
      <c r="C43">
        <v>0</v>
      </c>
      <c r="D43">
        <v>544</v>
      </c>
      <c r="E43">
        <v>0</v>
      </c>
      <c r="F43">
        <v>653</v>
      </c>
      <c r="G43">
        <v>0</v>
      </c>
      <c r="H43">
        <v>0</v>
      </c>
      <c r="I43">
        <v>544</v>
      </c>
      <c r="J43">
        <v>312</v>
      </c>
      <c r="K43">
        <v>1631</v>
      </c>
      <c r="L43">
        <v>156</v>
      </c>
      <c r="M43">
        <v>356</v>
      </c>
      <c r="N43">
        <v>762</v>
      </c>
      <c r="O43">
        <v>2019</v>
      </c>
      <c r="P43" s="1">
        <f t="shared" si="0"/>
        <v>7028</v>
      </c>
      <c r="Q43">
        <f t="shared" si="1"/>
        <v>0.70279999999999998</v>
      </c>
      <c r="R43">
        <f t="shared" si="2"/>
        <v>36.5456</v>
      </c>
    </row>
    <row r="44" spans="1:18" x14ac:dyDescent="0.35">
      <c r="A44">
        <v>43</v>
      </c>
      <c r="B44">
        <v>56</v>
      </c>
      <c r="C44">
        <v>0</v>
      </c>
      <c r="D44">
        <v>608</v>
      </c>
      <c r="E44">
        <v>0</v>
      </c>
      <c r="F44">
        <v>729</v>
      </c>
      <c r="G44">
        <v>0</v>
      </c>
      <c r="H44">
        <v>0</v>
      </c>
      <c r="I44">
        <v>608</v>
      </c>
      <c r="J44">
        <v>342</v>
      </c>
      <c r="K44">
        <v>1822</v>
      </c>
      <c r="L44">
        <v>171</v>
      </c>
      <c r="M44">
        <v>390</v>
      </c>
      <c r="N44">
        <v>851</v>
      </c>
      <c r="O44">
        <v>2429</v>
      </c>
      <c r="P44" s="1">
        <f t="shared" si="0"/>
        <v>8006</v>
      </c>
      <c r="Q44">
        <f t="shared" si="1"/>
        <v>0.80059999999999998</v>
      </c>
      <c r="R44">
        <f t="shared" si="2"/>
        <v>41.6312</v>
      </c>
    </row>
    <row r="45" spans="1:18" x14ac:dyDescent="0.35">
      <c r="A45">
        <v>44</v>
      </c>
      <c r="B45">
        <v>61</v>
      </c>
      <c r="C45">
        <v>0</v>
      </c>
      <c r="D45">
        <v>679</v>
      </c>
      <c r="E45">
        <v>0</v>
      </c>
      <c r="F45">
        <v>815</v>
      </c>
      <c r="G45">
        <v>0</v>
      </c>
      <c r="H45">
        <v>0</v>
      </c>
      <c r="I45">
        <v>679</v>
      </c>
      <c r="J45">
        <v>376</v>
      </c>
      <c r="K45">
        <v>2036</v>
      </c>
      <c r="L45">
        <v>188</v>
      </c>
      <c r="M45">
        <v>429</v>
      </c>
      <c r="N45">
        <v>950</v>
      </c>
      <c r="O45">
        <v>2909</v>
      </c>
      <c r="P45" s="1">
        <f t="shared" si="0"/>
        <v>9122</v>
      </c>
      <c r="Q45">
        <f t="shared" si="1"/>
        <v>0.91220000000000001</v>
      </c>
      <c r="R45">
        <f t="shared" si="2"/>
        <v>47.434400000000004</v>
      </c>
    </row>
    <row r="46" spans="1:18" x14ac:dyDescent="0.35">
      <c r="A46">
        <v>45</v>
      </c>
      <c r="B46">
        <v>67</v>
      </c>
      <c r="C46">
        <v>0</v>
      </c>
      <c r="D46">
        <v>759</v>
      </c>
      <c r="E46">
        <v>0</v>
      </c>
      <c r="F46">
        <v>911</v>
      </c>
      <c r="G46">
        <v>0</v>
      </c>
      <c r="H46">
        <v>0</v>
      </c>
      <c r="I46">
        <v>759</v>
      </c>
      <c r="J46">
        <v>413</v>
      </c>
      <c r="K46">
        <v>2276</v>
      </c>
      <c r="L46">
        <v>207</v>
      </c>
      <c r="M46">
        <v>471</v>
      </c>
      <c r="N46">
        <v>1062</v>
      </c>
      <c r="O46">
        <v>3468</v>
      </c>
      <c r="P46" s="1">
        <f t="shared" si="0"/>
        <v>10393</v>
      </c>
      <c r="Q46">
        <f t="shared" si="1"/>
        <v>1.0392999999999999</v>
      </c>
      <c r="R46">
        <f t="shared" si="2"/>
        <v>54.043599999999998</v>
      </c>
    </row>
    <row r="47" spans="1:18" x14ac:dyDescent="0.35">
      <c r="A47">
        <v>46</v>
      </c>
      <c r="B47">
        <v>74</v>
      </c>
      <c r="C47">
        <v>0</v>
      </c>
      <c r="D47">
        <v>849</v>
      </c>
      <c r="E47">
        <v>0</v>
      </c>
      <c r="F47">
        <v>1018</v>
      </c>
      <c r="G47">
        <v>0</v>
      </c>
      <c r="H47">
        <v>0</v>
      </c>
      <c r="I47">
        <v>849</v>
      </c>
      <c r="J47">
        <v>453</v>
      </c>
      <c r="K47">
        <v>2545</v>
      </c>
      <c r="L47">
        <v>227</v>
      </c>
      <c r="M47">
        <v>517</v>
      </c>
      <c r="N47">
        <v>1188</v>
      </c>
      <c r="O47">
        <v>4120</v>
      </c>
      <c r="P47" s="1">
        <f t="shared" si="0"/>
        <v>11840</v>
      </c>
      <c r="Q47">
        <f t="shared" si="1"/>
        <v>1.1839999999999999</v>
      </c>
      <c r="R47">
        <f t="shared" si="2"/>
        <v>61.567999999999998</v>
      </c>
    </row>
    <row r="48" spans="1:18" x14ac:dyDescent="0.35">
      <c r="A48">
        <v>47</v>
      </c>
      <c r="B48">
        <v>81</v>
      </c>
      <c r="C48">
        <v>0</v>
      </c>
      <c r="D48">
        <v>949</v>
      </c>
      <c r="E48">
        <v>0</v>
      </c>
      <c r="F48">
        <v>1139</v>
      </c>
      <c r="G48">
        <v>0</v>
      </c>
      <c r="H48">
        <v>0</v>
      </c>
      <c r="I48">
        <v>949</v>
      </c>
      <c r="J48">
        <v>497</v>
      </c>
      <c r="K48">
        <v>2846</v>
      </c>
      <c r="L48">
        <v>249</v>
      </c>
      <c r="M48">
        <v>567</v>
      </c>
      <c r="N48">
        <v>1329</v>
      </c>
      <c r="O48">
        <v>4879</v>
      </c>
      <c r="P48" s="1">
        <f t="shared" si="0"/>
        <v>13485</v>
      </c>
      <c r="Q48">
        <f t="shared" si="1"/>
        <v>1.3485</v>
      </c>
      <c r="R48">
        <f t="shared" si="2"/>
        <v>70.122</v>
      </c>
    </row>
    <row r="49" spans="1:18" x14ac:dyDescent="0.35">
      <c r="A49">
        <v>48</v>
      </c>
      <c r="B49">
        <v>89</v>
      </c>
      <c r="C49">
        <v>0</v>
      </c>
      <c r="D49">
        <v>1062</v>
      </c>
      <c r="E49">
        <v>0</v>
      </c>
      <c r="F49">
        <v>1274</v>
      </c>
      <c r="G49">
        <v>0</v>
      </c>
      <c r="H49">
        <v>0</v>
      </c>
      <c r="I49">
        <v>1062</v>
      </c>
      <c r="J49">
        <v>546</v>
      </c>
      <c r="K49">
        <v>3185</v>
      </c>
      <c r="L49">
        <v>273</v>
      </c>
      <c r="M49">
        <v>622</v>
      </c>
      <c r="N49">
        <v>1486</v>
      </c>
      <c r="O49">
        <v>5762</v>
      </c>
      <c r="P49" s="1">
        <f t="shared" si="0"/>
        <v>15361</v>
      </c>
      <c r="Q49">
        <f t="shared" si="1"/>
        <v>1.5361</v>
      </c>
      <c r="R49">
        <f t="shared" si="2"/>
        <v>79.877200000000002</v>
      </c>
    </row>
    <row r="50" spans="1:18" x14ac:dyDescent="0.35">
      <c r="A50">
        <v>49</v>
      </c>
      <c r="B50">
        <v>97</v>
      </c>
      <c r="C50">
        <v>0</v>
      </c>
      <c r="D50">
        <v>1188</v>
      </c>
      <c r="E50">
        <v>0</v>
      </c>
      <c r="F50">
        <v>1426</v>
      </c>
      <c r="G50">
        <v>0</v>
      </c>
      <c r="H50">
        <v>0</v>
      </c>
      <c r="I50">
        <v>1188</v>
      </c>
      <c r="J50">
        <v>599</v>
      </c>
      <c r="K50">
        <v>3564</v>
      </c>
      <c r="L50">
        <v>300</v>
      </c>
      <c r="M50">
        <v>683</v>
      </c>
      <c r="N50">
        <v>1663</v>
      </c>
      <c r="O50">
        <v>6788</v>
      </c>
      <c r="P50" s="1">
        <f t="shared" si="0"/>
        <v>17496</v>
      </c>
      <c r="Q50">
        <f t="shared" si="1"/>
        <v>1.7496</v>
      </c>
      <c r="R50">
        <f t="shared" si="2"/>
        <v>90.979200000000006</v>
      </c>
    </row>
    <row r="51" spans="1:18" x14ac:dyDescent="0.35">
      <c r="A51">
        <v>50</v>
      </c>
      <c r="B51">
        <v>107</v>
      </c>
      <c r="C51">
        <v>0</v>
      </c>
      <c r="D51">
        <v>1330</v>
      </c>
      <c r="E51">
        <v>0</v>
      </c>
      <c r="F51">
        <v>1596</v>
      </c>
      <c r="G51">
        <v>0</v>
      </c>
      <c r="H51">
        <v>0</v>
      </c>
      <c r="I51">
        <v>1330</v>
      </c>
      <c r="J51">
        <v>657</v>
      </c>
      <c r="K51">
        <v>3990</v>
      </c>
      <c r="L51">
        <v>329</v>
      </c>
      <c r="M51">
        <v>750</v>
      </c>
      <c r="N51">
        <v>1862</v>
      </c>
      <c r="O51">
        <v>7979</v>
      </c>
      <c r="P51" s="1">
        <f t="shared" si="0"/>
        <v>19930</v>
      </c>
      <c r="Q51">
        <f t="shared" si="1"/>
        <v>1.9930000000000001</v>
      </c>
      <c r="R51">
        <f t="shared" si="2"/>
        <v>103.63600000000001</v>
      </c>
    </row>
    <row r="52" spans="1:18" x14ac:dyDescent="0.35">
      <c r="A52">
        <v>51</v>
      </c>
      <c r="B52">
        <v>117</v>
      </c>
      <c r="C52">
        <v>0</v>
      </c>
      <c r="D52">
        <v>1489</v>
      </c>
      <c r="E52">
        <v>0</v>
      </c>
      <c r="F52">
        <v>1787</v>
      </c>
      <c r="G52">
        <v>0</v>
      </c>
      <c r="H52">
        <v>0</v>
      </c>
      <c r="I52">
        <v>1489</v>
      </c>
      <c r="J52">
        <v>721</v>
      </c>
      <c r="K52">
        <v>4467</v>
      </c>
      <c r="L52">
        <v>361</v>
      </c>
      <c r="M52">
        <v>823</v>
      </c>
      <c r="N52">
        <v>2085</v>
      </c>
      <c r="O52">
        <v>9359</v>
      </c>
      <c r="P52" s="1">
        <f t="shared" si="0"/>
        <v>22698</v>
      </c>
      <c r="Q52">
        <f t="shared" si="1"/>
        <v>2.2698</v>
      </c>
      <c r="R52">
        <f t="shared" si="2"/>
        <v>118.0296</v>
      </c>
    </row>
    <row r="53" spans="1:18" x14ac:dyDescent="0.35">
      <c r="A53">
        <v>52</v>
      </c>
      <c r="B53">
        <v>129</v>
      </c>
      <c r="C53">
        <v>0</v>
      </c>
      <c r="D53">
        <v>1668</v>
      </c>
      <c r="E53">
        <v>0</v>
      </c>
      <c r="F53">
        <v>2002</v>
      </c>
      <c r="G53">
        <v>0</v>
      </c>
      <c r="H53">
        <v>0</v>
      </c>
      <c r="I53">
        <v>1668</v>
      </c>
      <c r="J53">
        <v>791</v>
      </c>
      <c r="K53">
        <v>5004</v>
      </c>
      <c r="L53">
        <v>396</v>
      </c>
      <c r="M53">
        <v>902</v>
      </c>
      <c r="N53">
        <v>2335</v>
      </c>
      <c r="O53">
        <v>10960</v>
      </c>
      <c r="P53" s="1">
        <f t="shared" si="0"/>
        <v>25855</v>
      </c>
      <c r="Q53">
        <f t="shared" si="1"/>
        <v>2.5855000000000001</v>
      </c>
      <c r="R53">
        <f t="shared" si="2"/>
        <v>134.446</v>
      </c>
    </row>
    <row r="54" spans="1:18" x14ac:dyDescent="0.35">
      <c r="A54">
        <v>53</v>
      </c>
      <c r="B54">
        <v>141</v>
      </c>
      <c r="C54">
        <v>0</v>
      </c>
      <c r="D54">
        <v>1869</v>
      </c>
      <c r="E54">
        <v>0</v>
      </c>
      <c r="F54">
        <v>2243</v>
      </c>
      <c r="G54">
        <v>0</v>
      </c>
      <c r="H54">
        <v>0</v>
      </c>
      <c r="I54">
        <v>1869</v>
      </c>
      <c r="J54">
        <v>868</v>
      </c>
      <c r="K54">
        <v>5606</v>
      </c>
      <c r="L54">
        <v>434</v>
      </c>
      <c r="M54">
        <v>990</v>
      </c>
      <c r="N54">
        <v>2616</v>
      </c>
      <c r="O54">
        <v>12812</v>
      </c>
      <c r="P54" s="1">
        <f t="shared" si="0"/>
        <v>29448</v>
      </c>
      <c r="Q54">
        <f t="shared" si="1"/>
        <v>2.9447999999999999</v>
      </c>
      <c r="R54">
        <f t="shared" si="2"/>
        <v>153.12959999999998</v>
      </c>
    </row>
    <row r="55" spans="1:18" x14ac:dyDescent="0.35">
      <c r="A55">
        <v>54</v>
      </c>
      <c r="B55">
        <v>155</v>
      </c>
      <c r="C55">
        <v>0</v>
      </c>
      <c r="D55">
        <v>2094</v>
      </c>
      <c r="E55">
        <v>0</v>
      </c>
      <c r="F55">
        <v>2513</v>
      </c>
      <c r="G55">
        <v>0</v>
      </c>
      <c r="H55">
        <v>0</v>
      </c>
      <c r="I55">
        <v>2094</v>
      </c>
      <c r="J55">
        <v>952</v>
      </c>
      <c r="K55">
        <v>6282</v>
      </c>
      <c r="L55">
        <v>476</v>
      </c>
      <c r="M55">
        <v>1086</v>
      </c>
      <c r="N55">
        <v>2932</v>
      </c>
      <c r="O55">
        <v>14956</v>
      </c>
      <c r="P55" s="1">
        <f t="shared" si="0"/>
        <v>33540</v>
      </c>
      <c r="Q55">
        <f t="shared" si="1"/>
        <v>3.3540000000000001</v>
      </c>
      <c r="R55">
        <f t="shared" si="2"/>
        <v>174.40800000000002</v>
      </c>
    </row>
    <row r="56" spans="1:18" x14ac:dyDescent="0.35">
      <c r="A56">
        <v>55</v>
      </c>
      <c r="B56">
        <v>169</v>
      </c>
      <c r="C56">
        <v>0</v>
      </c>
      <c r="D56">
        <v>2347</v>
      </c>
      <c r="E56">
        <v>0</v>
      </c>
      <c r="F56">
        <v>2817</v>
      </c>
      <c r="G56">
        <v>0</v>
      </c>
      <c r="H56">
        <v>0</v>
      </c>
      <c r="I56">
        <v>2347</v>
      </c>
      <c r="J56">
        <v>1044</v>
      </c>
      <c r="K56">
        <v>7041</v>
      </c>
      <c r="L56">
        <v>522</v>
      </c>
      <c r="M56">
        <v>1190</v>
      </c>
      <c r="N56">
        <v>3286</v>
      </c>
      <c r="O56">
        <v>17434</v>
      </c>
      <c r="P56" s="1">
        <f t="shared" si="0"/>
        <v>38197</v>
      </c>
      <c r="Q56">
        <f t="shared" si="1"/>
        <v>3.8197000000000001</v>
      </c>
      <c r="R56">
        <f t="shared" si="2"/>
        <v>198.62440000000001</v>
      </c>
    </row>
    <row r="57" spans="1:18" x14ac:dyDescent="0.35">
      <c r="A57">
        <v>56</v>
      </c>
      <c r="B57">
        <v>186</v>
      </c>
      <c r="C57">
        <v>0</v>
      </c>
      <c r="D57">
        <v>2632</v>
      </c>
      <c r="E57">
        <v>0</v>
      </c>
      <c r="F57">
        <v>3158</v>
      </c>
      <c r="G57">
        <v>0</v>
      </c>
      <c r="H57">
        <v>0</v>
      </c>
      <c r="I57">
        <v>2632</v>
      </c>
      <c r="J57">
        <v>1144</v>
      </c>
      <c r="K57">
        <v>7894</v>
      </c>
      <c r="L57">
        <v>572</v>
      </c>
      <c r="M57">
        <v>1305</v>
      </c>
      <c r="N57">
        <v>3684</v>
      </c>
      <c r="O57">
        <v>20298</v>
      </c>
      <c r="P57" s="1">
        <f t="shared" si="0"/>
        <v>43505</v>
      </c>
      <c r="Q57">
        <f t="shared" si="1"/>
        <v>4.3505000000000003</v>
      </c>
      <c r="R57">
        <f t="shared" si="2"/>
        <v>226.226</v>
      </c>
    </row>
    <row r="58" spans="1:18" x14ac:dyDescent="0.35">
      <c r="A58">
        <v>57</v>
      </c>
      <c r="B58">
        <v>204</v>
      </c>
      <c r="C58">
        <v>0</v>
      </c>
      <c r="D58">
        <v>2951</v>
      </c>
      <c r="E58">
        <v>0</v>
      </c>
      <c r="F58">
        <v>3541</v>
      </c>
      <c r="G58">
        <v>0</v>
      </c>
      <c r="H58">
        <v>0</v>
      </c>
      <c r="I58">
        <v>2951</v>
      </c>
      <c r="J58">
        <v>1254</v>
      </c>
      <c r="K58">
        <v>8853</v>
      </c>
      <c r="L58">
        <v>627</v>
      </c>
      <c r="M58">
        <v>1430</v>
      </c>
      <c r="N58">
        <v>4131</v>
      </c>
      <c r="O58">
        <v>23606</v>
      </c>
      <c r="P58" s="1">
        <f t="shared" si="0"/>
        <v>49548</v>
      </c>
      <c r="Q58">
        <f t="shared" si="1"/>
        <v>4.9547999999999996</v>
      </c>
      <c r="R58">
        <f t="shared" si="2"/>
        <v>257.64959999999996</v>
      </c>
    </row>
    <row r="59" spans="1:18" x14ac:dyDescent="0.35">
      <c r="A59">
        <v>58</v>
      </c>
      <c r="B59">
        <v>223</v>
      </c>
      <c r="C59">
        <v>0</v>
      </c>
      <c r="D59">
        <v>3310</v>
      </c>
      <c r="E59">
        <v>0</v>
      </c>
      <c r="F59">
        <v>3972</v>
      </c>
      <c r="G59">
        <v>0</v>
      </c>
      <c r="H59">
        <v>0</v>
      </c>
      <c r="I59">
        <v>3310</v>
      </c>
      <c r="J59">
        <v>1373</v>
      </c>
      <c r="K59">
        <v>9930</v>
      </c>
      <c r="L59">
        <v>687</v>
      </c>
      <c r="M59">
        <v>1567</v>
      </c>
      <c r="N59">
        <v>4634</v>
      </c>
      <c r="O59">
        <v>27424</v>
      </c>
      <c r="P59" s="1">
        <f t="shared" si="0"/>
        <v>56430</v>
      </c>
      <c r="Q59">
        <f t="shared" si="1"/>
        <v>5.6429999999999998</v>
      </c>
      <c r="R59">
        <f t="shared" si="2"/>
        <v>293.43599999999998</v>
      </c>
    </row>
    <row r="60" spans="1:18" x14ac:dyDescent="0.35">
      <c r="A60">
        <v>59</v>
      </c>
      <c r="B60">
        <v>244</v>
      </c>
      <c r="C60">
        <v>0</v>
      </c>
      <c r="D60">
        <v>3714</v>
      </c>
      <c r="E60">
        <v>0</v>
      </c>
      <c r="F60">
        <v>4456</v>
      </c>
      <c r="G60">
        <v>0</v>
      </c>
      <c r="H60">
        <v>0</v>
      </c>
      <c r="I60">
        <v>3714</v>
      </c>
      <c r="J60">
        <v>1504</v>
      </c>
      <c r="K60">
        <v>11140</v>
      </c>
      <c r="L60">
        <v>752</v>
      </c>
      <c r="M60">
        <v>1716</v>
      </c>
      <c r="N60">
        <v>5199</v>
      </c>
      <c r="O60">
        <v>31828</v>
      </c>
      <c r="P60" s="1">
        <f t="shared" si="0"/>
        <v>64267</v>
      </c>
      <c r="Q60">
        <f t="shared" si="1"/>
        <v>6.4267000000000003</v>
      </c>
      <c r="R60">
        <f t="shared" si="2"/>
        <v>334.1884</v>
      </c>
    </row>
    <row r="61" spans="1:18" x14ac:dyDescent="0.35">
      <c r="A61">
        <v>60</v>
      </c>
      <c r="B61">
        <v>267</v>
      </c>
      <c r="C61">
        <v>0</v>
      </c>
      <c r="D61">
        <v>4167</v>
      </c>
      <c r="E61">
        <v>0</v>
      </c>
      <c r="F61">
        <v>5001</v>
      </c>
      <c r="G61">
        <v>0</v>
      </c>
      <c r="H61">
        <v>0</v>
      </c>
      <c r="I61">
        <v>4167</v>
      </c>
      <c r="J61">
        <v>1647</v>
      </c>
      <c r="K61">
        <v>12501</v>
      </c>
      <c r="L61">
        <v>824</v>
      </c>
      <c r="M61">
        <v>1879</v>
      </c>
      <c r="N61">
        <v>5834</v>
      </c>
      <c r="O61">
        <v>36907</v>
      </c>
      <c r="P61" s="1">
        <f t="shared" si="0"/>
        <v>73194</v>
      </c>
      <c r="Q61">
        <f t="shared" si="1"/>
        <v>7.3193999999999999</v>
      </c>
      <c r="R61">
        <f t="shared" si="2"/>
        <v>380.60879999999997</v>
      </c>
    </row>
    <row r="62" spans="1:18" x14ac:dyDescent="0.35">
      <c r="A62">
        <v>61</v>
      </c>
      <c r="B62">
        <v>292</v>
      </c>
      <c r="C62">
        <v>0</v>
      </c>
      <c r="D62">
        <v>4677</v>
      </c>
      <c r="E62">
        <v>0</v>
      </c>
      <c r="F62">
        <v>5613</v>
      </c>
      <c r="G62">
        <v>0</v>
      </c>
      <c r="H62">
        <v>0</v>
      </c>
      <c r="I62">
        <v>4677</v>
      </c>
      <c r="J62">
        <v>1802</v>
      </c>
      <c r="K62">
        <v>14031</v>
      </c>
      <c r="L62">
        <v>901</v>
      </c>
      <c r="M62">
        <v>2056</v>
      </c>
      <c r="N62">
        <v>6548</v>
      </c>
      <c r="O62">
        <v>42760</v>
      </c>
      <c r="P62" s="1">
        <f t="shared" si="0"/>
        <v>83357</v>
      </c>
      <c r="Q62">
        <f t="shared" si="1"/>
        <v>8.3356999999999992</v>
      </c>
      <c r="R62">
        <f t="shared" si="2"/>
        <v>433.45639999999997</v>
      </c>
    </row>
    <row r="63" spans="1:18" x14ac:dyDescent="0.35">
      <c r="A63">
        <v>62</v>
      </c>
      <c r="B63">
        <v>320</v>
      </c>
      <c r="C63">
        <v>0</v>
      </c>
      <c r="D63">
        <v>5251</v>
      </c>
      <c r="E63">
        <v>0</v>
      </c>
      <c r="F63">
        <v>6301</v>
      </c>
      <c r="G63">
        <v>0</v>
      </c>
      <c r="H63">
        <v>0</v>
      </c>
      <c r="I63">
        <v>5251</v>
      </c>
      <c r="J63">
        <v>1971</v>
      </c>
      <c r="K63">
        <v>15752</v>
      </c>
      <c r="L63">
        <v>986</v>
      </c>
      <c r="M63">
        <v>2249</v>
      </c>
      <c r="N63">
        <v>7351</v>
      </c>
      <c r="O63">
        <v>49504</v>
      </c>
      <c r="P63" s="1">
        <f t="shared" si="0"/>
        <v>94936</v>
      </c>
      <c r="Q63">
        <f t="shared" si="1"/>
        <v>9.4936000000000007</v>
      </c>
      <c r="R63">
        <f t="shared" si="2"/>
        <v>493.66720000000004</v>
      </c>
    </row>
    <row r="64" spans="1:18" x14ac:dyDescent="0.35">
      <c r="A64">
        <v>63</v>
      </c>
      <c r="B64">
        <v>350</v>
      </c>
      <c r="C64">
        <v>0</v>
      </c>
      <c r="D64">
        <v>5896</v>
      </c>
      <c r="E64">
        <v>0</v>
      </c>
      <c r="F64">
        <v>7075</v>
      </c>
      <c r="G64">
        <v>0</v>
      </c>
      <c r="H64">
        <v>0</v>
      </c>
      <c r="I64">
        <v>5896</v>
      </c>
      <c r="J64">
        <v>2155</v>
      </c>
      <c r="K64">
        <v>17686</v>
      </c>
      <c r="L64">
        <v>1078</v>
      </c>
      <c r="M64">
        <v>2458</v>
      </c>
      <c r="N64">
        <v>8254</v>
      </c>
      <c r="O64">
        <v>57269</v>
      </c>
      <c r="P64" s="1">
        <f t="shared" si="0"/>
        <v>108117</v>
      </c>
      <c r="Q64">
        <f t="shared" si="1"/>
        <v>10.8117</v>
      </c>
      <c r="R64">
        <f t="shared" si="2"/>
        <v>562.20839999999998</v>
      </c>
    </row>
    <row r="65" spans="1:18" x14ac:dyDescent="0.35">
      <c r="A65">
        <v>64</v>
      </c>
      <c r="B65">
        <v>382</v>
      </c>
      <c r="C65">
        <v>0</v>
      </c>
      <c r="D65">
        <v>6621</v>
      </c>
      <c r="E65">
        <v>0</v>
      </c>
      <c r="F65">
        <v>7946</v>
      </c>
      <c r="G65">
        <v>0</v>
      </c>
      <c r="H65">
        <v>0</v>
      </c>
      <c r="I65">
        <v>6621</v>
      </c>
      <c r="J65">
        <v>2355</v>
      </c>
      <c r="K65">
        <v>19863</v>
      </c>
      <c r="L65">
        <v>1178</v>
      </c>
      <c r="M65">
        <v>2686</v>
      </c>
      <c r="N65">
        <v>9270</v>
      </c>
      <c r="O65">
        <v>66209</v>
      </c>
      <c r="P65" s="1">
        <f t="shared" si="0"/>
        <v>123131</v>
      </c>
      <c r="Q65">
        <f t="shared" si="1"/>
        <v>12.3131</v>
      </c>
      <c r="R65">
        <f t="shared" si="2"/>
        <v>640.28120000000001</v>
      </c>
    </row>
    <row r="66" spans="1:18" x14ac:dyDescent="0.35">
      <c r="A66">
        <v>65</v>
      </c>
      <c r="B66">
        <v>417</v>
      </c>
      <c r="C66">
        <v>0</v>
      </c>
      <c r="D66">
        <v>7438</v>
      </c>
      <c r="E66">
        <v>0</v>
      </c>
      <c r="F66">
        <v>8925</v>
      </c>
      <c r="G66">
        <v>0</v>
      </c>
      <c r="H66">
        <v>0</v>
      </c>
      <c r="I66">
        <v>7438</v>
      </c>
      <c r="J66">
        <v>2571</v>
      </c>
      <c r="K66">
        <v>22312</v>
      </c>
      <c r="L66">
        <v>1286</v>
      </c>
      <c r="M66">
        <v>2933</v>
      </c>
      <c r="N66">
        <v>10412</v>
      </c>
      <c r="O66">
        <v>76496</v>
      </c>
      <c r="P66" s="1">
        <f t="shared" si="0"/>
        <v>140228</v>
      </c>
      <c r="Q66">
        <f t="shared" si="1"/>
        <v>14.0228</v>
      </c>
      <c r="R66">
        <f t="shared" si="2"/>
        <v>729.18560000000002</v>
      </c>
    </row>
    <row r="67" spans="1:18" x14ac:dyDescent="0.35">
      <c r="A67">
        <v>66</v>
      </c>
      <c r="B67">
        <v>455</v>
      </c>
      <c r="C67">
        <v>0</v>
      </c>
      <c r="D67">
        <v>8356</v>
      </c>
      <c r="E67">
        <v>0</v>
      </c>
      <c r="F67">
        <v>10027</v>
      </c>
      <c r="G67">
        <v>0</v>
      </c>
      <c r="H67">
        <v>0</v>
      </c>
      <c r="I67">
        <v>8356</v>
      </c>
      <c r="J67">
        <v>2806</v>
      </c>
      <c r="K67">
        <v>25067</v>
      </c>
      <c r="L67">
        <v>1403</v>
      </c>
      <c r="M67">
        <v>3201</v>
      </c>
      <c r="N67">
        <v>11698</v>
      </c>
      <c r="O67">
        <v>88329</v>
      </c>
      <c r="P67" s="1">
        <f t="shared" ref="P67:P100" si="3">SUM(B67:O67)</f>
        <v>159698</v>
      </c>
      <c r="Q67">
        <f t="shared" ref="Q67:Q100" si="4">P67/10000</f>
        <v>15.969799999999999</v>
      </c>
      <c r="R67">
        <f t="shared" ref="R67:R100" si="5">Q67*52</f>
        <v>830.42959999999994</v>
      </c>
    </row>
    <row r="68" spans="1:18" x14ac:dyDescent="0.35">
      <c r="A68">
        <v>67</v>
      </c>
      <c r="B68">
        <v>496</v>
      </c>
      <c r="C68">
        <v>0</v>
      </c>
      <c r="D68">
        <v>9389</v>
      </c>
      <c r="E68">
        <v>0</v>
      </c>
      <c r="F68">
        <v>11267</v>
      </c>
      <c r="G68">
        <v>0</v>
      </c>
      <c r="H68">
        <v>0</v>
      </c>
      <c r="I68">
        <v>9389</v>
      </c>
      <c r="J68">
        <v>3061</v>
      </c>
      <c r="K68">
        <v>28167</v>
      </c>
      <c r="L68">
        <v>1531</v>
      </c>
      <c r="M68">
        <v>3492</v>
      </c>
      <c r="N68">
        <v>13145</v>
      </c>
      <c r="O68">
        <v>101936</v>
      </c>
      <c r="P68" s="1">
        <f t="shared" si="3"/>
        <v>181873</v>
      </c>
      <c r="Q68">
        <f t="shared" si="4"/>
        <v>18.1873</v>
      </c>
      <c r="R68">
        <f t="shared" si="5"/>
        <v>945.7396</v>
      </c>
    </row>
    <row r="69" spans="1:18" x14ac:dyDescent="0.35">
      <c r="A69">
        <v>68</v>
      </c>
      <c r="B69">
        <v>541</v>
      </c>
      <c r="C69">
        <v>0</v>
      </c>
      <c r="D69">
        <v>10552</v>
      </c>
      <c r="E69">
        <v>0</v>
      </c>
      <c r="F69">
        <v>12663</v>
      </c>
      <c r="G69">
        <v>0</v>
      </c>
      <c r="H69">
        <v>0</v>
      </c>
      <c r="I69">
        <v>10552</v>
      </c>
      <c r="J69">
        <v>3335</v>
      </c>
      <c r="K69">
        <v>31656</v>
      </c>
      <c r="L69">
        <v>1668</v>
      </c>
      <c r="M69">
        <v>3805</v>
      </c>
      <c r="N69">
        <v>14773</v>
      </c>
      <c r="O69">
        <v>117579</v>
      </c>
      <c r="P69" s="1">
        <f t="shared" si="3"/>
        <v>207124</v>
      </c>
      <c r="Q69">
        <f t="shared" si="4"/>
        <v>20.712399999999999</v>
      </c>
      <c r="R69">
        <f t="shared" si="5"/>
        <v>1077.0447999999999</v>
      </c>
    </row>
    <row r="70" spans="1:18" x14ac:dyDescent="0.35">
      <c r="A70">
        <v>69</v>
      </c>
      <c r="B70">
        <v>589</v>
      </c>
      <c r="C70">
        <v>0</v>
      </c>
      <c r="D70">
        <v>11862</v>
      </c>
      <c r="E70">
        <v>0</v>
      </c>
      <c r="F70">
        <v>14234</v>
      </c>
      <c r="G70">
        <v>0</v>
      </c>
      <c r="H70">
        <v>0</v>
      </c>
      <c r="I70">
        <v>11862</v>
      </c>
      <c r="J70">
        <v>3632</v>
      </c>
      <c r="K70">
        <v>35584</v>
      </c>
      <c r="L70">
        <v>1816</v>
      </c>
      <c r="M70">
        <v>4144</v>
      </c>
      <c r="N70">
        <v>16606</v>
      </c>
      <c r="O70">
        <v>135556</v>
      </c>
      <c r="P70" s="1">
        <f t="shared" si="3"/>
        <v>235885</v>
      </c>
      <c r="Q70">
        <f t="shared" si="4"/>
        <v>23.5885</v>
      </c>
      <c r="R70">
        <f t="shared" si="5"/>
        <v>1226.6020000000001</v>
      </c>
    </row>
    <row r="71" spans="1:18" x14ac:dyDescent="0.35">
      <c r="A71">
        <v>70</v>
      </c>
      <c r="B71">
        <v>641</v>
      </c>
      <c r="C71">
        <v>0</v>
      </c>
      <c r="D71">
        <v>13335</v>
      </c>
      <c r="E71">
        <v>0</v>
      </c>
      <c r="F71">
        <v>16002</v>
      </c>
      <c r="G71">
        <v>0</v>
      </c>
      <c r="H71">
        <v>0</v>
      </c>
      <c r="I71">
        <v>13335</v>
      </c>
      <c r="J71">
        <v>3952</v>
      </c>
      <c r="K71">
        <v>40005</v>
      </c>
      <c r="L71">
        <v>1976</v>
      </c>
      <c r="M71">
        <v>4508</v>
      </c>
      <c r="N71">
        <v>18669</v>
      </c>
      <c r="O71">
        <v>156210</v>
      </c>
      <c r="P71" s="1">
        <f t="shared" si="3"/>
        <v>268633</v>
      </c>
      <c r="Q71">
        <f t="shared" si="4"/>
        <v>26.863299999999999</v>
      </c>
      <c r="R71">
        <f t="shared" si="5"/>
        <v>1396.8915999999999</v>
      </c>
    </row>
    <row r="72" spans="1:18" x14ac:dyDescent="0.35">
      <c r="A72">
        <v>71</v>
      </c>
      <c r="B72">
        <v>696</v>
      </c>
      <c r="C72">
        <v>0</v>
      </c>
      <c r="D72">
        <v>14995</v>
      </c>
      <c r="E72">
        <v>0</v>
      </c>
      <c r="F72">
        <v>17994</v>
      </c>
      <c r="G72">
        <v>0</v>
      </c>
      <c r="H72">
        <v>0</v>
      </c>
      <c r="I72">
        <v>14995</v>
      </c>
      <c r="J72">
        <v>4295</v>
      </c>
      <c r="K72">
        <v>44984</v>
      </c>
      <c r="L72">
        <v>2148</v>
      </c>
      <c r="M72">
        <v>4900</v>
      </c>
      <c r="N72">
        <v>20993</v>
      </c>
      <c r="O72">
        <v>179933</v>
      </c>
      <c r="P72" s="1">
        <f t="shared" si="3"/>
        <v>305933</v>
      </c>
      <c r="Q72">
        <f t="shared" si="4"/>
        <v>30.593299999999999</v>
      </c>
      <c r="R72">
        <f t="shared" si="5"/>
        <v>1590.8516</v>
      </c>
    </row>
    <row r="73" spans="1:18" x14ac:dyDescent="0.35">
      <c r="A73">
        <v>72</v>
      </c>
      <c r="B73">
        <v>756</v>
      </c>
      <c r="C73">
        <v>0</v>
      </c>
      <c r="D73">
        <v>16863</v>
      </c>
      <c r="E73">
        <v>0</v>
      </c>
      <c r="F73">
        <v>20236</v>
      </c>
      <c r="G73">
        <v>0</v>
      </c>
      <c r="H73">
        <v>0</v>
      </c>
      <c r="I73">
        <v>16863</v>
      </c>
      <c r="J73">
        <v>4664</v>
      </c>
      <c r="K73">
        <v>50589</v>
      </c>
      <c r="L73">
        <v>2332</v>
      </c>
      <c r="M73">
        <v>5321</v>
      </c>
      <c r="N73">
        <v>23609</v>
      </c>
      <c r="O73">
        <v>207173</v>
      </c>
      <c r="P73" s="1">
        <f t="shared" si="3"/>
        <v>348406</v>
      </c>
      <c r="Q73">
        <f t="shared" si="4"/>
        <v>34.840600000000002</v>
      </c>
      <c r="R73">
        <f t="shared" si="5"/>
        <v>1811.7112000000002</v>
      </c>
    </row>
    <row r="74" spans="1:18" x14ac:dyDescent="0.35">
      <c r="A74">
        <v>73</v>
      </c>
      <c r="B74">
        <v>820</v>
      </c>
      <c r="C74">
        <v>0</v>
      </c>
      <c r="D74">
        <v>18968</v>
      </c>
      <c r="E74">
        <v>0</v>
      </c>
      <c r="F74">
        <v>22761</v>
      </c>
      <c r="G74">
        <v>0</v>
      </c>
      <c r="H74">
        <v>0</v>
      </c>
      <c r="I74">
        <v>18968</v>
      </c>
      <c r="J74">
        <v>5058</v>
      </c>
      <c r="K74">
        <v>56902</v>
      </c>
      <c r="L74">
        <v>2529</v>
      </c>
      <c r="M74">
        <v>5771</v>
      </c>
      <c r="N74">
        <v>26555</v>
      </c>
      <c r="O74">
        <v>238446</v>
      </c>
      <c r="P74" s="1">
        <f t="shared" si="3"/>
        <v>396778</v>
      </c>
      <c r="Q74">
        <f t="shared" si="4"/>
        <v>39.677799999999998</v>
      </c>
      <c r="R74">
        <f t="shared" si="5"/>
        <v>2063.2455999999997</v>
      </c>
    </row>
    <row r="75" spans="1:18" x14ac:dyDescent="0.35">
      <c r="A75">
        <v>74</v>
      </c>
      <c r="B75">
        <v>888</v>
      </c>
      <c r="C75">
        <v>0</v>
      </c>
      <c r="D75">
        <v>21338</v>
      </c>
      <c r="E75">
        <v>0</v>
      </c>
      <c r="F75">
        <v>25605</v>
      </c>
      <c r="G75">
        <v>0</v>
      </c>
      <c r="H75">
        <v>0</v>
      </c>
      <c r="I75">
        <v>21338</v>
      </c>
      <c r="J75">
        <v>5480</v>
      </c>
      <c r="K75">
        <v>64013</v>
      </c>
      <c r="L75">
        <v>2740</v>
      </c>
      <c r="M75">
        <v>6251</v>
      </c>
      <c r="N75">
        <v>29873</v>
      </c>
      <c r="O75">
        <v>274340</v>
      </c>
      <c r="P75" s="1">
        <f t="shared" si="3"/>
        <v>451866</v>
      </c>
      <c r="Q75">
        <f t="shared" si="4"/>
        <v>45.186599999999999</v>
      </c>
      <c r="R75">
        <f t="shared" si="5"/>
        <v>2349.7031999999999</v>
      </c>
    </row>
    <row r="76" spans="1:18" x14ac:dyDescent="0.35">
      <c r="A76">
        <v>75</v>
      </c>
      <c r="B76">
        <v>961</v>
      </c>
      <c r="C76">
        <v>0</v>
      </c>
      <c r="D76">
        <v>24008</v>
      </c>
      <c r="E76">
        <v>0</v>
      </c>
      <c r="F76">
        <v>28809</v>
      </c>
      <c r="G76">
        <v>0</v>
      </c>
      <c r="H76">
        <v>0</v>
      </c>
      <c r="I76">
        <v>24008</v>
      </c>
      <c r="J76">
        <v>5928</v>
      </c>
      <c r="K76">
        <v>72023</v>
      </c>
      <c r="L76">
        <v>2964</v>
      </c>
      <c r="M76">
        <v>6763</v>
      </c>
      <c r="N76">
        <v>33611</v>
      </c>
      <c r="O76">
        <v>315526</v>
      </c>
      <c r="P76" s="1">
        <f t="shared" si="3"/>
        <v>514601</v>
      </c>
      <c r="Q76">
        <f t="shared" si="4"/>
        <v>51.460099999999997</v>
      </c>
      <c r="R76">
        <f t="shared" si="5"/>
        <v>2675.9251999999997</v>
      </c>
    </row>
    <row r="77" spans="1:18" x14ac:dyDescent="0.35">
      <c r="A77">
        <v>76</v>
      </c>
      <c r="B77">
        <v>1038</v>
      </c>
      <c r="C77">
        <v>0</v>
      </c>
      <c r="D77">
        <v>27016</v>
      </c>
      <c r="E77">
        <v>0</v>
      </c>
      <c r="F77">
        <v>32419</v>
      </c>
      <c r="G77">
        <v>0</v>
      </c>
      <c r="H77">
        <v>0</v>
      </c>
      <c r="I77">
        <v>27016</v>
      </c>
      <c r="J77">
        <v>6404</v>
      </c>
      <c r="K77">
        <v>81046</v>
      </c>
      <c r="L77">
        <v>3202</v>
      </c>
      <c r="M77">
        <v>7306</v>
      </c>
      <c r="N77">
        <v>37822</v>
      </c>
      <c r="O77">
        <v>362777</v>
      </c>
      <c r="P77" s="1">
        <f t="shared" si="3"/>
        <v>586046</v>
      </c>
      <c r="Q77">
        <f t="shared" si="4"/>
        <v>58.604599999999998</v>
      </c>
      <c r="R77">
        <f t="shared" si="5"/>
        <v>3047.4391999999998</v>
      </c>
    </row>
    <row r="78" spans="1:18" x14ac:dyDescent="0.35">
      <c r="A78">
        <v>77</v>
      </c>
      <c r="B78">
        <v>1119</v>
      </c>
      <c r="C78">
        <v>0</v>
      </c>
      <c r="D78">
        <v>30405</v>
      </c>
      <c r="E78">
        <v>0</v>
      </c>
      <c r="F78">
        <v>36486</v>
      </c>
      <c r="G78">
        <v>0</v>
      </c>
      <c r="H78">
        <v>0</v>
      </c>
      <c r="I78">
        <v>30405</v>
      </c>
      <c r="J78">
        <v>6907</v>
      </c>
      <c r="K78">
        <v>91214</v>
      </c>
      <c r="L78">
        <v>3454</v>
      </c>
      <c r="M78">
        <v>7880</v>
      </c>
      <c r="N78">
        <v>42567</v>
      </c>
      <c r="O78">
        <v>416974</v>
      </c>
      <c r="P78" s="1">
        <f t="shared" si="3"/>
        <v>667411</v>
      </c>
      <c r="Q78">
        <f t="shared" si="4"/>
        <v>66.741100000000003</v>
      </c>
      <c r="R78">
        <f t="shared" si="5"/>
        <v>3470.5372000000002</v>
      </c>
    </row>
    <row r="79" spans="1:18" x14ac:dyDescent="0.35">
      <c r="A79">
        <v>78</v>
      </c>
      <c r="B79">
        <v>1205</v>
      </c>
      <c r="C79">
        <v>0</v>
      </c>
      <c r="D79">
        <v>34224</v>
      </c>
      <c r="E79">
        <v>0</v>
      </c>
      <c r="F79">
        <v>41068</v>
      </c>
      <c r="G79">
        <v>0</v>
      </c>
      <c r="H79">
        <v>0</v>
      </c>
      <c r="I79">
        <v>34224</v>
      </c>
      <c r="J79">
        <v>7437</v>
      </c>
      <c r="K79">
        <v>102670</v>
      </c>
      <c r="L79">
        <v>3719</v>
      </c>
      <c r="M79">
        <v>8484</v>
      </c>
      <c r="N79">
        <v>47913</v>
      </c>
      <c r="O79">
        <v>479126</v>
      </c>
      <c r="P79" s="1">
        <f t="shared" si="3"/>
        <v>760070</v>
      </c>
      <c r="Q79">
        <f t="shared" si="4"/>
        <v>76.007000000000005</v>
      </c>
      <c r="R79">
        <f t="shared" si="5"/>
        <v>3952.3640000000005</v>
      </c>
    </row>
    <row r="80" spans="1:18" x14ac:dyDescent="0.35">
      <c r="A80">
        <v>79</v>
      </c>
      <c r="B80">
        <v>1295</v>
      </c>
      <c r="C80">
        <v>0</v>
      </c>
      <c r="D80">
        <v>38527</v>
      </c>
      <c r="E80">
        <v>0</v>
      </c>
      <c r="F80">
        <v>46233</v>
      </c>
      <c r="G80">
        <v>0</v>
      </c>
      <c r="H80">
        <v>0</v>
      </c>
      <c r="I80">
        <v>38527</v>
      </c>
      <c r="J80">
        <v>7991</v>
      </c>
      <c r="K80">
        <v>115581</v>
      </c>
      <c r="L80">
        <v>3996</v>
      </c>
      <c r="M80">
        <v>9117</v>
      </c>
      <c r="N80">
        <v>53938</v>
      </c>
      <c r="O80">
        <v>550385</v>
      </c>
      <c r="P80" s="1">
        <f t="shared" si="3"/>
        <v>865590</v>
      </c>
      <c r="Q80">
        <f t="shared" si="4"/>
        <v>86.558999999999997</v>
      </c>
      <c r="R80">
        <f t="shared" si="5"/>
        <v>4501.0680000000002</v>
      </c>
    </row>
    <row r="81" spans="1:18" x14ac:dyDescent="0.35">
      <c r="A81">
        <v>80</v>
      </c>
      <c r="B81">
        <v>1389</v>
      </c>
      <c r="C81">
        <v>0</v>
      </c>
      <c r="D81">
        <v>43378</v>
      </c>
      <c r="E81">
        <v>0</v>
      </c>
      <c r="F81">
        <v>52054</v>
      </c>
      <c r="G81">
        <v>0</v>
      </c>
      <c r="H81">
        <v>0</v>
      </c>
      <c r="I81">
        <v>43378</v>
      </c>
      <c r="J81">
        <v>8569</v>
      </c>
      <c r="K81">
        <v>130133</v>
      </c>
      <c r="L81">
        <v>4285</v>
      </c>
      <c r="M81">
        <v>9776</v>
      </c>
      <c r="N81">
        <v>60729</v>
      </c>
      <c r="O81">
        <v>632074</v>
      </c>
      <c r="P81" s="1">
        <f t="shared" si="3"/>
        <v>985765</v>
      </c>
      <c r="Q81">
        <f t="shared" si="4"/>
        <v>98.576499999999996</v>
      </c>
      <c r="R81">
        <f t="shared" si="5"/>
        <v>5125.9780000000001</v>
      </c>
    </row>
    <row r="82" spans="1:18" x14ac:dyDescent="0.35">
      <c r="A82">
        <v>81</v>
      </c>
      <c r="B82">
        <v>1485</v>
      </c>
      <c r="C82">
        <v>0</v>
      </c>
      <c r="D82">
        <v>48846</v>
      </c>
      <c r="E82">
        <v>0</v>
      </c>
      <c r="F82">
        <v>58615</v>
      </c>
      <c r="G82">
        <v>0</v>
      </c>
      <c r="H82">
        <v>0</v>
      </c>
      <c r="I82">
        <v>48846</v>
      </c>
      <c r="J82">
        <v>9167</v>
      </c>
      <c r="K82">
        <v>146536</v>
      </c>
      <c r="L82">
        <v>4584</v>
      </c>
      <c r="M82">
        <v>10457</v>
      </c>
      <c r="N82">
        <v>68384</v>
      </c>
      <c r="O82">
        <v>725700</v>
      </c>
      <c r="P82" s="1">
        <f t="shared" si="3"/>
        <v>1122620</v>
      </c>
      <c r="Q82">
        <f t="shared" si="4"/>
        <v>112.262</v>
      </c>
      <c r="R82">
        <f t="shared" si="5"/>
        <v>5837.6239999999998</v>
      </c>
    </row>
    <row r="83" spans="1:18" x14ac:dyDescent="0.35">
      <c r="A83">
        <v>82</v>
      </c>
      <c r="B83">
        <v>1585</v>
      </c>
      <c r="C83">
        <v>0</v>
      </c>
      <c r="D83">
        <v>55009</v>
      </c>
      <c r="E83">
        <v>0</v>
      </c>
      <c r="F83">
        <v>66011</v>
      </c>
      <c r="G83">
        <v>0</v>
      </c>
      <c r="H83">
        <v>0</v>
      </c>
      <c r="I83">
        <v>55009</v>
      </c>
      <c r="J83">
        <v>9780</v>
      </c>
      <c r="K83">
        <v>165027</v>
      </c>
      <c r="L83">
        <v>4890</v>
      </c>
      <c r="M83">
        <v>11157</v>
      </c>
      <c r="N83">
        <v>77013</v>
      </c>
      <c r="O83">
        <v>832992</v>
      </c>
      <c r="P83" s="1">
        <f t="shared" si="3"/>
        <v>1278473</v>
      </c>
      <c r="Q83">
        <f t="shared" si="4"/>
        <v>127.8473</v>
      </c>
      <c r="R83">
        <f t="shared" si="5"/>
        <v>6648.0596000000005</v>
      </c>
    </row>
    <row r="84" spans="1:18" x14ac:dyDescent="0.35">
      <c r="A84">
        <v>83</v>
      </c>
      <c r="B84">
        <v>1686</v>
      </c>
      <c r="C84">
        <v>0</v>
      </c>
      <c r="D84">
        <v>61958</v>
      </c>
      <c r="E84">
        <v>0</v>
      </c>
      <c r="F84">
        <v>74350</v>
      </c>
      <c r="G84">
        <v>0</v>
      </c>
      <c r="H84">
        <v>0</v>
      </c>
      <c r="I84">
        <v>61958</v>
      </c>
      <c r="J84">
        <v>10403</v>
      </c>
      <c r="K84">
        <v>185874</v>
      </c>
      <c r="L84">
        <v>5202</v>
      </c>
      <c r="M84">
        <v>11869</v>
      </c>
      <c r="N84">
        <v>86742</v>
      </c>
      <c r="O84">
        <v>955923</v>
      </c>
      <c r="P84" s="1">
        <f t="shared" si="3"/>
        <v>1455965</v>
      </c>
      <c r="Q84">
        <f t="shared" si="4"/>
        <v>145.59649999999999</v>
      </c>
      <c r="R84">
        <f t="shared" si="5"/>
        <v>7571.018</v>
      </c>
    </row>
    <row r="85" spans="1:18" x14ac:dyDescent="0.35">
      <c r="A85">
        <v>84</v>
      </c>
      <c r="B85">
        <v>1787</v>
      </c>
      <c r="C85">
        <v>0</v>
      </c>
      <c r="D85">
        <v>69794</v>
      </c>
      <c r="E85">
        <v>0</v>
      </c>
      <c r="F85">
        <v>83752</v>
      </c>
      <c r="G85">
        <v>0</v>
      </c>
      <c r="H85">
        <v>0</v>
      </c>
      <c r="I85">
        <v>69794</v>
      </c>
      <c r="J85">
        <v>11030</v>
      </c>
      <c r="K85">
        <v>209380</v>
      </c>
      <c r="L85">
        <v>5515</v>
      </c>
      <c r="M85">
        <v>12583</v>
      </c>
      <c r="N85">
        <v>97711</v>
      </c>
      <c r="O85">
        <v>1096753</v>
      </c>
      <c r="P85" s="1">
        <f t="shared" si="3"/>
        <v>1658099</v>
      </c>
      <c r="Q85">
        <f t="shared" si="4"/>
        <v>165.8099</v>
      </c>
      <c r="R85">
        <f t="shared" si="5"/>
        <v>8622.1147999999994</v>
      </c>
    </row>
    <row r="86" spans="1:18" x14ac:dyDescent="0.35">
      <c r="A86">
        <v>85</v>
      </c>
      <c r="B86">
        <v>1888</v>
      </c>
      <c r="C86">
        <v>0</v>
      </c>
      <c r="D86">
        <v>78629</v>
      </c>
      <c r="E86">
        <v>0</v>
      </c>
      <c r="F86">
        <v>94355</v>
      </c>
      <c r="G86">
        <v>0</v>
      </c>
      <c r="H86">
        <v>0</v>
      </c>
      <c r="I86">
        <v>78629</v>
      </c>
      <c r="J86">
        <v>11649</v>
      </c>
      <c r="K86">
        <v>235887</v>
      </c>
      <c r="L86">
        <v>5825</v>
      </c>
      <c r="M86">
        <v>13290</v>
      </c>
      <c r="N86">
        <v>110081</v>
      </c>
      <c r="O86">
        <v>1258061</v>
      </c>
      <c r="P86" s="1">
        <f t="shared" si="3"/>
        <v>1888294</v>
      </c>
      <c r="Q86">
        <f t="shared" si="4"/>
        <v>188.82939999999999</v>
      </c>
      <c r="R86">
        <f t="shared" si="5"/>
        <v>9819.1288000000004</v>
      </c>
    </row>
    <row r="87" spans="1:18" x14ac:dyDescent="0.35">
      <c r="A87">
        <v>86</v>
      </c>
      <c r="B87">
        <v>1985</v>
      </c>
      <c r="C87">
        <v>0</v>
      </c>
      <c r="D87">
        <v>88593</v>
      </c>
      <c r="E87">
        <v>0</v>
      </c>
      <c r="F87">
        <v>106312</v>
      </c>
      <c r="G87">
        <v>0</v>
      </c>
      <c r="H87">
        <v>0</v>
      </c>
      <c r="I87">
        <v>88593</v>
      </c>
      <c r="J87">
        <v>12250</v>
      </c>
      <c r="K87">
        <v>265779</v>
      </c>
      <c r="L87">
        <v>6125</v>
      </c>
      <c r="M87">
        <v>13976</v>
      </c>
      <c r="N87">
        <v>124031</v>
      </c>
      <c r="O87">
        <v>1442800</v>
      </c>
      <c r="P87" s="1">
        <f t="shared" si="3"/>
        <v>2150444</v>
      </c>
      <c r="Q87">
        <f t="shared" si="4"/>
        <v>215.0444</v>
      </c>
      <c r="R87">
        <f t="shared" si="5"/>
        <v>11182.308799999999</v>
      </c>
    </row>
    <row r="88" spans="1:18" x14ac:dyDescent="0.35">
      <c r="A88">
        <v>87</v>
      </c>
      <c r="B88">
        <v>2077</v>
      </c>
      <c r="C88">
        <v>0</v>
      </c>
      <c r="D88">
        <v>99832</v>
      </c>
      <c r="E88">
        <v>0</v>
      </c>
      <c r="F88">
        <v>119798</v>
      </c>
      <c r="G88">
        <v>0</v>
      </c>
      <c r="H88">
        <v>0</v>
      </c>
      <c r="I88">
        <v>99832</v>
      </c>
      <c r="J88">
        <v>12818</v>
      </c>
      <c r="K88">
        <v>299494</v>
      </c>
      <c r="L88">
        <v>6409</v>
      </c>
      <c r="M88">
        <v>14624</v>
      </c>
      <c r="N88">
        <v>139764</v>
      </c>
      <c r="O88">
        <v>1654345</v>
      </c>
      <c r="P88" s="1">
        <f t="shared" si="3"/>
        <v>2448993</v>
      </c>
      <c r="Q88">
        <f t="shared" si="4"/>
        <v>244.89930000000001</v>
      </c>
      <c r="R88">
        <f t="shared" si="5"/>
        <v>12734.7636</v>
      </c>
    </row>
    <row r="89" spans="1:18" x14ac:dyDescent="0.35">
      <c r="A89">
        <v>88</v>
      </c>
      <c r="B89">
        <v>2161</v>
      </c>
      <c r="C89">
        <v>0</v>
      </c>
      <c r="D89">
        <v>112508</v>
      </c>
      <c r="E89">
        <v>0</v>
      </c>
      <c r="F89">
        <v>135009</v>
      </c>
      <c r="G89">
        <v>0</v>
      </c>
      <c r="H89">
        <v>0</v>
      </c>
      <c r="I89">
        <v>112508</v>
      </c>
      <c r="J89">
        <v>13335</v>
      </c>
      <c r="K89">
        <v>337522</v>
      </c>
      <c r="L89">
        <v>6668</v>
      </c>
      <c r="M89">
        <v>15213</v>
      </c>
      <c r="N89">
        <v>157511</v>
      </c>
      <c r="O89">
        <v>1896552</v>
      </c>
      <c r="P89" s="1">
        <f t="shared" si="3"/>
        <v>2788987</v>
      </c>
      <c r="Q89">
        <f t="shared" si="4"/>
        <v>278.89870000000002</v>
      </c>
      <c r="R89">
        <f t="shared" si="5"/>
        <v>14502.732400000001</v>
      </c>
    </row>
    <row r="90" spans="1:18" x14ac:dyDescent="0.35">
      <c r="A90">
        <v>89</v>
      </c>
      <c r="B90">
        <v>2232</v>
      </c>
      <c r="C90">
        <v>0</v>
      </c>
      <c r="D90">
        <v>126807</v>
      </c>
      <c r="E90">
        <v>0</v>
      </c>
      <c r="F90">
        <v>152169</v>
      </c>
      <c r="G90">
        <v>0</v>
      </c>
      <c r="H90">
        <v>0</v>
      </c>
      <c r="I90">
        <v>126807</v>
      </c>
      <c r="J90">
        <v>13777</v>
      </c>
      <c r="K90">
        <v>380421</v>
      </c>
      <c r="L90">
        <v>6889</v>
      </c>
      <c r="M90">
        <v>15717</v>
      </c>
      <c r="N90">
        <v>177530</v>
      </c>
      <c r="O90">
        <v>2173830</v>
      </c>
      <c r="P90" s="1">
        <f t="shared" si="3"/>
        <v>3176179</v>
      </c>
      <c r="Q90">
        <f t="shared" si="4"/>
        <v>317.61790000000002</v>
      </c>
      <c r="R90">
        <f t="shared" si="5"/>
        <v>16516.130800000003</v>
      </c>
    </row>
    <row r="91" spans="1:18" x14ac:dyDescent="0.35">
      <c r="A91">
        <v>90</v>
      </c>
      <c r="B91">
        <v>2288</v>
      </c>
      <c r="C91">
        <v>0</v>
      </c>
      <c r="D91">
        <v>142939</v>
      </c>
      <c r="E91">
        <v>0</v>
      </c>
      <c r="F91">
        <v>171527</v>
      </c>
      <c r="G91">
        <v>0</v>
      </c>
      <c r="H91">
        <v>0</v>
      </c>
      <c r="I91">
        <v>142939</v>
      </c>
      <c r="J91">
        <v>14118</v>
      </c>
      <c r="K91">
        <v>428817</v>
      </c>
      <c r="L91">
        <v>7059</v>
      </c>
      <c r="M91">
        <v>16106</v>
      </c>
      <c r="N91">
        <v>200115</v>
      </c>
      <c r="O91">
        <v>2491219</v>
      </c>
      <c r="P91" s="1">
        <f t="shared" si="3"/>
        <v>3617127</v>
      </c>
      <c r="Q91">
        <f t="shared" si="4"/>
        <v>361.71269999999998</v>
      </c>
      <c r="R91">
        <f t="shared" si="5"/>
        <v>18809.060399999998</v>
      </c>
    </row>
    <row r="92" spans="1:18" x14ac:dyDescent="0.35">
      <c r="A92">
        <v>91</v>
      </c>
      <c r="B92">
        <v>2321</v>
      </c>
      <c r="C92">
        <v>0</v>
      </c>
      <c r="D92">
        <v>161140</v>
      </c>
      <c r="E92">
        <v>0</v>
      </c>
      <c r="F92">
        <v>193368</v>
      </c>
      <c r="G92">
        <v>0</v>
      </c>
      <c r="H92">
        <v>0</v>
      </c>
      <c r="I92">
        <v>161140</v>
      </c>
      <c r="J92">
        <v>14324</v>
      </c>
      <c r="K92">
        <v>483420</v>
      </c>
      <c r="L92">
        <v>7162</v>
      </c>
      <c r="M92">
        <v>16341</v>
      </c>
      <c r="N92">
        <v>225596</v>
      </c>
      <c r="O92">
        <v>2854476</v>
      </c>
      <c r="P92" s="1">
        <f t="shared" si="3"/>
        <v>4119288</v>
      </c>
      <c r="Q92">
        <f t="shared" si="4"/>
        <v>411.92880000000002</v>
      </c>
      <c r="R92">
        <f t="shared" si="5"/>
        <v>21420.297600000002</v>
      </c>
    </row>
    <row r="93" spans="1:18" x14ac:dyDescent="0.35">
      <c r="A93">
        <v>92</v>
      </c>
      <c r="B93">
        <v>2326</v>
      </c>
      <c r="C93">
        <v>0</v>
      </c>
      <c r="D93">
        <v>181677</v>
      </c>
      <c r="E93">
        <v>0</v>
      </c>
      <c r="F93">
        <v>218013</v>
      </c>
      <c r="G93">
        <v>0</v>
      </c>
      <c r="H93">
        <v>0</v>
      </c>
      <c r="I93">
        <v>181677</v>
      </c>
      <c r="J93">
        <v>14355</v>
      </c>
      <c r="K93">
        <v>545031</v>
      </c>
      <c r="L93">
        <v>7178</v>
      </c>
      <c r="M93">
        <v>16377</v>
      </c>
      <c r="N93">
        <v>254348</v>
      </c>
      <c r="O93">
        <v>3270185</v>
      </c>
      <c r="P93" s="1">
        <f t="shared" si="3"/>
        <v>4691167</v>
      </c>
      <c r="Q93">
        <f t="shared" si="4"/>
        <v>469.11669999999998</v>
      </c>
      <c r="R93">
        <f t="shared" si="5"/>
        <v>24394.0684</v>
      </c>
    </row>
    <row r="94" spans="1:18" x14ac:dyDescent="0.35">
      <c r="A94">
        <v>93</v>
      </c>
      <c r="B94">
        <v>2295</v>
      </c>
      <c r="C94">
        <v>0</v>
      </c>
      <c r="D94">
        <v>204852</v>
      </c>
      <c r="E94">
        <v>0</v>
      </c>
      <c r="F94">
        <v>245823</v>
      </c>
      <c r="G94">
        <v>0</v>
      </c>
      <c r="H94">
        <v>0</v>
      </c>
      <c r="I94">
        <v>204852</v>
      </c>
      <c r="J94">
        <v>14163</v>
      </c>
      <c r="K94">
        <v>614556</v>
      </c>
      <c r="L94">
        <v>7082</v>
      </c>
      <c r="M94">
        <v>16158</v>
      </c>
      <c r="N94">
        <v>286793</v>
      </c>
      <c r="O94">
        <v>3745864</v>
      </c>
      <c r="P94" s="1">
        <f t="shared" si="3"/>
        <v>5342438</v>
      </c>
      <c r="Q94">
        <f t="shared" si="4"/>
        <v>534.24379999999996</v>
      </c>
      <c r="R94">
        <f t="shared" si="5"/>
        <v>27780.677599999999</v>
      </c>
    </row>
    <row r="95" spans="1:18" x14ac:dyDescent="0.35">
      <c r="A95">
        <v>94</v>
      </c>
      <c r="B95">
        <v>2218</v>
      </c>
      <c r="C95">
        <v>0</v>
      </c>
      <c r="D95">
        <v>231006</v>
      </c>
      <c r="E95">
        <v>0</v>
      </c>
      <c r="F95">
        <v>277207</v>
      </c>
      <c r="G95">
        <v>0</v>
      </c>
      <c r="H95">
        <v>0</v>
      </c>
      <c r="I95">
        <v>231006</v>
      </c>
      <c r="J95">
        <v>13690</v>
      </c>
      <c r="K95">
        <v>693018</v>
      </c>
      <c r="L95">
        <v>6845</v>
      </c>
      <c r="M95">
        <v>15618</v>
      </c>
      <c r="N95">
        <v>323409</v>
      </c>
      <c r="O95">
        <v>4290107</v>
      </c>
      <c r="P95" s="1">
        <f t="shared" si="3"/>
        <v>6084124</v>
      </c>
      <c r="Q95">
        <f t="shared" si="4"/>
        <v>608.41240000000005</v>
      </c>
      <c r="R95">
        <f t="shared" si="5"/>
        <v>31637.444800000001</v>
      </c>
    </row>
    <row r="96" spans="1:18" x14ac:dyDescent="0.35">
      <c r="A96">
        <v>95</v>
      </c>
      <c r="B96">
        <v>2085</v>
      </c>
      <c r="C96">
        <v>0</v>
      </c>
      <c r="D96">
        <v>260524</v>
      </c>
      <c r="E96">
        <v>0</v>
      </c>
      <c r="F96">
        <v>312629</v>
      </c>
      <c r="G96">
        <v>0</v>
      </c>
      <c r="H96">
        <v>0</v>
      </c>
      <c r="I96">
        <v>260524</v>
      </c>
      <c r="J96">
        <v>12866</v>
      </c>
      <c r="K96">
        <v>781571</v>
      </c>
      <c r="L96">
        <v>6433</v>
      </c>
      <c r="M96">
        <v>14678</v>
      </c>
      <c r="N96">
        <v>364734</v>
      </c>
      <c r="O96">
        <v>4912732</v>
      </c>
      <c r="P96" s="1">
        <f t="shared" si="3"/>
        <v>6928776</v>
      </c>
      <c r="Q96">
        <f t="shared" si="4"/>
        <v>692.87760000000003</v>
      </c>
      <c r="R96">
        <f t="shared" si="5"/>
        <v>36029.635200000004</v>
      </c>
    </row>
    <row r="97" spans="1:18" x14ac:dyDescent="0.35">
      <c r="A97">
        <v>96</v>
      </c>
      <c r="B97">
        <v>1881</v>
      </c>
      <c r="C97">
        <v>0</v>
      </c>
      <c r="D97">
        <v>293842</v>
      </c>
      <c r="E97">
        <v>0</v>
      </c>
      <c r="F97">
        <v>352610</v>
      </c>
      <c r="G97">
        <v>0</v>
      </c>
      <c r="H97">
        <v>0</v>
      </c>
      <c r="I97">
        <v>293842</v>
      </c>
      <c r="J97">
        <v>11609</v>
      </c>
      <c r="K97">
        <v>881524</v>
      </c>
      <c r="L97">
        <v>5805</v>
      </c>
      <c r="M97">
        <v>13244</v>
      </c>
      <c r="N97">
        <v>411378</v>
      </c>
      <c r="O97">
        <v>5624957</v>
      </c>
      <c r="P97" s="1">
        <f t="shared" si="3"/>
        <v>7890692</v>
      </c>
      <c r="Q97">
        <f t="shared" si="4"/>
        <v>789.06920000000002</v>
      </c>
      <c r="R97">
        <f t="shared" si="5"/>
        <v>41031.598400000003</v>
      </c>
    </row>
    <row r="98" spans="1:18" x14ac:dyDescent="0.35">
      <c r="A98">
        <v>97</v>
      </c>
      <c r="B98">
        <v>1591</v>
      </c>
      <c r="C98">
        <v>0</v>
      </c>
      <c r="D98">
        <v>331450</v>
      </c>
      <c r="E98">
        <v>0</v>
      </c>
      <c r="F98">
        <v>397740</v>
      </c>
      <c r="G98">
        <v>0</v>
      </c>
      <c r="H98">
        <v>0</v>
      </c>
      <c r="I98">
        <v>331450</v>
      </c>
      <c r="J98">
        <v>9821</v>
      </c>
      <c r="K98">
        <v>994350</v>
      </c>
      <c r="L98">
        <v>4911</v>
      </c>
      <c r="M98">
        <v>11204</v>
      </c>
      <c r="N98">
        <v>464030</v>
      </c>
      <c r="O98">
        <v>6439597</v>
      </c>
      <c r="P98" s="1">
        <f t="shared" si="3"/>
        <v>8986144</v>
      </c>
      <c r="Q98">
        <f t="shared" si="4"/>
        <v>898.61440000000005</v>
      </c>
      <c r="R98">
        <f t="shared" si="5"/>
        <v>46727.948800000006</v>
      </c>
    </row>
    <row r="99" spans="1:18" x14ac:dyDescent="0.35">
      <c r="A99">
        <v>98</v>
      </c>
      <c r="B99">
        <v>1197</v>
      </c>
      <c r="C99">
        <v>0</v>
      </c>
      <c r="D99">
        <v>373906</v>
      </c>
      <c r="E99">
        <v>0</v>
      </c>
      <c r="F99">
        <v>448688</v>
      </c>
      <c r="G99">
        <v>0</v>
      </c>
      <c r="H99">
        <v>0</v>
      </c>
      <c r="I99">
        <v>373906</v>
      </c>
      <c r="J99">
        <v>7386</v>
      </c>
      <c r="K99">
        <v>1121718</v>
      </c>
      <c r="L99">
        <v>3693</v>
      </c>
      <c r="M99">
        <v>8427</v>
      </c>
      <c r="N99">
        <v>523469</v>
      </c>
      <c r="O99">
        <v>7371290</v>
      </c>
      <c r="P99" s="1">
        <f t="shared" si="3"/>
        <v>10233680</v>
      </c>
      <c r="Q99">
        <f t="shared" si="4"/>
        <v>1023.3680000000001</v>
      </c>
      <c r="R99">
        <f t="shared" si="5"/>
        <v>53215.136000000006</v>
      </c>
    </row>
    <row r="100" spans="1:18" x14ac:dyDescent="0.35">
      <c r="A100">
        <v>99</v>
      </c>
      <c r="B100">
        <v>675</v>
      </c>
      <c r="C100">
        <v>0</v>
      </c>
      <c r="D100">
        <v>421838</v>
      </c>
      <c r="E100">
        <v>0</v>
      </c>
      <c r="F100">
        <v>506206</v>
      </c>
      <c r="G100">
        <v>0</v>
      </c>
      <c r="H100">
        <v>0</v>
      </c>
      <c r="I100">
        <v>421838</v>
      </c>
      <c r="J100">
        <v>4167</v>
      </c>
      <c r="K100">
        <v>1265514</v>
      </c>
      <c r="L100">
        <v>2084</v>
      </c>
      <c r="M100">
        <v>4754</v>
      </c>
      <c r="N100">
        <v>590574</v>
      </c>
      <c r="O100">
        <v>8436760</v>
      </c>
      <c r="P100" s="1">
        <f t="shared" si="3"/>
        <v>11654410</v>
      </c>
      <c r="Q100">
        <f t="shared" si="4"/>
        <v>1165.441</v>
      </c>
      <c r="R100">
        <f t="shared" si="5"/>
        <v>60602.932000000001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F90C-C83F-4A80-8D37-BFEC793405CB}">
  <dimension ref="A1:AL100"/>
  <sheetViews>
    <sheetView topLeftCell="I85" workbookViewId="0">
      <selection activeCell="Q100" sqref="Q100"/>
    </sheetView>
  </sheetViews>
  <sheetFormatPr defaultRowHeight="14.15" x14ac:dyDescent="0.35"/>
  <cols>
    <col min="3" max="13" width="9.2109375" bestFit="1" customWidth="1"/>
    <col min="14" max="16" width="9.2109375" customWidth="1"/>
    <col min="17" max="17" width="9.2109375" bestFit="1" customWidth="1"/>
    <col min="19" max="19" width="11.640625" customWidth="1"/>
    <col min="20" max="20" width="15.640625" customWidth="1"/>
    <col min="21" max="21" width="11.92578125" style="3" customWidth="1"/>
    <col min="23" max="23" width="20" customWidth="1"/>
    <col min="24" max="24" width="9.7109375" customWidth="1"/>
    <col min="25" max="25" width="8.42578125" customWidth="1"/>
    <col min="26" max="26" width="10.85546875" customWidth="1"/>
    <col min="27" max="27" width="10.2109375" customWidth="1"/>
    <col min="28" max="28" width="9.0703125" customWidth="1"/>
    <col min="29" max="29" width="12.42578125" customWidth="1"/>
    <col min="30" max="30" width="12.640625" customWidth="1"/>
    <col min="31" max="31" width="12.140625" customWidth="1"/>
    <col min="32" max="33" width="11.5703125" customWidth="1"/>
  </cols>
  <sheetData>
    <row r="1" spans="1:38" x14ac:dyDescent="0.35">
      <c r="C1" t="s">
        <v>1</v>
      </c>
      <c r="D1" t="s">
        <v>110</v>
      </c>
      <c r="E1" t="s">
        <v>129</v>
      </c>
      <c r="F1" t="s">
        <v>131</v>
      </c>
      <c r="G1" t="s">
        <v>132</v>
      </c>
      <c r="H1" t="s">
        <v>163</v>
      </c>
      <c r="I1" t="s">
        <v>141</v>
      </c>
      <c r="J1" t="s">
        <v>130</v>
      </c>
      <c r="K1" t="s">
        <v>133</v>
      </c>
      <c r="L1" t="s">
        <v>159</v>
      </c>
      <c r="M1" t="s">
        <v>2</v>
      </c>
      <c r="N1" t="s">
        <v>143</v>
      </c>
      <c r="O1" t="s">
        <v>147</v>
      </c>
      <c r="P1" t="s">
        <v>0</v>
      </c>
      <c r="Q1" t="s">
        <v>111</v>
      </c>
    </row>
    <row r="2" spans="1:38" x14ac:dyDescent="0.35">
      <c r="C2">
        <v>1</v>
      </c>
      <c r="D2">
        <v>3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0</v>
      </c>
      <c r="S2" s="2" t="s">
        <v>11</v>
      </c>
      <c r="T2" s="2" t="s">
        <v>109</v>
      </c>
      <c r="U2" s="4">
        <f>0.001*M2+0.002*L2+0.003*Q2</f>
        <v>0</v>
      </c>
      <c r="V2" s="2" t="s">
        <v>8</v>
      </c>
      <c r="W2" t="str">
        <f t="shared" ref="W2:AC2" si="0">IF(D2&gt;0,CONCATENATE("popneed_",D$1," = ",D2),"")</f>
        <v>popneed_heating = 3</v>
      </c>
      <c r="X2" t="str">
        <f t="shared" si="0"/>
        <v>popneed_basic_food = 1</v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ref="AD2" si="1">IF(K2&gt;0,CONCATENATE("popneed_",K$1," = ",K2),"")</f>
        <v/>
      </c>
      <c r="AE2" t="str">
        <f t="shared" ref="AE2" si="2">IF(L2&gt;0,CONCATENATE("popneed_",L$1," = ",L2),"")</f>
        <v/>
      </c>
      <c r="AF2" t="str">
        <f>IF(M2&gt;0,CONCATENATE("popneed_",M$1," = ",M2),"")</f>
        <v/>
      </c>
      <c r="AG2" t="str">
        <f t="shared" ref="AG2:AJ2" si="3">IF(N2&gt;0,CONCATENATE("popneed_",N$1," = ",N2),"")</f>
        <v/>
      </c>
      <c r="AH2" t="str">
        <f t="shared" si="3"/>
        <v/>
      </c>
      <c r="AI2" t="str">
        <f t="shared" si="3"/>
        <v>popneed_intoxicants = 2</v>
      </c>
      <c r="AJ2" t="str">
        <f t="shared" si="3"/>
        <v/>
      </c>
      <c r="AK2" t="s">
        <v>9</v>
      </c>
      <c r="AL2" t="s">
        <v>9</v>
      </c>
    </row>
    <row r="3" spans="1:38" x14ac:dyDescent="0.35">
      <c r="C3">
        <v>2</v>
      </c>
      <c r="D3">
        <v>3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4</v>
      </c>
      <c r="Q3">
        <v>0</v>
      </c>
      <c r="S3" s="2" t="s">
        <v>12</v>
      </c>
      <c r="T3" s="2" t="s">
        <v>109</v>
      </c>
      <c r="U3" s="4">
        <f t="shared" ref="U3:U66" si="4">0.001*M3+0.002*L3+0.003*Q3</f>
        <v>0</v>
      </c>
      <c r="V3" s="2" t="s">
        <v>8</v>
      </c>
      <c r="W3" t="str">
        <f t="shared" ref="W3:W66" si="5">IF(D3&gt;0,CONCATENATE("popneed_",D$1," = ",D3),"")</f>
        <v>popneed_heating = 3</v>
      </c>
      <c r="X3" t="str">
        <f t="shared" ref="X3:X66" si="6">IF(E3&gt;0,CONCATENATE("popneed_",E$1," = ",E3),"")</f>
        <v>popneed_basic_food = 3</v>
      </c>
      <c r="Y3" t="str">
        <f t="shared" ref="Y3:Y66" si="7">IF(F3&gt;0,CONCATENATE("popneed_",F$1," = ",F3),"")</f>
        <v/>
      </c>
      <c r="Z3" t="str">
        <f t="shared" ref="Z3:Z66" si="8">IF(G3&gt;0,CONCATENATE("popneed_",G$1," = ",G3),"")</f>
        <v/>
      </c>
      <c r="AA3" t="str">
        <f t="shared" ref="AA3:AA66" si="9">IF(H3&gt;0,CONCATENATE("popneed_",H$1," = ",H3),"")</f>
        <v/>
      </c>
      <c r="AB3" t="str">
        <f t="shared" ref="AB3:AB66" si="10">IF(I3&gt;0,CONCATENATE("popneed_",I$1," = ",I3),"")</f>
        <v/>
      </c>
      <c r="AC3" t="str">
        <f t="shared" ref="AC3:AC66" si="11">IF(J3&gt;0,CONCATENATE("popneed_",J$1," = ",J3),"")</f>
        <v/>
      </c>
      <c r="AD3" t="str">
        <f t="shared" ref="AD3:AD66" si="12">IF(K3&gt;0,CONCATENATE("popneed_",K$1," = ",K3),"")</f>
        <v/>
      </c>
      <c r="AE3" t="str">
        <f t="shared" ref="AE3:AE66" si="13">IF(L3&gt;0,CONCATENATE("popneed_",L$1," = ",L3),"")</f>
        <v/>
      </c>
      <c r="AF3" t="str">
        <f t="shared" ref="AF3:AF66" si="14">IF(M3&gt;0,CONCATENATE("popneed_",M$1," = ",M3),"")</f>
        <v/>
      </c>
      <c r="AG3" t="str">
        <f t="shared" ref="AG3:AG66" si="15">IF(N3&gt;0,CONCATENATE("popneed_",N$1," = ",N3),"")</f>
        <v/>
      </c>
      <c r="AH3" t="str">
        <f t="shared" ref="AH3:AH66" si="16">IF(O3&gt;0,CONCATENATE("popneed_",O$1," = ",O3),"")</f>
        <v/>
      </c>
      <c r="AI3" t="str">
        <f t="shared" ref="AI3:AI66" si="17">IF(P3&gt;0,CONCATENATE("popneed_",P$1," = ",P3),"")</f>
        <v>popneed_intoxicants = 4</v>
      </c>
      <c r="AJ3" t="str">
        <f t="shared" ref="AJ3:AJ66" si="18">IF(Q3&gt;0,CONCATENATE("popneed_",Q$1," = ",Q3),"")</f>
        <v/>
      </c>
      <c r="AK3" t="s">
        <v>9</v>
      </c>
      <c r="AL3" t="s">
        <v>9</v>
      </c>
    </row>
    <row r="4" spans="1:38" x14ac:dyDescent="0.35">
      <c r="A4">
        <v>9.0899999999999995E-2</v>
      </c>
      <c r="B4">
        <v>0.16666</v>
      </c>
      <c r="C4">
        <v>3</v>
      </c>
      <c r="D4">
        <v>4</v>
      </c>
      <c r="E4">
        <v>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</v>
      </c>
      <c r="Q4">
        <v>0</v>
      </c>
      <c r="S4" s="2" t="s">
        <v>13</v>
      </c>
      <c r="T4" s="2" t="s">
        <v>109</v>
      </c>
      <c r="U4" s="4">
        <f t="shared" si="4"/>
        <v>0</v>
      </c>
      <c r="V4" s="2" t="s">
        <v>8</v>
      </c>
      <c r="W4" t="str">
        <f t="shared" si="5"/>
        <v>popneed_heating = 4</v>
      </c>
      <c r="X4" t="str">
        <f t="shared" si="6"/>
        <v>popneed_basic_food = 5</v>
      </c>
      <c r="Y4" t="str">
        <f t="shared" si="7"/>
        <v/>
      </c>
      <c r="Z4" t="str">
        <f t="shared" si="8"/>
        <v/>
      </c>
      <c r="AA4" t="str">
        <f t="shared" si="9"/>
        <v/>
      </c>
      <c r="AB4" t="str">
        <f t="shared" si="10"/>
        <v/>
      </c>
      <c r="AC4" t="str">
        <f t="shared" si="11"/>
        <v/>
      </c>
      <c r="AD4" t="str">
        <f t="shared" si="12"/>
        <v/>
      </c>
      <c r="AE4" t="str">
        <f t="shared" si="13"/>
        <v/>
      </c>
      <c r="AF4" t="str">
        <f t="shared" si="14"/>
        <v/>
      </c>
      <c r="AG4" t="str">
        <f t="shared" si="15"/>
        <v/>
      </c>
      <c r="AH4" t="str">
        <f t="shared" si="16"/>
        <v/>
      </c>
      <c r="AI4" t="str">
        <f t="shared" si="17"/>
        <v>popneed_intoxicants = 7</v>
      </c>
      <c r="AJ4" t="str">
        <f t="shared" si="18"/>
        <v/>
      </c>
      <c r="AK4" t="s">
        <v>9</v>
      </c>
      <c r="AL4" t="s">
        <v>9</v>
      </c>
    </row>
    <row r="5" spans="1:38" x14ac:dyDescent="0.35">
      <c r="A5">
        <v>0.18179999999999999</v>
      </c>
      <c r="B5">
        <v>0.33332000000000001</v>
      </c>
      <c r="C5">
        <v>4</v>
      </c>
      <c r="D5">
        <v>4</v>
      </c>
      <c r="E5">
        <v>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11</v>
      </c>
      <c r="Q5">
        <v>0</v>
      </c>
      <c r="S5" s="2" t="s">
        <v>14</v>
      </c>
      <c r="T5" s="2" t="s">
        <v>109</v>
      </c>
      <c r="U5" s="4">
        <f t="shared" si="4"/>
        <v>0</v>
      </c>
      <c r="V5" s="2" t="s">
        <v>8</v>
      </c>
      <c r="W5" t="str">
        <f t="shared" si="5"/>
        <v>popneed_heating = 4</v>
      </c>
      <c r="X5" t="str">
        <f t="shared" si="6"/>
        <v>popneed_basic_food = 7</v>
      </c>
      <c r="Y5" t="str">
        <f t="shared" si="7"/>
        <v/>
      </c>
      <c r="Z5" t="str">
        <f t="shared" si="8"/>
        <v/>
      </c>
      <c r="AA5" t="str">
        <f t="shared" si="9"/>
        <v/>
      </c>
      <c r="AB5" t="str">
        <f t="shared" si="10"/>
        <v/>
      </c>
      <c r="AC5" t="str">
        <f t="shared" si="11"/>
        <v/>
      </c>
      <c r="AD5" t="str">
        <f t="shared" si="12"/>
        <v/>
      </c>
      <c r="AE5" t="str">
        <f t="shared" si="13"/>
        <v/>
      </c>
      <c r="AF5" t="str">
        <f t="shared" si="14"/>
        <v/>
      </c>
      <c r="AG5" t="str">
        <f t="shared" si="15"/>
        <v/>
      </c>
      <c r="AH5" t="str">
        <f t="shared" si="16"/>
        <v/>
      </c>
      <c r="AI5" t="str">
        <f t="shared" si="17"/>
        <v>popneed_intoxicants = 11</v>
      </c>
      <c r="AJ5" t="str">
        <f t="shared" si="18"/>
        <v/>
      </c>
      <c r="AK5" t="s">
        <v>9</v>
      </c>
      <c r="AL5" t="s">
        <v>9</v>
      </c>
    </row>
    <row r="6" spans="1:38" x14ac:dyDescent="0.35">
      <c r="A6">
        <v>0.2727</v>
      </c>
      <c r="B6">
        <v>0.49997999999999998</v>
      </c>
      <c r="C6">
        <v>5</v>
      </c>
      <c r="D6">
        <v>5</v>
      </c>
      <c r="E6">
        <v>7</v>
      </c>
      <c r="F6">
        <v>0</v>
      </c>
      <c r="G6">
        <v>2</v>
      </c>
      <c r="H6">
        <v>0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15</v>
      </c>
      <c r="Q6">
        <v>0</v>
      </c>
      <c r="S6" s="2" t="s">
        <v>15</v>
      </c>
      <c r="T6" s="2" t="s">
        <v>109</v>
      </c>
      <c r="U6" s="4">
        <f t="shared" si="4"/>
        <v>0</v>
      </c>
      <c r="V6" s="2" t="s">
        <v>8</v>
      </c>
      <c r="W6" t="str">
        <f t="shared" si="5"/>
        <v>popneed_heating = 5</v>
      </c>
      <c r="X6" t="str">
        <f t="shared" si="6"/>
        <v>popneed_basic_food = 7</v>
      </c>
      <c r="Y6" t="str">
        <f t="shared" si="7"/>
        <v/>
      </c>
      <c r="Z6" t="str">
        <f t="shared" si="8"/>
        <v>popneed_simple_clothing = 2</v>
      </c>
      <c r="AA6" t="str">
        <f t="shared" si="9"/>
        <v/>
      </c>
      <c r="AB6" t="str">
        <f t="shared" si="10"/>
        <v>popneed_crude_items = 2</v>
      </c>
      <c r="AC6" t="str">
        <f t="shared" si="11"/>
        <v/>
      </c>
      <c r="AD6" t="str">
        <f t="shared" si="12"/>
        <v/>
      </c>
      <c r="AE6" t="str">
        <f t="shared" si="13"/>
        <v/>
      </c>
      <c r="AF6" t="str">
        <f t="shared" si="14"/>
        <v/>
      </c>
      <c r="AG6" t="str">
        <f t="shared" si="15"/>
        <v/>
      </c>
      <c r="AH6" t="str">
        <f t="shared" si="16"/>
        <v/>
      </c>
      <c r="AI6" t="str">
        <f t="shared" si="17"/>
        <v>popneed_intoxicants = 15</v>
      </c>
      <c r="AJ6" t="str">
        <f t="shared" si="18"/>
        <v/>
      </c>
      <c r="AK6" t="s">
        <v>9</v>
      </c>
      <c r="AL6" t="s">
        <v>9</v>
      </c>
    </row>
    <row r="7" spans="1:38" x14ac:dyDescent="0.35">
      <c r="A7">
        <v>0.36359999999999998</v>
      </c>
      <c r="B7">
        <v>0.66664000000000001</v>
      </c>
      <c r="C7">
        <v>6</v>
      </c>
      <c r="D7">
        <v>5</v>
      </c>
      <c r="E7">
        <v>7</v>
      </c>
      <c r="F7">
        <v>0</v>
      </c>
      <c r="G7">
        <v>4</v>
      </c>
      <c r="H7">
        <v>0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19</v>
      </c>
      <c r="Q7">
        <v>0</v>
      </c>
      <c r="S7" s="2" t="s">
        <v>16</v>
      </c>
      <c r="T7" s="2" t="s">
        <v>109</v>
      </c>
      <c r="U7" s="4">
        <f t="shared" si="4"/>
        <v>0</v>
      </c>
      <c r="V7" s="2" t="s">
        <v>8</v>
      </c>
      <c r="W7" t="str">
        <f t="shared" si="5"/>
        <v>popneed_heating = 5</v>
      </c>
      <c r="X7" t="str">
        <f t="shared" si="6"/>
        <v>popneed_basic_food = 7</v>
      </c>
      <c r="Y7" t="str">
        <f t="shared" si="7"/>
        <v/>
      </c>
      <c r="Z7" t="str">
        <f t="shared" si="8"/>
        <v>popneed_simple_clothing = 4</v>
      </c>
      <c r="AA7" t="str">
        <f t="shared" si="9"/>
        <v/>
      </c>
      <c r="AB7" t="str">
        <f t="shared" si="10"/>
        <v>popneed_crude_items = 3</v>
      </c>
      <c r="AC7" t="str">
        <f t="shared" si="11"/>
        <v/>
      </c>
      <c r="AD7" t="str">
        <f t="shared" si="12"/>
        <v/>
      </c>
      <c r="AE7" t="str">
        <f t="shared" si="13"/>
        <v/>
      </c>
      <c r="AF7" t="str">
        <f t="shared" si="14"/>
        <v/>
      </c>
      <c r="AG7" t="str">
        <f t="shared" si="15"/>
        <v/>
      </c>
      <c r="AH7" t="str">
        <f t="shared" si="16"/>
        <v/>
      </c>
      <c r="AI7" t="str">
        <f t="shared" si="17"/>
        <v>popneed_intoxicants = 19</v>
      </c>
      <c r="AJ7" t="str">
        <f t="shared" si="18"/>
        <v/>
      </c>
      <c r="AK7" t="s">
        <v>9</v>
      </c>
      <c r="AL7" t="s">
        <v>9</v>
      </c>
    </row>
    <row r="8" spans="1:38" x14ac:dyDescent="0.35">
      <c r="A8">
        <v>0.45450000000000002</v>
      </c>
      <c r="B8">
        <v>0.83330000000000004</v>
      </c>
      <c r="C8">
        <v>7</v>
      </c>
      <c r="D8">
        <v>5</v>
      </c>
      <c r="E8">
        <v>7</v>
      </c>
      <c r="F8">
        <v>0</v>
      </c>
      <c r="G8">
        <v>6</v>
      </c>
      <c r="H8">
        <v>0</v>
      </c>
      <c r="I8">
        <v>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24</v>
      </c>
      <c r="Q8">
        <v>0</v>
      </c>
      <c r="S8" s="2" t="s">
        <v>17</v>
      </c>
      <c r="T8" s="2" t="s">
        <v>109</v>
      </c>
      <c r="U8" s="4">
        <f t="shared" si="4"/>
        <v>0</v>
      </c>
      <c r="V8" s="2" t="s">
        <v>8</v>
      </c>
      <c r="W8" t="str">
        <f t="shared" si="5"/>
        <v>popneed_heating = 5</v>
      </c>
      <c r="X8" t="str">
        <f t="shared" si="6"/>
        <v>popneed_basic_food = 7</v>
      </c>
      <c r="Y8" t="str">
        <f t="shared" si="7"/>
        <v/>
      </c>
      <c r="Z8" t="str">
        <f t="shared" si="8"/>
        <v>popneed_simple_clothing = 6</v>
      </c>
      <c r="AA8" t="str">
        <f t="shared" si="9"/>
        <v/>
      </c>
      <c r="AB8" t="str">
        <f t="shared" si="10"/>
        <v>popneed_crude_items = 5</v>
      </c>
      <c r="AC8" t="str">
        <f t="shared" si="11"/>
        <v/>
      </c>
      <c r="AD8" t="str">
        <f t="shared" si="12"/>
        <v/>
      </c>
      <c r="AE8" t="str">
        <f t="shared" si="13"/>
        <v/>
      </c>
      <c r="AF8" t="str">
        <f t="shared" si="14"/>
        <v/>
      </c>
      <c r="AG8" t="str">
        <f t="shared" si="15"/>
        <v/>
      </c>
      <c r="AH8" t="str">
        <f t="shared" si="16"/>
        <v/>
      </c>
      <c r="AI8" t="str">
        <f t="shared" si="17"/>
        <v>popneed_intoxicants = 24</v>
      </c>
      <c r="AJ8" t="str">
        <f t="shared" si="18"/>
        <v/>
      </c>
      <c r="AK8" t="s">
        <v>9</v>
      </c>
      <c r="AL8" t="s">
        <v>9</v>
      </c>
    </row>
    <row r="9" spans="1:38" x14ac:dyDescent="0.35">
      <c r="A9">
        <v>0.5454</v>
      </c>
      <c r="B9">
        <v>0.99995999999999996</v>
      </c>
      <c r="C9">
        <v>8</v>
      </c>
      <c r="D9">
        <v>6</v>
      </c>
      <c r="E9">
        <v>7</v>
      </c>
      <c r="F9">
        <v>0</v>
      </c>
      <c r="G9">
        <v>9</v>
      </c>
      <c r="H9">
        <v>0</v>
      </c>
      <c r="I9">
        <v>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30</v>
      </c>
      <c r="Q9">
        <v>0</v>
      </c>
      <c r="S9" s="2" t="s">
        <v>18</v>
      </c>
      <c r="T9" s="2" t="s">
        <v>109</v>
      </c>
      <c r="U9" s="4">
        <f t="shared" si="4"/>
        <v>0</v>
      </c>
      <c r="V9" s="2" t="s">
        <v>8</v>
      </c>
      <c r="W9" t="str">
        <f t="shared" si="5"/>
        <v>popneed_heating = 6</v>
      </c>
      <c r="X9" t="str">
        <f t="shared" si="6"/>
        <v>popneed_basic_food = 7</v>
      </c>
      <c r="Y9" t="str">
        <f t="shared" si="7"/>
        <v/>
      </c>
      <c r="Z9" t="str">
        <f t="shared" si="8"/>
        <v>popneed_simple_clothing = 9</v>
      </c>
      <c r="AA9" t="str">
        <f t="shared" si="9"/>
        <v/>
      </c>
      <c r="AB9" t="str">
        <f t="shared" si="10"/>
        <v>popneed_crude_items = 6</v>
      </c>
      <c r="AC9" t="str">
        <f t="shared" si="11"/>
        <v/>
      </c>
      <c r="AD9" t="str">
        <f t="shared" si="12"/>
        <v/>
      </c>
      <c r="AE9" t="str">
        <f t="shared" si="13"/>
        <v/>
      </c>
      <c r="AF9" t="str">
        <f t="shared" si="14"/>
        <v/>
      </c>
      <c r="AG9" t="str">
        <f t="shared" si="15"/>
        <v/>
      </c>
      <c r="AH9" t="str">
        <f t="shared" si="16"/>
        <v/>
      </c>
      <c r="AI9" t="str">
        <f t="shared" si="17"/>
        <v>popneed_intoxicants = 30</v>
      </c>
      <c r="AJ9" t="str">
        <f t="shared" si="18"/>
        <v/>
      </c>
      <c r="AK9" t="s">
        <v>9</v>
      </c>
      <c r="AL9" t="s">
        <v>9</v>
      </c>
    </row>
    <row r="10" spans="1:38" x14ac:dyDescent="0.35">
      <c r="A10">
        <v>0.63629999999999998</v>
      </c>
      <c r="C10">
        <v>9</v>
      </c>
      <c r="D10">
        <v>6</v>
      </c>
      <c r="E10">
        <v>7</v>
      </c>
      <c r="F10">
        <v>0</v>
      </c>
      <c r="G10">
        <v>12</v>
      </c>
      <c r="H10">
        <v>0</v>
      </c>
      <c r="I10">
        <v>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36</v>
      </c>
      <c r="Q10">
        <v>0</v>
      </c>
      <c r="S10" s="2" t="s">
        <v>19</v>
      </c>
      <c r="T10" s="2" t="s">
        <v>109</v>
      </c>
      <c r="U10" s="4">
        <f t="shared" si="4"/>
        <v>0</v>
      </c>
      <c r="V10" s="2" t="s">
        <v>8</v>
      </c>
      <c r="W10" t="str">
        <f t="shared" si="5"/>
        <v>popneed_heating = 6</v>
      </c>
      <c r="X10" t="str">
        <f t="shared" si="6"/>
        <v>popneed_basic_food = 7</v>
      </c>
      <c r="Y10" t="str">
        <f t="shared" si="7"/>
        <v/>
      </c>
      <c r="Z10" t="str">
        <f t="shared" si="8"/>
        <v>popneed_simple_clothing = 12</v>
      </c>
      <c r="AA10" t="str">
        <f t="shared" si="9"/>
        <v/>
      </c>
      <c r="AB10" t="str">
        <f t="shared" si="10"/>
        <v>popneed_crude_items = 8</v>
      </c>
      <c r="AC10" t="str">
        <f t="shared" si="11"/>
        <v/>
      </c>
      <c r="AD10" t="str">
        <f t="shared" si="12"/>
        <v/>
      </c>
      <c r="AE10" t="str">
        <f t="shared" si="13"/>
        <v/>
      </c>
      <c r="AF10" t="str">
        <f t="shared" si="14"/>
        <v/>
      </c>
      <c r="AG10" t="str">
        <f t="shared" si="15"/>
        <v/>
      </c>
      <c r="AH10" t="str">
        <f t="shared" si="16"/>
        <v/>
      </c>
      <c r="AI10" t="str">
        <f t="shared" si="17"/>
        <v>popneed_intoxicants = 36</v>
      </c>
      <c r="AJ10" t="str">
        <f t="shared" si="18"/>
        <v/>
      </c>
      <c r="AK10" t="s">
        <v>9</v>
      </c>
      <c r="AL10" t="s">
        <v>9</v>
      </c>
    </row>
    <row r="11" spans="1:38" x14ac:dyDescent="0.35">
      <c r="A11">
        <v>0.72719999999999996</v>
      </c>
      <c r="C11">
        <v>10</v>
      </c>
      <c r="D11">
        <v>7</v>
      </c>
      <c r="E11">
        <v>7</v>
      </c>
      <c r="F11">
        <v>0</v>
      </c>
      <c r="G11">
        <v>12</v>
      </c>
      <c r="H11">
        <v>0</v>
      </c>
      <c r="I11">
        <v>8</v>
      </c>
      <c r="J11">
        <v>4</v>
      </c>
      <c r="K11">
        <v>0</v>
      </c>
      <c r="L11">
        <v>0</v>
      </c>
      <c r="M11">
        <v>0</v>
      </c>
      <c r="N11">
        <v>2</v>
      </c>
      <c r="O11">
        <v>0</v>
      </c>
      <c r="P11">
        <v>44</v>
      </c>
      <c r="Q11">
        <v>0</v>
      </c>
      <c r="S11" s="2" t="s">
        <v>20</v>
      </c>
      <c r="T11" s="2" t="s">
        <v>109</v>
      </c>
      <c r="U11" s="4">
        <f t="shared" si="4"/>
        <v>0</v>
      </c>
      <c r="V11" s="2" t="s">
        <v>8</v>
      </c>
      <c r="W11" t="str">
        <f t="shared" si="5"/>
        <v>popneed_heating = 7</v>
      </c>
      <c r="X11" t="str">
        <f t="shared" si="6"/>
        <v>popneed_basic_food = 7</v>
      </c>
      <c r="Y11" t="str">
        <f t="shared" si="7"/>
        <v/>
      </c>
      <c r="Z11" t="str">
        <f t="shared" si="8"/>
        <v>popneed_simple_clothing = 12</v>
      </c>
      <c r="AA11" t="str">
        <f t="shared" si="9"/>
        <v/>
      </c>
      <c r="AB11" t="str">
        <f t="shared" si="10"/>
        <v>popneed_crude_items = 8</v>
      </c>
      <c r="AC11" t="str">
        <f t="shared" si="11"/>
        <v>popneed_household_items = 4</v>
      </c>
      <c r="AD11" t="str">
        <f t="shared" si="12"/>
        <v/>
      </c>
      <c r="AE11" t="str">
        <f t="shared" si="13"/>
        <v/>
      </c>
      <c r="AF11" t="str">
        <f t="shared" si="14"/>
        <v/>
      </c>
      <c r="AG11" t="str">
        <f t="shared" si="15"/>
        <v>popneed_free_movement = 2</v>
      </c>
      <c r="AH11" t="str">
        <f t="shared" si="16"/>
        <v/>
      </c>
      <c r="AI11" t="str">
        <f t="shared" si="17"/>
        <v>popneed_intoxicants = 44</v>
      </c>
      <c r="AJ11" t="str">
        <f t="shared" si="18"/>
        <v/>
      </c>
      <c r="AK11" t="s">
        <v>9</v>
      </c>
      <c r="AL11" t="s">
        <v>9</v>
      </c>
    </row>
    <row r="12" spans="1:38" x14ac:dyDescent="0.35">
      <c r="A12">
        <v>0.81810000000000005</v>
      </c>
      <c r="C12">
        <v>11</v>
      </c>
      <c r="D12">
        <v>7</v>
      </c>
      <c r="E12">
        <v>7</v>
      </c>
      <c r="F12">
        <v>0</v>
      </c>
      <c r="G12">
        <v>12</v>
      </c>
      <c r="H12">
        <v>0</v>
      </c>
      <c r="I12">
        <v>7</v>
      </c>
      <c r="J12">
        <v>8</v>
      </c>
      <c r="K12">
        <v>0</v>
      </c>
      <c r="L12">
        <v>0</v>
      </c>
      <c r="M12">
        <v>0</v>
      </c>
      <c r="N12">
        <v>4</v>
      </c>
      <c r="O12">
        <v>0</v>
      </c>
      <c r="P12">
        <v>53</v>
      </c>
      <c r="Q12">
        <v>0</v>
      </c>
      <c r="S12" s="2" t="s">
        <v>21</v>
      </c>
      <c r="T12" s="2" t="s">
        <v>109</v>
      </c>
      <c r="U12" s="4">
        <f t="shared" si="4"/>
        <v>0</v>
      </c>
      <c r="V12" s="2" t="s">
        <v>8</v>
      </c>
      <c r="W12" t="str">
        <f t="shared" si="5"/>
        <v>popneed_heating = 7</v>
      </c>
      <c r="X12" t="str">
        <f t="shared" si="6"/>
        <v>popneed_basic_food = 7</v>
      </c>
      <c r="Y12" t="str">
        <f t="shared" si="7"/>
        <v/>
      </c>
      <c r="Z12" t="str">
        <f t="shared" si="8"/>
        <v>popneed_simple_clothing = 12</v>
      </c>
      <c r="AA12" t="str">
        <f t="shared" si="9"/>
        <v/>
      </c>
      <c r="AB12" t="str">
        <f t="shared" si="10"/>
        <v>popneed_crude_items = 7</v>
      </c>
      <c r="AC12" t="str">
        <f t="shared" si="11"/>
        <v>popneed_household_items = 8</v>
      </c>
      <c r="AD12" t="str">
        <f t="shared" si="12"/>
        <v/>
      </c>
      <c r="AE12" t="str">
        <f t="shared" si="13"/>
        <v/>
      </c>
      <c r="AF12" t="str">
        <f t="shared" si="14"/>
        <v/>
      </c>
      <c r="AG12" t="str">
        <f t="shared" si="15"/>
        <v>popneed_free_movement = 4</v>
      </c>
      <c r="AH12" t="str">
        <f t="shared" si="16"/>
        <v/>
      </c>
      <c r="AI12" t="str">
        <f t="shared" si="17"/>
        <v>popneed_intoxicants = 53</v>
      </c>
      <c r="AJ12" t="str">
        <f t="shared" si="18"/>
        <v/>
      </c>
      <c r="AK12" t="s">
        <v>9</v>
      </c>
      <c r="AL12" t="s">
        <v>9</v>
      </c>
    </row>
    <row r="13" spans="1:38" x14ac:dyDescent="0.35">
      <c r="A13">
        <v>0.90900000000000003</v>
      </c>
      <c r="C13">
        <v>12</v>
      </c>
      <c r="D13">
        <v>8</v>
      </c>
      <c r="E13">
        <v>7</v>
      </c>
      <c r="F13">
        <v>0</v>
      </c>
      <c r="G13">
        <v>12</v>
      </c>
      <c r="H13">
        <v>0</v>
      </c>
      <c r="I13">
        <v>6</v>
      </c>
      <c r="J13">
        <v>13</v>
      </c>
      <c r="K13">
        <v>0</v>
      </c>
      <c r="L13">
        <v>0</v>
      </c>
      <c r="M13">
        <v>0</v>
      </c>
      <c r="N13">
        <v>7</v>
      </c>
      <c r="O13">
        <v>0</v>
      </c>
      <c r="P13">
        <v>63</v>
      </c>
      <c r="Q13">
        <v>0</v>
      </c>
      <c r="S13" s="2" t="s">
        <v>22</v>
      </c>
      <c r="T13" s="2" t="s">
        <v>109</v>
      </c>
      <c r="U13" s="4">
        <f t="shared" si="4"/>
        <v>0</v>
      </c>
      <c r="V13" s="2" t="s">
        <v>8</v>
      </c>
      <c r="W13" t="str">
        <f t="shared" si="5"/>
        <v>popneed_heating = 8</v>
      </c>
      <c r="X13" t="str">
        <f t="shared" si="6"/>
        <v>popneed_basic_food = 7</v>
      </c>
      <c r="Y13" t="str">
        <f t="shared" si="7"/>
        <v/>
      </c>
      <c r="Z13" t="str">
        <f t="shared" si="8"/>
        <v>popneed_simple_clothing = 12</v>
      </c>
      <c r="AA13" t="str">
        <f t="shared" si="9"/>
        <v/>
      </c>
      <c r="AB13" t="str">
        <f t="shared" si="10"/>
        <v>popneed_crude_items = 6</v>
      </c>
      <c r="AC13" t="str">
        <f t="shared" si="11"/>
        <v>popneed_household_items = 13</v>
      </c>
      <c r="AD13" t="str">
        <f t="shared" si="12"/>
        <v/>
      </c>
      <c r="AE13" t="str">
        <f t="shared" si="13"/>
        <v/>
      </c>
      <c r="AF13" t="str">
        <f t="shared" si="14"/>
        <v/>
      </c>
      <c r="AG13" t="str">
        <f t="shared" si="15"/>
        <v>popneed_free_movement = 7</v>
      </c>
      <c r="AH13" t="str">
        <f t="shared" si="16"/>
        <v/>
      </c>
      <c r="AI13" t="str">
        <f t="shared" si="17"/>
        <v>popneed_intoxicants = 63</v>
      </c>
      <c r="AJ13" t="str">
        <f t="shared" si="18"/>
        <v/>
      </c>
      <c r="AK13" t="s">
        <v>9</v>
      </c>
      <c r="AL13" t="s">
        <v>9</v>
      </c>
    </row>
    <row r="14" spans="1:38" x14ac:dyDescent="0.35">
      <c r="A14">
        <v>0.99990000000000001</v>
      </c>
      <c r="C14">
        <v>13</v>
      </c>
      <c r="D14">
        <v>9</v>
      </c>
      <c r="E14">
        <v>7</v>
      </c>
      <c r="F14">
        <v>0</v>
      </c>
      <c r="G14">
        <v>13</v>
      </c>
      <c r="H14">
        <v>0</v>
      </c>
      <c r="I14">
        <v>4</v>
      </c>
      <c r="J14">
        <v>19</v>
      </c>
      <c r="K14">
        <v>0</v>
      </c>
      <c r="L14">
        <v>0</v>
      </c>
      <c r="M14">
        <v>0</v>
      </c>
      <c r="N14">
        <v>10</v>
      </c>
      <c r="O14">
        <v>0</v>
      </c>
      <c r="P14">
        <v>75</v>
      </c>
      <c r="Q14">
        <v>0</v>
      </c>
      <c r="S14" s="2" t="s">
        <v>23</v>
      </c>
      <c r="T14" s="2" t="s">
        <v>109</v>
      </c>
      <c r="U14" s="4">
        <f t="shared" si="4"/>
        <v>0</v>
      </c>
      <c r="V14" s="2" t="s">
        <v>8</v>
      </c>
      <c r="W14" t="str">
        <f t="shared" si="5"/>
        <v>popneed_heating = 9</v>
      </c>
      <c r="X14" t="str">
        <f t="shared" si="6"/>
        <v>popneed_basic_food = 7</v>
      </c>
      <c r="Y14" t="str">
        <f t="shared" si="7"/>
        <v/>
      </c>
      <c r="Z14" t="str">
        <f t="shared" si="8"/>
        <v>popneed_simple_clothing = 13</v>
      </c>
      <c r="AA14" t="str">
        <f t="shared" si="9"/>
        <v/>
      </c>
      <c r="AB14" t="str">
        <f t="shared" si="10"/>
        <v>popneed_crude_items = 4</v>
      </c>
      <c r="AC14" t="str">
        <f t="shared" si="11"/>
        <v>popneed_household_items = 19</v>
      </c>
      <c r="AD14" t="str">
        <f t="shared" si="12"/>
        <v/>
      </c>
      <c r="AE14" t="str">
        <f t="shared" si="13"/>
        <v/>
      </c>
      <c r="AF14" t="str">
        <f t="shared" si="14"/>
        <v/>
      </c>
      <c r="AG14" t="str">
        <f t="shared" si="15"/>
        <v>popneed_free_movement = 10</v>
      </c>
      <c r="AH14" t="str">
        <f t="shared" si="16"/>
        <v/>
      </c>
      <c r="AI14" t="str">
        <f t="shared" si="17"/>
        <v>popneed_intoxicants = 75</v>
      </c>
      <c r="AJ14" t="str">
        <f t="shared" si="18"/>
        <v/>
      </c>
      <c r="AK14" t="s">
        <v>9</v>
      </c>
      <c r="AL14" t="s">
        <v>9</v>
      </c>
    </row>
    <row r="15" spans="1:38" x14ac:dyDescent="0.35">
      <c r="C15">
        <v>14</v>
      </c>
      <c r="D15">
        <v>9</v>
      </c>
      <c r="E15">
        <v>6</v>
      </c>
      <c r="F15">
        <v>0</v>
      </c>
      <c r="G15">
        <v>13</v>
      </c>
      <c r="H15">
        <v>0</v>
      </c>
      <c r="I15">
        <v>3</v>
      </c>
      <c r="J15">
        <v>26</v>
      </c>
      <c r="K15">
        <v>0</v>
      </c>
      <c r="L15">
        <v>0</v>
      </c>
      <c r="M15">
        <v>0</v>
      </c>
      <c r="N15">
        <v>13</v>
      </c>
      <c r="O15">
        <v>0</v>
      </c>
      <c r="P15">
        <v>89</v>
      </c>
      <c r="Q15">
        <v>0</v>
      </c>
      <c r="S15" s="2" t="s">
        <v>24</v>
      </c>
      <c r="T15" s="2" t="s">
        <v>109</v>
      </c>
      <c r="U15" s="4">
        <f t="shared" si="4"/>
        <v>0</v>
      </c>
      <c r="V15" s="2" t="s">
        <v>8</v>
      </c>
      <c r="W15" t="str">
        <f t="shared" si="5"/>
        <v>popneed_heating = 9</v>
      </c>
      <c r="X15" t="str">
        <f t="shared" si="6"/>
        <v>popneed_basic_food = 6</v>
      </c>
      <c r="Y15" t="str">
        <f t="shared" si="7"/>
        <v/>
      </c>
      <c r="Z15" t="str">
        <f t="shared" si="8"/>
        <v>popneed_simple_clothing = 13</v>
      </c>
      <c r="AA15" t="str">
        <f t="shared" si="9"/>
        <v/>
      </c>
      <c r="AB15" t="str">
        <f t="shared" si="10"/>
        <v>popneed_crude_items = 3</v>
      </c>
      <c r="AC15" t="str">
        <f t="shared" si="11"/>
        <v>popneed_household_items = 26</v>
      </c>
      <c r="AD15" t="str">
        <f t="shared" si="12"/>
        <v/>
      </c>
      <c r="AE15" t="str">
        <f t="shared" si="13"/>
        <v/>
      </c>
      <c r="AF15" t="str">
        <f t="shared" si="14"/>
        <v/>
      </c>
      <c r="AG15" t="str">
        <f t="shared" si="15"/>
        <v>popneed_free_movement = 13</v>
      </c>
      <c r="AH15" t="str">
        <f t="shared" si="16"/>
        <v/>
      </c>
      <c r="AI15" t="str">
        <f t="shared" si="17"/>
        <v>popneed_intoxicants = 89</v>
      </c>
      <c r="AJ15" t="str">
        <f t="shared" si="18"/>
        <v/>
      </c>
      <c r="AK15" t="s">
        <v>9</v>
      </c>
      <c r="AL15" t="s">
        <v>9</v>
      </c>
    </row>
    <row r="16" spans="1:38" x14ac:dyDescent="0.35">
      <c r="C16">
        <v>15</v>
      </c>
      <c r="D16">
        <v>9</v>
      </c>
      <c r="E16">
        <v>5</v>
      </c>
      <c r="F16">
        <v>13</v>
      </c>
      <c r="G16">
        <v>11</v>
      </c>
      <c r="H16">
        <v>0</v>
      </c>
      <c r="I16">
        <v>0</v>
      </c>
      <c r="J16">
        <v>24</v>
      </c>
      <c r="K16">
        <v>0</v>
      </c>
      <c r="L16">
        <v>11</v>
      </c>
      <c r="M16">
        <v>8</v>
      </c>
      <c r="N16">
        <v>16</v>
      </c>
      <c r="O16">
        <v>0</v>
      </c>
      <c r="P16">
        <v>88</v>
      </c>
      <c r="Q16">
        <v>0</v>
      </c>
      <c r="S16" s="2" t="s">
        <v>25</v>
      </c>
      <c r="T16" s="2" t="s">
        <v>109</v>
      </c>
      <c r="U16" s="4">
        <f t="shared" si="4"/>
        <v>0.03</v>
      </c>
      <c r="V16" s="2" t="s">
        <v>8</v>
      </c>
      <c r="W16" t="str">
        <f t="shared" si="5"/>
        <v>popneed_heating = 9</v>
      </c>
      <c r="X16" t="str">
        <f t="shared" si="6"/>
        <v>popneed_basic_food = 5</v>
      </c>
      <c r="Y16" t="str">
        <f t="shared" si="7"/>
        <v>popneed_luxury_food = 13</v>
      </c>
      <c r="Z16" t="str">
        <f t="shared" si="8"/>
        <v>popneed_simple_clothing = 11</v>
      </c>
      <c r="AA16" t="str">
        <f t="shared" si="9"/>
        <v/>
      </c>
      <c r="AB16" t="str">
        <f t="shared" si="10"/>
        <v/>
      </c>
      <c r="AC16" t="str">
        <f t="shared" si="11"/>
        <v>popneed_household_items = 24</v>
      </c>
      <c r="AD16" t="str">
        <f t="shared" si="12"/>
        <v/>
      </c>
      <c r="AE16" t="str">
        <f>IF(L16&gt;0,CONCATENATE("popneed_",L$1," = ",L16),"")</f>
        <v>popneed_luxury_drinks = 11</v>
      </c>
      <c r="AF16" t="str">
        <f t="shared" si="14"/>
        <v>popneed_services = 8</v>
      </c>
      <c r="AG16" t="str">
        <f t="shared" si="15"/>
        <v>popneed_free_movement = 16</v>
      </c>
      <c r="AH16" t="str">
        <f t="shared" si="16"/>
        <v/>
      </c>
      <c r="AI16" t="str">
        <f t="shared" si="17"/>
        <v>popneed_intoxicants = 88</v>
      </c>
      <c r="AJ16" t="str">
        <f t="shared" si="18"/>
        <v/>
      </c>
      <c r="AK16" t="s">
        <v>9</v>
      </c>
      <c r="AL16" t="s">
        <v>9</v>
      </c>
    </row>
    <row r="17" spans="3:38" x14ac:dyDescent="0.35">
      <c r="C17">
        <v>16</v>
      </c>
      <c r="D17">
        <v>9</v>
      </c>
      <c r="E17">
        <v>4</v>
      </c>
      <c r="F17">
        <v>26</v>
      </c>
      <c r="G17">
        <v>10</v>
      </c>
      <c r="H17">
        <v>0</v>
      </c>
      <c r="I17">
        <v>0</v>
      </c>
      <c r="J17">
        <v>23</v>
      </c>
      <c r="K17">
        <v>0</v>
      </c>
      <c r="L17">
        <v>21</v>
      </c>
      <c r="M17">
        <v>16</v>
      </c>
      <c r="N17">
        <v>18</v>
      </c>
      <c r="O17">
        <v>0</v>
      </c>
      <c r="P17">
        <v>89</v>
      </c>
      <c r="Q17">
        <v>0</v>
      </c>
      <c r="S17" s="2" t="s">
        <v>26</v>
      </c>
      <c r="T17" s="2" t="s">
        <v>109</v>
      </c>
      <c r="U17" s="4">
        <f t="shared" si="4"/>
        <v>5.8000000000000003E-2</v>
      </c>
      <c r="V17" s="2" t="s">
        <v>8</v>
      </c>
      <c r="W17" t="str">
        <f t="shared" si="5"/>
        <v>popneed_heating = 9</v>
      </c>
      <c r="X17" t="str">
        <f t="shared" si="6"/>
        <v>popneed_basic_food = 4</v>
      </c>
      <c r="Y17" t="str">
        <f t="shared" si="7"/>
        <v>popneed_luxury_food = 26</v>
      </c>
      <c r="Z17" t="str">
        <f t="shared" si="8"/>
        <v>popneed_simple_clothing = 10</v>
      </c>
      <c r="AA17" t="str">
        <f t="shared" si="9"/>
        <v/>
      </c>
      <c r="AB17" t="str">
        <f t="shared" si="10"/>
        <v/>
      </c>
      <c r="AC17" t="str">
        <f t="shared" si="11"/>
        <v>popneed_household_items = 23</v>
      </c>
      <c r="AD17" t="str">
        <f t="shared" si="12"/>
        <v/>
      </c>
      <c r="AE17" t="str">
        <f t="shared" si="13"/>
        <v>popneed_luxury_drinks = 21</v>
      </c>
      <c r="AF17" t="str">
        <f t="shared" si="14"/>
        <v>popneed_services = 16</v>
      </c>
      <c r="AG17" t="str">
        <f t="shared" si="15"/>
        <v>popneed_free_movement = 18</v>
      </c>
      <c r="AH17" t="str">
        <f t="shared" si="16"/>
        <v/>
      </c>
      <c r="AI17" t="str">
        <f t="shared" si="17"/>
        <v>popneed_intoxicants = 89</v>
      </c>
      <c r="AJ17" t="str">
        <f t="shared" si="18"/>
        <v/>
      </c>
      <c r="AK17" t="s">
        <v>9</v>
      </c>
      <c r="AL17" t="s">
        <v>9</v>
      </c>
    </row>
    <row r="18" spans="3:38" x14ac:dyDescent="0.35">
      <c r="C18">
        <v>17</v>
      </c>
      <c r="D18">
        <v>9</v>
      </c>
      <c r="E18">
        <v>3</v>
      </c>
      <c r="F18">
        <v>39</v>
      </c>
      <c r="G18">
        <v>9</v>
      </c>
      <c r="H18">
        <v>0</v>
      </c>
      <c r="I18">
        <v>0</v>
      </c>
      <c r="J18">
        <v>21</v>
      </c>
      <c r="K18">
        <v>0</v>
      </c>
      <c r="L18">
        <v>31</v>
      </c>
      <c r="M18">
        <v>24</v>
      </c>
      <c r="N18">
        <v>21</v>
      </c>
      <c r="O18">
        <v>0</v>
      </c>
      <c r="P18">
        <v>90</v>
      </c>
      <c r="Q18">
        <v>0</v>
      </c>
      <c r="S18" s="2" t="s">
        <v>27</v>
      </c>
      <c r="T18" s="2" t="s">
        <v>109</v>
      </c>
      <c r="U18" s="4">
        <f t="shared" si="4"/>
        <v>8.5999999999999993E-2</v>
      </c>
      <c r="V18" s="2" t="s">
        <v>8</v>
      </c>
      <c r="W18" t="str">
        <f t="shared" si="5"/>
        <v>popneed_heating = 9</v>
      </c>
      <c r="X18" t="str">
        <f t="shared" si="6"/>
        <v>popneed_basic_food = 3</v>
      </c>
      <c r="Y18" t="str">
        <f t="shared" si="7"/>
        <v>popneed_luxury_food = 39</v>
      </c>
      <c r="Z18" t="str">
        <f t="shared" si="8"/>
        <v>popneed_simple_clothing = 9</v>
      </c>
      <c r="AA18" t="str">
        <f t="shared" si="9"/>
        <v/>
      </c>
      <c r="AB18" t="str">
        <f t="shared" si="10"/>
        <v/>
      </c>
      <c r="AC18" t="str">
        <f t="shared" si="11"/>
        <v>popneed_household_items = 21</v>
      </c>
      <c r="AD18" t="str">
        <f t="shared" si="12"/>
        <v/>
      </c>
      <c r="AE18" t="str">
        <f t="shared" si="13"/>
        <v>popneed_luxury_drinks = 31</v>
      </c>
      <c r="AF18" t="str">
        <f t="shared" si="14"/>
        <v>popneed_services = 24</v>
      </c>
      <c r="AG18" t="str">
        <f t="shared" si="15"/>
        <v>popneed_free_movement = 21</v>
      </c>
      <c r="AH18" t="str">
        <f t="shared" si="16"/>
        <v/>
      </c>
      <c r="AI18" t="str">
        <f t="shared" si="17"/>
        <v>popneed_intoxicants = 90</v>
      </c>
      <c r="AJ18" t="str">
        <f t="shared" si="18"/>
        <v/>
      </c>
      <c r="AK18" t="s">
        <v>9</v>
      </c>
      <c r="AL18" t="s">
        <v>9</v>
      </c>
    </row>
    <row r="19" spans="3:38" x14ac:dyDescent="0.35">
      <c r="C19">
        <v>18</v>
      </c>
      <c r="D19">
        <v>9</v>
      </c>
      <c r="E19">
        <v>2</v>
      </c>
      <c r="F19">
        <v>53</v>
      </c>
      <c r="G19">
        <v>9</v>
      </c>
      <c r="H19">
        <v>0</v>
      </c>
      <c r="I19">
        <v>0</v>
      </c>
      <c r="J19">
        <v>20</v>
      </c>
      <c r="K19">
        <v>0</v>
      </c>
      <c r="L19">
        <v>43</v>
      </c>
      <c r="M19">
        <v>32</v>
      </c>
      <c r="N19">
        <v>24</v>
      </c>
      <c r="O19">
        <v>0</v>
      </c>
      <c r="P19">
        <v>93</v>
      </c>
      <c r="Q19">
        <v>0</v>
      </c>
      <c r="S19" s="2" t="s">
        <v>28</v>
      </c>
      <c r="T19" s="2" t="s">
        <v>109</v>
      </c>
      <c r="U19" s="4">
        <f t="shared" si="4"/>
        <v>0.11800000000000001</v>
      </c>
      <c r="V19" s="2" t="s">
        <v>8</v>
      </c>
      <c r="W19" t="str">
        <f t="shared" si="5"/>
        <v>popneed_heating = 9</v>
      </c>
      <c r="X19" t="str">
        <f t="shared" si="6"/>
        <v>popneed_basic_food = 2</v>
      </c>
      <c r="Y19" t="str">
        <f t="shared" si="7"/>
        <v>popneed_luxury_food = 53</v>
      </c>
      <c r="Z19" t="str">
        <f t="shared" si="8"/>
        <v>popneed_simple_clothing = 9</v>
      </c>
      <c r="AA19" t="str">
        <f t="shared" si="9"/>
        <v/>
      </c>
      <c r="AB19" t="str">
        <f t="shared" si="10"/>
        <v/>
      </c>
      <c r="AC19" t="str">
        <f t="shared" si="11"/>
        <v>popneed_household_items = 20</v>
      </c>
      <c r="AD19" t="str">
        <f t="shared" si="12"/>
        <v/>
      </c>
      <c r="AE19" t="str">
        <f t="shared" si="13"/>
        <v>popneed_luxury_drinks = 43</v>
      </c>
      <c r="AF19" t="str">
        <f t="shared" si="14"/>
        <v>popneed_services = 32</v>
      </c>
      <c r="AG19" t="str">
        <f t="shared" si="15"/>
        <v>popneed_free_movement = 24</v>
      </c>
      <c r="AH19" t="str">
        <f t="shared" si="16"/>
        <v/>
      </c>
      <c r="AI19" t="str">
        <f t="shared" si="17"/>
        <v>popneed_intoxicants = 93</v>
      </c>
      <c r="AJ19" t="str">
        <f t="shared" si="18"/>
        <v/>
      </c>
      <c r="AK19" t="s">
        <v>9</v>
      </c>
      <c r="AL19" t="s">
        <v>9</v>
      </c>
    </row>
    <row r="20" spans="3:38" x14ac:dyDescent="0.35">
      <c r="C20">
        <v>19</v>
      </c>
      <c r="D20">
        <v>9</v>
      </c>
      <c r="E20">
        <v>2</v>
      </c>
      <c r="F20">
        <v>69</v>
      </c>
      <c r="G20">
        <v>8</v>
      </c>
      <c r="H20">
        <v>0</v>
      </c>
      <c r="I20">
        <v>0</v>
      </c>
      <c r="J20">
        <v>19</v>
      </c>
      <c r="K20">
        <v>0</v>
      </c>
      <c r="L20">
        <v>55</v>
      </c>
      <c r="M20">
        <v>42</v>
      </c>
      <c r="N20">
        <v>28</v>
      </c>
      <c r="O20">
        <v>0</v>
      </c>
      <c r="P20">
        <v>97</v>
      </c>
      <c r="Q20">
        <v>0</v>
      </c>
      <c r="S20" s="2" t="s">
        <v>29</v>
      </c>
      <c r="T20" s="2" t="s">
        <v>109</v>
      </c>
      <c r="U20" s="4">
        <f t="shared" si="4"/>
        <v>0.152</v>
      </c>
      <c r="V20" s="2" t="s">
        <v>8</v>
      </c>
      <c r="W20" t="str">
        <f t="shared" si="5"/>
        <v>popneed_heating = 9</v>
      </c>
      <c r="X20" t="str">
        <f t="shared" si="6"/>
        <v>popneed_basic_food = 2</v>
      </c>
      <c r="Y20" t="str">
        <f t="shared" si="7"/>
        <v>popneed_luxury_food = 69</v>
      </c>
      <c r="Z20" t="str">
        <f t="shared" si="8"/>
        <v>popneed_simple_clothing = 8</v>
      </c>
      <c r="AA20" t="str">
        <f t="shared" si="9"/>
        <v/>
      </c>
      <c r="AB20" t="str">
        <f t="shared" si="10"/>
        <v/>
      </c>
      <c r="AC20" t="str">
        <f t="shared" si="11"/>
        <v>popneed_household_items = 19</v>
      </c>
      <c r="AD20" t="str">
        <f t="shared" si="12"/>
        <v/>
      </c>
      <c r="AE20" t="str">
        <f t="shared" si="13"/>
        <v>popneed_luxury_drinks = 55</v>
      </c>
      <c r="AF20" t="str">
        <f t="shared" si="14"/>
        <v>popneed_services = 42</v>
      </c>
      <c r="AG20" t="str">
        <f t="shared" si="15"/>
        <v>popneed_free_movement = 28</v>
      </c>
      <c r="AH20" t="str">
        <f t="shared" si="16"/>
        <v/>
      </c>
      <c r="AI20" t="str">
        <f t="shared" si="17"/>
        <v>popneed_intoxicants = 97</v>
      </c>
      <c r="AJ20" t="str">
        <f t="shared" si="18"/>
        <v/>
      </c>
      <c r="AK20" t="s">
        <v>9</v>
      </c>
      <c r="AL20" t="s">
        <v>9</v>
      </c>
    </row>
    <row r="21" spans="3:38" x14ac:dyDescent="0.35">
      <c r="C21">
        <v>20</v>
      </c>
      <c r="D21">
        <v>10</v>
      </c>
      <c r="E21">
        <v>0</v>
      </c>
      <c r="F21">
        <v>74</v>
      </c>
      <c r="G21">
        <v>7</v>
      </c>
      <c r="H21">
        <v>18</v>
      </c>
      <c r="I21">
        <v>0</v>
      </c>
      <c r="J21">
        <v>19</v>
      </c>
      <c r="K21">
        <v>0</v>
      </c>
      <c r="L21">
        <v>59</v>
      </c>
      <c r="M21">
        <v>53</v>
      </c>
      <c r="N21">
        <v>30</v>
      </c>
      <c r="O21">
        <v>6</v>
      </c>
      <c r="P21">
        <v>103</v>
      </c>
      <c r="Q21">
        <v>0</v>
      </c>
      <c r="S21" s="2" t="s">
        <v>30</v>
      </c>
      <c r="T21" s="2" t="s">
        <v>109</v>
      </c>
      <c r="U21" s="4">
        <f t="shared" si="4"/>
        <v>0.17100000000000001</v>
      </c>
      <c r="V21" s="2" t="s">
        <v>8</v>
      </c>
      <c r="W21" t="str">
        <f t="shared" si="5"/>
        <v>popneed_heating = 10</v>
      </c>
      <c r="X21" t="str">
        <f t="shared" si="6"/>
        <v/>
      </c>
      <c r="Y21" t="str">
        <f t="shared" si="7"/>
        <v>popneed_luxury_food = 74</v>
      </c>
      <c r="Z21" t="str">
        <f t="shared" si="8"/>
        <v>popneed_simple_clothing = 7</v>
      </c>
      <c r="AA21" t="str">
        <f t="shared" si="9"/>
        <v>popneed_standard_clothing = 18</v>
      </c>
      <c r="AB21" t="str">
        <f t="shared" si="10"/>
        <v/>
      </c>
      <c r="AC21" t="str">
        <f t="shared" si="11"/>
        <v>popneed_household_items = 19</v>
      </c>
      <c r="AD21" t="str">
        <f t="shared" si="12"/>
        <v/>
      </c>
      <c r="AE21" t="str">
        <f t="shared" si="13"/>
        <v>popneed_luxury_drinks = 59</v>
      </c>
      <c r="AF21" t="str">
        <f t="shared" si="14"/>
        <v>popneed_services = 53</v>
      </c>
      <c r="AG21" t="str">
        <f t="shared" si="15"/>
        <v>popneed_free_movement = 30</v>
      </c>
      <c r="AH21" t="str">
        <f t="shared" si="16"/>
        <v>popneed_communication = 6</v>
      </c>
      <c r="AI21" t="str">
        <f t="shared" si="17"/>
        <v>popneed_intoxicants = 103</v>
      </c>
      <c r="AJ21" t="str">
        <f t="shared" si="18"/>
        <v/>
      </c>
      <c r="AK21" t="s">
        <v>9</v>
      </c>
      <c r="AL21" t="s">
        <v>9</v>
      </c>
    </row>
    <row r="22" spans="3:38" x14ac:dyDescent="0.35">
      <c r="C22">
        <v>21</v>
      </c>
      <c r="D22">
        <v>10</v>
      </c>
      <c r="E22">
        <v>0</v>
      </c>
      <c r="F22">
        <v>79</v>
      </c>
      <c r="G22">
        <v>6</v>
      </c>
      <c r="H22">
        <v>38</v>
      </c>
      <c r="I22">
        <v>0</v>
      </c>
      <c r="J22">
        <v>18</v>
      </c>
      <c r="K22">
        <v>0</v>
      </c>
      <c r="L22">
        <v>62</v>
      </c>
      <c r="M22">
        <v>67</v>
      </c>
      <c r="N22">
        <v>31</v>
      </c>
      <c r="O22">
        <v>13</v>
      </c>
      <c r="P22">
        <v>111</v>
      </c>
      <c r="Q22">
        <v>0</v>
      </c>
      <c r="S22" s="2" t="s">
        <v>31</v>
      </c>
      <c r="T22" s="2" t="s">
        <v>109</v>
      </c>
      <c r="U22" s="4">
        <f t="shared" si="4"/>
        <v>0.191</v>
      </c>
      <c r="V22" s="2" t="s">
        <v>8</v>
      </c>
      <c r="W22" t="str">
        <f t="shared" si="5"/>
        <v>popneed_heating = 10</v>
      </c>
      <c r="X22" t="str">
        <f t="shared" si="6"/>
        <v/>
      </c>
      <c r="Y22" t="str">
        <f t="shared" si="7"/>
        <v>popneed_luxury_food = 79</v>
      </c>
      <c r="Z22" t="str">
        <f t="shared" si="8"/>
        <v>popneed_simple_clothing = 6</v>
      </c>
      <c r="AA22" t="str">
        <f t="shared" si="9"/>
        <v>popneed_standard_clothing = 38</v>
      </c>
      <c r="AB22" t="str">
        <f t="shared" si="10"/>
        <v/>
      </c>
      <c r="AC22" t="str">
        <f t="shared" si="11"/>
        <v>popneed_household_items = 18</v>
      </c>
      <c r="AD22" t="str">
        <f t="shared" si="12"/>
        <v/>
      </c>
      <c r="AE22" t="str">
        <f t="shared" si="13"/>
        <v>popneed_luxury_drinks = 62</v>
      </c>
      <c r="AF22" t="str">
        <f t="shared" si="14"/>
        <v>popneed_services = 67</v>
      </c>
      <c r="AG22" t="str">
        <f t="shared" si="15"/>
        <v>popneed_free_movement = 31</v>
      </c>
      <c r="AH22" t="str">
        <f t="shared" si="16"/>
        <v>popneed_communication = 13</v>
      </c>
      <c r="AI22" t="str">
        <f t="shared" si="17"/>
        <v>popneed_intoxicants = 111</v>
      </c>
      <c r="AJ22" t="str">
        <f t="shared" si="18"/>
        <v/>
      </c>
      <c r="AK22" t="s">
        <v>9</v>
      </c>
      <c r="AL22" t="s">
        <v>9</v>
      </c>
    </row>
    <row r="23" spans="3:38" x14ac:dyDescent="0.35">
      <c r="C23">
        <v>22</v>
      </c>
      <c r="D23">
        <v>11</v>
      </c>
      <c r="E23">
        <v>0</v>
      </c>
      <c r="F23">
        <v>85</v>
      </c>
      <c r="G23">
        <v>5</v>
      </c>
      <c r="H23">
        <v>61</v>
      </c>
      <c r="I23">
        <v>0</v>
      </c>
      <c r="J23">
        <v>17</v>
      </c>
      <c r="K23">
        <v>0</v>
      </c>
      <c r="L23">
        <v>66</v>
      </c>
      <c r="M23">
        <v>82</v>
      </c>
      <c r="N23">
        <v>33</v>
      </c>
      <c r="O23">
        <v>21</v>
      </c>
      <c r="P23">
        <v>119</v>
      </c>
      <c r="Q23">
        <v>0</v>
      </c>
      <c r="S23" s="2" t="s">
        <v>32</v>
      </c>
      <c r="T23" s="2" t="s">
        <v>109</v>
      </c>
      <c r="U23" s="4">
        <f t="shared" si="4"/>
        <v>0.21400000000000002</v>
      </c>
      <c r="V23" s="2" t="s">
        <v>8</v>
      </c>
      <c r="W23" t="str">
        <f t="shared" si="5"/>
        <v>popneed_heating = 11</v>
      </c>
      <c r="X23" t="str">
        <f t="shared" si="6"/>
        <v/>
      </c>
      <c r="Y23" t="str">
        <f t="shared" si="7"/>
        <v>popneed_luxury_food = 85</v>
      </c>
      <c r="Z23" t="str">
        <f t="shared" si="8"/>
        <v>popneed_simple_clothing = 5</v>
      </c>
      <c r="AA23" t="str">
        <f t="shared" si="9"/>
        <v>popneed_standard_clothing = 61</v>
      </c>
      <c r="AB23" t="str">
        <f t="shared" si="10"/>
        <v/>
      </c>
      <c r="AC23" t="str">
        <f t="shared" si="11"/>
        <v>popneed_household_items = 17</v>
      </c>
      <c r="AD23" t="str">
        <f t="shared" si="12"/>
        <v/>
      </c>
      <c r="AE23" t="str">
        <f t="shared" si="13"/>
        <v>popneed_luxury_drinks = 66</v>
      </c>
      <c r="AF23" t="str">
        <f t="shared" si="14"/>
        <v>popneed_services = 82</v>
      </c>
      <c r="AG23" t="str">
        <f t="shared" si="15"/>
        <v>popneed_free_movement = 33</v>
      </c>
      <c r="AH23" t="str">
        <f t="shared" si="16"/>
        <v>popneed_communication = 21</v>
      </c>
      <c r="AI23" t="str">
        <f t="shared" si="17"/>
        <v>popneed_intoxicants = 119</v>
      </c>
      <c r="AJ23" t="str">
        <f t="shared" si="18"/>
        <v/>
      </c>
      <c r="AK23" t="s">
        <v>9</v>
      </c>
      <c r="AL23" t="s">
        <v>9</v>
      </c>
    </row>
    <row r="24" spans="3:38" x14ac:dyDescent="0.35">
      <c r="C24">
        <v>23</v>
      </c>
      <c r="D24">
        <v>12</v>
      </c>
      <c r="E24">
        <v>0</v>
      </c>
      <c r="F24">
        <v>91</v>
      </c>
      <c r="G24">
        <v>4</v>
      </c>
      <c r="H24">
        <v>88</v>
      </c>
      <c r="I24">
        <v>0</v>
      </c>
      <c r="J24">
        <v>16</v>
      </c>
      <c r="K24">
        <v>0</v>
      </c>
      <c r="L24">
        <v>70</v>
      </c>
      <c r="M24">
        <v>99</v>
      </c>
      <c r="N24">
        <v>35</v>
      </c>
      <c r="O24">
        <v>30</v>
      </c>
      <c r="P24">
        <v>128</v>
      </c>
      <c r="Q24">
        <v>0</v>
      </c>
      <c r="S24" s="2" t="s">
        <v>33</v>
      </c>
      <c r="T24" s="2" t="s">
        <v>109</v>
      </c>
      <c r="U24" s="4">
        <f t="shared" si="4"/>
        <v>0.23900000000000002</v>
      </c>
      <c r="V24" s="2" t="s">
        <v>8</v>
      </c>
      <c r="W24" t="str">
        <f t="shared" si="5"/>
        <v>popneed_heating = 12</v>
      </c>
      <c r="X24" t="str">
        <f t="shared" si="6"/>
        <v/>
      </c>
      <c r="Y24" t="str">
        <f t="shared" si="7"/>
        <v>popneed_luxury_food = 91</v>
      </c>
      <c r="Z24" t="str">
        <f t="shared" si="8"/>
        <v>popneed_simple_clothing = 4</v>
      </c>
      <c r="AA24" t="str">
        <f t="shared" si="9"/>
        <v>popneed_standard_clothing = 88</v>
      </c>
      <c r="AB24" t="str">
        <f t="shared" si="10"/>
        <v/>
      </c>
      <c r="AC24" t="str">
        <f t="shared" si="11"/>
        <v>popneed_household_items = 16</v>
      </c>
      <c r="AD24" t="str">
        <f t="shared" si="12"/>
        <v/>
      </c>
      <c r="AE24" t="str">
        <f t="shared" si="13"/>
        <v>popneed_luxury_drinks = 70</v>
      </c>
      <c r="AF24" t="str">
        <f t="shared" si="14"/>
        <v>popneed_services = 99</v>
      </c>
      <c r="AG24" t="str">
        <f t="shared" si="15"/>
        <v>popneed_free_movement = 35</v>
      </c>
      <c r="AH24" t="str">
        <f t="shared" si="16"/>
        <v>popneed_communication = 30</v>
      </c>
      <c r="AI24" t="str">
        <f t="shared" si="17"/>
        <v>popneed_intoxicants = 128</v>
      </c>
      <c r="AJ24" t="str">
        <f t="shared" si="18"/>
        <v/>
      </c>
      <c r="AK24" t="s">
        <v>9</v>
      </c>
      <c r="AL24" t="s">
        <v>9</v>
      </c>
    </row>
    <row r="25" spans="3:38" x14ac:dyDescent="0.35">
      <c r="C25">
        <v>24</v>
      </c>
      <c r="D25">
        <v>12</v>
      </c>
      <c r="E25">
        <v>0</v>
      </c>
      <c r="F25">
        <v>99</v>
      </c>
      <c r="G25">
        <v>2</v>
      </c>
      <c r="H25">
        <v>118</v>
      </c>
      <c r="I25">
        <v>0</v>
      </c>
      <c r="J25">
        <v>15</v>
      </c>
      <c r="K25">
        <v>0</v>
      </c>
      <c r="L25">
        <v>74</v>
      </c>
      <c r="M25">
        <v>118</v>
      </c>
      <c r="N25">
        <v>37</v>
      </c>
      <c r="O25">
        <v>40</v>
      </c>
      <c r="P25">
        <v>138</v>
      </c>
      <c r="Q25">
        <v>0</v>
      </c>
      <c r="S25" s="2" t="s">
        <v>34</v>
      </c>
      <c r="T25" s="2" t="s">
        <v>109</v>
      </c>
      <c r="U25" s="4">
        <f t="shared" si="4"/>
        <v>0.26600000000000001</v>
      </c>
      <c r="V25" s="2" t="s">
        <v>8</v>
      </c>
      <c r="W25" t="str">
        <f t="shared" si="5"/>
        <v>popneed_heating = 12</v>
      </c>
      <c r="X25" t="str">
        <f t="shared" si="6"/>
        <v/>
      </c>
      <c r="Y25" t="str">
        <f t="shared" si="7"/>
        <v>popneed_luxury_food = 99</v>
      </c>
      <c r="Z25" t="str">
        <f t="shared" si="8"/>
        <v>popneed_simple_clothing = 2</v>
      </c>
      <c r="AA25" t="str">
        <f t="shared" si="9"/>
        <v>popneed_standard_clothing = 118</v>
      </c>
      <c r="AB25" t="str">
        <f t="shared" si="10"/>
        <v/>
      </c>
      <c r="AC25" t="str">
        <f t="shared" si="11"/>
        <v>popneed_household_items = 15</v>
      </c>
      <c r="AD25" t="str">
        <f t="shared" si="12"/>
        <v/>
      </c>
      <c r="AE25" t="str">
        <f t="shared" si="13"/>
        <v>popneed_luxury_drinks = 74</v>
      </c>
      <c r="AF25" t="str">
        <f t="shared" si="14"/>
        <v>popneed_services = 118</v>
      </c>
      <c r="AG25" t="str">
        <f t="shared" si="15"/>
        <v>popneed_free_movement = 37</v>
      </c>
      <c r="AH25" t="str">
        <f t="shared" si="16"/>
        <v>popneed_communication = 40</v>
      </c>
      <c r="AI25" t="str">
        <f t="shared" si="17"/>
        <v>popneed_intoxicants = 138</v>
      </c>
      <c r="AJ25" t="str">
        <f t="shared" si="18"/>
        <v/>
      </c>
      <c r="AK25" t="s">
        <v>9</v>
      </c>
      <c r="AL25" t="s">
        <v>9</v>
      </c>
    </row>
    <row r="26" spans="3:38" x14ac:dyDescent="0.35">
      <c r="C26">
        <v>25</v>
      </c>
      <c r="D26">
        <v>13</v>
      </c>
      <c r="E26">
        <v>0</v>
      </c>
      <c r="F26">
        <v>107</v>
      </c>
      <c r="G26">
        <v>0</v>
      </c>
      <c r="H26">
        <v>129</v>
      </c>
      <c r="I26">
        <v>0</v>
      </c>
      <c r="J26">
        <v>14</v>
      </c>
      <c r="K26">
        <v>22</v>
      </c>
      <c r="L26">
        <v>80</v>
      </c>
      <c r="M26">
        <v>142</v>
      </c>
      <c r="N26">
        <v>40</v>
      </c>
      <c r="O26">
        <v>52</v>
      </c>
      <c r="P26">
        <v>150</v>
      </c>
      <c r="Q26">
        <v>0</v>
      </c>
      <c r="S26" s="2" t="s">
        <v>35</v>
      </c>
      <c r="T26" s="2" t="s">
        <v>109</v>
      </c>
      <c r="U26" s="4">
        <f t="shared" si="4"/>
        <v>0.30200000000000005</v>
      </c>
      <c r="V26" s="2" t="s">
        <v>8</v>
      </c>
      <c r="W26" t="str">
        <f t="shared" si="5"/>
        <v>popneed_heating = 13</v>
      </c>
      <c r="X26" t="str">
        <f t="shared" si="6"/>
        <v/>
      </c>
      <c r="Y26" t="str">
        <f t="shared" si="7"/>
        <v>popneed_luxury_food = 107</v>
      </c>
      <c r="Z26" t="str">
        <f t="shared" si="8"/>
        <v/>
      </c>
      <c r="AA26" t="str">
        <f t="shared" si="9"/>
        <v>popneed_standard_clothing = 129</v>
      </c>
      <c r="AB26" t="str">
        <f t="shared" si="10"/>
        <v/>
      </c>
      <c r="AC26" t="str">
        <f t="shared" si="11"/>
        <v>popneed_household_items = 14</v>
      </c>
      <c r="AD26" t="str">
        <f t="shared" si="12"/>
        <v>popneed_luxury_items = 22</v>
      </c>
      <c r="AE26" t="str">
        <f t="shared" si="13"/>
        <v>popneed_luxury_drinks = 80</v>
      </c>
      <c r="AF26" t="str">
        <f t="shared" si="14"/>
        <v>popneed_services = 142</v>
      </c>
      <c r="AG26" t="str">
        <f t="shared" si="15"/>
        <v>popneed_free_movement = 40</v>
      </c>
      <c r="AH26" t="str">
        <f t="shared" si="16"/>
        <v>popneed_communication = 52</v>
      </c>
      <c r="AI26" t="str">
        <f t="shared" si="17"/>
        <v>popneed_intoxicants = 150</v>
      </c>
      <c r="AJ26" t="str">
        <f t="shared" si="18"/>
        <v/>
      </c>
      <c r="AK26" t="s">
        <v>9</v>
      </c>
      <c r="AL26" t="s">
        <v>9</v>
      </c>
    </row>
    <row r="27" spans="3:38" x14ac:dyDescent="0.35">
      <c r="C27">
        <v>26</v>
      </c>
      <c r="D27">
        <v>14</v>
      </c>
      <c r="E27">
        <v>0</v>
      </c>
      <c r="F27">
        <v>117</v>
      </c>
      <c r="G27">
        <v>0</v>
      </c>
      <c r="H27">
        <v>140</v>
      </c>
      <c r="I27">
        <v>0</v>
      </c>
      <c r="J27">
        <v>12</v>
      </c>
      <c r="K27">
        <v>47</v>
      </c>
      <c r="L27">
        <v>86</v>
      </c>
      <c r="M27">
        <v>168</v>
      </c>
      <c r="N27">
        <v>43</v>
      </c>
      <c r="O27">
        <v>66</v>
      </c>
      <c r="P27">
        <v>163</v>
      </c>
      <c r="Q27">
        <v>0</v>
      </c>
      <c r="S27" s="2" t="s">
        <v>36</v>
      </c>
      <c r="T27" s="2" t="s">
        <v>109</v>
      </c>
      <c r="U27" s="4">
        <f t="shared" si="4"/>
        <v>0.34</v>
      </c>
      <c r="V27" s="2" t="s">
        <v>8</v>
      </c>
      <c r="W27" t="str">
        <f t="shared" si="5"/>
        <v>popneed_heating = 14</v>
      </c>
      <c r="X27" t="str">
        <f t="shared" si="6"/>
        <v/>
      </c>
      <c r="Y27" t="str">
        <f t="shared" si="7"/>
        <v>popneed_luxury_food = 117</v>
      </c>
      <c r="Z27" t="str">
        <f t="shared" si="8"/>
        <v/>
      </c>
      <c r="AA27" t="str">
        <f t="shared" si="9"/>
        <v>popneed_standard_clothing = 140</v>
      </c>
      <c r="AB27" t="str">
        <f t="shared" si="10"/>
        <v/>
      </c>
      <c r="AC27" t="str">
        <f t="shared" si="11"/>
        <v>popneed_household_items = 12</v>
      </c>
      <c r="AD27" t="str">
        <f t="shared" si="12"/>
        <v>popneed_luxury_items = 47</v>
      </c>
      <c r="AE27" t="str">
        <f t="shared" si="13"/>
        <v>popneed_luxury_drinks = 86</v>
      </c>
      <c r="AF27" t="str">
        <f t="shared" si="14"/>
        <v>popneed_services = 168</v>
      </c>
      <c r="AG27" t="str">
        <f t="shared" si="15"/>
        <v>popneed_free_movement = 43</v>
      </c>
      <c r="AH27" t="str">
        <f t="shared" si="16"/>
        <v>popneed_communication = 66</v>
      </c>
      <c r="AI27" t="str">
        <f t="shared" si="17"/>
        <v>popneed_intoxicants = 163</v>
      </c>
      <c r="AJ27" t="str">
        <f t="shared" si="18"/>
        <v/>
      </c>
      <c r="AK27" t="s">
        <v>9</v>
      </c>
      <c r="AL27" t="s">
        <v>9</v>
      </c>
    </row>
    <row r="28" spans="3:38" x14ac:dyDescent="0.35">
      <c r="C28">
        <v>27</v>
      </c>
      <c r="D28">
        <v>15</v>
      </c>
      <c r="E28">
        <v>0</v>
      </c>
      <c r="F28">
        <v>127</v>
      </c>
      <c r="G28">
        <v>0</v>
      </c>
      <c r="H28">
        <v>153</v>
      </c>
      <c r="I28">
        <v>0</v>
      </c>
      <c r="J28">
        <v>10</v>
      </c>
      <c r="K28">
        <v>77</v>
      </c>
      <c r="L28">
        <v>92</v>
      </c>
      <c r="M28">
        <v>198</v>
      </c>
      <c r="N28">
        <v>46</v>
      </c>
      <c r="O28">
        <v>82</v>
      </c>
      <c r="P28">
        <v>178</v>
      </c>
      <c r="Q28">
        <v>0</v>
      </c>
      <c r="S28" s="2" t="s">
        <v>37</v>
      </c>
      <c r="T28" s="2" t="s">
        <v>109</v>
      </c>
      <c r="U28" s="4">
        <f t="shared" si="4"/>
        <v>0.38200000000000001</v>
      </c>
      <c r="V28" s="2" t="s">
        <v>8</v>
      </c>
      <c r="W28" t="str">
        <f t="shared" si="5"/>
        <v>popneed_heating = 15</v>
      </c>
      <c r="X28" t="str">
        <f t="shared" si="6"/>
        <v/>
      </c>
      <c r="Y28" t="str">
        <f t="shared" si="7"/>
        <v>popneed_luxury_food = 127</v>
      </c>
      <c r="Z28" t="str">
        <f t="shared" si="8"/>
        <v/>
      </c>
      <c r="AA28" t="str">
        <f t="shared" si="9"/>
        <v>popneed_standard_clothing = 153</v>
      </c>
      <c r="AB28" t="str">
        <f t="shared" si="10"/>
        <v/>
      </c>
      <c r="AC28" t="str">
        <f t="shared" si="11"/>
        <v>popneed_household_items = 10</v>
      </c>
      <c r="AD28" t="str">
        <f t="shared" si="12"/>
        <v>popneed_luxury_items = 77</v>
      </c>
      <c r="AE28" t="str">
        <f t="shared" si="13"/>
        <v>popneed_luxury_drinks = 92</v>
      </c>
      <c r="AF28" t="str">
        <f t="shared" si="14"/>
        <v>popneed_services = 198</v>
      </c>
      <c r="AG28" t="str">
        <f t="shared" si="15"/>
        <v>popneed_free_movement = 46</v>
      </c>
      <c r="AH28" t="str">
        <f t="shared" si="16"/>
        <v>popneed_communication = 82</v>
      </c>
      <c r="AI28" t="str">
        <f t="shared" si="17"/>
        <v>popneed_intoxicants = 178</v>
      </c>
      <c r="AJ28" t="str">
        <f t="shared" si="18"/>
        <v/>
      </c>
      <c r="AK28" t="s">
        <v>9</v>
      </c>
      <c r="AL28" t="s">
        <v>9</v>
      </c>
    </row>
    <row r="29" spans="3:38" x14ac:dyDescent="0.35">
      <c r="C29">
        <v>28</v>
      </c>
      <c r="D29">
        <v>16</v>
      </c>
      <c r="E29">
        <v>0</v>
      </c>
      <c r="F29">
        <v>139</v>
      </c>
      <c r="G29">
        <v>0</v>
      </c>
      <c r="H29">
        <v>167</v>
      </c>
      <c r="I29">
        <v>0</v>
      </c>
      <c r="J29">
        <v>7</v>
      </c>
      <c r="K29">
        <v>111</v>
      </c>
      <c r="L29">
        <v>99</v>
      </c>
      <c r="M29">
        <v>233</v>
      </c>
      <c r="N29">
        <v>50</v>
      </c>
      <c r="O29">
        <v>100</v>
      </c>
      <c r="P29">
        <v>194</v>
      </c>
      <c r="Q29">
        <v>0</v>
      </c>
      <c r="S29" s="2" t="s">
        <v>38</v>
      </c>
      <c r="T29" s="2" t="s">
        <v>109</v>
      </c>
      <c r="U29" s="4">
        <f t="shared" si="4"/>
        <v>0.43100000000000005</v>
      </c>
      <c r="V29" s="2" t="s">
        <v>8</v>
      </c>
      <c r="W29" t="str">
        <f t="shared" si="5"/>
        <v>popneed_heating = 16</v>
      </c>
      <c r="X29" t="str">
        <f t="shared" si="6"/>
        <v/>
      </c>
      <c r="Y29" t="str">
        <f t="shared" si="7"/>
        <v>popneed_luxury_food = 139</v>
      </c>
      <c r="Z29" t="str">
        <f t="shared" si="8"/>
        <v/>
      </c>
      <c r="AA29" t="str">
        <f t="shared" si="9"/>
        <v>popneed_standard_clothing = 167</v>
      </c>
      <c r="AB29" t="str">
        <f t="shared" si="10"/>
        <v/>
      </c>
      <c r="AC29" t="str">
        <f t="shared" si="11"/>
        <v>popneed_household_items = 7</v>
      </c>
      <c r="AD29" t="str">
        <f t="shared" si="12"/>
        <v>popneed_luxury_items = 111</v>
      </c>
      <c r="AE29" t="str">
        <f t="shared" si="13"/>
        <v>popneed_luxury_drinks = 99</v>
      </c>
      <c r="AF29" t="str">
        <f t="shared" si="14"/>
        <v>popneed_services = 233</v>
      </c>
      <c r="AG29" t="str">
        <f t="shared" si="15"/>
        <v>popneed_free_movement = 50</v>
      </c>
      <c r="AH29" t="str">
        <f t="shared" si="16"/>
        <v>popneed_communication = 100</v>
      </c>
      <c r="AI29" t="str">
        <f t="shared" si="17"/>
        <v>popneed_intoxicants = 194</v>
      </c>
      <c r="AJ29" t="str">
        <f t="shared" si="18"/>
        <v/>
      </c>
      <c r="AK29" t="s">
        <v>9</v>
      </c>
      <c r="AL29" t="s">
        <v>9</v>
      </c>
    </row>
    <row r="30" spans="3:38" x14ac:dyDescent="0.35">
      <c r="C30">
        <v>29</v>
      </c>
      <c r="D30">
        <v>18</v>
      </c>
      <c r="E30">
        <v>0</v>
      </c>
      <c r="F30">
        <v>152</v>
      </c>
      <c r="G30">
        <v>0</v>
      </c>
      <c r="H30">
        <v>182</v>
      </c>
      <c r="I30">
        <v>0</v>
      </c>
      <c r="J30">
        <v>4</v>
      </c>
      <c r="K30">
        <v>152</v>
      </c>
      <c r="L30">
        <v>107</v>
      </c>
      <c r="M30">
        <v>273</v>
      </c>
      <c r="N30">
        <v>54</v>
      </c>
      <c r="O30">
        <v>122</v>
      </c>
      <c r="P30">
        <v>213</v>
      </c>
      <c r="Q30">
        <v>0</v>
      </c>
      <c r="S30" s="2" t="s">
        <v>39</v>
      </c>
      <c r="T30" s="2" t="s">
        <v>109</v>
      </c>
      <c r="U30" s="4">
        <f t="shared" si="4"/>
        <v>0.48699999999999999</v>
      </c>
      <c r="V30" s="2" t="s">
        <v>8</v>
      </c>
      <c r="W30" t="str">
        <f t="shared" si="5"/>
        <v>popneed_heating = 18</v>
      </c>
      <c r="X30" t="str">
        <f t="shared" si="6"/>
        <v/>
      </c>
      <c r="Y30" t="str">
        <f t="shared" si="7"/>
        <v>popneed_luxury_food = 152</v>
      </c>
      <c r="Z30" t="str">
        <f t="shared" si="8"/>
        <v/>
      </c>
      <c r="AA30" t="str">
        <f t="shared" si="9"/>
        <v>popneed_standard_clothing = 182</v>
      </c>
      <c r="AB30" t="str">
        <f t="shared" si="10"/>
        <v/>
      </c>
      <c r="AC30" t="str">
        <f t="shared" si="11"/>
        <v>popneed_household_items = 4</v>
      </c>
      <c r="AD30" t="str">
        <f t="shared" si="12"/>
        <v>popneed_luxury_items = 152</v>
      </c>
      <c r="AE30" t="str">
        <f t="shared" si="13"/>
        <v>popneed_luxury_drinks = 107</v>
      </c>
      <c r="AF30" t="str">
        <f t="shared" si="14"/>
        <v>popneed_services = 273</v>
      </c>
      <c r="AG30" t="str">
        <f t="shared" si="15"/>
        <v>popneed_free_movement = 54</v>
      </c>
      <c r="AH30" t="str">
        <f t="shared" si="16"/>
        <v>popneed_communication = 122</v>
      </c>
      <c r="AI30" t="str">
        <f t="shared" si="17"/>
        <v>popneed_intoxicants = 213</v>
      </c>
      <c r="AJ30" t="str">
        <f t="shared" si="18"/>
        <v/>
      </c>
      <c r="AK30" t="s">
        <v>9</v>
      </c>
      <c r="AL30" t="s">
        <v>9</v>
      </c>
    </row>
    <row r="31" spans="3:38" x14ac:dyDescent="0.35">
      <c r="C31">
        <v>30</v>
      </c>
      <c r="D31">
        <v>19</v>
      </c>
      <c r="E31">
        <v>0</v>
      </c>
      <c r="F31">
        <v>167</v>
      </c>
      <c r="G31">
        <v>0</v>
      </c>
      <c r="H31">
        <v>200</v>
      </c>
      <c r="I31">
        <v>0</v>
      </c>
      <c r="J31">
        <v>0</v>
      </c>
      <c r="K31">
        <v>167</v>
      </c>
      <c r="L31">
        <v>115</v>
      </c>
      <c r="M31">
        <v>319</v>
      </c>
      <c r="N31">
        <v>58</v>
      </c>
      <c r="O31">
        <v>131</v>
      </c>
      <c r="P31">
        <v>233</v>
      </c>
      <c r="Q31">
        <v>48</v>
      </c>
      <c r="S31" s="2" t="s">
        <v>40</v>
      </c>
      <c r="T31" s="2" t="s">
        <v>109</v>
      </c>
      <c r="U31" s="4">
        <f t="shared" si="4"/>
        <v>0.69300000000000006</v>
      </c>
      <c r="V31" s="2" t="s">
        <v>8</v>
      </c>
      <c r="W31" t="str">
        <f t="shared" si="5"/>
        <v>popneed_heating = 19</v>
      </c>
      <c r="X31" t="str">
        <f t="shared" si="6"/>
        <v/>
      </c>
      <c r="Y31" t="str">
        <f t="shared" si="7"/>
        <v>popneed_luxury_food = 167</v>
      </c>
      <c r="Z31" t="str">
        <f t="shared" si="8"/>
        <v/>
      </c>
      <c r="AA31" t="str">
        <f t="shared" si="9"/>
        <v>popneed_standard_clothing = 200</v>
      </c>
      <c r="AB31" t="str">
        <f t="shared" si="10"/>
        <v/>
      </c>
      <c r="AC31" t="str">
        <f t="shared" si="11"/>
        <v/>
      </c>
      <c r="AD31" t="str">
        <f t="shared" si="12"/>
        <v>popneed_luxury_items = 167</v>
      </c>
      <c r="AE31" t="str">
        <f t="shared" si="13"/>
        <v>popneed_luxury_drinks = 115</v>
      </c>
      <c r="AF31" t="str">
        <f t="shared" si="14"/>
        <v>popneed_services = 319</v>
      </c>
      <c r="AG31" t="str">
        <f t="shared" si="15"/>
        <v>popneed_free_movement = 58</v>
      </c>
      <c r="AH31" t="str">
        <f t="shared" si="16"/>
        <v>popneed_communication = 131</v>
      </c>
      <c r="AI31" t="str">
        <f t="shared" si="17"/>
        <v>popneed_intoxicants = 233</v>
      </c>
      <c r="AJ31" t="str">
        <f t="shared" si="18"/>
        <v>popneed_art = 48</v>
      </c>
      <c r="AK31" t="s">
        <v>9</v>
      </c>
      <c r="AL31" t="s">
        <v>9</v>
      </c>
    </row>
    <row r="32" spans="3:38" x14ac:dyDescent="0.35">
      <c r="C32">
        <v>31</v>
      </c>
      <c r="D32">
        <v>21</v>
      </c>
      <c r="E32">
        <v>0</v>
      </c>
      <c r="F32">
        <v>182</v>
      </c>
      <c r="G32">
        <v>0</v>
      </c>
      <c r="H32">
        <v>219</v>
      </c>
      <c r="I32">
        <v>0</v>
      </c>
      <c r="J32">
        <v>0</v>
      </c>
      <c r="K32">
        <v>182</v>
      </c>
      <c r="L32">
        <v>124</v>
      </c>
      <c r="M32">
        <v>371</v>
      </c>
      <c r="N32">
        <v>62</v>
      </c>
      <c r="O32">
        <v>142</v>
      </c>
      <c r="P32">
        <v>255</v>
      </c>
      <c r="Q32">
        <v>104</v>
      </c>
      <c r="S32" s="2" t="s">
        <v>41</v>
      </c>
      <c r="T32" s="2" t="s">
        <v>109</v>
      </c>
      <c r="U32" s="4">
        <f t="shared" si="4"/>
        <v>0.93100000000000005</v>
      </c>
      <c r="V32" s="2" t="s">
        <v>8</v>
      </c>
      <c r="W32" t="str">
        <f t="shared" si="5"/>
        <v>popneed_heating = 21</v>
      </c>
      <c r="X32" t="str">
        <f t="shared" si="6"/>
        <v/>
      </c>
      <c r="Y32" t="str">
        <f t="shared" si="7"/>
        <v>popneed_luxury_food = 182</v>
      </c>
      <c r="Z32" t="str">
        <f t="shared" si="8"/>
        <v/>
      </c>
      <c r="AA32" t="str">
        <f t="shared" si="9"/>
        <v>popneed_standard_clothing = 219</v>
      </c>
      <c r="AB32" t="str">
        <f t="shared" si="10"/>
        <v/>
      </c>
      <c r="AC32" t="str">
        <f t="shared" si="11"/>
        <v/>
      </c>
      <c r="AD32" t="str">
        <f t="shared" si="12"/>
        <v>popneed_luxury_items = 182</v>
      </c>
      <c r="AE32" t="str">
        <f t="shared" si="13"/>
        <v>popneed_luxury_drinks = 124</v>
      </c>
      <c r="AF32" t="str">
        <f t="shared" si="14"/>
        <v>popneed_services = 371</v>
      </c>
      <c r="AG32" t="str">
        <f t="shared" si="15"/>
        <v>popneed_free_movement = 62</v>
      </c>
      <c r="AH32" t="str">
        <f t="shared" si="16"/>
        <v>popneed_communication = 142</v>
      </c>
      <c r="AI32" t="str">
        <f t="shared" si="17"/>
        <v>popneed_intoxicants = 255</v>
      </c>
      <c r="AJ32" t="str">
        <f t="shared" si="18"/>
        <v>popneed_art = 104</v>
      </c>
      <c r="AK32" t="s">
        <v>9</v>
      </c>
      <c r="AL32" t="s">
        <v>9</v>
      </c>
    </row>
    <row r="33" spans="3:38" x14ac:dyDescent="0.35">
      <c r="C33">
        <v>32</v>
      </c>
      <c r="D33">
        <v>22</v>
      </c>
      <c r="E33">
        <v>0</v>
      </c>
      <c r="F33">
        <v>200</v>
      </c>
      <c r="G33">
        <v>0</v>
      </c>
      <c r="H33">
        <v>240</v>
      </c>
      <c r="I33">
        <v>0</v>
      </c>
      <c r="J33">
        <v>0</v>
      </c>
      <c r="K33">
        <v>200</v>
      </c>
      <c r="L33">
        <v>134</v>
      </c>
      <c r="M33">
        <v>431</v>
      </c>
      <c r="N33">
        <v>67</v>
      </c>
      <c r="O33">
        <v>153</v>
      </c>
      <c r="P33">
        <v>279</v>
      </c>
      <c r="Q33">
        <v>171</v>
      </c>
      <c r="S33" s="2" t="s">
        <v>42</v>
      </c>
      <c r="T33" s="2" t="s">
        <v>109</v>
      </c>
      <c r="U33" s="4">
        <f t="shared" si="4"/>
        <v>1.2120000000000002</v>
      </c>
      <c r="V33" s="2" t="s">
        <v>8</v>
      </c>
      <c r="W33" t="str">
        <f t="shared" si="5"/>
        <v>popneed_heating = 22</v>
      </c>
      <c r="X33" t="str">
        <f t="shared" si="6"/>
        <v/>
      </c>
      <c r="Y33" t="str">
        <f t="shared" si="7"/>
        <v>popneed_luxury_food = 200</v>
      </c>
      <c r="Z33" t="str">
        <f t="shared" si="8"/>
        <v/>
      </c>
      <c r="AA33" t="str">
        <f t="shared" si="9"/>
        <v>popneed_standard_clothing = 240</v>
      </c>
      <c r="AB33" t="str">
        <f t="shared" si="10"/>
        <v/>
      </c>
      <c r="AC33" t="str">
        <f t="shared" si="11"/>
        <v/>
      </c>
      <c r="AD33" t="str">
        <f t="shared" si="12"/>
        <v>popneed_luxury_items = 200</v>
      </c>
      <c r="AE33" t="str">
        <f t="shared" si="13"/>
        <v>popneed_luxury_drinks = 134</v>
      </c>
      <c r="AF33" t="str">
        <f t="shared" si="14"/>
        <v>popneed_services = 431</v>
      </c>
      <c r="AG33" t="str">
        <f t="shared" si="15"/>
        <v>popneed_free_movement = 67</v>
      </c>
      <c r="AH33" t="str">
        <f t="shared" si="16"/>
        <v>popneed_communication = 153</v>
      </c>
      <c r="AI33" t="str">
        <f t="shared" si="17"/>
        <v>popneed_intoxicants = 279</v>
      </c>
      <c r="AJ33" t="str">
        <f t="shared" si="18"/>
        <v>popneed_art = 171</v>
      </c>
      <c r="AK33" t="s">
        <v>9</v>
      </c>
      <c r="AL33" t="s">
        <v>9</v>
      </c>
    </row>
    <row r="34" spans="3:38" x14ac:dyDescent="0.35">
      <c r="C34">
        <v>33</v>
      </c>
      <c r="D34">
        <v>24</v>
      </c>
      <c r="E34">
        <v>0</v>
      </c>
      <c r="F34">
        <v>219</v>
      </c>
      <c r="G34">
        <v>0</v>
      </c>
      <c r="H34">
        <v>263</v>
      </c>
      <c r="I34">
        <v>0</v>
      </c>
      <c r="J34">
        <v>0</v>
      </c>
      <c r="K34">
        <v>219</v>
      </c>
      <c r="L34">
        <v>145</v>
      </c>
      <c r="M34">
        <v>499</v>
      </c>
      <c r="N34">
        <v>73</v>
      </c>
      <c r="O34">
        <v>166</v>
      </c>
      <c r="P34">
        <v>307</v>
      </c>
      <c r="Q34">
        <v>250</v>
      </c>
      <c r="S34" s="2" t="s">
        <v>43</v>
      </c>
      <c r="T34" s="2" t="s">
        <v>109</v>
      </c>
      <c r="U34" s="4">
        <f t="shared" si="4"/>
        <v>1.5389999999999999</v>
      </c>
      <c r="V34" s="2" t="s">
        <v>8</v>
      </c>
      <c r="W34" t="str">
        <f t="shared" si="5"/>
        <v>popneed_heating = 24</v>
      </c>
      <c r="X34" t="str">
        <f t="shared" si="6"/>
        <v/>
      </c>
      <c r="Y34" t="str">
        <f t="shared" si="7"/>
        <v>popneed_luxury_food = 219</v>
      </c>
      <c r="Z34" t="str">
        <f t="shared" si="8"/>
        <v/>
      </c>
      <c r="AA34" t="str">
        <f t="shared" si="9"/>
        <v>popneed_standard_clothing = 263</v>
      </c>
      <c r="AB34" t="str">
        <f t="shared" si="10"/>
        <v/>
      </c>
      <c r="AC34" t="str">
        <f t="shared" si="11"/>
        <v/>
      </c>
      <c r="AD34" t="str">
        <f t="shared" si="12"/>
        <v>popneed_luxury_items = 219</v>
      </c>
      <c r="AE34" t="str">
        <f t="shared" si="13"/>
        <v>popneed_luxury_drinks = 145</v>
      </c>
      <c r="AF34" t="str">
        <f t="shared" si="14"/>
        <v>popneed_services = 499</v>
      </c>
      <c r="AG34" t="str">
        <f t="shared" si="15"/>
        <v>popneed_free_movement = 73</v>
      </c>
      <c r="AH34" t="str">
        <f t="shared" si="16"/>
        <v>popneed_communication = 166</v>
      </c>
      <c r="AI34" t="str">
        <f t="shared" si="17"/>
        <v>popneed_intoxicants = 307</v>
      </c>
      <c r="AJ34" t="str">
        <f t="shared" si="18"/>
        <v>popneed_art = 250</v>
      </c>
      <c r="AK34" t="s">
        <v>9</v>
      </c>
      <c r="AL34" t="s">
        <v>9</v>
      </c>
    </row>
    <row r="35" spans="3:38" x14ac:dyDescent="0.35">
      <c r="C35">
        <v>34</v>
      </c>
      <c r="D35">
        <v>26</v>
      </c>
      <c r="E35">
        <v>0</v>
      </c>
      <c r="F35">
        <v>241</v>
      </c>
      <c r="G35">
        <v>0</v>
      </c>
      <c r="H35">
        <v>289</v>
      </c>
      <c r="I35">
        <v>0</v>
      </c>
      <c r="J35">
        <v>0</v>
      </c>
      <c r="K35">
        <v>241</v>
      </c>
      <c r="L35">
        <v>157</v>
      </c>
      <c r="M35">
        <v>577</v>
      </c>
      <c r="N35">
        <v>79</v>
      </c>
      <c r="O35">
        <v>179</v>
      </c>
      <c r="P35">
        <v>337</v>
      </c>
      <c r="Q35">
        <v>344</v>
      </c>
      <c r="S35" s="2" t="s">
        <v>44</v>
      </c>
      <c r="T35" s="2" t="s">
        <v>109</v>
      </c>
      <c r="U35" s="4">
        <f t="shared" si="4"/>
        <v>1.923</v>
      </c>
      <c r="V35" s="2" t="s">
        <v>8</v>
      </c>
      <c r="W35" t="str">
        <f t="shared" si="5"/>
        <v>popneed_heating = 26</v>
      </c>
      <c r="X35" t="str">
        <f t="shared" si="6"/>
        <v/>
      </c>
      <c r="Y35" t="str">
        <f t="shared" si="7"/>
        <v>popneed_luxury_food = 241</v>
      </c>
      <c r="Z35" t="str">
        <f t="shared" si="8"/>
        <v/>
      </c>
      <c r="AA35" t="str">
        <f t="shared" si="9"/>
        <v>popneed_standard_clothing = 289</v>
      </c>
      <c r="AB35" t="str">
        <f t="shared" si="10"/>
        <v/>
      </c>
      <c r="AC35" t="str">
        <f t="shared" si="11"/>
        <v/>
      </c>
      <c r="AD35" t="str">
        <f t="shared" si="12"/>
        <v>popneed_luxury_items = 241</v>
      </c>
      <c r="AE35" t="str">
        <f t="shared" si="13"/>
        <v>popneed_luxury_drinks = 157</v>
      </c>
      <c r="AF35" t="str">
        <f t="shared" si="14"/>
        <v>popneed_services = 577</v>
      </c>
      <c r="AG35" t="str">
        <f t="shared" si="15"/>
        <v>popneed_free_movement = 79</v>
      </c>
      <c r="AH35" t="str">
        <f t="shared" si="16"/>
        <v>popneed_communication = 179</v>
      </c>
      <c r="AI35" t="str">
        <f t="shared" si="17"/>
        <v>popneed_intoxicants = 337</v>
      </c>
      <c r="AJ35" t="str">
        <f t="shared" si="18"/>
        <v>popneed_art = 344</v>
      </c>
      <c r="AK35" t="s">
        <v>9</v>
      </c>
      <c r="AL35" t="s">
        <v>9</v>
      </c>
    </row>
    <row r="36" spans="3:38" x14ac:dyDescent="0.35">
      <c r="C36">
        <v>35</v>
      </c>
      <c r="D36">
        <v>28</v>
      </c>
      <c r="E36">
        <v>0</v>
      </c>
      <c r="F36">
        <v>265</v>
      </c>
      <c r="G36">
        <v>0</v>
      </c>
      <c r="H36">
        <v>317</v>
      </c>
      <c r="I36">
        <v>0</v>
      </c>
      <c r="J36">
        <v>0</v>
      </c>
      <c r="K36">
        <v>265</v>
      </c>
      <c r="L36">
        <v>170</v>
      </c>
      <c r="M36">
        <v>666</v>
      </c>
      <c r="N36">
        <v>85</v>
      </c>
      <c r="O36">
        <v>194</v>
      </c>
      <c r="P36">
        <v>370</v>
      </c>
      <c r="Q36">
        <v>453</v>
      </c>
      <c r="S36" s="2" t="s">
        <v>45</v>
      </c>
      <c r="T36" s="2" t="s">
        <v>109</v>
      </c>
      <c r="U36" s="4">
        <f t="shared" si="4"/>
        <v>2.3650000000000002</v>
      </c>
      <c r="V36" s="2" t="s">
        <v>8</v>
      </c>
      <c r="W36" t="str">
        <f t="shared" si="5"/>
        <v>popneed_heating = 28</v>
      </c>
      <c r="X36" t="str">
        <f t="shared" si="6"/>
        <v/>
      </c>
      <c r="Y36" t="str">
        <f t="shared" si="7"/>
        <v>popneed_luxury_food = 265</v>
      </c>
      <c r="Z36" t="str">
        <f t="shared" si="8"/>
        <v/>
      </c>
      <c r="AA36" t="str">
        <f t="shared" si="9"/>
        <v>popneed_standard_clothing = 317</v>
      </c>
      <c r="AB36" t="str">
        <f t="shared" si="10"/>
        <v/>
      </c>
      <c r="AC36" t="str">
        <f t="shared" si="11"/>
        <v/>
      </c>
      <c r="AD36" t="str">
        <f t="shared" si="12"/>
        <v>popneed_luxury_items = 265</v>
      </c>
      <c r="AE36" t="str">
        <f t="shared" si="13"/>
        <v>popneed_luxury_drinks = 170</v>
      </c>
      <c r="AF36" t="str">
        <f t="shared" si="14"/>
        <v>popneed_services = 666</v>
      </c>
      <c r="AG36" t="str">
        <f t="shared" si="15"/>
        <v>popneed_free_movement = 85</v>
      </c>
      <c r="AH36" t="str">
        <f t="shared" si="16"/>
        <v>popneed_communication = 194</v>
      </c>
      <c r="AI36" t="str">
        <f t="shared" si="17"/>
        <v>popneed_intoxicants = 370</v>
      </c>
      <c r="AJ36" t="str">
        <f t="shared" si="18"/>
        <v>popneed_art = 453</v>
      </c>
      <c r="AK36" t="s">
        <v>9</v>
      </c>
      <c r="AL36" t="s">
        <v>9</v>
      </c>
    </row>
    <row r="37" spans="3:38" x14ac:dyDescent="0.35">
      <c r="C37">
        <v>36</v>
      </c>
      <c r="D37">
        <v>30</v>
      </c>
      <c r="E37">
        <v>0</v>
      </c>
      <c r="F37">
        <v>291</v>
      </c>
      <c r="G37">
        <v>0</v>
      </c>
      <c r="H37">
        <v>350</v>
      </c>
      <c r="I37">
        <v>0</v>
      </c>
      <c r="J37">
        <v>0</v>
      </c>
      <c r="K37">
        <v>291</v>
      </c>
      <c r="L37">
        <v>184</v>
      </c>
      <c r="M37">
        <v>768</v>
      </c>
      <c r="N37">
        <v>92</v>
      </c>
      <c r="O37">
        <v>210</v>
      </c>
      <c r="P37">
        <v>408</v>
      </c>
      <c r="Q37">
        <v>582</v>
      </c>
      <c r="S37" s="2" t="s">
        <v>46</v>
      </c>
      <c r="T37" s="2" t="s">
        <v>109</v>
      </c>
      <c r="U37" s="4">
        <f t="shared" si="4"/>
        <v>2.8820000000000001</v>
      </c>
      <c r="V37" s="2" t="s">
        <v>8</v>
      </c>
      <c r="W37" t="str">
        <f t="shared" si="5"/>
        <v>popneed_heating = 30</v>
      </c>
      <c r="X37" t="str">
        <f t="shared" si="6"/>
        <v/>
      </c>
      <c r="Y37" t="str">
        <f t="shared" si="7"/>
        <v>popneed_luxury_food = 291</v>
      </c>
      <c r="Z37" t="str">
        <f t="shared" si="8"/>
        <v/>
      </c>
      <c r="AA37" t="str">
        <f t="shared" si="9"/>
        <v>popneed_standard_clothing = 350</v>
      </c>
      <c r="AB37" t="str">
        <f t="shared" si="10"/>
        <v/>
      </c>
      <c r="AC37" t="str">
        <f t="shared" si="11"/>
        <v/>
      </c>
      <c r="AD37" t="str">
        <f t="shared" si="12"/>
        <v>popneed_luxury_items = 291</v>
      </c>
      <c r="AE37" t="str">
        <f t="shared" si="13"/>
        <v>popneed_luxury_drinks = 184</v>
      </c>
      <c r="AF37" t="str">
        <f t="shared" si="14"/>
        <v>popneed_services = 768</v>
      </c>
      <c r="AG37" t="str">
        <f t="shared" si="15"/>
        <v>popneed_free_movement = 92</v>
      </c>
      <c r="AH37" t="str">
        <f t="shared" si="16"/>
        <v>popneed_communication = 210</v>
      </c>
      <c r="AI37" t="str">
        <f t="shared" si="17"/>
        <v>popneed_intoxicants = 408</v>
      </c>
      <c r="AJ37" t="str">
        <f t="shared" si="18"/>
        <v>popneed_art = 582</v>
      </c>
      <c r="AK37" t="s">
        <v>9</v>
      </c>
      <c r="AL37" t="s">
        <v>9</v>
      </c>
    </row>
    <row r="38" spans="3:38" x14ac:dyDescent="0.35">
      <c r="C38">
        <v>37</v>
      </c>
      <c r="D38">
        <v>33</v>
      </c>
      <c r="E38">
        <v>0</v>
      </c>
      <c r="F38">
        <v>321</v>
      </c>
      <c r="G38">
        <v>0</v>
      </c>
      <c r="H38">
        <v>385</v>
      </c>
      <c r="I38">
        <v>0</v>
      </c>
      <c r="J38">
        <v>0</v>
      </c>
      <c r="K38">
        <v>321</v>
      </c>
      <c r="L38">
        <v>200</v>
      </c>
      <c r="M38">
        <v>885</v>
      </c>
      <c r="N38">
        <v>100</v>
      </c>
      <c r="O38">
        <v>228</v>
      </c>
      <c r="P38">
        <v>449</v>
      </c>
      <c r="Q38">
        <v>733</v>
      </c>
      <c r="S38" s="2" t="s">
        <v>47</v>
      </c>
      <c r="T38" s="2" t="s">
        <v>109</v>
      </c>
      <c r="U38" s="4">
        <f t="shared" si="4"/>
        <v>3.484</v>
      </c>
      <c r="V38" s="2" t="s">
        <v>8</v>
      </c>
      <c r="W38" t="str">
        <f t="shared" si="5"/>
        <v>popneed_heating = 33</v>
      </c>
      <c r="X38" t="str">
        <f t="shared" si="6"/>
        <v/>
      </c>
      <c r="Y38" t="str">
        <f t="shared" si="7"/>
        <v>popneed_luxury_food = 321</v>
      </c>
      <c r="Z38" t="str">
        <f t="shared" si="8"/>
        <v/>
      </c>
      <c r="AA38" t="str">
        <f t="shared" si="9"/>
        <v>popneed_standard_clothing = 385</v>
      </c>
      <c r="AB38" t="str">
        <f t="shared" si="10"/>
        <v/>
      </c>
      <c r="AC38" t="str">
        <f t="shared" si="11"/>
        <v/>
      </c>
      <c r="AD38" t="str">
        <f t="shared" si="12"/>
        <v>popneed_luxury_items = 321</v>
      </c>
      <c r="AE38" t="str">
        <f t="shared" si="13"/>
        <v>popneed_luxury_drinks = 200</v>
      </c>
      <c r="AF38" t="str">
        <f t="shared" si="14"/>
        <v>popneed_services = 885</v>
      </c>
      <c r="AG38" t="str">
        <f t="shared" si="15"/>
        <v>popneed_free_movement = 100</v>
      </c>
      <c r="AH38" t="str">
        <f t="shared" si="16"/>
        <v>popneed_communication = 228</v>
      </c>
      <c r="AI38" t="str">
        <f t="shared" si="17"/>
        <v>popneed_intoxicants = 449</v>
      </c>
      <c r="AJ38" t="str">
        <f t="shared" si="18"/>
        <v>popneed_art = 733</v>
      </c>
      <c r="AK38" t="s">
        <v>9</v>
      </c>
      <c r="AL38" t="s">
        <v>9</v>
      </c>
    </row>
    <row r="39" spans="3:38" x14ac:dyDescent="0.35">
      <c r="C39">
        <v>38</v>
      </c>
      <c r="D39">
        <v>36</v>
      </c>
      <c r="E39">
        <v>0</v>
      </c>
      <c r="F39">
        <v>354</v>
      </c>
      <c r="G39">
        <v>0</v>
      </c>
      <c r="H39">
        <v>425</v>
      </c>
      <c r="I39">
        <v>0</v>
      </c>
      <c r="J39">
        <v>0</v>
      </c>
      <c r="K39">
        <v>354</v>
      </c>
      <c r="L39">
        <v>217</v>
      </c>
      <c r="M39">
        <v>1019</v>
      </c>
      <c r="N39">
        <v>109</v>
      </c>
      <c r="O39">
        <v>248</v>
      </c>
      <c r="P39">
        <v>496</v>
      </c>
      <c r="Q39">
        <v>910</v>
      </c>
      <c r="S39" s="2" t="s">
        <v>48</v>
      </c>
      <c r="T39" s="2" t="s">
        <v>109</v>
      </c>
      <c r="U39" s="4">
        <f t="shared" si="4"/>
        <v>4.1829999999999998</v>
      </c>
      <c r="V39" s="2" t="s">
        <v>8</v>
      </c>
      <c r="W39" t="str">
        <f t="shared" si="5"/>
        <v>popneed_heating = 36</v>
      </c>
      <c r="X39" t="str">
        <f t="shared" si="6"/>
        <v/>
      </c>
      <c r="Y39" t="str">
        <f t="shared" si="7"/>
        <v>popneed_luxury_food = 354</v>
      </c>
      <c r="Z39" t="str">
        <f t="shared" si="8"/>
        <v/>
      </c>
      <c r="AA39" t="str">
        <f t="shared" si="9"/>
        <v>popneed_standard_clothing = 425</v>
      </c>
      <c r="AB39" t="str">
        <f t="shared" si="10"/>
        <v/>
      </c>
      <c r="AC39" t="str">
        <f t="shared" si="11"/>
        <v/>
      </c>
      <c r="AD39" t="str">
        <f t="shared" si="12"/>
        <v>popneed_luxury_items = 354</v>
      </c>
      <c r="AE39" t="str">
        <f t="shared" si="13"/>
        <v>popneed_luxury_drinks = 217</v>
      </c>
      <c r="AF39" t="str">
        <f t="shared" si="14"/>
        <v>popneed_services = 1019</v>
      </c>
      <c r="AG39" t="str">
        <f t="shared" si="15"/>
        <v>popneed_free_movement = 109</v>
      </c>
      <c r="AH39" t="str">
        <f t="shared" si="16"/>
        <v>popneed_communication = 248</v>
      </c>
      <c r="AI39" t="str">
        <f t="shared" si="17"/>
        <v>popneed_intoxicants = 496</v>
      </c>
      <c r="AJ39" t="str">
        <f t="shared" si="18"/>
        <v>popneed_art = 910</v>
      </c>
      <c r="AK39" t="s">
        <v>9</v>
      </c>
      <c r="AL39" t="s">
        <v>9</v>
      </c>
    </row>
    <row r="40" spans="3:38" x14ac:dyDescent="0.35">
      <c r="C40">
        <v>39</v>
      </c>
      <c r="D40">
        <v>39</v>
      </c>
      <c r="E40">
        <v>0</v>
      </c>
      <c r="F40">
        <v>391</v>
      </c>
      <c r="G40">
        <v>0</v>
      </c>
      <c r="H40">
        <v>469</v>
      </c>
      <c r="I40">
        <v>0</v>
      </c>
      <c r="J40">
        <v>0</v>
      </c>
      <c r="K40">
        <v>391</v>
      </c>
      <c r="L40">
        <v>236</v>
      </c>
      <c r="M40">
        <v>1173</v>
      </c>
      <c r="N40">
        <v>118</v>
      </c>
      <c r="O40">
        <v>269</v>
      </c>
      <c r="P40">
        <v>547</v>
      </c>
      <c r="Q40">
        <v>1117</v>
      </c>
      <c r="S40" s="2" t="s">
        <v>49</v>
      </c>
      <c r="T40" s="2" t="s">
        <v>109</v>
      </c>
      <c r="U40" s="4">
        <f t="shared" si="4"/>
        <v>4.9960000000000004</v>
      </c>
      <c r="V40" s="2" t="s">
        <v>8</v>
      </c>
      <c r="W40" t="str">
        <f t="shared" si="5"/>
        <v>popneed_heating = 39</v>
      </c>
      <c r="X40" t="str">
        <f t="shared" si="6"/>
        <v/>
      </c>
      <c r="Y40" t="str">
        <f t="shared" si="7"/>
        <v>popneed_luxury_food = 391</v>
      </c>
      <c r="Z40" t="str">
        <f t="shared" si="8"/>
        <v/>
      </c>
      <c r="AA40" t="str">
        <f t="shared" si="9"/>
        <v>popneed_standard_clothing = 469</v>
      </c>
      <c r="AB40" t="str">
        <f t="shared" si="10"/>
        <v/>
      </c>
      <c r="AC40" t="str">
        <f t="shared" si="11"/>
        <v/>
      </c>
      <c r="AD40" t="str">
        <f t="shared" si="12"/>
        <v>popneed_luxury_items = 391</v>
      </c>
      <c r="AE40" t="str">
        <f t="shared" si="13"/>
        <v>popneed_luxury_drinks = 236</v>
      </c>
      <c r="AF40" t="str">
        <f t="shared" si="14"/>
        <v>popneed_services = 1173</v>
      </c>
      <c r="AG40" t="str">
        <f t="shared" si="15"/>
        <v>popneed_free_movement = 118</v>
      </c>
      <c r="AH40" t="str">
        <f t="shared" si="16"/>
        <v>popneed_communication = 269</v>
      </c>
      <c r="AI40" t="str">
        <f t="shared" si="17"/>
        <v>popneed_intoxicants = 547</v>
      </c>
      <c r="AJ40" t="str">
        <f t="shared" si="18"/>
        <v>popneed_art = 1117</v>
      </c>
      <c r="AK40" t="s">
        <v>9</v>
      </c>
      <c r="AL40" t="s">
        <v>9</v>
      </c>
    </row>
    <row r="41" spans="3:38" x14ac:dyDescent="0.35">
      <c r="C41">
        <v>40</v>
      </c>
      <c r="D41">
        <v>42</v>
      </c>
      <c r="E41">
        <v>0</v>
      </c>
      <c r="F41">
        <v>437</v>
      </c>
      <c r="G41">
        <v>0</v>
      </c>
      <c r="H41">
        <v>524</v>
      </c>
      <c r="I41">
        <v>0</v>
      </c>
      <c r="J41">
        <v>0</v>
      </c>
      <c r="K41">
        <v>437</v>
      </c>
      <c r="L41">
        <v>259</v>
      </c>
      <c r="M41">
        <v>1309</v>
      </c>
      <c r="N41">
        <v>130</v>
      </c>
      <c r="O41">
        <v>295</v>
      </c>
      <c r="P41">
        <v>611</v>
      </c>
      <c r="Q41">
        <v>1371</v>
      </c>
      <c r="S41" s="2" t="s">
        <v>10</v>
      </c>
      <c r="T41" s="2" t="s">
        <v>109</v>
      </c>
      <c r="U41" s="4">
        <f t="shared" si="4"/>
        <v>5.94</v>
      </c>
      <c r="V41" s="2" t="s">
        <v>8</v>
      </c>
      <c r="W41" t="str">
        <f t="shared" si="5"/>
        <v>popneed_heating = 42</v>
      </c>
      <c r="X41" t="str">
        <f t="shared" si="6"/>
        <v/>
      </c>
      <c r="Y41" t="str">
        <f t="shared" si="7"/>
        <v>popneed_luxury_food = 437</v>
      </c>
      <c r="Z41" t="str">
        <f t="shared" si="8"/>
        <v/>
      </c>
      <c r="AA41" t="str">
        <f t="shared" si="9"/>
        <v>popneed_standard_clothing = 524</v>
      </c>
      <c r="AB41" t="str">
        <f t="shared" si="10"/>
        <v/>
      </c>
      <c r="AC41" t="str">
        <f t="shared" si="11"/>
        <v/>
      </c>
      <c r="AD41" t="str">
        <f t="shared" si="12"/>
        <v>popneed_luxury_items = 437</v>
      </c>
      <c r="AE41" t="str">
        <f t="shared" si="13"/>
        <v>popneed_luxury_drinks = 259</v>
      </c>
      <c r="AF41" t="str">
        <f t="shared" si="14"/>
        <v>popneed_services = 1309</v>
      </c>
      <c r="AG41" t="str">
        <f t="shared" si="15"/>
        <v>popneed_free_movement = 130</v>
      </c>
      <c r="AH41" t="str">
        <f t="shared" si="16"/>
        <v>popneed_communication = 295</v>
      </c>
      <c r="AI41" t="str">
        <f t="shared" si="17"/>
        <v>popneed_intoxicants = 611</v>
      </c>
      <c r="AJ41" t="str">
        <f t="shared" si="18"/>
        <v>popneed_art = 1371</v>
      </c>
      <c r="AK41" t="s">
        <v>9</v>
      </c>
      <c r="AL41" t="s">
        <v>9</v>
      </c>
    </row>
    <row r="42" spans="3:38" x14ac:dyDescent="0.35">
      <c r="C42">
        <v>41</v>
      </c>
      <c r="D42">
        <v>46</v>
      </c>
      <c r="E42">
        <v>0</v>
      </c>
      <c r="F42">
        <v>487</v>
      </c>
      <c r="G42">
        <v>0</v>
      </c>
      <c r="H42">
        <v>585</v>
      </c>
      <c r="I42">
        <v>0</v>
      </c>
      <c r="J42">
        <v>0</v>
      </c>
      <c r="K42">
        <v>487</v>
      </c>
      <c r="L42">
        <v>284</v>
      </c>
      <c r="M42">
        <v>1461</v>
      </c>
      <c r="N42">
        <v>142</v>
      </c>
      <c r="O42">
        <v>324</v>
      </c>
      <c r="P42">
        <v>682</v>
      </c>
      <c r="Q42">
        <v>1669</v>
      </c>
      <c r="S42" s="2" t="s">
        <v>50</v>
      </c>
      <c r="T42" s="2" t="s">
        <v>109</v>
      </c>
      <c r="U42" s="4">
        <f t="shared" si="4"/>
        <v>7.0359999999999996</v>
      </c>
      <c r="V42" s="2" t="s">
        <v>8</v>
      </c>
      <c r="W42" t="str">
        <f t="shared" si="5"/>
        <v>popneed_heating = 46</v>
      </c>
      <c r="X42" t="str">
        <f t="shared" si="6"/>
        <v/>
      </c>
      <c r="Y42" t="str">
        <f t="shared" si="7"/>
        <v>popneed_luxury_food = 487</v>
      </c>
      <c r="Z42" t="str">
        <f t="shared" si="8"/>
        <v/>
      </c>
      <c r="AA42" t="str">
        <f t="shared" si="9"/>
        <v>popneed_standard_clothing = 585</v>
      </c>
      <c r="AB42" t="str">
        <f t="shared" si="10"/>
        <v/>
      </c>
      <c r="AC42" t="str">
        <f t="shared" si="11"/>
        <v/>
      </c>
      <c r="AD42" t="str">
        <f t="shared" si="12"/>
        <v>popneed_luxury_items = 487</v>
      </c>
      <c r="AE42" t="str">
        <f t="shared" si="13"/>
        <v>popneed_luxury_drinks = 284</v>
      </c>
      <c r="AF42" t="str">
        <f t="shared" si="14"/>
        <v>popneed_services = 1461</v>
      </c>
      <c r="AG42" t="str">
        <f t="shared" si="15"/>
        <v>popneed_free_movement = 142</v>
      </c>
      <c r="AH42" t="str">
        <f t="shared" si="16"/>
        <v>popneed_communication = 324</v>
      </c>
      <c r="AI42" t="str">
        <f t="shared" si="17"/>
        <v>popneed_intoxicants = 682</v>
      </c>
      <c r="AJ42" t="str">
        <f t="shared" si="18"/>
        <v>popneed_art = 1669</v>
      </c>
      <c r="AK42" t="s">
        <v>9</v>
      </c>
      <c r="AL42" t="s">
        <v>9</v>
      </c>
    </row>
    <row r="43" spans="3:38" x14ac:dyDescent="0.35">
      <c r="C43">
        <v>42</v>
      </c>
      <c r="D43">
        <v>51</v>
      </c>
      <c r="E43">
        <v>0</v>
      </c>
      <c r="F43">
        <v>544</v>
      </c>
      <c r="G43">
        <v>0</v>
      </c>
      <c r="H43">
        <v>653</v>
      </c>
      <c r="I43">
        <v>0</v>
      </c>
      <c r="J43">
        <v>0</v>
      </c>
      <c r="K43">
        <v>544</v>
      </c>
      <c r="L43">
        <v>312</v>
      </c>
      <c r="M43">
        <v>1631</v>
      </c>
      <c r="N43">
        <v>156</v>
      </c>
      <c r="O43">
        <v>356</v>
      </c>
      <c r="P43">
        <v>762</v>
      </c>
      <c r="Q43">
        <v>2019</v>
      </c>
      <c r="S43" s="2" t="s">
        <v>51</v>
      </c>
      <c r="T43" s="2" t="s">
        <v>109</v>
      </c>
      <c r="U43" s="4">
        <f t="shared" si="4"/>
        <v>8.3120000000000012</v>
      </c>
      <c r="V43" s="2" t="s">
        <v>8</v>
      </c>
      <c r="W43" t="str">
        <f t="shared" si="5"/>
        <v>popneed_heating = 51</v>
      </c>
      <c r="X43" t="str">
        <f t="shared" si="6"/>
        <v/>
      </c>
      <c r="Y43" t="str">
        <f t="shared" si="7"/>
        <v>popneed_luxury_food = 544</v>
      </c>
      <c r="Z43" t="str">
        <f t="shared" si="8"/>
        <v/>
      </c>
      <c r="AA43" t="str">
        <f t="shared" si="9"/>
        <v>popneed_standard_clothing = 653</v>
      </c>
      <c r="AB43" t="str">
        <f t="shared" si="10"/>
        <v/>
      </c>
      <c r="AC43" t="str">
        <f t="shared" si="11"/>
        <v/>
      </c>
      <c r="AD43" t="str">
        <f t="shared" si="12"/>
        <v>popneed_luxury_items = 544</v>
      </c>
      <c r="AE43" t="str">
        <f t="shared" si="13"/>
        <v>popneed_luxury_drinks = 312</v>
      </c>
      <c r="AF43" t="str">
        <f t="shared" si="14"/>
        <v>popneed_services = 1631</v>
      </c>
      <c r="AG43" t="str">
        <f t="shared" si="15"/>
        <v>popneed_free_movement = 156</v>
      </c>
      <c r="AH43" t="str">
        <f t="shared" si="16"/>
        <v>popneed_communication = 356</v>
      </c>
      <c r="AI43" t="str">
        <f t="shared" si="17"/>
        <v>popneed_intoxicants = 762</v>
      </c>
      <c r="AJ43" t="str">
        <f t="shared" si="18"/>
        <v>popneed_art = 2019</v>
      </c>
      <c r="AK43" t="s">
        <v>9</v>
      </c>
      <c r="AL43" t="s">
        <v>9</v>
      </c>
    </row>
    <row r="44" spans="3:38" x14ac:dyDescent="0.35">
      <c r="C44">
        <v>43</v>
      </c>
      <c r="D44">
        <v>56</v>
      </c>
      <c r="E44">
        <v>0</v>
      </c>
      <c r="F44">
        <v>608</v>
      </c>
      <c r="G44">
        <v>0</v>
      </c>
      <c r="H44">
        <v>729</v>
      </c>
      <c r="I44">
        <v>0</v>
      </c>
      <c r="J44">
        <v>0</v>
      </c>
      <c r="K44">
        <v>608</v>
      </c>
      <c r="L44">
        <v>342</v>
      </c>
      <c r="M44">
        <v>1822</v>
      </c>
      <c r="N44">
        <v>171</v>
      </c>
      <c r="O44">
        <v>390</v>
      </c>
      <c r="P44">
        <v>851</v>
      </c>
      <c r="Q44">
        <v>2429</v>
      </c>
      <c r="S44" s="2" t="s">
        <v>52</v>
      </c>
      <c r="T44" s="2" t="s">
        <v>109</v>
      </c>
      <c r="U44" s="4">
        <f t="shared" si="4"/>
        <v>9.7929999999999993</v>
      </c>
      <c r="V44" s="2" t="s">
        <v>8</v>
      </c>
      <c r="W44" t="str">
        <f t="shared" si="5"/>
        <v>popneed_heating = 56</v>
      </c>
      <c r="X44" t="str">
        <f t="shared" si="6"/>
        <v/>
      </c>
      <c r="Y44" t="str">
        <f t="shared" si="7"/>
        <v>popneed_luxury_food = 608</v>
      </c>
      <c r="Z44" t="str">
        <f t="shared" si="8"/>
        <v/>
      </c>
      <c r="AA44" t="str">
        <f t="shared" si="9"/>
        <v>popneed_standard_clothing = 729</v>
      </c>
      <c r="AB44" t="str">
        <f t="shared" si="10"/>
        <v/>
      </c>
      <c r="AC44" t="str">
        <f t="shared" si="11"/>
        <v/>
      </c>
      <c r="AD44" t="str">
        <f t="shared" si="12"/>
        <v>popneed_luxury_items = 608</v>
      </c>
      <c r="AE44" t="str">
        <f t="shared" si="13"/>
        <v>popneed_luxury_drinks = 342</v>
      </c>
      <c r="AF44" t="str">
        <f t="shared" si="14"/>
        <v>popneed_services = 1822</v>
      </c>
      <c r="AG44" t="str">
        <f t="shared" si="15"/>
        <v>popneed_free_movement = 171</v>
      </c>
      <c r="AH44" t="str">
        <f t="shared" si="16"/>
        <v>popneed_communication = 390</v>
      </c>
      <c r="AI44" t="str">
        <f t="shared" si="17"/>
        <v>popneed_intoxicants = 851</v>
      </c>
      <c r="AJ44" t="str">
        <f t="shared" si="18"/>
        <v>popneed_art = 2429</v>
      </c>
      <c r="AK44" t="s">
        <v>9</v>
      </c>
      <c r="AL44" t="s">
        <v>9</v>
      </c>
    </row>
    <row r="45" spans="3:38" x14ac:dyDescent="0.35">
      <c r="C45">
        <v>44</v>
      </c>
      <c r="D45">
        <v>61</v>
      </c>
      <c r="E45">
        <v>0</v>
      </c>
      <c r="F45">
        <v>679</v>
      </c>
      <c r="G45">
        <v>0</v>
      </c>
      <c r="H45">
        <v>815</v>
      </c>
      <c r="I45">
        <v>0</v>
      </c>
      <c r="J45">
        <v>0</v>
      </c>
      <c r="K45">
        <v>679</v>
      </c>
      <c r="L45">
        <v>376</v>
      </c>
      <c r="M45">
        <v>2036</v>
      </c>
      <c r="N45">
        <v>188</v>
      </c>
      <c r="O45">
        <v>429</v>
      </c>
      <c r="P45">
        <v>950</v>
      </c>
      <c r="Q45">
        <v>2909</v>
      </c>
      <c r="S45" s="2" t="s">
        <v>53</v>
      </c>
      <c r="T45" s="2" t="s">
        <v>109</v>
      </c>
      <c r="U45" s="4">
        <f t="shared" si="4"/>
        <v>11.515000000000001</v>
      </c>
      <c r="V45" s="2" t="s">
        <v>8</v>
      </c>
      <c r="W45" t="str">
        <f t="shared" si="5"/>
        <v>popneed_heating = 61</v>
      </c>
      <c r="X45" t="str">
        <f t="shared" si="6"/>
        <v/>
      </c>
      <c r="Y45" t="str">
        <f t="shared" si="7"/>
        <v>popneed_luxury_food = 679</v>
      </c>
      <c r="Z45" t="str">
        <f t="shared" si="8"/>
        <v/>
      </c>
      <c r="AA45" t="str">
        <f t="shared" si="9"/>
        <v>popneed_standard_clothing = 815</v>
      </c>
      <c r="AB45" t="str">
        <f t="shared" si="10"/>
        <v/>
      </c>
      <c r="AC45" t="str">
        <f t="shared" si="11"/>
        <v/>
      </c>
      <c r="AD45" t="str">
        <f t="shared" si="12"/>
        <v>popneed_luxury_items = 679</v>
      </c>
      <c r="AE45" t="str">
        <f t="shared" si="13"/>
        <v>popneed_luxury_drinks = 376</v>
      </c>
      <c r="AF45" t="str">
        <f t="shared" si="14"/>
        <v>popneed_services = 2036</v>
      </c>
      <c r="AG45" t="str">
        <f t="shared" si="15"/>
        <v>popneed_free_movement = 188</v>
      </c>
      <c r="AH45" t="str">
        <f t="shared" si="16"/>
        <v>popneed_communication = 429</v>
      </c>
      <c r="AI45" t="str">
        <f t="shared" si="17"/>
        <v>popneed_intoxicants = 950</v>
      </c>
      <c r="AJ45" t="str">
        <f t="shared" si="18"/>
        <v>popneed_art = 2909</v>
      </c>
      <c r="AK45" t="s">
        <v>9</v>
      </c>
      <c r="AL45" t="s">
        <v>9</v>
      </c>
    </row>
    <row r="46" spans="3:38" x14ac:dyDescent="0.35">
      <c r="C46">
        <v>45</v>
      </c>
      <c r="D46">
        <v>67</v>
      </c>
      <c r="E46">
        <v>0</v>
      </c>
      <c r="F46">
        <v>759</v>
      </c>
      <c r="G46">
        <v>0</v>
      </c>
      <c r="H46">
        <v>911</v>
      </c>
      <c r="I46">
        <v>0</v>
      </c>
      <c r="J46">
        <v>0</v>
      </c>
      <c r="K46">
        <v>759</v>
      </c>
      <c r="L46">
        <v>413</v>
      </c>
      <c r="M46">
        <v>2276</v>
      </c>
      <c r="N46">
        <v>207</v>
      </c>
      <c r="O46">
        <v>471</v>
      </c>
      <c r="P46">
        <v>1062</v>
      </c>
      <c r="Q46">
        <v>3468</v>
      </c>
      <c r="S46" s="2" t="s">
        <v>54</v>
      </c>
      <c r="T46" s="2" t="s">
        <v>109</v>
      </c>
      <c r="U46" s="4">
        <f t="shared" si="4"/>
        <v>13.506</v>
      </c>
      <c r="V46" s="2" t="s">
        <v>8</v>
      </c>
      <c r="W46" t="str">
        <f t="shared" si="5"/>
        <v>popneed_heating = 67</v>
      </c>
      <c r="X46" t="str">
        <f t="shared" si="6"/>
        <v/>
      </c>
      <c r="Y46" t="str">
        <f t="shared" si="7"/>
        <v>popneed_luxury_food = 759</v>
      </c>
      <c r="Z46" t="str">
        <f t="shared" si="8"/>
        <v/>
      </c>
      <c r="AA46" t="str">
        <f t="shared" si="9"/>
        <v>popneed_standard_clothing = 911</v>
      </c>
      <c r="AB46" t="str">
        <f t="shared" si="10"/>
        <v/>
      </c>
      <c r="AC46" t="str">
        <f t="shared" si="11"/>
        <v/>
      </c>
      <c r="AD46" t="str">
        <f t="shared" si="12"/>
        <v>popneed_luxury_items = 759</v>
      </c>
      <c r="AE46" t="str">
        <f t="shared" si="13"/>
        <v>popneed_luxury_drinks = 413</v>
      </c>
      <c r="AF46" t="str">
        <f t="shared" si="14"/>
        <v>popneed_services = 2276</v>
      </c>
      <c r="AG46" t="str">
        <f t="shared" si="15"/>
        <v>popneed_free_movement = 207</v>
      </c>
      <c r="AH46" t="str">
        <f t="shared" si="16"/>
        <v>popneed_communication = 471</v>
      </c>
      <c r="AI46" t="str">
        <f t="shared" si="17"/>
        <v>popneed_intoxicants = 1062</v>
      </c>
      <c r="AJ46" t="str">
        <f t="shared" si="18"/>
        <v>popneed_art = 3468</v>
      </c>
      <c r="AK46" t="s">
        <v>9</v>
      </c>
      <c r="AL46" t="s">
        <v>9</v>
      </c>
    </row>
    <row r="47" spans="3:38" x14ac:dyDescent="0.35">
      <c r="C47">
        <v>46</v>
      </c>
      <c r="D47">
        <v>74</v>
      </c>
      <c r="E47">
        <v>0</v>
      </c>
      <c r="F47">
        <v>849</v>
      </c>
      <c r="G47">
        <v>0</v>
      </c>
      <c r="H47">
        <v>1018</v>
      </c>
      <c r="I47">
        <v>0</v>
      </c>
      <c r="J47">
        <v>0</v>
      </c>
      <c r="K47">
        <v>849</v>
      </c>
      <c r="L47">
        <v>453</v>
      </c>
      <c r="M47">
        <v>2545</v>
      </c>
      <c r="N47">
        <v>227</v>
      </c>
      <c r="O47">
        <v>517</v>
      </c>
      <c r="P47">
        <v>1188</v>
      </c>
      <c r="Q47">
        <v>4120</v>
      </c>
      <c r="S47" s="2" t="s">
        <v>55</v>
      </c>
      <c r="T47" s="2" t="s">
        <v>109</v>
      </c>
      <c r="U47" s="4">
        <f t="shared" si="4"/>
        <v>15.811</v>
      </c>
      <c r="V47" s="2" t="s">
        <v>8</v>
      </c>
      <c r="W47" t="str">
        <f t="shared" si="5"/>
        <v>popneed_heating = 74</v>
      </c>
      <c r="X47" t="str">
        <f t="shared" si="6"/>
        <v/>
      </c>
      <c r="Y47" t="str">
        <f t="shared" si="7"/>
        <v>popneed_luxury_food = 849</v>
      </c>
      <c r="Z47" t="str">
        <f t="shared" si="8"/>
        <v/>
      </c>
      <c r="AA47" t="str">
        <f t="shared" si="9"/>
        <v>popneed_standard_clothing = 1018</v>
      </c>
      <c r="AB47" t="str">
        <f t="shared" si="10"/>
        <v/>
      </c>
      <c r="AC47" t="str">
        <f t="shared" si="11"/>
        <v/>
      </c>
      <c r="AD47" t="str">
        <f t="shared" si="12"/>
        <v>popneed_luxury_items = 849</v>
      </c>
      <c r="AE47" t="str">
        <f t="shared" si="13"/>
        <v>popneed_luxury_drinks = 453</v>
      </c>
      <c r="AF47" t="str">
        <f t="shared" si="14"/>
        <v>popneed_services = 2545</v>
      </c>
      <c r="AG47" t="str">
        <f t="shared" si="15"/>
        <v>popneed_free_movement = 227</v>
      </c>
      <c r="AH47" t="str">
        <f t="shared" si="16"/>
        <v>popneed_communication = 517</v>
      </c>
      <c r="AI47" t="str">
        <f t="shared" si="17"/>
        <v>popneed_intoxicants = 1188</v>
      </c>
      <c r="AJ47" t="str">
        <f t="shared" si="18"/>
        <v>popneed_art = 4120</v>
      </c>
      <c r="AK47" t="s">
        <v>9</v>
      </c>
      <c r="AL47" t="s">
        <v>9</v>
      </c>
    </row>
    <row r="48" spans="3:38" x14ac:dyDescent="0.35">
      <c r="C48">
        <v>47</v>
      </c>
      <c r="D48">
        <v>81</v>
      </c>
      <c r="E48">
        <v>0</v>
      </c>
      <c r="F48">
        <v>949</v>
      </c>
      <c r="G48">
        <v>0</v>
      </c>
      <c r="H48">
        <v>1139</v>
      </c>
      <c r="I48">
        <v>0</v>
      </c>
      <c r="J48">
        <v>0</v>
      </c>
      <c r="K48">
        <v>949</v>
      </c>
      <c r="L48">
        <v>497</v>
      </c>
      <c r="M48">
        <v>2846</v>
      </c>
      <c r="N48">
        <v>249</v>
      </c>
      <c r="O48">
        <v>567</v>
      </c>
      <c r="P48">
        <v>1329</v>
      </c>
      <c r="Q48">
        <v>4879</v>
      </c>
      <c r="S48" s="2" t="s">
        <v>56</v>
      </c>
      <c r="T48" s="2" t="s">
        <v>109</v>
      </c>
      <c r="U48" s="4">
        <f t="shared" si="4"/>
        <v>18.477</v>
      </c>
      <c r="V48" s="2" t="s">
        <v>8</v>
      </c>
      <c r="W48" t="str">
        <f t="shared" si="5"/>
        <v>popneed_heating = 81</v>
      </c>
      <c r="X48" t="str">
        <f t="shared" si="6"/>
        <v/>
      </c>
      <c r="Y48" t="str">
        <f t="shared" si="7"/>
        <v>popneed_luxury_food = 949</v>
      </c>
      <c r="Z48" t="str">
        <f t="shared" si="8"/>
        <v/>
      </c>
      <c r="AA48" t="str">
        <f t="shared" si="9"/>
        <v>popneed_standard_clothing = 1139</v>
      </c>
      <c r="AB48" t="str">
        <f t="shared" si="10"/>
        <v/>
      </c>
      <c r="AC48" t="str">
        <f t="shared" si="11"/>
        <v/>
      </c>
      <c r="AD48" t="str">
        <f t="shared" si="12"/>
        <v>popneed_luxury_items = 949</v>
      </c>
      <c r="AE48" t="str">
        <f t="shared" si="13"/>
        <v>popneed_luxury_drinks = 497</v>
      </c>
      <c r="AF48" t="str">
        <f t="shared" si="14"/>
        <v>popneed_services = 2846</v>
      </c>
      <c r="AG48" t="str">
        <f t="shared" si="15"/>
        <v>popneed_free_movement = 249</v>
      </c>
      <c r="AH48" t="str">
        <f t="shared" si="16"/>
        <v>popneed_communication = 567</v>
      </c>
      <c r="AI48" t="str">
        <f t="shared" si="17"/>
        <v>popneed_intoxicants = 1329</v>
      </c>
      <c r="AJ48" t="str">
        <f t="shared" si="18"/>
        <v>popneed_art = 4879</v>
      </c>
      <c r="AK48" t="s">
        <v>9</v>
      </c>
      <c r="AL48" t="s">
        <v>9</v>
      </c>
    </row>
    <row r="49" spans="3:38" x14ac:dyDescent="0.35">
      <c r="C49">
        <v>48</v>
      </c>
      <c r="D49">
        <v>89</v>
      </c>
      <c r="E49">
        <v>0</v>
      </c>
      <c r="F49">
        <v>1062</v>
      </c>
      <c r="G49">
        <v>0</v>
      </c>
      <c r="H49">
        <v>1274</v>
      </c>
      <c r="I49">
        <v>0</v>
      </c>
      <c r="J49">
        <v>0</v>
      </c>
      <c r="K49">
        <v>1062</v>
      </c>
      <c r="L49">
        <v>546</v>
      </c>
      <c r="M49">
        <v>3185</v>
      </c>
      <c r="N49">
        <v>273</v>
      </c>
      <c r="O49">
        <v>622</v>
      </c>
      <c r="P49">
        <v>1486</v>
      </c>
      <c r="Q49">
        <v>5762</v>
      </c>
      <c r="S49" s="2" t="s">
        <v>57</v>
      </c>
      <c r="T49" s="2" t="s">
        <v>109</v>
      </c>
      <c r="U49" s="4">
        <f t="shared" si="4"/>
        <v>21.563000000000002</v>
      </c>
      <c r="V49" s="2" t="s">
        <v>8</v>
      </c>
      <c r="W49" t="str">
        <f t="shared" si="5"/>
        <v>popneed_heating = 89</v>
      </c>
      <c r="X49" t="str">
        <f t="shared" si="6"/>
        <v/>
      </c>
      <c r="Y49" t="str">
        <f t="shared" si="7"/>
        <v>popneed_luxury_food = 1062</v>
      </c>
      <c r="Z49" t="str">
        <f t="shared" si="8"/>
        <v/>
      </c>
      <c r="AA49" t="str">
        <f t="shared" si="9"/>
        <v>popneed_standard_clothing = 1274</v>
      </c>
      <c r="AB49" t="str">
        <f t="shared" si="10"/>
        <v/>
      </c>
      <c r="AC49" t="str">
        <f t="shared" si="11"/>
        <v/>
      </c>
      <c r="AD49" t="str">
        <f t="shared" si="12"/>
        <v>popneed_luxury_items = 1062</v>
      </c>
      <c r="AE49" t="str">
        <f t="shared" si="13"/>
        <v>popneed_luxury_drinks = 546</v>
      </c>
      <c r="AF49" t="str">
        <f t="shared" si="14"/>
        <v>popneed_services = 3185</v>
      </c>
      <c r="AG49" t="str">
        <f t="shared" si="15"/>
        <v>popneed_free_movement = 273</v>
      </c>
      <c r="AH49" t="str">
        <f t="shared" si="16"/>
        <v>popneed_communication = 622</v>
      </c>
      <c r="AI49" t="str">
        <f t="shared" si="17"/>
        <v>popneed_intoxicants = 1486</v>
      </c>
      <c r="AJ49" t="str">
        <f t="shared" si="18"/>
        <v>popneed_art = 5762</v>
      </c>
      <c r="AK49" t="s">
        <v>9</v>
      </c>
      <c r="AL49" t="s">
        <v>9</v>
      </c>
    </row>
    <row r="50" spans="3:38" x14ac:dyDescent="0.35">
      <c r="C50">
        <v>49</v>
      </c>
      <c r="D50">
        <v>97</v>
      </c>
      <c r="E50">
        <v>0</v>
      </c>
      <c r="F50">
        <v>1188</v>
      </c>
      <c r="G50">
        <v>0</v>
      </c>
      <c r="H50">
        <v>1426</v>
      </c>
      <c r="I50">
        <v>0</v>
      </c>
      <c r="J50">
        <v>0</v>
      </c>
      <c r="K50">
        <v>1188</v>
      </c>
      <c r="L50">
        <v>599</v>
      </c>
      <c r="M50">
        <v>3564</v>
      </c>
      <c r="N50">
        <v>300</v>
      </c>
      <c r="O50">
        <v>683</v>
      </c>
      <c r="P50">
        <v>1663</v>
      </c>
      <c r="Q50">
        <v>6788</v>
      </c>
      <c r="S50" s="2" t="s">
        <v>58</v>
      </c>
      <c r="T50" s="2" t="s">
        <v>109</v>
      </c>
      <c r="U50" s="4">
        <f t="shared" si="4"/>
        <v>25.126000000000001</v>
      </c>
      <c r="V50" s="2" t="s">
        <v>8</v>
      </c>
      <c r="W50" t="str">
        <f t="shared" si="5"/>
        <v>popneed_heating = 97</v>
      </c>
      <c r="X50" t="str">
        <f t="shared" si="6"/>
        <v/>
      </c>
      <c r="Y50" t="str">
        <f t="shared" si="7"/>
        <v>popneed_luxury_food = 1188</v>
      </c>
      <c r="Z50" t="str">
        <f t="shared" si="8"/>
        <v/>
      </c>
      <c r="AA50" t="str">
        <f t="shared" si="9"/>
        <v>popneed_standard_clothing = 1426</v>
      </c>
      <c r="AB50" t="str">
        <f t="shared" si="10"/>
        <v/>
      </c>
      <c r="AC50" t="str">
        <f t="shared" si="11"/>
        <v/>
      </c>
      <c r="AD50" t="str">
        <f t="shared" si="12"/>
        <v>popneed_luxury_items = 1188</v>
      </c>
      <c r="AE50" t="str">
        <f t="shared" si="13"/>
        <v>popneed_luxury_drinks = 599</v>
      </c>
      <c r="AF50" t="str">
        <f t="shared" si="14"/>
        <v>popneed_services = 3564</v>
      </c>
      <c r="AG50" t="str">
        <f t="shared" si="15"/>
        <v>popneed_free_movement = 300</v>
      </c>
      <c r="AH50" t="str">
        <f t="shared" si="16"/>
        <v>popneed_communication = 683</v>
      </c>
      <c r="AI50" t="str">
        <f t="shared" si="17"/>
        <v>popneed_intoxicants = 1663</v>
      </c>
      <c r="AJ50" t="str">
        <f t="shared" si="18"/>
        <v>popneed_art = 6788</v>
      </c>
      <c r="AK50" t="s">
        <v>9</v>
      </c>
      <c r="AL50" t="s">
        <v>9</v>
      </c>
    </row>
    <row r="51" spans="3:38" x14ac:dyDescent="0.35">
      <c r="C51">
        <v>50</v>
      </c>
      <c r="D51">
        <v>107</v>
      </c>
      <c r="E51">
        <v>0</v>
      </c>
      <c r="F51">
        <v>1330</v>
      </c>
      <c r="G51">
        <v>0</v>
      </c>
      <c r="H51">
        <v>1596</v>
      </c>
      <c r="I51">
        <v>0</v>
      </c>
      <c r="J51">
        <v>0</v>
      </c>
      <c r="K51">
        <v>1330</v>
      </c>
      <c r="L51">
        <v>657</v>
      </c>
      <c r="M51">
        <v>3990</v>
      </c>
      <c r="N51">
        <v>329</v>
      </c>
      <c r="O51">
        <v>750</v>
      </c>
      <c r="P51">
        <v>1862</v>
      </c>
      <c r="Q51">
        <v>7979</v>
      </c>
      <c r="S51" s="2" t="s">
        <v>59</v>
      </c>
      <c r="T51" s="2" t="s">
        <v>109</v>
      </c>
      <c r="U51" s="4">
        <f t="shared" si="4"/>
        <v>29.241</v>
      </c>
      <c r="V51" s="2" t="s">
        <v>8</v>
      </c>
      <c r="W51" t="str">
        <f t="shared" si="5"/>
        <v>popneed_heating = 107</v>
      </c>
      <c r="X51" t="str">
        <f t="shared" si="6"/>
        <v/>
      </c>
      <c r="Y51" t="str">
        <f t="shared" si="7"/>
        <v>popneed_luxury_food = 1330</v>
      </c>
      <c r="Z51" t="str">
        <f t="shared" si="8"/>
        <v/>
      </c>
      <c r="AA51" t="str">
        <f t="shared" si="9"/>
        <v>popneed_standard_clothing = 1596</v>
      </c>
      <c r="AB51" t="str">
        <f t="shared" si="10"/>
        <v/>
      </c>
      <c r="AC51" t="str">
        <f t="shared" si="11"/>
        <v/>
      </c>
      <c r="AD51" t="str">
        <f t="shared" si="12"/>
        <v>popneed_luxury_items = 1330</v>
      </c>
      <c r="AE51" t="str">
        <f t="shared" si="13"/>
        <v>popneed_luxury_drinks = 657</v>
      </c>
      <c r="AF51" t="str">
        <f t="shared" si="14"/>
        <v>popneed_services = 3990</v>
      </c>
      <c r="AG51" t="str">
        <f t="shared" si="15"/>
        <v>popneed_free_movement = 329</v>
      </c>
      <c r="AH51" t="str">
        <f t="shared" si="16"/>
        <v>popneed_communication = 750</v>
      </c>
      <c r="AI51" t="str">
        <f t="shared" si="17"/>
        <v>popneed_intoxicants = 1862</v>
      </c>
      <c r="AJ51" t="str">
        <f t="shared" si="18"/>
        <v>popneed_art = 7979</v>
      </c>
      <c r="AK51" t="s">
        <v>9</v>
      </c>
      <c r="AL51" t="s">
        <v>9</v>
      </c>
    </row>
    <row r="52" spans="3:38" x14ac:dyDescent="0.35">
      <c r="C52">
        <v>51</v>
      </c>
      <c r="D52">
        <v>117</v>
      </c>
      <c r="E52">
        <v>0</v>
      </c>
      <c r="F52">
        <v>1489</v>
      </c>
      <c r="G52">
        <v>0</v>
      </c>
      <c r="H52">
        <v>1787</v>
      </c>
      <c r="I52">
        <v>0</v>
      </c>
      <c r="J52">
        <v>0</v>
      </c>
      <c r="K52">
        <v>1489</v>
      </c>
      <c r="L52">
        <v>721</v>
      </c>
      <c r="M52">
        <v>4467</v>
      </c>
      <c r="N52">
        <v>361</v>
      </c>
      <c r="O52">
        <v>823</v>
      </c>
      <c r="P52">
        <v>2085</v>
      </c>
      <c r="Q52">
        <v>9359</v>
      </c>
      <c r="S52" s="2" t="s">
        <v>60</v>
      </c>
      <c r="T52" s="2" t="s">
        <v>109</v>
      </c>
      <c r="U52" s="4">
        <f t="shared" si="4"/>
        <v>33.986000000000004</v>
      </c>
      <c r="V52" s="2" t="s">
        <v>8</v>
      </c>
      <c r="W52" t="str">
        <f t="shared" si="5"/>
        <v>popneed_heating = 117</v>
      </c>
      <c r="X52" t="str">
        <f t="shared" si="6"/>
        <v/>
      </c>
      <c r="Y52" t="str">
        <f t="shared" si="7"/>
        <v>popneed_luxury_food = 1489</v>
      </c>
      <c r="Z52" t="str">
        <f t="shared" si="8"/>
        <v/>
      </c>
      <c r="AA52" t="str">
        <f t="shared" si="9"/>
        <v>popneed_standard_clothing = 1787</v>
      </c>
      <c r="AB52" t="str">
        <f t="shared" si="10"/>
        <v/>
      </c>
      <c r="AC52" t="str">
        <f t="shared" si="11"/>
        <v/>
      </c>
      <c r="AD52" t="str">
        <f t="shared" si="12"/>
        <v>popneed_luxury_items = 1489</v>
      </c>
      <c r="AE52" t="str">
        <f t="shared" si="13"/>
        <v>popneed_luxury_drinks = 721</v>
      </c>
      <c r="AF52" t="str">
        <f t="shared" si="14"/>
        <v>popneed_services = 4467</v>
      </c>
      <c r="AG52" t="str">
        <f t="shared" si="15"/>
        <v>popneed_free_movement = 361</v>
      </c>
      <c r="AH52" t="str">
        <f t="shared" si="16"/>
        <v>popneed_communication = 823</v>
      </c>
      <c r="AI52" t="str">
        <f t="shared" si="17"/>
        <v>popneed_intoxicants = 2085</v>
      </c>
      <c r="AJ52" t="str">
        <f t="shared" si="18"/>
        <v>popneed_art = 9359</v>
      </c>
      <c r="AK52" t="s">
        <v>9</v>
      </c>
      <c r="AL52" t="s">
        <v>9</v>
      </c>
    </row>
    <row r="53" spans="3:38" x14ac:dyDescent="0.35">
      <c r="C53">
        <v>52</v>
      </c>
      <c r="D53">
        <v>129</v>
      </c>
      <c r="E53">
        <v>0</v>
      </c>
      <c r="F53">
        <v>1668</v>
      </c>
      <c r="G53">
        <v>0</v>
      </c>
      <c r="H53">
        <v>2002</v>
      </c>
      <c r="I53">
        <v>0</v>
      </c>
      <c r="J53">
        <v>0</v>
      </c>
      <c r="K53">
        <v>1668</v>
      </c>
      <c r="L53">
        <v>791</v>
      </c>
      <c r="M53">
        <v>5004</v>
      </c>
      <c r="N53">
        <v>396</v>
      </c>
      <c r="O53">
        <v>902</v>
      </c>
      <c r="P53">
        <v>2335</v>
      </c>
      <c r="Q53">
        <v>10960</v>
      </c>
      <c r="S53" s="2" t="s">
        <v>61</v>
      </c>
      <c r="T53" s="2" t="s">
        <v>109</v>
      </c>
      <c r="U53" s="4">
        <f t="shared" si="4"/>
        <v>39.466000000000001</v>
      </c>
      <c r="V53" s="2" t="s">
        <v>8</v>
      </c>
      <c r="W53" t="str">
        <f t="shared" si="5"/>
        <v>popneed_heating = 129</v>
      </c>
      <c r="X53" t="str">
        <f t="shared" si="6"/>
        <v/>
      </c>
      <c r="Y53" t="str">
        <f t="shared" si="7"/>
        <v>popneed_luxury_food = 1668</v>
      </c>
      <c r="Z53" t="str">
        <f t="shared" si="8"/>
        <v/>
      </c>
      <c r="AA53" t="str">
        <f t="shared" si="9"/>
        <v>popneed_standard_clothing = 2002</v>
      </c>
      <c r="AB53" t="str">
        <f t="shared" si="10"/>
        <v/>
      </c>
      <c r="AC53" t="str">
        <f t="shared" si="11"/>
        <v/>
      </c>
      <c r="AD53" t="str">
        <f t="shared" si="12"/>
        <v>popneed_luxury_items = 1668</v>
      </c>
      <c r="AE53" t="str">
        <f t="shared" si="13"/>
        <v>popneed_luxury_drinks = 791</v>
      </c>
      <c r="AF53" t="str">
        <f t="shared" si="14"/>
        <v>popneed_services = 5004</v>
      </c>
      <c r="AG53" t="str">
        <f t="shared" si="15"/>
        <v>popneed_free_movement = 396</v>
      </c>
      <c r="AH53" t="str">
        <f t="shared" si="16"/>
        <v>popneed_communication = 902</v>
      </c>
      <c r="AI53" t="str">
        <f t="shared" si="17"/>
        <v>popneed_intoxicants = 2335</v>
      </c>
      <c r="AJ53" t="str">
        <f t="shared" si="18"/>
        <v>popneed_art = 10960</v>
      </c>
      <c r="AK53" t="s">
        <v>9</v>
      </c>
      <c r="AL53" t="s">
        <v>9</v>
      </c>
    </row>
    <row r="54" spans="3:38" x14ac:dyDescent="0.35">
      <c r="C54">
        <v>53</v>
      </c>
      <c r="D54">
        <v>141</v>
      </c>
      <c r="E54">
        <v>0</v>
      </c>
      <c r="F54">
        <v>1869</v>
      </c>
      <c r="G54">
        <v>0</v>
      </c>
      <c r="H54">
        <v>2243</v>
      </c>
      <c r="I54">
        <v>0</v>
      </c>
      <c r="J54">
        <v>0</v>
      </c>
      <c r="K54">
        <v>1869</v>
      </c>
      <c r="L54">
        <v>868</v>
      </c>
      <c r="M54">
        <v>5606</v>
      </c>
      <c r="N54">
        <v>434</v>
      </c>
      <c r="O54">
        <v>990</v>
      </c>
      <c r="P54">
        <v>2616</v>
      </c>
      <c r="Q54">
        <v>12812</v>
      </c>
      <c r="S54" s="2" t="s">
        <v>62</v>
      </c>
      <c r="T54" s="2" t="s">
        <v>109</v>
      </c>
      <c r="U54" s="4">
        <f t="shared" si="4"/>
        <v>45.777999999999999</v>
      </c>
      <c r="V54" s="2" t="s">
        <v>8</v>
      </c>
      <c r="W54" t="str">
        <f t="shared" si="5"/>
        <v>popneed_heating = 141</v>
      </c>
      <c r="X54" t="str">
        <f t="shared" si="6"/>
        <v/>
      </c>
      <c r="Y54" t="str">
        <f t="shared" si="7"/>
        <v>popneed_luxury_food = 1869</v>
      </c>
      <c r="Z54" t="str">
        <f t="shared" si="8"/>
        <v/>
      </c>
      <c r="AA54" t="str">
        <f t="shared" si="9"/>
        <v>popneed_standard_clothing = 2243</v>
      </c>
      <c r="AB54" t="str">
        <f t="shared" si="10"/>
        <v/>
      </c>
      <c r="AC54" t="str">
        <f t="shared" si="11"/>
        <v/>
      </c>
      <c r="AD54" t="str">
        <f t="shared" si="12"/>
        <v>popneed_luxury_items = 1869</v>
      </c>
      <c r="AE54" t="str">
        <f t="shared" si="13"/>
        <v>popneed_luxury_drinks = 868</v>
      </c>
      <c r="AF54" t="str">
        <f t="shared" si="14"/>
        <v>popneed_services = 5606</v>
      </c>
      <c r="AG54" t="str">
        <f t="shared" si="15"/>
        <v>popneed_free_movement = 434</v>
      </c>
      <c r="AH54" t="str">
        <f t="shared" si="16"/>
        <v>popneed_communication = 990</v>
      </c>
      <c r="AI54" t="str">
        <f t="shared" si="17"/>
        <v>popneed_intoxicants = 2616</v>
      </c>
      <c r="AJ54" t="str">
        <f t="shared" si="18"/>
        <v>popneed_art = 12812</v>
      </c>
      <c r="AK54" t="s">
        <v>9</v>
      </c>
      <c r="AL54" t="s">
        <v>9</v>
      </c>
    </row>
    <row r="55" spans="3:38" x14ac:dyDescent="0.35">
      <c r="C55">
        <v>54</v>
      </c>
      <c r="D55">
        <v>155</v>
      </c>
      <c r="E55">
        <v>0</v>
      </c>
      <c r="F55">
        <v>2094</v>
      </c>
      <c r="G55">
        <v>0</v>
      </c>
      <c r="H55">
        <v>2513</v>
      </c>
      <c r="I55">
        <v>0</v>
      </c>
      <c r="J55">
        <v>0</v>
      </c>
      <c r="K55">
        <v>2094</v>
      </c>
      <c r="L55">
        <v>952</v>
      </c>
      <c r="M55">
        <v>6282</v>
      </c>
      <c r="N55">
        <v>476</v>
      </c>
      <c r="O55">
        <v>1086</v>
      </c>
      <c r="P55">
        <v>2932</v>
      </c>
      <c r="Q55">
        <v>14956</v>
      </c>
      <c r="S55" s="2" t="s">
        <v>63</v>
      </c>
      <c r="T55" s="2" t="s">
        <v>109</v>
      </c>
      <c r="U55" s="4">
        <f t="shared" si="4"/>
        <v>53.054000000000002</v>
      </c>
      <c r="V55" s="2" t="s">
        <v>8</v>
      </c>
      <c r="W55" t="str">
        <f t="shared" si="5"/>
        <v>popneed_heating = 155</v>
      </c>
      <c r="X55" t="str">
        <f t="shared" si="6"/>
        <v/>
      </c>
      <c r="Y55" t="str">
        <f t="shared" si="7"/>
        <v>popneed_luxury_food = 2094</v>
      </c>
      <c r="Z55" t="str">
        <f t="shared" si="8"/>
        <v/>
      </c>
      <c r="AA55" t="str">
        <f t="shared" si="9"/>
        <v>popneed_standard_clothing = 2513</v>
      </c>
      <c r="AB55" t="str">
        <f t="shared" si="10"/>
        <v/>
      </c>
      <c r="AC55" t="str">
        <f t="shared" si="11"/>
        <v/>
      </c>
      <c r="AD55" t="str">
        <f t="shared" si="12"/>
        <v>popneed_luxury_items = 2094</v>
      </c>
      <c r="AE55" t="str">
        <f t="shared" si="13"/>
        <v>popneed_luxury_drinks = 952</v>
      </c>
      <c r="AF55" t="str">
        <f t="shared" si="14"/>
        <v>popneed_services = 6282</v>
      </c>
      <c r="AG55" t="str">
        <f t="shared" si="15"/>
        <v>popneed_free_movement = 476</v>
      </c>
      <c r="AH55" t="str">
        <f t="shared" si="16"/>
        <v>popneed_communication = 1086</v>
      </c>
      <c r="AI55" t="str">
        <f t="shared" si="17"/>
        <v>popneed_intoxicants = 2932</v>
      </c>
      <c r="AJ55" t="str">
        <f t="shared" si="18"/>
        <v>popneed_art = 14956</v>
      </c>
      <c r="AK55" t="s">
        <v>9</v>
      </c>
      <c r="AL55" t="s">
        <v>9</v>
      </c>
    </row>
    <row r="56" spans="3:38" x14ac:dyDescent="0.35">
      <c r="C56">
        <v>55</v>
      </c>
      <c r="D56">
        <v>169</v>
      </c>
      <c r="E56">
        <v>0</v>
      </c>
      <c r="F56">
        <v>2347</v>
      </c>
      <c r="G56">
        <v>0</v>
      </c>
      <c r="H56">
        <v>2817</v>
      </c>
      <c r="I56">
        <v>0</v>
      </c>
      <c r="J56">
        <v>0</v>
      </c>
      <c r="K56">
        <v>2347</v>
      </c>
      <c r="L56">
        <v>1044</v>
      </c>
      <c r="M56">
        <v>7041</v>
      </c>
      <c r="N56">
        <v>522</v>
      </c>
      <c r="O56">
        <v>1190</v>
      </c>
      <c r="P56">
        <v>3286</v>
      </c>
      <c r="Q56">
        <v>17434</v>
      </c>
      <c r="S56" s="2" t="s">
        <v>64</v>
      </c>
      <c r="T56" s="2" t="s">
        <v>109</v>
      </c>
      <c r="U56" s="4">
        <f t="shared" si="4"/>
        <v>61.430999999999997</v>
      </c>
      <c r="V56" s="2" t="s">
        <v>8</v>
      </c>
      <c r="W56" t="str">
        <f t="shared" si="5"/>
        <v>popneed_heating = 169</v>
      </c>
      <c r="X56" t="str">
        <f t="shared" si="6"/>
        <v/>
      </c>
      <c r="Y56" t="str">
        <f t="shared" si="7"/>
        <v>popneed_luxury_food = 2347</v>
      </c>
      <c r="Z56" t="str">
        <f t="shared" si="8"/>
        <v/>
      </c>
      <c r="AA56" t="str">
        <f t="shared" si="9"/>
        <v>popneed_standard_clothing = 2817</v>
      </c>
      <c r="AB56" t="str">
        <f t="shared" si="10"/>
        <v/>
      </c>
      <c r="AC56" t="str">
        <f t="shared" si="11"/>
        <v/>
      </c>
      <c r="AD56" t="str">
        <f t="shared" si="12"/>
        <v>popneed_luxury_items = 2347</v>
      </c>
      <c r="AE56" t="str">
        <f t="shared" si="13"/>
        <v>popneed_luxury_drinks = 1044</v>
      </c>
      <c r="AF56" t="str">
        <f t="shared" si="14"/>
        <v>popneed_services = 7041</v>
      </c>
      <c r="AG56" t="str">
        <f t="shared" si="15"/>
        <v>popneed_free_movement = 522</v>
      </c>
      <c r="AH56" t="str">
        <f t="shared" si="16"/>
        <v>popneed_communication = 1190</v>
      </c>
      <c r="AI56" t="str">
        <f t="shared" si="17"/>
        <v>popneed_intoxicants = 3286</v>
      </c>
      <c r="AJ56" t="str">
        <f t="shared" si="18"/>
        <v>popneed_art = 17434</v>
      </c>
      <c r="AK56" t="s">
        <v>9</v>
      </c>
      <c r="AL56" t="s">
        <v>9</v>
      </c>
    </row>
    <row r="57" spans="3:38" x14ac:dyDescent="0.35">
      <c r="C57">
        <v>56</v>
      </c>
      <c r="D57">
        <v>186</v>
      </c>
      <c r="E57">
        <v>0</v>
      </c>
      <c r="F57">
        <v>2632</v>
      </c>
      <c r="G57">
        <v>0</v>
      </c>
      <c r="H57">
        <v>3158</v>
      </c>
      <c r="I57">
        <v>0</v>
      </c>
      <c r="J57">
        <v>0</v>
      </c>
      <c r="K57">
        <v>2632</v>
      </c>
      <c r="L57">
        <v>1144</v>
      </c>
      <c r="M57">
        <v>7894</v>
      </c>
      <c r="N57">
        <v>572</v>
      </c>
      <c r="O57">
        <v>1305</v>
      </c>
      <c r="P57">
        <v>3684</v>
      </c>
      <c r="Q57">
        <v>20298</v>
      </c>
      <c r="S57" s="2" t="s">
        <v>65</v>
      </c>
      <c r="T57" s="2" t="s">
        <v>109</v>
      </c>
      <c r="U57" s="4">
        <f t="shared" si="4"/>
        <v>71.075999999999993</v>
      </c>
      <c r="V57" s="2" t="s">
        <v>8</v>
      </c>
      <c r="W57" t="str">
        <f t="shared" si="5"/>
        <v>popneed_heating = 186</v>
      </c>
      <c r="X57" t="str">
        <f t="shared" si="6"/>
        <v/>
      </c>
      <c r="Y57" t="str">
        <f t="shared" si="7"/>
        <v>popneed_luxury_food = 2632</v>
      </c>
      <c r="Z57" t="str">
        <f t="shared" si="8"/>
        <v/>
      </c>
      <c r="AA57" t="str">
        <f t="shared" si="9"/>
        <v>popneed_standard_clothing = 3158</v>
      </c>
      <c r="AB57" t="str">
        <f t="shared" si="10"/>
        <v/>
      </c>
      <c r="AC57" t="str">
        <f t="shared" si="11"/>
        <v/>
      </c>
      <c r="AD57" t="str">
        <f t="shared" si="12"/>
        <v>popneed_luxury_items = 2632</v>
      </c>
      <c r="AE57" t="str">
        <f t="shared" si="13"/>
        <v>popneed_luxury_drinks = 1144</v>
      </c>
      <c r="AF57" t="str">
        <f t="shared" si="14"/>
        <v>popneed_services = 7894</v>
      </c>
      <c r="AG57" t="str">
        <f t="shared" si="15"/>
        <v>popneed_free_movement = 572</v>
      </c>
      <c r="AH57" t="str">
        <f t="shared" si="16"/>
        <v>popneed_communication = 1305</v>
      </c>
      <c r="AI57" t="str">
        <f t="shared" si="17"/>
        <v>popneed_intoxicants = 3684</v>
      </c>
      <c r="AJ57" t="str">
        <f t="shared" si="18"/>
        <v>popneed_art = 20298</v>
      </c>
      <c r="AK57" t="s">
        <v>9</v>
      </c>
      <c r="AL57" t="s">
        <v>9</v>
      </c>
    </row>
    <row r="58" spans="3:38" x14ac:dyDescent="0.35">
      <c r="C58">
        <v>57</v>
      </c>
      <c r="D58">
        <v>204</v>
      </c>
      <c r="E58">
        <v>0</v>
      </c>
      <c r="F58">
        <v>2951</v>
      </c>
      <c r="G58">
        <v>0</v>
      </c>
      <c r="H58">
        <v>3541</v>
      </c>
      <c r="I58">
        <v>0</v>
      </c>
      <c r="J58">
        <v>0</v>
      </c>
      <c r="K58">
        <v>2951</v>
      </c>
      <c r="L58">
        <v>1254</v>
      </c>
      <c r="M58">
        <v>8853</v>
      </c>
      <c r="N58">
        <v>627</v>
      </c>
      <c r="O58">
        <v>1430</v>
      </c>
      <c r="P58">
        <v>4131</v>
      </c>
      <c r="Q58">
        <v>23606</v>
      </c>
      <c r="S58" s="2" t="s">
        <v>66</v>
      </c>
      <c r="T58" s="2" t="s">
        <v>109</v>
      </c>
      <c r="U58" s="4">
        <f t="shared" si="4"/>
        <v>82.179000000000002</v>
      </c>
      <c r="V58" s="2" t="s">
        <v>8</v>
      </c>
      <c r="W58" t="str">
        <f t="shared" si="5"/>
        <v>popneed_heating = 204</v>
      </c>
      <c r="X58" t="str">
        <f t="shared" si="6"/>
        <v/>
      </c>
      <c r="Y58" t="str">
        <f t="shared" si="7"/>
        <v>popneed_luxury_food = 2951</v>
      </c>
      <c r="Z58" t="str">
        <f t="shared" si="8"/>
        <v/>
      </c>
      <c r="AA58" t="str">
        <f t="shared" si="9"/>
        <v>popneed_standard_clothing = 3541</v>
      </c>
      <c r="AB58" t="str">
        <f t="shared" si="10"/>
        <v/>
      </c>
      <c r="AC58" t="str">
        <f t="shared" si="11"/>
        <v/>
      </c>
      <c r="AD58" t="str">
        <f t="shared" si="12"/>
        <v>popneed_luxury_items = 2951</v>
      </c>
      <c r="AE58" t="str">
        <f t="shared" si="13"/>
        <v>popneed_luxury_drinks = 1254</v>
      </c>
      <c r="AF58" t="str">
        <f t="shared" si="14"/>
        <v>popneed_services = 8853</v>
      </c>
      <c r="AG58" t="str">
        <f t="shared" si="15"/>
        <v>popneed_free_movement = 627</v>
      </c>
      <c r="AH58" t="str">
        <f t="shared" si="16"/>
        <v>popneed_communication = 1430</v>
      </c>
      <c r="AI58" t="str">
        <f t="shared" si="17"/>
        <v>popneed_intoxicants = 4131</v>
      </c>
      <c r="AJ58" t="str">
        <f t="shared" si="18"/>
        <v>popneed_art = 23606</v>
      </c>
      <c r="AK58" t="s">
        <v>9</v>
      </c>
      <c r="AL58" t="s">
        <v>9</v>
      </c>
    </row>
    <row r="59" spans="3:38" x14ac:dyDescent="0.35">
      <c r="C59">
        <v>58</v>
      </c>
      <c r="D59">
        <v>223</v>
      </c>
      <c r="E59">
        <v>0</v>
      </c>
      <c r="F59">
        <v>3310</v>
      </c>
      <c r="G59">
        <v>0</v>
      </c>
      <c r="H59">
        <v>3972</v>
      </c>
      <c r="I59">
        <v>0</v>
      </c>
      <c r="J59">
        <v>0</v>
      </c>
      <c r="K59">
        <v>3310</v>
      </c>
      <c r="L59">
        <v>1373</v>
      </c>
      <c r="M59">
        <v>9930</v>
      </c>
      <c r="N59">
        <v>687</v>
      </c>
      <c r="O59">
        <v>1567</v>
      </c>
      <c r="P59">
        <v>4634</v>
      </c>
      <c r="Q59">
        <v>27424</v>
      </c>
      <c r="S59" s="2" t="s">
        <v>67</v>
      </c>
      <c r="T59" s="2" t="s">
        <v>109</v>
      </c>
      <c r="U59" s="4">
        <f t="shared" si="4"/>
        <v>94.948000000000008</v>
      </c>
      <c r="V59" s="2" t="s">
        <v>8</v>
      </c>
      <c r="W59" t="str">
        <f t="shared" si="5"/>
        <v>popneed_heating = 223</v>
      </c>
      <c r="X59" t="str">
        <f t="shared" si="6"/>
        <v/>
      </c>
      <c r="Y59" t="str">
        <f t="shared" si="7"/>
        <v>popneed_luxury_food = 3310</v>
      </c>
      <c r="Z59" t="str">
        <f t="shared" si="8"/>
        <v/>
      </c>
      <c r="AA59" t="str">
        <f t="shared" si="9"/>
        <v>popneed_standard_clothing = 3972</v>
      </c>
      <c r="AB59" t="str">
        <f t="shared" si="10"/>
        <v/>
      </c>
      <c r="AC59" t="str">
        <f t="shared" si="11"/>
        <v/>
      </c>
      <c r="AD59" t="str">
        <f t="shared" si="12"/>
        <v>popneed_luxury_items = 3310</v>
      </c>
      <c r="AE59" t="str">
        <f t="shared" si="13"/>
        <v>popneed_luxury_drinks = 1373</v>
      </c>
      <c r="AF59" t="str">
        <f t="shared" si="14"/>
        <v>popneed_services = 9930</v>
      </c>
      <c r="AG59" t="str">
        <f t="shared" si="15"/>
        <v>popneed_free_movement = 687</v>
      </c>
      <c r="AH59" t="str">
        <f t="shared" si="16"/>
        <v>popneed_communication = 1567</v>
      </c>
      <c r="AI59" t="str">
        <f t="shared" si="17"/>
        <v>popneed_intoxicants = 4634</v>
      </c>
      <c r="AJ59" t="str">
        <f t="shared" si="18"/>
        <v>popneed_art = 27424</v>
      </c>
      <c r="AK59" t="s">
        <v>9</v>
      </c>
      <c r="AL59" t="s">
        <v>9</v>
      </c>
    </row>
    <row r="60" spans="3:38" x14ac:dyDescent="0.35">
      <c r="C60">
        <v>59</v>
      </c>
      <c r="D60">
        <v>244</v>
      </c>
      <c r="E60">
        <v>0</v>
      </c>
      <c r="F60">
        <v>3714</v>
      </c>
      <c r="G60">
        <v>0</v>
      </c>
      <c r="H60">
        <v>4456</v>
      </c>
      <c r="I60">
        <v>0</v>
      </c>
      <c r="J60">
        <v>0</v>
      </c>
      <c r="K60">
        <v>3714</v>
      </c>
      <c r="L60">
        <v>1504</v>
      </c>
      <c r="M60">
        <v>11140</v>
      </c>
      <c r="N60">
        <v>752</v>
      </c>
      <c r="O60">
        <v>1716</v>
      </c>
      <c r="P60">
        <v>5199</v>
      </c>
      <c r="Q60">
        <v>31828</v>
      </c>
      <c r="S60" s="2" t="s">
        <v>68</v>
      </c>
      <c r="T60" s="2" t="s">
        <v>109</v>
      </c>
      <c r="U60" s="4">
        <f t="shared" si="4"/>
        <v>109.63200000000001</v>
      </c>
      <c r="V60" s="2" t="s">
        <v>8</v>
      </c>
      <c r="W60" t="str">
        <f t="shared" si="5"/>
        <v>popneed_heating = 244</v>
      </c>
      <c r="X60" t="str">
        <f t="shared" si="6"/>
        <v/>
      </c>
      <c r="Y60" t="str">
        <f t="shared" si="7"/>
        <v>popneed_luxury_food = 3714</v>
      </c>
      <c r="Z60" t="str">
        <f t="shared" si="8"/>
        <v/>
      </c>
      <c r="AA60" t="str">
        <f t="shared" si="9"/>
        <v>popneed_standard_clothing = 4456</v>
      </c>
      <c r="AB60" t="str">
        <f t="shared" si="10"/>
        <v/>
      </c>
      <c r="AC60" t="str">
        <f t="shared" si="11"/>
        <v/>
      </c>
      <c r="AD60" t="str">
        <f t="shared" si="12"/>
        <v>popneed_luxury_items = 3714</v>
      </c>
      <c r="AE60" t="str">
        <f t="shared" si="13"/>
        <v>popneed_luxury_drinks = 1504</v>
      </c>
      <c r="AF60" t="str">
        <f t="shared" si="14"/>
        <v>popneed_services = 11140</v>
      </c>
      <c r="AG60" t="str">
        <f t="shared" si="15"/>
        <v>popneed_free_movement = 752</v>
      </c>
      <c r="AH60" t="str">
        <f t="shared" si="16"/>
        <v>popneed_communication = 1716</v>
      </c>
      <c r="AI60" t="str">
        <f t="shared" si="17"/>
        <v>popneed_intoxicants = 5199</v>
      </c>
      <c r="AJ60" t="str">
        <f t="shared" si="18"/>
        <v>popneed_art = 31828</v>
      </c>
      <c r="AK60" t="s">
        <v>9</v>
      </c>
      <c r="AL60" t="s">
        <v>9</v>
      </c>
    </row>
    <row r="61" spans="3:38" x14ac:dyDescent="0.35">
      <c r="C61">
        <v>60</v>
      </c>
      <c r="D61">
        <v>267</v>
      </c>
      <c r="E61">
        <v>0</v>
      </c>
      <c r="F61">
        <v>4167</v>
      </c>
      <c r="G61">
        <v>0</v>
      </c>
      <c r="H61">
        <v>5001</v>
      </c>
      <c r="I61">
        <v>0</v>
      </c>
      <c r="J61">
        <v>0</v>
      </c>
      <c r="K61">
        <v>4167</v>
      </c>
      <c r="L61">
        <v>1647</v>
      </c>
      <c r="M61">
        <v>12501</v>
      </c>
      <c r="N61">
        <v>824</v>
      </c>
      <c r="O61">
        <v>1879</v>
      </c>
      <c r="P61">
        <v>5834</v>
      </c>
      <c r="Q61">
        <v>36907</v>
      </c>
      <c r="S61" s="2" t="s">
        <v>69</v>
      </c>
      <c r="T61" s="2" t="s">
        <v>109</v>
      </c>
      <c r="U61" s="4">
        <f t="shared" si="4"/>
        <v>126.51600000000001</v>
      </c>
      <c r="V61" s="2" t="s">
        <v>8</v>
      </c>
      <c r="W61" t="str">
        <f t="shared" si="5"/>
        <v>popneed_heating = 267</v>
      </c>
      <c r="X61" t="str">
        <f t="shared" si="6"/>
        <v/>
      </c>
      <c r="Y61" t="str">
        <f t="shared" si="7"/>
        <v>popneed_luxury_food = 4167</v>
      </c>
      <c r="Z61" t="str">
        <f t="shared" si="8"/>
        <v/>
      </c>
      <c r="AA61" t="str">
        <f t="shared" si="9"/>
        <v>popneed_standard_clothing = 5001</v>
      </c>
      <c r="AB61" t="str">
        <f t="shared" si="10"/>
        <v/>
      </c>
      <c r="AC61" t="str">
        <f t="shared" si="11"/>
        <v/>
      </c>
      <c r="AD61" t="str">
        <f t="shared" si="12"/>
        <v>popneed_luxury_items = 4167</v>
      </c>
      <c r="AE61" t="str">
        <f t="shared" si="13"/>
        <v>popneed_luxury_drinks = 1647</v>
      </c>
      <c r="AF61" t="str">
        <f t="shared" si="14"/>
        <v>popneed_services = 12501</v>
      </c>
      <c r="AG61" t="str">
        <f t="shared" si="15"/>
        <v>popneed_free_movement = 824</v>
      </c>
      <c r="AH61" t="str">
        <f t="shared" si="16"/>
        <v>popneed_communication = 1879</v>
      </c>
      <c r="AI61" t="str">
        <f t="shared" si="17"/>
        <v>popneed_intoxicants = 5834</v>
      </c>
      <c r="AJ61" t="str">
        <f t="shared" si="18"/>
        <v>popneed_art = 36907</v>
      </c>
      <c r="AK61" t="s">
        <v>9</v>
      </c>
      <c r="AL61" t="s">
        <v>9</v>
      </c>
    </row>
    <row r="62" spans="3:38" x14ac:dyDescent="0.35">
      <c r="C62">
        <v>61</v>
      </c>
      <c r="D62">
        <v>292</v>
      </c>
      <c r="E62">
        <v>0</v>
      </c>
      <c r="F62">
        <v>4677</v>
      </c>
      <c r="G62">
        <v>0</v>
      </c>
      <c r="H62">
        <v>5613</v>
      </c>
      <c r="I62">
        <v>0</v>
      </c>
      <c r="J62">
        <v>0</v>
      </c>
      <c r="K62">
        <v>4677</v>
      </c>
      <c r="L62">
        <v>1802</v>
      </c>
      <c r="M62">
        <v>14031</v>
      </c>
      <c r="N62">
        <v>901</v>
      </c>
      <c r="O62">
        <v>2056</v>
      </c>
      <c r="P62">
        <v>6548</v>
      </c>
      <c r="Q62">
        <v>42760</v>
      </c>
      <c r="S62" s="2" t="s">
        <v>70</v>
      </c>
      <c r="T62" s="2" t="s">
        <v>109</v>
      </c>
      <c r="U62" s="4">
        <f t="shared" si="4"/>
        <v>145.91499999999999</v>
      </c>
      <c r="V62" s="2" t="s">
        <v>8</v>
      </c>
      <c r="W62" t="str">
        <f t="shared" si="5"/>
        <v>popneed_heating = 292</v>
      </c>
      <c r="X62" t="str">
        <f t="shared" si="6"/>
        <v/>
      </c>
      <c r="Y62" t="str">
        <f t="shared" si="7"/>
        <v>popneed_luxury_food = 4677</v>
      </c>
      <c r="Z62" t="str">
        <f t="shared" si="8"/>
        <v/>
      </c>
      <c r="AA62" t="str">
        <f t="shared" si="9"/>
        <v>popneed_standard_clothing = 5613</v>
      </c>
      <c r="AB62" t="str">
        <f t="shared" si="10"/>
        <v/>
      </c>
      <c r="AC62" t="str">
        <f t="shared" si="11"/>
        <v/>
      </c>
      <c r="AD62" t="str">
        <f t="shared" si="12"/>
        <v>popneed_luxury_items = 4677</v>
      </c>
      <c r="AE62" t="str">
        <f t="shared" si="13"/>
        <v>popneed_luxury_drinks = 1802</v>
      </c>
      <c r="AF62" t="str">
        <f t="shared" si="14"/>
        <v>popneed_services = 14031</v>
      </c>
      <c r="AG62" t="str">
        <f t="shared" si="15"/>
        <v>popneed_free_movement = 901</v>
      </c>
      <c r="AH62" t="str">
        <f t="shared" si="16"/>
        <v>popneed_communication = 2056</v>
      </c>
      <c r="AI62" t="str">
        <f t="shared" si="17"/>
        <v>popneed_intoxicants = 6548</v>
      </c>
      <c r="AJ62" t="str">
        <f t="shared" si="18"/>
        <v>popneed_art = 42760</v>
      </c>
      <c r="AK62" t="s">
        <v>9</v>
      </c>
      <c r="AL62" t="s">
        <v>9</v>
      </c>
    </row>
    <row r="63" spans="3:38" x14ac:dyDescent="0.35">
      <c r="C63">
        <v>62</v>
      </c>
      <c r="D63">
        <v>320</v>
      </c>
      <c r="E63">
        <v>0</v>
      </c>
      <c r="F63">
        <v>5251</v>
      </c>
      <c r="G63">
        <v>0</v>
      </c>
      <c r="H63">
        <v>6301</v>
      </c>
      <c r="I63">
        <v>0</v>
      </c>
      <c r="J63">
        <v>0</v>
      </c>
      <c r="K63">
        <v>5251</v>
      </c>
      <c r="L63">
        <v>1971</v>
      </c>
      <c r="M63">
        <v>15752</v>
      </c>
      <c r="N63">
        <v>986</v>
      </c>
      <c r="O63">
        <v>2249</v>
      </c>
      <c r="P63">
        <v>7351</v>
      </c>
      <c r="Q63">
        <v>49504</v>
      </c>
      <c r="S63" s="2" t="s">
        <v>71</v>
      </c>
      <c r="T63" s="2" t="s">
        <v>109</v>
      </c>
      <c r="U63" s="4">
        <f t="shared" si="4"/>
        <v>168.20600000000002</v>
      </c>
      <c r="V63" s="2" t="s">
        <v>8</v>
      </c>
      <c r="W63" t="str">
        <f t="shared" si="5"/>
        <v>popneed_heating = 320</v>
      </c>
      <c r="X63" t="str">
        <f t="shared" si="6"/>
        <v/>
      </c>
      <c r="Y63" t="str">
        <f t="shared" si="7"/>
        <v>popneed_luxury_food = 5251</v>
      </c>
      <c r="Z63" t="str">
        <f t="shared" si="8"/>
        <v/>
      </c>
      <c r="AA63" t="str">
        <f t="shared" si="9"/>
        <v>popneed_standard_clothing = 6301</v>
      </c>
      <c r="AB63" t="str">
        <f t="shared" si="10"/>
        <v/>
      </c>
      <c r="AC63" t="str">
        <f t="shared" si="11"/>
        <v/>
      </c>
      <c r="AD63" t="str">
        <f t="shared" si="12"/>
        <v>popneed_luxury_items = 5251</v>
      </c>
      <c r="AE63" t="str">
        <f t="shared" si="13"/>
        <v>popneed_luxury_drinks = 1971</v>
      </c>
      <c r="AF63" t="str">
        <f t="shared" si="14"/>
        <v>popneed_services = 15752</v>
      </c>
      <c r="AG63" t="str">
        <f t="shared" si="15"/>
        <v>popneed_free_movement = 986</v>
      </c>
      <c r="AH63" t="str">
        <f t="shared" si="16"/>
        <v>popneed_communication = 2249</v>
      </c>
      <c r="AI63" t="str">
        <f t="shared" si="17"/>
        <v>popneed_intoxicants = 7351</v>
      </c>
      <c r="AJ63" t="str">
        <f t="shared" si="18"/>
        <v>popneed_art = 49504</v>
      </c>
      <c r="AK63" t="s">
        <v>9</v>
      </c>
      <c r="AL63" t="s">
        <v>9</v>
      </c>
    </row>
    <row r="64" spans="3:38" x14ac:dyDescent="0.35">
      <c r="C64">
        <v>63</v>
      </c>
      <c r="D64">
        <v>350</v>
      </c>
      <c r="E64">
        <v>0</v>
      </c>
      <c r="F64">
        <v>5896</v>
      </c>
      <c r="G64">
        <v>0</v>
      </c>
      <c r="H64">
        <v>7075</v>
      </c>
      <c r="I64">
        <v>0</v>
      </c>
      <c r="J64">
        <v>0</v>
      </c>
      <c r="K64">
        <v>5896</v>
      </c>
      <c r="L64">
        <v>2155</v>
      </c>
      <c r="M64">
        <v>17686</v>
      </c>
      <c r="N64">
        <v>1078</v>
      </c>
      <c r="O64">
        <v>2458</v>
      </c>
      <c r="P64">
        <v>8254</v>
      </c>
      <c r="Q64">
        <v>57269</v>
      </c>
      <c r="S64" s="2" t="s">
        <v>72</v>
      </c>
      <c r="T64" s="2" t="s">
        <v>109</v>
      </c>
      <c r="U64" s="4">
        <f t="shared" si="4"/>
        <v>193.80300000000003</v>
      </c>
      <c r="V64" s="2" t="s">
        <v>8</v>
      </c>
      <c r="W64" t="str">
        <f t="shared" si="5"/>
        <v>popneed_heating = 350</v>
      </c>
      <c r="X64" t="str">
        <f t="shared" si="6"/>
        <v/>
      </c>
      <c r="Y64" t="str">
        <f t="shared" si="7"/>
        <v>popneed_luxury_food = 5896</v>
      </c>
      <c r="Z64" t="str">
        <f t="shared" si="8"/>
        <v/>
      </c>
      <c r="AA64" t="str">
        <f t="shared" si="9"/>
        <v>popneed_standard_clothing = 7075</v>
      </c>
      <c r="AB64" t="str">
        <f t="shared" si="10"/>
        <v/>
      </c>
      <c r="AC64" t="str">
        <f t="shared" si="11"/>
        <v/>
      </c>
      <c r="AD64" t="str">
        <f t="shared" si="12"/>
        <v>popneed_luxury_items = 5896</v>
      </c>
      <c r="AE64" t="str">
        <f t="shared" si="13"/>
        <v>popneed_luxury_drinks = 2155</v>
      </c>
      <c r="AF64" t="str">
        <f t="shared" si="14"/>
        <v>popneed_services = 17686</v>
      </c>
      <c r="AG64" t="str">
        <f t="shared" si="15"/>
        <v>popneed_free_movement = 1078</v>
      </c>
      <c r="AH64" t="str">
        <f t="shared" si="16"/>
        <v>popneed_communication = 2458</v>
      </c>
      <c r="AI64" t="str">
        <f t="shared" si="17"/>
        <v>popneed_intoxicants = 8254</v>
      </c>
      <c r="AJ64" t="str">
        <f t="shared" si="18"/>
        <v>popneed_art = 57269</v>
      </c>
      <c r="AK64" t="s">
        <v>9</v>
      </c>
      <c r="AL64" t="s">
        <v>9</v>
      </c>
    </row>
    <row r="65" spans="3:38" x14ac:dyDescent="0.35">
      <c r="C65">
        <v>64</v>
      </c>
      <c r="D65">
        <v>382</v>
      </c>
      <c r="E65">
        <v>0</v>
      </c>
      <c r="F65">
        <v>6621</v>
      </c>
      <c r="G65">
        <v>0</v>
      </c>
      <c r="H65">
        <v>7946</v>
      </c>
      <c r="I65">
        <v>0</v>
      </c>
      <c r="J65">
        <v>0</v>
      </c>
      <c r="K65">
        <v>6621</v>
      </c>
      <c r="L65">
        <v>2355</v>
      </c>
      <c r="M65">
        <v>19863</v>
      </c>
      <c r="N65">
        <v>1178</v>
      </c>
      <c r="O65">
        <v>2686</v>
      </c>
      <c r="P65">
        <v>9270</v>
      </c>
      <c r="Q65">
        <v>66209</v>
      </c>
      <c r="S65" s="2" t="s">
        <v>73</v>
      </c>
      <c r="T65" s="2" t="s">
        <v>109</v>
      </c>
      <c r="U65" s="4">
        <f t="shared" si="4"/>
        <v>223.20000000000002</v>
      </c>
      <c r="V65" s="2" t="s">
        <v>8</v>
      </c>
      <c r="W65" t="str">
        <f t="shared" si="5"/>
        <v>popneed_heating = 382</v>
      </c>
      <c r="X65" t="str">
        <f t="shared" si="6"/>
        <v/>
      </c>
      <c r="Y65" t="str">
        <f t="shared" si="7"/>
        <v>popneed_luxury_food = 6621</v>
      </c>
      <c r="Z65" t="str">
        <f t="shared" si="8"/>
        <v/>
      </c>
      <c r="AA65" t="str">
        <f t="shared" si="9"/>
        <v>popneed_standard_clothing = 7946</v>
      </c>
      <c r="AB65" t="str">
        <f t="shared" si="10"/>
        <v/>
      </c>
      <c r="AC65" t="str">
        <f t="shared" si="11"/>
        <v/>
      </c>
      <c r="AD65" t="str">
        <f t="shared" si="12"/>
        <v>popneed_luxury_items = 6621</v>
      </c>
      <c r="AE65" t="str">
        <f t="shared" si="13"/>
        <v>popneed_luxury_drinks = 2355</v>
      </c>
      <c r="AF65" t="str">
        <f t="shared" si="14"/>
        <v>popneed_services = 19863</v>
      </c>
      <c r="AG65" t="str">
        <f t="shared" si="15"/>
        <v>popneed_free_movement = 1178</v>
      </c>
      <c r="AH65" t="str">
        <f t="shared" si="16"/>
        <v>popneed_communication = 2686</v>
      </c>
      <c r="AI65" t="str">
        <f t="shared" si="17"/>
        <v>popneed_intoxicants = 9270</v>
      </c>
      <c r="AJ65" t="str">
        <f t="shared" si="18"/>
        <v>popneed_art = 66209</v>
      </c>
      <c r="AK65" t="s">
        <v>9</v>
      </c>
      <c r="AL65" t="s">
        <v>9</v>
      </c>
    </row>
    <row r="66" spans="3:38" x14ac:dyDescent="0.35">
      <c r="C66">
        <v>65</v>
      </c>
      <c r="D66">
        <v>417</v>
      </c>
      <c r="E66">
        <v>0</v>
      </c>
      <c r="F66">
        <v>7438</v>
      </c>
      <c r="G66">
        <v>0</v>
      </c>
      <c r="H66">
        <v>8925</v>
      </c>
      <c r="I66">
        <v>0</v>
      </c>
      <c r="J66">
        <v>0</v>
      </c>
      <c r="K66">
        <v>7438</v>
      </c>
      <c r="L66">
        <v>2571</v>
      </c>
      <c r="M66">
        <v>22312</v>
      </c>
      <c r="N66">
        <v>1286</v>
      </c>
      <c r="O66">
        <v>2933</v>
      </c>
      <c r="P66">
        <v>10412</v>
      </c>
      <c r="Q66">
        <v>76496</v>
      </c>
      <c r="S66" s="2" t="s">
        <v>74</v>
      </c>
      <c r="T66" s="2" t="s">
        <v>109</v>
      </c>
      <c r="U66" s="4">
        <f t="shared" si="4"/>
        <v>256.94200000000001</v>
      </c>
      <c r="V66" s="2" t="s">
        <v>8</v>
      </c>
      <c r="W66" t="str">
        <f t="shared" si="5"/>
        <v>popneed_heating = 417</v>
      </c>
      <c r="X66" t="str">
        <f t="shared" si="6"/>
        <v/>
      </c>
      <c r="Y66" t="str">
        <f t="shared" si="7"/>
        <v>popneed_luxury_food = 7438</v>
      </c>
      <c r="Z66" t="str">
        <f t="shared" si="8"/>
        <v/>
      </c>
      <c r="AA66" t="str">
        <f t="shared" si="9"/>
        <v>popneed_standard_clothing = 8925</v>
      </c>
      <c r="AB66" t="str">
        <f t="shared" si="10"/>
        <v/>
      </c>
      <c r="AC66" t="str">
        <f t="shared" si="11"/>
        <v/>
      </c>
      <c r="AD66" t="str">
        <f t="shared" si="12"/>
        <v>popneed_luxury_items = 7438</v>
      </c>
      <c r="AE66" t="str">
        <f t="shared" si="13"/>
        <v>popneed_luxury_drinks = 2571</v>
      </c>
      <c r="AF66" t="str">
        <f t="shared" si="14"/>
        <v>popneed_services = 22312</v>
      </c>
      <c r="AG66" t="str">
        <f t="shared" si="15"/>
        <v>popneed_free_movement = 1286</v>
      </c>
      <c r="AH66" t="str">
        <f t="shared" si="16"/>
        <v>popneed_communication = 2933</v>
      </c>
      <c r="AI66" t="str">
        <f t="shared" si="17"/>
        <v>popneed_intoxicants = 10412</v>
      </c>
      <c r="AJ66" t="str">
        <f t="shared" si="18"/>
        <v>popneed_art = 76496</v>
      </c>
      <c r="AK66" t="s">
        <v>9</v>
      </c>
      <c r="AL66" t="s">
        <v>9</v>
      </c>
    </row>
    <row r="67" spans="3:38" x14ac:dyDescent="0.35">
      <c r="C67">
        <v>66</v>
      </c>
      <c r="D67">
        <v>455</v>
      </c>
      <c r="E67">
        <v>0</v>
      </c>
      <c r="F67">
        <v>8356</v>
      </c>
      <c r="G67">
        <v>0</v>
      </c>
      <c r="H67">
        <v>10027</v>
      </c>
      <c r="I67">
        <v>0</v>
      </c>
      <c r="J67">
        <v>0</v>
      </c>
      <c r="K67">
        <v>8356</v>
      </c>
      <c r="L67">
        <v>2806</v>
      </c>
      <c r="M67">
        <v>25067</v>
      </c>
      <c r="N67">
        <v>1403</v>
      </c>
      <c r="O67">
        <v>3201</v>
      </c>
      <c r="P67">
        <v>11698</v>
      </c>
      <c r="Q67">
        <v>88329</v>
      </c>
      <c r="S67" s="2" t="s">
        <v>75</v>
      </c>
      <c r="T67" s="2" t="s">
        <v>109</v>
      </c>
      <c r="U67" s="4">
        <f t="shared" ref="U67:U100" si="19">0.001*M67+0.002*L67+0.003*Q67</f>
        <v>295.66600000000005</v>
      </c>
      <c r="V67" s="2" t="s">
        <v>8</v>
      </c>
      <c r="W67" t="str">
        <f t="shared" ref="W67:W100" si="20">IF(D67&gt;0,CONCATENATE("popneed_",D$1," = ",D67),"")</f>
        <v>popneed_heating = 455</v>
      </c>
      <c r="X67" t="str">
        <f t="shared" ref="X67:X100" si="21">IF(E67&gt;0,CONCATENATE("popneed_",E$1," = ",E67),"")</f>
        <v/>
      </c>
      <c r="Y67" t="str">
        <f t="shared" ref="Y67:Y100" si="22">IF(F67&gt;0,CONCATENATE("popneed_",F$1," = ",F67),"")</f>
        <v>popneed_luxury_food = 8356</v>
      </c>
      <c r="Z67" t="str">
        <f t="shared" ref="Z67:Z100" si="23">IF(G67&gt;0,CONCATENATE("popneed_",G$1," = ",G67),"")</f>
        <v/>
      </c>
      <c r="AA67" t="str">
        <f t="shared" ref="AA67:AA100" si="24">IF(H67&gt;0,CONCATENATE("popneed_",H$1," = ",H67),"")</f>
        <v>popneed_standard_clothing = 10027</v>
      </c>
      <c r="AB67" t="str">
        <f t="shared" ref="AB67:AB100" si="25">IF(I67&gt;0,CONCATENATE("popneed_",I$1," = ",I67),"")</f>
        <v/>
      </c>
      <c r="AC67" t="str">
        <f t="shared" ref="AC67:AC100" si="26">IF(J67&gt;0,CONCATENATE("popneed_",J$1," = ",J67),"")</f>
        <v/>
      </c>
      <c r="AD67" t="str">
        <f t="shared" ref="AD67:AD100" si="27">IF(K67&gt;0,CONCATENATE("popneed_",K$1," = ",K67),"")</f>
        <v>popneed_luxury_items = 8356</v>
      </c>
      <c r="AE67" t="str">
        <f t="shared" ref="AE67:AE100" si="28">IF(L67&gt;0,CONCATENATE("popneed_",L$1," = ",L67),"")</f>
        <v>popneed_luxury_drinks = 2806</v>
      </c>
      <c r="AF67" t="str">
        <f t="shared" ref="AF67:AF100" si="29">IF(M67&gt;0,CONCATENATE("popneed_",M$1," = ",M67),"")</f>
        <v>popneed_services = 25067</v>
      </c>
      <c r="AG67" t="str">
        <f t="shared" ref="AG67:AG100" si="30">IF(N67&gt;0,CONCATENATE("popneed_",N$1," = ",N67),"")</f>
        <v>popneed_free_movement = 1403</v>
      </c>
      <c r="AH67" t="str">
        <f t="shared" ref="AH67:AH100" si="31">IF(O67&gt;0,CONCATENATE("popneed_",O$1," = ",O67),"")</f>
        <v>popneed_communication = 3201</v>
      </c>
      <c r="AI67" t="str">
        <f t="shared" ref="AI67:AI100" si="32">IF(P67&gt;0,CONCATENATE("popneed_",P$1," = ",P67),"")</f>
        <v>popneed_intoxicants = 11698</v>
      </c>
      <c r="AJ67" t="str">
        <f t="shared" ref="AJ67:AJ100" si="33">IF(Q67&gt;0,CONCATENATE("popneed_",Q$1," = ",Q67),"")</f>
        <v>popneed_art = 88329</v>
      </c>
      <c r="AK67" t="s">
        <v>9</v>
      </c>
      <c r="AL67" t="s">
        <v>9</v>
      </c>
    </row>
    <row r="68" spans="3:38" x14ac:dyDescent="0.35">
      <c r="C68">
        <v>67</v>
      </c>
      <c r="D68">
        <v>496</v>
      </c>
      <c r="E68">
        <v>0</v>
      </c>
      <c r="F68">
        <v>9389</v>
      </c>
      <c r="G68">
        <v>0</v>
      </c>
      <c r="H68">
        <v>11267</v>
      </c>
      <c r="I68">
        <v>0</v>
      </c>
      <c r="J68">
        <v>0</v>
      </c>
      <c r="K68">
        <v>9389</v>
      </c>
      <c r="L68">
        <v>3061</v>
      </c>
      <c r="M68">
        <v>28167</v>
      </c>
      <c r="N68">
        <v>1531</v>
      </c>
      <c r="O68">
        <v>3492</v>
      </c>
      <c r="P68">
        <v>13145</v>
      </c>
      <c r="Q68">
        <v>101936</v>
      </c>
      <c r="S68" s="2" t="s">
        <v>76</v>
      </c>
      <c r="T68" s="2" t="s">
        <v>109</v>
      </c>
      <c r="U68" s="4">
        <f t="shared" si="19"/>
        <v>340.09699999999998</v>
      </c>
      <c r="V68" s="2" t="s">
        <v>8</v>
      </c>
      <c r="W68" t="str">
        <f t="shared" si="20"/>
        <v>popneed_heating = 496</v>
      </c>
      <c r="X68" t="str">
        <f t="shared" si="21"/>
        <v/>
      </c>
      <c r="Y68" t="str">
        <f t="shared" si="22"/>
        <v>popneed_luxury_food = 9389</v>
      </c>
      <c r="Z68" t="str">
        <f t="shared" si="23"/>
        <v/>
      </c>
      <c r="AA68" t="str">
        <f t="shared" si="24"/>
        <v>popneed_standard_clothing = 11267</v>
      </c>
      <c r="AB68" t="str">
        <f t="shared" si="25"/>
        <v/>
      </c>
      <c r="AC68" t="str">
        <f t="shared" si="26"/>
        <v/>
      </c>
      <c r="AD68" t="str">
        <f t="shared" si="27"/>
        <v>popneed_luxury_items = 9389</v>
      </c>
      <c r="AE68" t="str">
        <f t="shared" si="28"/>
        <v>popneed_luxury_drinks = 3061</v>
      </c>
      <c r="AF68" t="str">
        <f t="shared" si="29"/>
        <v>popneed_services = 28167</v>
      </c>
      <c r="AG68" t="str">
        <f t="shared" si="30"/>
        <v>popneed_free_movement = 1531</v>
      </c>
      <c r="AH68" t="str">
        <f t="shared" si="31"/>
        <v>popneed_communication = 3492</v>
      </c>
      <c r="AI68" t="str">
        <f t="shared" si="32"/>
        <v>popneed_intoxicants = 13145</v>
      </c>
      <c r="AJ68" t="str">
        <f t="shared" si="33"/>
        <v>popneed_art = 101936</v>
      </c>
      <c r="AK68" t="s">
        <v>9</v>
      </c>
      <c r="AL68" t="s">
        <v>9</v>
      </c>
    </row>
    <row r="69" spans="3:38" x14ac:dyDescent="0.35">
      <c r="C69">
        <v>68</v>
      </c>
      <c r="D69">
        <v>541</v>
      </c>
      <c r="E69">
        <v>0</v>
      </c>
      <c r="F69">
        <v>10552</v>
      </c>
      <c r="G69">
        <v>0</v>
      </c>
      <c r="H69">
        <v>12663</v>
      </c>
      <c r="I69">
        <v>0</v>
      </c>
      <c r="J69">
        <v>0</v>
      </c>
      <c r="K69">
        <v>10552</v>
      </c>
      <c r="L69">
        <v>3335</v>
      </c>
      <c r="M69">
        <v>31656</v>
      </c>
      <c r="N69">
        <v>1668</v>
      </c>
      <c r="O69">
        <v>3805</v>
      </c>
      <c r="P69">
        <v>14773</v>
      </c>
      <c r="Q69">
        <v>117579</v>
      </c>
      <c r="S69" s="2" t="s">
        <v>77</v>
      </c>
      <c r="T69" s="2" t="s">
        <v>109</v>
      </c>
      <c r="U69" s="4">
        <f t="shared" si="19"/>
        <v>391.06300000000005</v>
      </c>
      <c r="V69" s="2" t="s">
        <v>8</v>
      </c>
      <c r="W69" t="str">
        <f t="shared" si="20"/>
        <v>popneed_heating = 541</v>
      </c>
      <c r="X69" t="str">
        <f t="shared" si="21"/>
        <v/>
      </c>
      <c r="Y69" t="str">
        <f t="shared" si="22"/>
        <v>popneed_luxury_food = 10552</v>
      </c>
      <c r="Z69" t="str">
        <f t="shared" si="23"/>
        <v/>
      </c>
      <c r="AA69" t="str">
        <f t="shared" si="24"/>
        <v>popneed_standard_clothing = 12663</v>
      </c>
      <c r="AB69" t="str">
        <f t="shared" si="25"/>
        <v/>
      </c>
      <c r="AC69" t="str">
        <f t="shared" si="26"/>
        <v/>
      </c>
      <c r="AD69" t="str">
        <f t="shared" si="27"/>
        <v>popneed_luxury_items = 10552</v>
      </c>
      <c r="AE69" t="str">
        <f t="shared" si="28"/>
        <v>popneed_luxury_drinks = 3335</v>
      </c>
      <c r="AF69" t="str">
        <f t="shared" si="29"/>
        <v>popneed_services = 31656</v>
      </c>
      <c r="AG69" t="str">
        <f t="shared" si="30"/>
        <v>popneed_free_movement = 1668</v>
      </c>
      <c r="AH69" t="str">
        <f t="shared" si="31"/>
        <v>popneed_communication = 3805</v>
      </c>
      <c r="AI69" t="str">
        <f t="shared" si="32"/>
        <v>popneed_intoxicants = 14773</v>
      </c>
      <c r="AJ69" t="str">
        <f t="shared" si="33"/>
        <v>popneed_art = 117579</v>
      </c>
      <c r="AK69" t="s">
        <v>9</v>
      </c>
      <c r="AL69" t="s">
        <v>9</v>
      </c>
    </row>
    <row r="70" spans="3:38" x14ac:dyDescent="0.35">
      <c r="C70">
        <v>69</v>
      </c>
      <c r="D70">
        <v>589</v>
      </c>
      <c r="E70">
        <v>0</v>
      </c>
      <c r="F70">
        <v>11862</v>
      </c>
      <c r="G70">
        <v>0</v>
      </c>
      <c r="H70">
        <v>14234</v>
      </c>
      <c r="I70">
        <v>0</v>
      </c>
      <c r="J70">
        <v>0</v>
      </c>
      <c r="K70">
        <v>11862</v>
      </c>
      <c r="L70">
        <v>3632</v>
      </c>
      <c r="M70">
        <v>35584</v>
      </c>
      <c r="N70">
        <v>1816</v>
      </c>
      <c r="O70">
        <v>4144</v>
      </c>
      <c r="P70">
        <v>16606</v>
      </c>
      <c r="Q70">
        <v>135556</v>
      </c>
      <c r="S70" s="2" t="s">
        <v>78</v>
      </c>
      <c r="T70" s="2" t="s">
        <v>109</v>
      </c>
      <c r="U70" s="4">
        <f t="shared" si="19"/>
        <v>449.51600000000002</v>
      </c>
      <c r="V70" s="2" t="s">
        <v>8</v>
      </c>
      <c r="W70" t="str">
        <f t="shared" si="20"/>
        <v>popneed_heating = 589</v>
      </c>
      <c r="X70" t="str">
        <f t="shared" si="21"/>
        <v/>
      </c>
      <c r="Y70" t="str">
        <f t="shared" si="22"/>
        <v>popneed_luxury_food = 11862</v>
      </c>
      <c r="Z70" t="str">
        <f t="shared" si="23"/>
        <v/>
      </c>
      <c r="AA70" t="str">
        <f t="shared" si="24"/>
        <v>popneed_standard_clothing = 14234</v>
      </c>
      <c r="AB70" t="str">
        <f t="shared" si="25"/>
        <v/>
      </c>
      <c r="AC70" t="str">
        <f t="shared" si="26"/>
        <v/>
      </c>
      <c r="AD70" t="str">
        <f t="shared" si="27"/>
        <v>popneed_luxury_items = 11862</v>
      </c>
      <c r="AE70" t="str">
        <f t="shared" si="28"/>
        <v>popneed_luxury_drinks = 3632</v>
      </c>
      <c r="AF70" t="str">
        <f t="shared" si="29"/>
        <v>popneed_services = 35584</v>
      </c>
      <c r="AG70" t="str">
        <f t="shared" si="30"/>
        <v>popneed_free_movement = 1816</v>
      </c>
      <c r="AH70" t="str">
        <f t="shared" si="31"/>
        <v>popneed_communication = 4144</v>
      </c>
      <c r="AI70" t="str">
        <f t="shared" si="32"/>
        <v>popneed_intoxicants = 16606</v>
      </c>
      <c r="AJ70" t="str">
        <f t="shared" si="33"/>
        <v>popneed_art = 135556</v>
      </c>
      <c r="AK70" t="s">
        <v>9</v>
      </c>
      <c r="AL70" t="s">
        <v>9</v>
      </c>
    </row>
    <row r="71" spans="3:38" x14ac:dyDescent="0.35">
      <c r="C71">
        <v>70</v>
      </c>
      <c r="D71">
        <v>641</v>
      </c>
      <c r="E71">
        <v>0</v>
      </c>
      <c r="F71">
        <v>13335</v>
      </c>
      <c r="G71">
        <v>0</v>
      </c>
      <c r="H71">
        <v>16002</v>
      </c>
      <c r="I71">
        <v>0</v>
      </c>
      <c r="J71">
        <v>0</v>
      </c>
      <c r="K71">
        <v>13335</v>
      </c>
      <c r="L71">
        <v>3952</v>
      </c>
      <c r="M71">
        <v>40005</v>
      </c>
      <c r="N71">
        <v>1976</v>
      </c>
      <c r="O71">
        <v>4508</v>
      </c>
      <c r="P71">
        <v>18669</v>
      </c>
      <c r="Q71">
        <v>156210</v>
      </c>
      <c r="S71" s="2" t="s">
        <v>79</v>
      </c>
      <c r="T71" s="2" t="s">
        <v>109</v>
      </c>
      <c r="U71" s="4">
        <f t="shared" si="19"/>
        <v>516.53899999999999</v>
      </c>
      <c r="V71" s="2" t="s">
        <v>8</v>
      </c>
      <c r="W71" t="str">
        <f t="shared" si="20"/>
        <v>popneed_heating = 641</v>
      </c>
      <c r="X71" t="str">
        <f t="shared" si="21"/>
        <v/>
      </c>
      <c r="Y71" t="str">
        <f t="shared" si="22"/>
        <v>popneed_luxury_food = 13335</v>
      </c>
      <c r="Z71" t="str">
        <f t="shared" si="23"/>
        <v/>
      </c>
      <c r="AA71" t="str">
        <f t="shared" si="24"/>
        <v>popneed_standard_clothing = 16002</v>
      </c>
      <c r="AB71" t="str">
        <f t="shared" si="25"/>
        <v/>
      </c>
      <c r="AC71" t="str">
        <f t="shared" si="26"/>
        <v/>
      </c>
      <c r="AD71" t="str">
        <f t="shared" si="27"/>
        <v>popneed_luxury_items = 13335</v>
      </c>
      <c r="AE71" t="str">
        <f t="shared" si="28"/>
        <v>popneed_luxury_drinks = 3952</v>
      </c>
      <c r="AF71" t="str">
        <f t="shared" si="29"/>
        <v>popneed_services = 40005</v>
      </c>
      <c r="AG71" t="str">
        <f t="shared" si="30"/>
        <v>popneed_free_movement = 1976</v>
      </c>
      <c r="AH71" t="str">
        <f t="shared" si="31"/>
        <v>popneed_communication = 4508</v>
      </c>
      <c r="AI71" t="str">
        <f t="shared" si="32"/>
        <v>popneed_intoxicants = 18669</v>
      </c>
      <c r="AJ71" t="str">
        <f t="shared" si="33"/>
        <v>popneed_art = 156210</v>
      </c>
      <c r="AK71" t="s">
        <v>9</v>
      </c>
      <c r="AL71" t="s">
        <v>9</v>
      </c>
    </row>
    <row r="72" spans="3:38" x14ac:dyDescent="0.35">
      <c r="C72">
        <v>71</v>
      </c>
      <c r="D72">
        <v>696</v>
      </c>
      <c r="E72">
        <v>0</v>
      </c>
      <c r="F72">
        <v>14995</v>
      </c>
      <c r="G72">
        <v>0</v>
      </c>
      <c r="H72">
        <v>17994</v>
      </c>
      <c r="I72">
        <v>0</v>
      </c>
      <c r="J72">
        <v>0</v>
      </c>
      <c r="K72">
        <v>14995</v>
      </c>
      <c r="L72">
        <v>4295</v>
      </c>
      <c r="M72">
        <v>44984</v>
      </c>
      <c r="N72">
        <v>2148</v>
      </c>
      <c r="O72">
        <v>4900</v>
      </c>
      <c r="P72">
        <v>20993</v>
      </c>
      <c r="Q72">
        <v>179933</v>
      </c>
      <c r="S72" s="2" t="s">
        <v>80</v>
      </c>
      <c r="T72" s="2" t="s">
        <v>109</v>
      </c>
      <c r="U72" s="4">
        <f t="shared" si="19"/>
        <v>593.37299999999993</v>
      </c>
      <c r="V72" s="2" t="s">
        <v>8</v>
      </c>
      <c r="W72" t="str">
        <f t="shared" si="20"/>
        <v>popneed_heating = 696</v>
      </c>
      <c r="X72" t="str">
        <f t="shared" si="21"/>
        <v/>
      </c>
      <c r="Y72" t="str">
        <f t="shared" si="22"/>
        <v>popneed_luxury_food = 14995</v>
      </c>
      <c r="Z72" t="str">
        <f t="shared" si="23"/>
        <v/>
      </c>
      <c r="AA72" t="str">
        <f t="shared" si="24"/>
        <v>popneed_standard_clothing = 17994</v>
      </c>
      <c r="AB72" t="str">
        <f t="shared" si="25"/>
        <v/>
      </c>
      <c r="AC72" t="str">
        <f t="shared" si="26"/>
        <v/>
      </c>
      <c r="AD72" t="str">
        <f t="shared" si="27"/>
        <v>popneed_luxury_items = 14995</v>
      </c>
      <c r="AE72" t="str">
        <f t="shared" si="28"/>
        <v>popneed_luxury_drinks = 4295</v>
      </c>
      <c r="AF72" t="str">
        <f t="shared" si="29"/>
        <v>popneed_services = 44984</v>
      </c>
      <c r="AG72" t="str">
        <f t="shared" si="30"/>
        <v>popneed_free_movement = 2148</v>
      </c>
      <c r="AH72" t="str">
        <f t="shared" si="31"/>
        <v>popneed_communication = 4900</v>
      </c>
      <c r="AI72" t="str">
        <f t="shared" si="32"/>
        <v>popneed_intoxicants = 20993</v>
      </c>
      <c r="AJ72" t="str">
        <f t="shared" si="33"/>
        <v>popneed_art = 179933</v>
      </c>
      <c r="AK72" t="s">
        <v>9</v>
      </c>
      <c r="AL72" t="s">
        <v>9</v>
      </c>
    </row>
    <row r="73" spans="3:38" x14ac:dyDescent="0.35">
      <c r="C73">
        <v>72</v>
      </c>
      <c r="D73">
        <v>756</v>
      </c>
      <c r="E73">
        <v>0</v>
      </c>
      <c r="F73">
        <v>16863</v>
      </c>
      <c r="G73">
        <v>0</v>
      </c>
      <c r="H73">
        <v>20236</v>
      </c>
      <c r="I73">
        <v>0</v>
      </c>
      <c r="J73">
        <v>0</v>
      </c>
      <c r="K73">
        <v>16863</v>
      </c>
      <c r="L73">
        <v>4664</v>
      </c>
      <c r="M73">
        <v>50589</v>
      </c>
      <c r="N73">
        <v>2332</v>
      </c>
      <c r="O73">
        <v>5321</v>
      </c>
      <c r="P73">
        <v>23609</v>
      </c>
      <c r="Q73">
        <v>207173</v>
      </c>
      <c r="S73" s="2" t="s">
        <v>81</v>
      </c>
      <c r="T73" s="2" t="s">
        <v>109</v>
      </c>
      <c r="U73" s="4">
        <f t="shared" si="19"/>
        <v>681.43600000000004</v>
      </c>
      <c r="V73" s="2" t="s">
        <v>8</v>
      </c>
      <c r="W73" t="str">
        <f t="shared" si="20"/>
        <v>popneed_heating = 756</v>
      </c>
      <c r="X73" t="str">
        <f t="shared" si="21"/>
        <v/>
      </c>
      <c r="Y73" t="str">
        <f t="shared" si="22"/>
        <v>popneed_luxury_food = 16863</v>
      </c>
      <c r="Z73" t="str">
        <f t="shared" si="23"/>
        <v/>
      </c>
      <c r="AA73" t="str">
        <f t="shared" si="24"/>
        <v>popneed_standard_clothing = 20236</v>
      </c>
      <c r="AB73" t="str">
        <f t="shared" si="25"/>
        <v/>
      </c>
      <c r="AC73" t="str">
        <f t="shared" si="26"/>
        <v/>
      </c>
      <c r="AD73" t="str">
        <f t="shared" si="27"/>
        <v>popneed_luxury_items = 16863</v>
      </c>
      <c r="AE73" t="str">
        <f t="shared" si="28"/>
        <v>popneed_luxury_drinks = 4664</v>
      </c>
      <c r="AF73" t="str">
        <f t="shared" si="29"/>
        <v>popneed_services = 50589</v>
      </c>
      <c r="AG73" t="str">
        <f t="shared" si="30"/>
        <v>popneed_free_movement = 2332</v>
      </c>
      <c r="AH73" t="str">
        <f t="shared" si="31"/>
        <v>popneed_communication = 5321</v>
      </c>
      <c r="AI73" t="str">
        <f t="shared" si="32"/>
        <v>popneed_intoxicants = 23609</v>
      </c>
      <c r="AJ73" t="str">
        <f t="shared" si="33"/>
        <v>popneed_art = 207173</v>
      </c>
      <c r="AK73" t="s">
        <v>9</v>
      </c>
      <c r="AL73" t="s">
        <v>9</v>
      </c>
    </row>
    <row r="74" spans="3:38" x14ac:dyDescent="0.35">
      <c r="C74">
        <v>73</v>
      </c>
      <c r="D74">
        <v>820</v>
      </c>
      <c r="E74">
        <v>0</v>
      </c>
      <c r="F74">
        <v>18968</v>
      </c>
      <c r="G74">
        <v>0</v>
      </c>
      <c r="H74">
        <v>22761</v>
      </c>
      <c r="I74">
        <v>0</v>
      </c>
      <c r="J74">
        <v>0</v>
      </c>
      <c r="K74">
        <v>18968</v>
      </c>
      <c r="L74">
        <v>5058</v>
      </c>
      <c r="M74">
        <v>56902</v>
      </c>
      <c r="N74">
        <v>2529</v>
      </c>
      <c r="O74">
        <v>5771</v>
      </c>
      <c r="P74">
        <v>26555</v>
      </c>
      <c r="Q74">
        <v>238446</v>
      </c>
      <c r="S74" s="2" t="s">
        <v>82</v>
      </c>
      <c r="T74" s="2" t="s">
        <v>109</v>
      </c>
      <c r="U74" s="4">
        <f t="shared" si="19"/>
        <v>782.35599999999999</v>
      </c>
      <c r="V74" s="2" t="s">
        <v>8</v>
      </c>
      <c r="W74" t="str">
        <f t="shared" si="20"/>
        <v>popneed_heating = 820</v>
      </c>
      <c r="X74" t="str">
        <f t="shared" si="21"/>
        <v/>
      </c>
      <c r="Y74" t="str">
        <f t="shared" si="22"/>
        <v>popneed_luxury_food = 18968</v>
      </c>
      <c r="Z74" t="str">
        <f t="shared" si="23"/>
        <v/>
      </c>
      <c r="AA74" t="str">
        <f t="shared" si="24"/>
        <v>popneed_standard_clothing = 22761</v>
      </c>
      <c r="AB74" t="str">
        <f t="shared" si="25"/>
        <v/>
      </c>
      <c r="AC74" t="str">
        <f t="shared" si="26"/>
        <v/>
      </c>
      <c r="AD74" t="str">
        <f t="shared" si="27"/>
        <v>popneed_luxury_items = 18968</v>
      </c>
      <c r="AE74" t="str">
        <f t="shared" si="28"/>
        <v>popneed_luxury_drinks = 5058</v>
      </c>
      <c r="AF74" t="str">
        <f t="shared" si="29"/>
        <v>popneed_services = 56902</v>
      </c>
      <c r="AG74" t="str">
        <f t="shared" si="30"/>
        <v>popneed_free_movement = 2529</v>
      </c>
      <c r="AH74" t="str">
        <f t="shared" si="31"/>
        <v>popneed_communication = 5771</v>
      </c>
      <c r="AI74" t="str">
        <f t="shared" si="32"/>
        <v>popneed_intoxicants = 26555</v>
      </c>
      <c r="AJ74" t="str">
        <f t="shared" si="33"/>
        <v>popneed_art = 238446</v>
      </c>
      <c r="AK74" t="s">
        <v>9</v>
      </c>
      <c r="AL74" t="s">
        <v>9</v>
      </c>
    </row>
    <row r="75" spans="3:38" x14ac:dyDescent="0.35">
      <c r="C75">
        <v>74</v>
      </c>
      <c r="D75">
        <v>888</v>
      </c>
      <c r="E75">
        <v>0</v>
      </c>
      <c r="F75">
        <v>21338</v>
      </c>
      <c r="G75">
        <v>0</v>
      </c>
      <c r="H75">
        <v>25605</v>
      </c>
      <c r="I75">
        <v>0</v>
      </c>
      <c r="J75">
        <v>0</v>
      </c>
      <c r="K75">
        <v>21338</v>
      </c>
      <c r="L75">
        <v>5480</v>
      </c>
      <c r="M75">
        <v>64013</v>
      </c>
      <c r="N75">
        <v>2740</v>
      </c>
      <c r="O75">
        <v>6251</v>
      </c>
      <c r="P75">
        <v>29873</v>
      </c>
      <c r="Q75">
        <v>274340</v>
      </c>
      <c r="S75" s="2" t="s">
        <v>83</v>
      </c>
      <c r="T75" s="2" t="s">
        <v>109</v>
      </c>
      <c r="U75" s="4">
        <f t="shared" si="19"/>
        <v>897.99299999999994</v>
      </c>
      <c r="V75" s="2" t="s">
        <v>8</v>
      </c>
      <c r="W75" t="str">
        <f t="shared" si="20"/>
        <v>popneed_heating = 888</v>
      </c>
      <c r="X75" t="str">
        <f t="shared" si="21"/>
        <v/>
      </c>
      <c r="Y75" t="str">
        <f t="shared" si="22"/>
        <v>popneed_luxury_food = 21338</v>
      </c>
      <c r="Z75" t="str">
        <f t="shared" si="23"/>
        <v/>
      </c>
      <c r="AA75" t="str">
        <f t="shared" si="24"/>
        <v>popneed_standard_clothing = 25605</v>
      </c>
      <c r="AB75" t="str">
        <f t="shared" si="25"/>
        <v/>
      </c>
      <c r="AC75" t="str">
        <f t="shared" si="26"/>
        <v/>
      </c>
      <c r="AD75" t="str">
        <f t="shared" si="27"/>
        <v>popneed_luxury_items = 21338</v>
      </c>
      <c r="AE75" t="str">
        <f t="shared" si="28"/>
        <v>popneed_luxury_drinks = 5480</v>
      </c>
      <c r="AF75" t="str">
        <f t="shared" si="29"/>
        <v>popneed_services = 64013</v>
      </c>
      <c r="AG75" t="str">
        <f t="shared" si="30"/>
        <v>popneed_free_movement = 2740</v>
      </c>
      <c r="AH75" t="str">
        <f t="shared" si="31"/>
        <v>popneed_communication = 6251</v>
      </c>
      <c r="AI75" t="str">
        <f t="shared" si="32"/>
        <v>popneed_intoxicants = 29873</v>
      </c>
      <c r="AJ75" t="str">
        <f t="shared" si="33"/>
        <v>popneed_art = 274340</v>
      </c>
      <c r="AK75" t="s">
        <v>9</v>
      </c>
      <c r="AL75" t="s">
        <v>9</v>
      </c>
    </row>
    <row r="76" spans="3:38" x14ac:dyDescent="0.35">
      <c r="C76">
        <v>75</v>
      </c>
      <c r="D76">
        <v>961</v>
      </c>
      <c r="E76">
        <v>0</v>
      </c>
      <c r="F76">
        <v>24008</v>
      </c>
      <c r="G76">
        <v>0</v>
      </c>
      <c r="H76">
        <v>28809</v>
      </c>
      <c r="I76">
        <v>0</v>
      </c>
      <c r="J76">
        <v>0</v>
      </c>
      <c r="K76">
        <v>24008</v>
      </c>
      <c r="L76">
        <v>5928</v>
      </c>
      <c r="M76">
        <v>72023</v>
      </c>
      <c r="N76">
        <v>2964</v>
      </c>
      <c r="O76">
        <v>6763</v>
      </c>
      <c r="P76">
        <v>33611</v>
      </c>
      <c r="Q76">
        <v>315526</v>
      </c>
      <c r="S76" s="2" t="s">
        <v>84</v>
      </c>
      <c r="T76" s="2" t="s">
        <v>109</v>
      </c>
      <c r="U76" s="4">
        <f t="shared" si="19"/>
        <v>1030.4569999999999</v>
      </c>
      <c r="V76" s="2" t="s">
        <v>8</v>
      </c>
      <c r="W76" t="str">
        <f t="shared" si="20"/>
        <v>popneed_heating = 961</v>
      </c>
      <c r="X76" t="str">
        <f t="shared" si="21"/>
        <v/>
      </c>
      <c r="Y76" t="str">
        <f t="shared" si="22"/>
        <v>popneed_luxury_food = 24008</v>
      </c>
      <c r="Z76" t="str">
        <f t="shared" si="23"/>
        <v/>
      </c>
      <c r="AA76" t="str">
        <f t="shared" si="24"/>
        <v>popneed_standard_clothing = 28809</v>
      </c>
      <c r="AB76" t="str">
        <f t="shared" si="25"/>
        <v/>
      </c>
      <c r="AC76" t="str">
        <f t="shared" si="26"/>
        <v/>
      </c>
      <c r="AD76" t="str">
        <f t="shared" si="27"/>
        <v>popneed_luxury_items = 24008</v>
      </c>
      <c r="AE76" t="str">
        <f t="shared" si="28"/>
        <v>popneed_luxury_drinks = 5928</v>
      </c>
      <c r="AF76" t="str">
        <f t="shared" si="29"/>
        <v>popneed_services = 72023</v>
      </c>
      <c r="AG76" t="str">
        <f t="shared" si="30"/>
        <v>popneed_free_movement = 2964</v>
      </c>
      <c r="AH76" t="str">
        <f t="shared" si="31"/>
        <v>popneed_communication = 6763</v>
      </c>
      <c r="AI76" t="str">
        <f t="shared" si="32"/>
        <v>popneed_intoxicants = 33611</v>
      </c>
      <c r="AJ76" t="str">
        <f t="shared" si="33"/>
        <v>popneed_art = 315526</v>
      </c>
      <c r="AK76" t="s">
        <v>9</v>
      </c>
      <c r="AL76" t="s">
        <v>9</v>
      </c>
    </row>
    <row r="77" spans="3:38" x14ac:dyDescent="0.35">
      <c r="C77">
        <v>76</v>
      </c>
      <c r="D77">
        <v>1038</v>
      </c>
      <c r="E77">
        <v>0</v>
      </c>
      <c r="F77">
        <v>27016</v>
      </c>
      <c r="G77">
        <v>0</v>
      </c>
      <c r="H77">
        <v>32419</v>
      </c>
      <c r="I77">
        <v>0</v>
      </c>
      <c r="J77">
        <v>0</v>
      </c>
      <c r="K77">
        <v>27016</v>
      </c>
      <c r="L77">
        <v>6404</v>
      </c>
      <c r="M77">
        <v>81046</v>
      </c>
      <c r="N77">
        <v>3202</v>
      </c>
      <c r="O77">
        <v>7306</v>
      </c>
      <c r="P77">
        <v>37822</v>
      </c>
      <c r="Q77">
        <v>362777</v>
      </c>
      <c r="S77" s="2" t="s">
        <v>85</v>
      </c>
      <c r="T77" s="2" t="s">
        <v>109</v>
      </c>
      <c r="U77" s="4">
        <f t="shared" si="19"/>
        <v>1182.1850000000002</v>
      </c>
      <c r="V77" s="2" t="s">
        <v>8</v>
      </c>
      <c r="W77" t="str">
        <f t="shared" si="20"/>
        <v>popneed_heating = 1038</v>
      </c>
      <c r="X77" t="str">
        <f t="shared" si="21"/>
        <v/>
      </c>
      <c r="Y77" t="str">
        <f t="shared" si="22"/>
        <v>popneed_luxury_food = 27016</v>
      </c>
      <c r="Z77" t="str">
        <f t="shared" si="23"/>
        <v/>
      </c>
      <c r="AA77" t="str">
        <f t="shared" si="24"/>
        <v>popneed_standard_clothing = 32419</v>
      </c>
      <c r="AB77" t="str">
        <f t="shared" si="25"/>
        <v/>
      </c>
      <c r="AC77" t="str">
        <f t="shared" si="26"/>
        <v/>
      </c>
      <c r="AD77" t="str">
        <f t="shared" si="27"/>
        <v>popneed_luxury_items = 27016</v>
      </c>
      <c r="AE77" t="str">
        <f t="shared" si="28"/>
        <v>popneed_luxury_drinks = 6404</v>
      </c>
      <c r="AF77" t="str">
        <f t="shared" si="29"/>
        <v>popneed_services = 81046</v>
      </c>
      <c r="AG77" t="str">
        <f t="shared" si="30"/>
        <v>popneed_free_movement = 3202</v>
      </c>
      <c r="AH77" t="str">
        <f t="shared" si="31"/>
        <v>popneed_communication = 7306</v>
      </c>
      <c r="AI77" t="str">
        <f t="shared" si="32"/>
        <v>popneed_intoxicants = 37822</v>
      </c>
      <c r="AJ77" t="str">
        <f t="shared" si="33"/>
        <v>popneed_art = 362777</v>
      </c>
      <c r="AK77" t="s">
        <v>9</v>
      </c>
      <c r="AL77" t="s">
        <v>9</v>
      </c>
    </row>
    <row r="78" spans="3:38" x14ac:dyDescent="0.35">
      <c r="C78">
        <v>77</v>
      </c>
      <c r="D78">
        <v>1119</v>
      </c>
      <c r="E78">
        <v>0</v>
      </c>
      <c r="F78">
        <v>30405</v>
      </c>
      <c r="G78">
        <v>0</v>
      </c>
      <c r="H78">
        <v>36486</v>
      </c>
      <c r="I78">
        <v>0</v>
      </c>
      <c r="J78">
        <v>0</v>
      </c>
      <c r="K78">
        <v>30405</v>
      </c>
      <c r="L78">
        <v>6907</v>
      </c>
      <c r="M78">
        <v>91214</v>
      </c>
      <c r="N78">
        <v>3454</v>
      </c>
      <c r="O78">
        <v>7880</v>
      </c>
      <c r="P78">
        <v>42567</v>
      </c>
      <c r="Q78">
        <v>416974</v>
      </c>
      <c r="S78" s="2" t="s">
        <v>86</v>
      </c>
      <c r="T78" s="2" t="s">
        <v>109</v>
      </c>
      <c r="U78" s="4">
        <f t="shared" si="19"/>
        <v>1355.95</v>
      </c>
      <c r="V78" s="2" t="s">
        <v>8</v>
      </c>
      <c r="W78" t="str">
        <f t="shared" si="20"/>
        <v>popneed_heating = 1119</v>
      </c>
      <c r="X78" t="str">
        <f t="shared" si="21"/>
        <v/>
      </c>
      <c r="Y78" t="str">
        <f t="shared" si="22"/>
        <v>popneed_luxury_food = 30405</v>
      </c>
      <c r="Z78" t="str">
        <f t="shared" si="23"/>
        <v/>
      </c>
      <c r="AA78" t="str">
        <f t="shared" si="24"/>
        <v>popneed_standard_clothing = 36486</v>
      </c>
      <c r="AB78" t="str">
        <f t="shared" si="25"/>
        <v/>
      </c>
      <c r="AC78" t="str">
        <f t="shared" si="26"/>
        <v/>
      </c>
      <c r="AD78" t="str">
        <f t="shared" si="27"/>
        <v>popneed_luxury_items = 30405</v>
      </c>
      <c r="AE78" t="str">
        <f t="shared" si="28"/>
        <v>popneed_luxury_drinks = 6907</v>
      </c>
      <c r="AF78" t="str">
        <f t="shared" si="29"/>
        <v>popneed_services = 91214</v>
      </c>
      <c r="AG78" t="str">
        <f t="shared" si="30"/>
        <v>popneed_free_movement = 3454</v>
      </c>
      <c r="AH78" t="str">
        <f t="shared" si="31"/>
        <v>popneed_communication = 7880</v>
      </c>
      <c r="AI78" t="str">
        <f t="shared" si="32"/>
        <v>popneed_intoxicants = 42567</v>
      </c>
      <c r="AJ78" t="str">
        <f t="shared" si="33"/>
        <v>popneed_art = 416974</v>
      </c>
      <c r="AK78" t="s">
        <v>9</v>
      </c>
      <c r="AL78" t="s">
        <v>9</v>
      </c>
    </row>
    <row r="79" spans="3:38" x14ac:dyDescent="0.35">
      <c r="C79">
        <v>78</v>
      </c>
      <c r="D79">
        <v>1205</v>
      </c>
      <c r="E79">
        <v>0</v>
      </c>
      <c r="F79">
        <v>34224</v>
      </c>
      <c r="G79">
        <v>0</v>
      </c>
      <c r="H79">
        <v>41068</v>
      </c>
      <c r="I79">
        <v>0</v>
      </c>
      <c r="J79">
        <v>0</v>
      </c>
      <c r="K79">
        <v>34224</v>
      </c>
      <c r="L79">
        <v>7437</v>
      </c>
      <c r="M79">
        <v>102670</v>
      </c>
      <c r="N79">
        <v>3719</v>
      </c>
      <c r="O79">
        <v>8484</v>
      </c>
      <c r="P79">
        <v>47913</v>
      </c>
      <c r="Q79">
        <v>479126</v>
      </c>
      <c r="S79" s="2" t="s">
        <v>87</v>
      </c>
      <c r="T79" s="2" t="s">
        <v>109</v>
      </c>
      <c r="U79" s="4">
        <f t="shared" si="19"/>
        <v>1554.922</v>
      </c>
      <c r="V79" s="2" t="s">
        <v>8</v>
      </c>
      <c r="W79" t="str">
        <f t="shared" si="20"/>
        <v>popneed_heating = 1205</v>
      </c>
      <c r="X79" t="str">
        <f t="shared" si="21"/>
        <v/>
      </c>
      <c r="Y79" t="str">
        <f t="shared" si="22"/>
        <v>popneed_luxury_food = 34224</v>
      </c>
      <c r="Z79" t="str">
        <f t="shared" si="23"/>
        <v/>
      </c>
      <c r="AA79" t="str">
        <f t="shared" si="24"/>
        <v>popneed_standard_clothing = 41068</v>
      </c>
      <c r="AB79" t="str">
        <f t="shared" si="25"/>
        <v/>
      </c>
      <c r="AC79" t="str">
        <f t="shared" si="26"/>
        <v/>
      </c>
      <c r="AD79" t="str">
        <f t="shared" si="27"/>
        <v>popneed_luxury_items = 34224</v>
      </c>
      <c r="AE79" t="str">
        <f t="shared" si="28"/>
        <v>popneed_luxury_drinks = 7437</v>
      </c>
      <c r="AF79" t="str">
        <f t="shared" si="29"/>
        <v>popneed_services = 102670</v>
      </c>
      <c r="AG79" t="str">
        <f t="shared" si="30"/>
        <v>popneed_free_movement = 3719</v>
      </c>
      <c r="AH79" t="str">
        <f t="shared" si="31"/>
        <v>popneed_communication = 8484</v>
      </c>
      <c r="AI79" t="str">
        <f t="shared" si="32"/>
        <v>popneed_intoxicants = 47913</v>
      </c>
      <c r="AJ79" t="str">
        <f t="shared" si="33"/>
        <v>popneed_art = 479126</v>
      </c>
      <c r="AK79" t="s">
        <v>9</v>
      </c>
      <c r="AL79" t="s">
        <v>9</v>
      </c>
    </row>
    <row r="80" spans="3:38" x14ac:dyDescent="0.35">
      <c r="C80">
        <v>79</v>
      </c>
      <c r="D80">
        <v>1295</v>
      </c>
      <c r="E80">
        <v>0</v>
      </c>
      <c r="F80">
        <v>38527</v>
      </c>
      <c r="G80">
        <v>0</v>
      </c>
      <c r="H80">
        <v>46233</v>
      </c>
      <c r="I80">
        <v>0</v>
      </c>
      <c r="J80">
        <v>0</v>
      </c>
      <c r="K80">
        <v>38527</v>
      </c>
      <c r="L80">
        <v>7991</v>
      </c>
      <c r="M80">
        <v>115581</v>
      </c>
      <c r="N80">
        <v>3996</v>
      </c>
      <c r="O80">
        <v>9117</v>
      </c>
      <c r="P80">
        <v>53938</v>
      </c>
      <c r="Q80">
        <v>550385</v>
      </c>
      <c r="S80" s="2" t="s">
        <v>88</v>
      </c>
      <c r="T80" s="2" t="s">
        <v>109</v>
      </c>
      <c r="U80" s="4">
        <f t="shared" si="19"/>
        <v>1782.7180000000001</v>
      </c>
      <c r="V80" s="2" t="s">
        <v>8</v>
      </c>
      <c r="W80" t="str">
        <f t="shared" si="20"/>
        <v>popneed_heating = 1295</v>
      </c>
      <c r="X80" t="str">
        <f t="shared" si="21"/>
        <v/>
      </c>
      <c r="Y80" t="str">
        <f t="shared" si="22"/>
        <v>popneed_luxury_food = 38527</v>
      </c>
      <c r="Z80" t="str">
        <f t="shared" si="23"/>
        <v/>
      </c>
      <c r="AA80" t="str">
        <f t="shared" si="24"/>
        <v>popneed_standard_clothing = 46233</v>
      </c>
      <c r="AB80" t="str">
        <f t="shared" si="25"/>
        <v/>
      </c>
      <c r="AC80" t="str">
        <f t="shared" si="26"/>
        <v/>
      </c>
      <c r="AD80" t="str">
        <f t="shared" si="27"/>
        <v>popneed_luxury_items = 38527</v>
      </c>
      <c r="AE80" t="str">
        <f t="shared" si="28"/>
        <v>popneed_luxury_drinks = 7991</v>
      </c>
      <c r="AF80" t="str">
        <f t="shared" si="29"/>
        <v>popneed_services = 115581</v>
      </c>
      <c r="AG80" t="str">
        <f t="shared" si="30"/>
        <v>popneed_free_movement = 3996</v>
      </c>
      <c r="AH80" t="str">
        <f t="shared" si="31"/>
        <v>popneed_communication = 9117</v>
      </c>
      <c r="AI80" t="str">
        <f t="shared" si="32"/>
        <v>popneed_intoxicants = 53938</v>
      </c>
      <c r="AJ80" t="str">
        <f t="shared" si="33"/>
        <v>popneed_art = 550385</v>
      </c>
      <c r="AK80" t="s">
        <v>9</v>
      </c>
      <c r="AL80" t="s">
        <v>9</v>
      </c>
    </row>
    <row r="81" spans="3:38" x14ac:dyDescent="0.35">
      <c r="C81">
        <v>80</v>
      </c>
      <c r="D81">
        <v>1389</v>
      </c>
      <c r="E81">
        <v>0</v>
      </c>
      <c r="F81">
        <v>43378</v>
      </c>
      <c r="G81">
        <v>0</v>
      </c>
      <c r="H81">
        <v>52054</v>
      </c>
      <c r="I81">
        <v>0</v>
      </c>
      <c r="J81">
        <v>0</v>
      </c>
      <c r="K81">
        <v>43378</v>
      </c>
      <c r="L81">
        <v>8569</v>
      </c>
      <c r="M81">
        <v>130133</v>
      </c>
      <c r="N81">
        <v>4285</v>
      </c>
      <c r="O81">
        <v>9776</v>
      </c>
      <c r="P81">
        <v>60729</v>
      </c>
      <c r="Q81">
        <v>632074</v>
      </c>
      <c r="S81" s="2" t="s">
        <v>89</v>
      </c>
      <c r="T81" s="2" t="s">
        <v>109</v>
      </c>
      <c r="U81" s="4">
        <f t="shared" si="19"/>
        <v>2043.4929999999999</v>
      </c>
      <c r="V81" s="2" t="s">
        <v>8</v>
      </c>
      <c r="W81" t="str">
        <f t="shared" si="20"/>
        <v>popneed_heating = 1389</v>
      </c>
      <c r="X81" t="str">
        <f t="shared" si="21"/>
        <v/>
      </c>
      <c r="Y81" t="str">
        <f t="shared" si="22"/>
        <v>popneed_luxury_food = 43378</v>
      </c>
      <c r="Z81" t="str">
        <f t="shared" si="23"/>
        <v/>
      </c>
      <c r="AA81" t="str">
        <f t="shared" si="24"/>
        <v>popneed_standard_clothing = 52054</v>
      </c>
      <c r="AB81" t="str">
        <f t="shared" si="25"/>
        <v/>
      </c>
      <c r="AC81" t="str">
        <f t="shared" si="26"/>
        <v/>
      </c>
      <c r="AD81" t="str">
        <f t="shared" si="27"/>
        <v>popneed_luxury_items = 43378</v>
      </c>
      <c r="AE81" t="str">
        <f t="shared" si="28"/>
        <v>popneed_luxury_drinks = 8569</v>
      </c>
      <c r="AF81" t="str">
        <f t="shared" si="29"/>
        <v>popneed_services = 130133</v>
      </c>
      <c r="AG81" t="str">
        <f t="shared" si="30"/>
        <v>popneed_free_movement = 4285</v>
      </c>
      <c r="AH81" t="str">
        <f t="shared" si="31"/>
        <v>popneed_communication = 9776</v>
      </c>
      <c r="AI81" t="str">
        <f t="shared" si="32"/>
        <v>popneed_intoxicants = 60729</v>
      </c>
      <c r="AJ81" t="str">
        <f t="shared" si="33"/>
        <v>popneed_art = 632074</v>
      </c>
      <c r="AK81" t="s">
        <v>9</v>
      </c>
      <c r="AL81" t="s">
        <v>9</v>
      </c>
    </row>
    <row r="82" spans="3:38" x14ac:dyDescent="0.35">
      <c r="C82">
        <v>81</v>
      </c>
      <c r="D82">
        <v>1485</v>
      </c>
      <c r="E82">
        <v>0</v>
      </c>
      <c r="F82">
        <v>48846</v>
      </c>
      <c r="G82">
        <v>0</v>
      </c>
      <c r="H82">
        <v>58615</v>
      </c>
      <c r="I82">
        <v>0</v>
      </c>
      <c r="J82">
        <v>0</v>
      </c>
      <c r="K82">
        <v>48846</v>
      </c>
      <c r="L82">
        <v>9167</v>
      </c>
      <c r="M82">
        <v>146536</v>
      </c>
      <c r="N82">
        <v>4584</v>
      </c>
      <c r="O82">
        <v>10457</v>
      </c>
      <c r="P82">
        <v>68384</v>
      </c>
      <c r="Q82">
        <v>725700</v>
      </c>
      <c r="S82" s="2" t="s">
        <v>90</v>
      </c>
      <c r="T82" s="2" t="s">
        <v>109</v>
      </c>
      <c r="U82" s="4">
        <f t="shared" si="19"/>
        <v>2341.9699999999998</v>
      </c>
      <c r="V82" s="2" t="s">
        <v>8</v>
      </c>
      <c r="W82" t="str">
        <f t="shared" si="20"/>
        <v>popneed_heating = 1485</v>
      </c>
      <c r="X82" t="str">
        <f t="shared" si="21"/>
        <v/>
      </c>
      <c r="Y82" t="str">
        <f t="shared" si="22"/>
        <v>popneed_luxury_food = 48846</v>
      </c>
      <c r="Z82" t="str">
        <f t="shared" si="23"/>
        <v/>
      </c>
      <c r="AA82" t="str">
        <f t="shared" si="24"/>
        <v>popneed_standard_clothing = 58615</v>
      </c>
      <c r="AB82" t="str">
        <f t="shared" si="25"/>
        <v/>
      </c>
      <c r="AC82" t="str">
        <f t="shared" si="26"/>
        <v/>
      </c>
      <c r="AD82" t="str">
        <f t="shared" si="27"/>
        <v>popneed_luxury_items = 48846</v>
      </c>
      <c r="AE82" t="str">
        <f t="shared" si="28"/>
        <v>popneed_luxury_drinks = 9167</v>
      </c>
      <c r="AF82" t="str">
        <f t="shared" si="29"/>
        <v>popneed_services = 146536</v>
      </c>
      <c r="AG82" t="str">
        <f t="shared" si="30"/>
        <v>popneed_free_movement = 4584</v>
      </c>
      <c r="AH82" t="str">
        <f t="shared" si="31"/>
        <v>popneed_communication = 10457</v>
      </c>
      <c r="AI82" t="str">
        <f t="shared" si="32"/>
        <v>popneed_intoxicants = 68384</v>
      </c>
      <c r="AJ82" t="str">
        <f t="shared" si="33"/>
        <v>popneed_art = 725700</v>
      </c>
      <c r="AK82" t="s">
        <v>9</v>
      </c>
      <c r="AL82" t="s">
        <v>9</v>
      </c>
    </row>
    <row r="83" spans="3:38" x14ac:dyDescent="0.35">
      <c r="C83">
        <v>82</v>
      </c>
      <c r="D83">
        <v>1585</v>
      </c>
      <c r="E83">
        <v>0</v>
      </c>
      <c r="F83">
        <v>55009</v>
      </c>
      <c r="G83">
        <v>0</v>
      </c>
      <c r="H83">
        <v>66011</v>
      </c>
      <c r="I83">
        <v>0</v>
      </c>
      <c r="J83">
        <v>0</v>
      </c>
      <c r="K83">
        <v>55009</v>
      </c>
      <c r="L83">
        <v>9780</v>
      </c>
      <c r="M83">
        <v>165027</v>
      </c>
      <c r="N83">
        <v>4890</v>
      </c>
      <c r="O83">
        <v>11157</v>
      </c>
      <c r="P83">
        <v>77013</v>
      </c>
      <c r="Q83">
        <v>832992</v>
      </c>
      <c r="S83" s="2" t="s">
        <v>91</v>
      </c>
      <c r="T83" s="2" t="s">
        <v>109</v>
      </c>
      <c r="U83" s="4">
        <f t="shared" si="19"/>
        <v>2683.5630000000001</v>
      </c>
      <c r="V83" s="2" t="s">
        <v>8</v>
      </c>
      <c r="W83" t="str">
        <f t="shared" si="20"/>
        <v>popneed_heating = 1585</v>
      </c>
      <c r="X83" t="str">
        <f t="shared" si="21"/>
        <v/>
      </c>
      <c r="Y83" t="str">
        <f t="shared" si="22"/>
        <v>popneed_luxury_food = 55009</v>
      </c>
      <c r="Z83" t="str">
        <f t="shared" si="23"/>
        <v/>
      </c>
      <c r="AA83" t="str">
        <f t="shared" si="24"/>
        <v>popneed_standard_clothing = 66011</v>
      </c>
      <c r="AB83" t="str">
        <f t="shared" si="25"/>
        <v/>
      </c>
      <c r="AC83" t="str">
        <f t="shared" si="26"/>
        <v/>
      </c>
      <c r="AD83" t="str">
        <f t="shared" si="27"/>
        <v>popneed_luxury_items = 55009</v>
      </c>
      <c r="AE83" t="str">
        <f t="shared" si="28"/>
        <v>popneed_luxury_drinks = 9780</v>
      </c>
      <c r="AF83" t="str">
        <f t="shared" si="29"/>
        <v>popneed_services = 165027</v>
      </c>
      <c r="AG83" t="str">
        <f t="shared" si="30"/>
        <v>popneed_free_movement = 4890</v>
      </c>
      <c r="AH83" t="str">
        <f t="shared" si="31"/>
        <v>popneed_communication = 11157</v>
      </c>
      <c r="AI83" t="str">
        <f t="shared" si="32"/>
        <v>popneed_intoxicants = 77013</v>
      </c>
      <c r="AJ83" t="str">
        <f t="shared" si="33"/>
        <v>popneed_art = 832992</v>
      </c>
      <c r="AK83" t="s">
        <v>9</v>
      </c>
      <c r="AL83" t="s">
        <v>9</v>
      </c>
    </row>
    <row r="84" spans="3:38" x14ac:dyDescent="0.35">
      <c r="C84">
        <v>83</v>
      </c>
      <c r="D84">
        <v>1686</v>
      </c>
      <c r="E84">
        <v>0</v>
      </c>
      <c r="F84">
        <v>61958</v>
      </c>
      <c r="G84">
        <v>0</v>
      </c>
      <c r="H84">
        <v>74350</v>
      </c>
      <c r="I84">
        <v>0</v>
      </c>
      <c r="J84">
        <v>0</v>
      </c>
      <c r="K84">
        <v>61958</v>
      </c>
      <c r="L84">
        <v>10403</v>
      </c>
      <c r="M84">
        <v>185874</v>
      </c>
      <c r="N84">
        <v>5202</v>
      </c>
      <c r="O84">
        <v>11869</v>
      </c>
      <c r="P84">
        <v>86742</v>
      </c>
      <c r="Q84">
        <v>955923</v>
      </c>
      <c r="S84" s="2" t="s">
        <v>92</v>
      </c>
      <c r="T84" s="2" t="s">
        <v>109</v>
      </c>
      <c r="U84" s="4">
        <f t="shared" si="19"/>
        <v>3074.4490000000001</v>
      </c>
      <c r="V84" s="2" t="s">
        <v>8</v>
      </c>
      <c r="W84" t="str">
        <f t="shared" si="20"/>
        <v>popneed_heating = 1686</v>
      </c>
      <c r="X84" t="str">
        <f t="shared" si="21"/>
        <v/>
      </c>
      <c r="Y84" t="str">
        <f t="shared" si="22"/>
        <v>popneed_luxury_food = 61958</v>
      </c>
      <c r="Z84" t="str">
        <f t="shared" si="23"/>
        <v/>
      </c>
      <c r="AA84" t="str">
        <f t="shared" si="24"/>
        <v>popneed_standard_clothing = 74350</v>
      </c>
      <c r="AB84" t="str">
        <f t="shared" si="25"/>
        <v/>
      </c>
      <c r="AC84" t="str">
        <f t="shared" si="26"/>
        <v/>
      </c>
      <c r="AD84" t="str">
        <f t="shared" si="27"/>
        <v>popneed_luxury_items = 61958</v>
      </c>
      <c r="AE84" t="str">
        <f t="shared" si="28"/>
        <v>popneed_luxury_drinks = 10403</v>
      </c>
      <c r="AF84" t="str">
        <f t="shared" si="29"/>
        <v>popneed_services = 185874</v>
      </c>
      <c r="AG84" t="str">
        <f t="shared" si="30"/>
        <v>popneed_free_movement = 5202</v>
      </c>
      <c r="AH84" t="str">
        <f t="shared" si="31"/>
        <v>popneed_communication = 11869</v>
      </c>
      <c r="AI84" t="str">
        <f t="shared" si="32"/>
        <v>popneed_intoxicants = 86742</v>
      </c>
      <c r="AJ84" t="str">
        <f t="shared" si="33"/>
        <v>popneed_art = 955923</v>
      </c>
      <c r="AK84" t="s">
        <v>9</v>
      </c>
      <c r="AL84" t="s">
        <v>9</v>
      </c>
    </row>
    <row r="85" spans="3:38" x14ac:dyDescent="0.35">
      <c r="C85">
        <v>84</v>
      </c>
      <c r="D85">
        <v>1787</v>
      </c>
      <c r="E85">
        <v>0</v>
      </c>
      <c r="F85">
        <v>69794</v>
      </c>
      <c r="G85">
        <v>0</v>
      </c>
      <c r="H85">
        <v>83752</v>
      </c>
      <c r="I85">
        <v>0</v>
      </c>
      <c r="J85">
        <v>0</v>
      </c>
      <c r="K85">
        <v>69794</v>
      </c>
      <c r="L85">
        <v>11030</v>
      </c>
      <c r="M85">
        <v>209380</v>
      </c>
      <c r="N85">
        <v>5515</v>
      </c>
      <c r="O85">
        <v>12583</v>
      </c>
      <c r="P85">
        <v>97711</v>
      </c>
      <c r="Q85">
        <v>1096753</v>
      </c>
      <c r="S85" s="2" t="s">
        <v>93</v>
      </c>
      <c r="T85" s="2" t="s">
        <v>109</v>
      </c>
      <c r="U85" s="4">
        <f t="shared" si="19"/>
        <v>3521.6990000000001</v>
      </c>
      <c r="V85" s="2" t="s">
        <v>8</v>
      </c>
      <c r="W85" t="str">
        <f t="shared" si="20"/>
        <v>popneed_heating = 1787</v>
      </c>
      <c r="X85" t="str">
        <f t="shared" si="21"/>
        <v/>
      </c>
      <c r="Y85" t="str">
        <f t="shared" si="22"/>
        <v>popneed_luxury_food = 69794</v>
      </c>
      <c r="Z85" t="str">
        <f t="shared" si="23"/>
        <v/>
      </c>
      <c r="AA85" t="str">
        <f t="shared" si="24"/>
        <v>popneed_standard_clothing = 83752</v>
      </c>
      <c r="AB85" t="str">
        <f t="shared" si="25"/>
        <v/>
      </c>
      <c r="AC85" t="str">
        <f t="shared" si="26"/>
        <v/>
      </c>
      <c r="AD85" t="str">
        <f t="shared" si="27"/>
        <v>popneed_luxury_items = 69794</v>
      </c>
      <c r="AE85" t="str">
        <f t="shared" si="28"/>
        <v>popneed_luxury_drinks = 11030</v>
      </c>
      <c r="AF85" t="str">
        <f t="shared" si="29"/>
        <v>popneed_services = 209380</v>
      </c>
      <c r="AG85" t="str">
        <f t="shared" si="30"/>
        <v>popneed_free_movement = 5515</v>
      </c>
      <c r="AH85" t="str">
        <f t="shared" si="31"/>
        <v>popneed_communication = 12583</v>
      </c>
      <c r="AI85" t="str">
        <f t="shared" si="32"/>
        <v>popneed_intoxicants = 97711</v>
      </c>
      <c r="AJ85" t="str">
        <f t="shared" si="33"/>
        <v>popneed_art = 1096753</v>
      </c>
      <c r="AK85" t="s">
        <v>9</v>
      </c>
      <c r="AL85" t="s">
        <v>9</v>
      </c>
    </row>
    <row r="86" spans="3:38" x14ac:dyDescent="0.35">
      <c r="C86">
        <v>85</v>
      </c>
      <c r="D86">
        <v>1888</v>
      </c>
      <c r="E86">
        <v>0</v>
      </c>
      <c r="F86">
        <v>78629</v>
      </c>
      <c r="G86">
        <v>0</v>
      </c>
      <c r="H86">
        <v>94355</v>
      </c>
      <c r="I86">
        <v>0</v>
      </c>
      <c r="J86">
        <v>0</v>
      </c>
      <c r="K86">
        <v>78629</v>
      </c>
      <c r="L86">
        <v>11649</v>
      </c>
      <c r="M86">
        <v>235887</v>
      </c>
      <c r="N86">
        <v>5825</v>
      </c>
      <c r="O86">
        <v>13290</v>
      </c>
      <c r="P86">
        <v>110081</v>
      </c>
      <c r="Q86">
        <v>1258061</v>
      </c>
      <c r="S86" s="2" t="s">
        <v>94</v>
      </c>
      <c r="T86" s="2" t="s">
        <v>109</v>
      </c>
      <c r="U86" s="4">
        <f t="shared" si="19"/>
        <v>4033.3679999999999</v>
      </c>
      <c r="V86" s="2" t="s">
        <v>8</v>
      </c>
      <c r="W86" t="str">
        <f t="shared" si="20"/>
        <v>popneed_heating = 1888</v>
      </c>
      <c r="X86" t="str">
        <f t="shared" si="21"/>
        <v/>
      </c>
      <c r="Y86" t="str">
        <f t="shared" si="22"/>
        <v>popneed_luxury_food = 78629</v>
      </c>
      <c r="Z86" t="str">
        <f t="shared" si="23"/>
        <v/>
      </c>
      <c r="AA86" t="str">
        <f t="shared" si="24"/>
        <v>popneed_standard_clothing = 94355</v>
      </c>
      <c r="AB86" t="str">
        <f t="shared" si="25"/>
        <v/>
      </c>
      <c r="AC86" t="str">
        <f t="shared" si="26"/>
        <v/>
      </c>
      <c r="AD86" t="str">
        <f t="shared" si="27"/>
        <v>popneed_luxury_items = 78629</v>
      </c>
      <c r="AE86" t="str">
        <f t="shared" si="28"/>
        <v>popneed_luxury_drinks = 11649</v>
      </c>
      <c r="AF86" t="str">
        <f t="shared" si="29"/>
        <v>popneed_services = 235887</v>
      </c>
      <c r="AG86" t="str">
        <f t="shared" si="30"/>
        <v>popneed_free_movement = 5825</v>
      </c>
      <c r="AH86" t="str">
        <f t="shared" si="31"/>
        <v>popneed_communication = 13290</v>
      </c>
      <c r="AI86" t="str">
        <f t="shared" si="32"/>
        <v>popneed_intoxicants = 110081</v>
      </c>
      <c r="AJ86" t="str">
        <f t="shared" si="33"/>
        <v>popneed_art = 1258061</v>
      </c>
      <c r="AK86" t="s">
        <v>9</v>
      </c>
      <c r="AL86" t="s">
        <v>9</v>
      </c>
    </row>
    <row r="87" spans="3:38" x14ac:dyDescent="0.35">
      <c r="C87">
        <v>86</v>
      </c>
      <c r="D87">
        <v>1985</v>
      </c>
      <c r="E87">
        <v>0</v>
      </c>
      <c r="F87">
        <v>88593</v>
      </c>
      <c r="G87">
        <v>0</v>
      </c>
      <c r="H87">
        <v>106312</v>
      </c>
      <c r="I87">
        <v>0</v>
      </c>
      <c r="J87">
        <v>0</v>
      </c>
      <c r="K87">
        <v>88593</v>
      </c>
      <c r="L87">
        <v>12250</v>
      </c>
      <c r="M87">
        <v>265779</v>
      </c>
      <c r="N87">
        <v>6125</v>
      </c>
      <c r="O87">
        <v>13976</v>
      </c>
      <c r="P87">
        <v>124031</v>
      </c>
      <c r="Q87">
        <v>1442800</v>
      </c>
      <c r="S87" s="2" t="s">
        <v>95</v>
      </c>
      <c r="T87" s="2" t="s">
        <v>109</v>
      </c>
      <c r="U87" s="4">
        <f t="shared" si="19"/>
        <v>4618.6790000000001</v>
      </c>
      <c r="V87" s="2" t="s">
        <v>8</v>
      </c>
      <c r="W87" t="str">
        <f t="shared" si="20"/>
        <v>popneed_heating = 1985</v>
      </c>
      <c r="X87" t="str">
        <f t="shared" si="21"/>
        <v/>
      </c>
      <c r="Y87" t="str">
        <f t="shared" si="22"/>
        <v>popneed_luxury_food = 88593</v>
      </c>
      <c r="Z87" t="str">
        <f t="shared" si="23"/>
        <v/>
      </c>
      <c r="AA87" t="str">
        <f t="shared" si="24"/>
        <v>popneed_standard_clothing = 106312</v>
      </c>
      <c r="AB87" t="str">
        <f t="shared" si="25"/>
        <v/>
      </c>
      <c r="AC87" t="str">
        <f t="shared" si="26"/>
        <v/>
      </c>
      <c r="AD87" t="str">
        <f t="shared" si="27"/>
        <v>popneed_luxury_items = 88593</v>
      </c>
      <c r="AE87" t="str">
        <f t="shared" si="28"/>
        <v>popneed_luxury_drinks = 12250</v>
      </c>
      <c r="AF87" t="str">
        <f t="shared" si="29"/>
        <v>popneed_services = 265779</v>
      </c>
      <c r="AG87" t="str">
        <f t="shared" si="30"/>
        <v>popneed_free_movement = 6125</v>
      </c>
      <c r="AH87" t="str">
        <f t="shared" si="31"/>
        <v>popneed_communication = 13976</v>
      </c>
      <c r="AI87" t="str">
        <f t="shared" si="32"/>
        <v>popneed_intoxicants = 124031</v>
      </c>
      <c r="AJ87" t="str">
        <f t="shared" si="33"/>
        <v>popneed_art = 1442800</v>
      </c>
      <c r="AK87" t="s">
        <v>9</v>
      </c>
      <c r="AL87" t="s">
        <v>9</v>
      </c>
    </row>
    <row r="88" spans="3:38" x14ac:dyDescent="0.35">
      <c r="C88">
        <v>87</v>
      </c>
      <c r="D88">
        <v>2077</v>
      </c>
      <c r="E88">
        <v>0</v>
      </c>
      <c r="F88">
        <v>99832</v>
      </c>
      <c r="G88">
        <v>0</v>
      </c>
      <c r="H88">
        <v>119798</v>
      </c>
      <c r="I88">
        <v>0</v>
      </c>
      <c r="J88">
        <v>0</v>
      </c>
      <c r="K88">
        <v>99832</v>
      </c>
      <c r="L88">
        <v>12818</v>
      </c>
      <c r="M88">
        <v>299494</v>
      </c>
      <c r="N88">
        <v>6409</v>
      </c>
      <c r="O88">
        <v>14624</v>
      </c>
      <c r="P88">
        <v>139764</v>
      </c>
      <c r="Q88">
        <v>1654345</v>
      </c>
      <c r="S88" s="2" t="s">
        <v>96</v>
      </c>
      <c r="T88" s="2" t="s">
        <v>109</v>
      </c>
      <c r="U88" s="4">
        <f t="shared" si="19"/>
        <v>5288.165</v>
      </c>
      <c r="V88" s="2" t="s">
        <v>8</v>
      </c>
      <c r="W88" t="str">
        <f t="shared" si="20"/>
        <v>popneed_heating = 2077</v>
      </c>
      <c r="X88" t="str">
        <f t="shared" si="21"/>
        <v/>
      </c>
      <c r="Y88" t="str">
        <f t="shared" si="22"/>
        <v>popneed_luxury_food = 99832</v>
      </c>
      <c r="Z88" t="str">
        <f t="shared" si="23"/>
        <v/>
      </c>
      <c r="AA88" t="str">
        <f t="shared" si="24"/>
        <v>popneed_standard_clothing = 119798</v>
      </c>
      <c r="AB88" t="str">
        <f t="shared" si="25"/>
        <v/>
      </c>
      <c r="AC88" t="str">
        <f t="shared" si="26"/>
        <v/>
      </c>
      <c r="AD88" t="str">
        <f t="shared" si="27"/>
        <v>popneed_luxury_items = 99832</v>
      </c>
      <c r="AE88" t="str">
        <f t="shared" si="28"/>
        <v>popneed_luxury_drinks = 12818</v>
      </c>
      <c r="AF88" t="str">
        <f t="shared" si="29"/>
        <v>popneed_services = 299494</v>
      </c>
      <c r="AG88" t="str">
        <f t="shared" si="30"/>
        <v>popneed_free_movement = 6409</v>
      </c>
      <c r="AH88" t="str">
        <f t="shared" si="31"/>
        <v>popneed_communication = 14624</v>
      </c>
      <c r="AI88" t="str">
        <f t="shared" si="32"/>
        <v>popneed_intoxicants = 139764</v>
      </c>
      <c r="AJ88" t="str">
        <f t="shared" si="33"/>
        <v>popneed_art = 1654345</v>
      </c>
      <c r="AK88" t="s">
        <v>9</v>
      </c>
      <c r="AL88" t="s">
        <v>9</v>
      </c>
    </row>
    <row r="89" spans="3:38" x14ac:dyDescent="0.35">
      <c r="C89">
        <v>88</v>
      </c>
      <c r="D89">
        <v>2161</v>
      </c>
      <c r="E89">
        <v>0</v>
      </c>
      <c r="F89">
        <v>112508</v>
      </c>
      <c r="G89">
        <v>0</v>
      </c>
      <c r="H89">
        <v>135009</v>
      </c>
      <c r="I89">
        <v>0</v>
      </c>
      <c r="J89">
        <v>0</v>
      </c>
      <c r="K89">
        <v>112508</v>
      </c>
      <c r="L89">
        <v>13335</v>
      </c>
      <c r="M89">
        <v>337522</v>
      </c>
      <c r="N89">
        <v>6668</v>
      </c>
      <c r="O89">
        <v>15213</v>
      </c>
      <c r="P89">
        <v>157511</v>
      </c>
      <c r="Q89">
        <v>1896552</v>
      </c>
      <c r="S89" s="2" t="s">
        <v>97</v>
      </c>
      <c r="T89" s="2" t="s">
        <v>109</v>
      </c>
      <c r="U89" s="4">
        <f t="shared" si="19"/>
        <v>6053.848</v>
      </c>
      <c r="V89" s="2" t="s">
        <v>8</v>
      </c>
      <c r="W89" t="str">
        <f t="shared" si="20"/>
        <v>popneed_heating = 2161</v>
      </c>
      <c r="X89" t="str">
        <f t="shared" si="21"/>
        <v/>
      </c>
      <c r="Y89" t="str">
        <f t="shared" si="22"/>
        <v>popneed_luxury_food = 112508</v>
      </c>
      <c r="Z89" t="str">
        <f t="shared" si="23"/>
        <v/>
      </c>
      <c r="AA89" t="str">
        <f t="shared" si="24"/>
        <v>popneed_standard_clothing = 135009</v>
      </c>
      <c r="AB89" t="str">
        <f t="shared" si="25"/>
        <v/>
      </c>
      <c r="AC89" t="str">
        <f t="shared" si="26"/>
        <v/>
      </c>
      <c r="AD89" t="str">
        <f t="shared" si="27"/>
        <v>popneed_luxury_items = 112508</v>
      </c>
      <c r="AE89" t="str">
        <f t="shared" si="28"/>
        <v>popneed_luxury_drinks = 13335</v>
      </c>
      <c r="AF89" t="str">
        <f t="shared" si="29"/>
        <v>popneed_services = 337522</v>
      </c>
      <c r="AG89" t="str">
        <f t="shared" si="30"/>
        <v>popneed_free_movement = 6668</v>
      </c>
      <c r="AH89" t="str">
        <f t="shared" si="31"/>
        <v>popneed_communication = 15213</v>
      </c>
      <c r="AI89" t="str">
        <f t="shared" si="32"/>
        <v>popneed_intoxicants = 157511</v>
      </c>
      <c r="AJ89" t="str">
        <f t="shared" si="33"/>
        <v>popneed_art = 1896552</v>
      </c>
      <c r="AK89" t="s">
        <v>9</v>
      </c>
      <c r="AL89" t="s">
        <v>9</v>
      </c>
    </row>
    <row r="90" spans="3:38" x14ac:dyDescent="0.35">
      <c r="C90">
        <v>89</v>
      </c>
      <c r="D90">
        <v>2232</v>
      </c>
      <c r="E90">
        <v>0</v>
      </c>
      <c r="F90">
        <v>126807</v>
      </c>
      <c r="G90">
        <v>0</v>
      </c>
      <c r="H90">
        <v>152169</v>
      </c>
      <c r="I90">
        <v>0</v>
      </c>
      <c r="J90">
        <v>0</v>
      </c>
      <c r="K90">
        <v>126807</v>
      </c>
      <c r="L90">
        <v>13777</v>
      </c>
      <c r="M90">
        <v>380421</v>
      </c>
      <c r="N90">
        <v>6889</v>
      </c>
      <c r="O90">
        <v>15717</v>
      </c>
      <c r="P90">
        <v>177530</v>
      </c>
      <c r="Q90">
        <v>2173830</v>
      </c>
      <c r="S90" s="2" t="s">
        <v>98</v>
      </c>
      <c r="T90" s="2" t="s">
        <v>109</v>
      </c>
      <c r="U90" s="4">
        <f t="shared" si="19"/>
        <v>6929.4650000000001</v>
      </c>
      <c r="V90" s="2" t="s">
        <v>8</v>
      </c>
      <c r="W90" t="str">
        <f t="shared" si="20"/>
        <v>popneed_heating = 2232</v>
      </c>
      <c r="X90" t="str">
        <f t="shared" si="21"/>
        <v/>
      </c>
      <c r="Y90" t="str">
        <f t="shared" si="22"/>
        <v>popneed_luxury_food = 126807</v>
      </c>
      <c r="Z90" t="str">
        <f t="shared" si="23"/>
        <v/>
      </c>
      <c r="AA90" t="str">
        <f t="shared" si="24"/>
        <v>popneed_standard_clothing = 152169</v>
      </c>
      <c r="AB90" t="str">
        <f t="shared" si="25"/>
        <v/>
      </c>
      <c r="AC90" t="str">
        <f t="shared" si="26"/>
        <v/>
      </c>
      <c r="AD90" t="str">
        <f t="shared" si="27"/>
        <v>popneed_luxury_items = 126807</v>
      </c>
      <c r="AE90" t="str">
        <f t="shared" si="28"/>
        <v>popneed_luxury_drinks = 13777</v>
      </c>
      <c r="AF90" t="str">
        <f t="shared" si="29"/>
        <v>popneed_services = 380421</v>
      </c>
      <c r="AG90" t="str">
        <f t="shared" si="30"/>
        <v>popneed_free_movement = 6889</v>
      </c>
      <c r="AH90" t="str">
        <f t="shared" si="31"/>
        <v>popneed_communication = 15717</v>
      </c>
      <c r="AI90" t="str">
        <f t="shared" si="32"/>
        <v>popneed_intoxicants = 177530</v>
      </c>
      <c r="AJ90" t="str">
        <f t="shared" si="33"/>
        <v>popneed_art = 2173830</v>
      </c>
      <c r="AK90" t="s">
        <v>9</v>
      </c>
      <c r="AL90" t="s">
        <v>9</v>
      </c>
    </row>
    <row r="91" spans="3:38" x14ac:dyDescent="0.35">
      <c r="C91">
        <v>90</v>
      </c>
      <c r="D91">
        <v>2288</v>
      </c>
      <c r="E91">
        <v>0</v>
      </c>
      <c r="F91">
        <v>142939</v>
      </c>
      <c r="G91">
        <v>0</v>
      </c>
      <c r="H91">
        <v>171527</v>
      </c>
      <c r="I91">
        <v>0</v>
      </c>
      <c r="J91">
        <v>0</v>
      </c>
      <c r="K91">
        <v>142939</v>
      </c>
      <c r="L91">
        <v>14118</v>
      </c>
      <c r="M91">
        <v>428817</v>
      </c>
      <c r="N91">
        <v>7059</v>
      </c>
      <c r="O91">
        <v>16106</v>
      </c>
      <c r="P91">
        <v>200115</v>
      </c>
      <c r="Q91">
        <v>2491219</v>
      </c>
      <c r="S91" s="2" t="s">
        <v>99</v>
      </c>
      <c r="T91" s="2" t="s">
        <v>109</v>
      </c>
      <c r="U91" s="4">
        <f t="shared" si="19"/>
        <v>7930.71</v>
      </c>
      <c r="V91" s="2" t="s">
        <v>8</v>
      </c>
      <c r="W91" t="str">
        <f t="shared" si="20"/>
        <v>popneed_heating = 2288</v>
      </c>
      <c r="X91" t="str">
        <f t="shared" si="21"/>
        <v/>
      </c>
      <c r="Y91" t="str">
        <f t="shared" si="22"/>
        <v>popneed_luxury_food = 142939</v>
      </c>
      <c r="Z91" t="str">
        <f t="shared" si="23"/>
        <v/>
      </c>
      <c r="AA91" t="str">
        <f t="shared" si="24"/>
        <v>popneed_standard_clothing = 171527</v>
      </c>
      <c r="AB91" t="str">
        <f t="shared" si="25"/>
        <v/>
      </c>
      <c r="AC91" t="str">
        <f t="shared" si="26"/>
        <v/>
      </c>
      <c r="AD91" t="str">
        <f t="shared" si="27"/>
        <v>popneed_luxury_items = 142939</v>
      </c>
      <c r="AE91" t="str">
        <f t="shared" si="28"/>
        <v>popneed_luxury_drinks = 14118</v>
      </c>
      <c r="AF91" t="str">
        <f t="shared" si="29"/>
        <v>popneed_services = 428817</v>
      </c>
      <c r="AG91" t="str">
        <f t="shared" si="30"/>
        <v>popneed_free_movement = 7059</v>
      </c>
      <c r="AH91" t="str">
        <f t="shared" si="31"/>
        <v>popneed_communication = 16106</v>
      </c>
      <c r="AI91" t="str">
        <f t="shared" si="32"/>
        <v>popneed_intoxicants = 200115</v>
      </c>
      <c r="AJ91" t="str">
        <f t="shared" si="33"/>
        <v>popneed_art = 2491219</v>
      </c>
      <c r="AK91" t="s">
        <v>9</v>
      </c>
      <c r="AL91" t="s">
        <v>9</v>
      </c>
    </row>
    <row r="92" spans="3:38" x14ac:dyDescent="0.35">
      <c r="C92">
        <v>91</v>
      </c>
      <c r="D92">
        <v>2321</v>
      </c>
      <c r="E92">
        <v>0</v>
      </c>
      <c r="F92">
        <v>161140</v>
      </c>
      <c r="G92">
        <v>0</v>
      </c>
      <c r="H92">
        <v>193368</v>
      </c>
      <c r="I92">
        <v>0</v>
      </c>
      <c r="J92">
        <v>0</v>
      </c>
      <c r="K92">
        <v>161140</v>
      </c>
      <c r="L92">
        <v>14324</v>
      </c>
      <c r="M92">
        <v>483420</v>
      </c>
      <c r="N92">
        <v>7162</v>
      </c>
      <c r="O92">
        <v>16341</v>
      </c>
      <c r="P92">
        <v>225596</v>
      </c>
      <c r="Q92">
        <v>2854476</v>
      </c>
      <c r="S92" s="2" t="s">
        <v>100</v>
      </c>
      <c r="T92" s="2" t="s">
        <v>109</v>
      </c>
      <c r="U92" s="4">
        <f t="shared" si="19"/>
        <v>9075.4959999999992</v>
      </c>
      <c r="V92" s="2" t="s">
        <v>8</v>
      </c>
      <c r="W92" t="str">
        <f t="shared" si="20"/>
        <v>popneed_heating = 2321</v>
      </c>
      <c r="X92" t="str">
        <f t="shared" si="21"/>
        <v/>
      </c>
      <c r="Y92" t="str">
        <f t="shared" si="22"/>
        <v>popneed_luxury_food = 161140</v>
      </c>
      <c r="Z92" t="str">
        <f t="shared" si="23"/>
        <v/>
      </c>
      <c r="AA92" t="str">
        <f t="shared" si="24"/>
        <v>popneed_standard_clothing = 193368</v>
      </c>
      <c r="AB92" t="str">
        <f t="shared" si="25"/>
        <v/>
      </c>
      <c r="AC92" t="str">
        <f t="shared" si="26"/>
        <v/>
      </c>
      <c r="AD92" t="str">
        <f t="shared" si="27"/>
        <v>popneed_luxury_items = 161140</v>
      </c>
      <c r="AE92" t="str">
        <f t="shared" si="28"/>
        <v>popneed_luxury_drinks = 14324</v>
      </c>
      <c r="AF92" t="str">
        <f t="shared" si="29"/>
        <v>popneed_services = 483420</v>
      </c>
      <c r="AG92" t="str">
        <f t="shared" si="30"/>
        <v>popneed_free_movement = 7162</v>
      </c>
      <c r="AH92" t="str">
        <f t="shared" si="31"/>
        <v>popneed_communication = 16341</v>
      </c>
      <c r="AI92" t="str">
        <f t="shared" si="32"/>
        <v>popneed_intoxicants = 225596</v>
      </c>
      <c r="AJ92" t="str">
        <f t="shared" si="33"/>
        <v>popneed_art = 2854476</v>
      </c>
      <c r="AK92" t="s">
        <v>9</v>
      </c>
      <c r="AL92" t="s">
        <v>9</v>
      </c>
    </row>
    <row r="93" spans="3:38" x14ac:dyDescent="0.35">
      <c r="C93">
        <v>92</v>
      </c>
      <c r="D93">
        <v>2326</v>
      </c>
      <c r="E93">
        <v>0</v>
      </c>
      <c r="F93">
        <v>181677</v>
      </c>
      <c r="G93">
        <v>0</v>
      </c>
      <c r="H93">
        <v>218013</v>
      </c>
      <c r="I93">
        <v>0</v>
      </c>
      <c r="J93">
        <v>0</v>
      </c>
      <c r="K93">
        <v>181677</v>
      </c>
      <c r="L93">
        <v>14355</v>
      </c>
      <c r="M93">
        <v>545031</v>
      </c>
      <c r="N93">
        <v>7178</v>
      </c>
      <c r="O93">
        <v>16377</v>
      </c>
      <c r="P93">
        <v>254348</v>
      </c>
      <c r="Q93">
        <v>3270185</v>
      </c>
      <c r="S93" s="2" t="s">
        <v>101</v>
      </c>
      <c r="T93" s="2" t="s">
        <v>109</v>
      </c>
      <c r="U93" s="4">
        <f t="shared" si="19"/>
        <v>10384.296</v>
      </c>
      <c r="V93" s="2" t="s">
        <v>8</v>
      </c>
      <c r="W93" t="str">
        <f t="shared" si="20"/>
        <v>popneed_heating = 2326</v>
      </c>
      <c r="X93" t="str">
        <f t="shared" si="21"/>
        <v/>
      </c>
      <c r="Y93" t="str">
        <f t="shared" si="22"/>
        <v>popneed_luxury_food = 181677</v>
      </c>
      <c r="Z93" t="str">
        <f t="shared" si="23"/>
        <v/>
      </c>
      <c r="AA93" t="str">
        <f t="shared" si="24"/>
        <v>popneed_standard_clothing = 218013</v>
      </c>
      <c r="AB93" t="str">
        <f t="shared" si="25"/>
        <v/>
      </c>
      <c r="AC93" t="str">
        <f t="shared" si="26"/>
        <v/>
      </c>
      <c r="AD93" t="str">
        <f t="shared" si="27"/>
        <v>popneed_luxury_items = 181677</v>
      </c>
      <c r="AE93" t="str">
        <f t="shared" si="28"/>
        <v>popneed_luxury_drinks = 14355</v>
      </c>
      <c r="AF93" t="str">
        <f t="shared" si="29"/>
        <v>popneed_services = 545031</v>
      </c>
      <c r="AG93" t="str">
        <f t="shared" si="30"/>
        <v>popneed_free_movement = 7178</v>
      </c>
      <c r="AH93" t="str">
        <f t="shared" si="31"/>
        <v>popneed_communication = 16377</v>
      </c>
      <c r="AI93" t="str">
        <f t="shared" si="32"/>
        <v>popneed_intoxicants = 254348</v>
      </c>
      <c r="AJ93" t="str">
        <f t="shared" si="33"/>
        <v>popneed_art = 3270185</v>
      </c>
      <c r="AK93" t="s">
        <v>9</v>
      </c>
      <c r="AL93" t="s">
        <v>9</v>
      </c>
    </row>
    <row r="94" spans="3:38" x14ac:dyDescent="0.35">
      <c r="C94">
        <v>93</v>
      </c>
      <c r="D94">
        <v>2295</v>
      </c>
      <c r="E94">
        <v>0</v>
      </c>
      <c r="F94">
        <v>204852</v>
      </c>
      <c r="G94">
        <v>0</v>
      </c>
      <c r="H94">
        <v>245823</v>
      </c>
      <c r="I94">
        <v>0</v>
      </c>
      <c r="J94">
        <v>0</v>
      </c>
      <c r="K94">
        <v>204852</v>
      </c>
      <c r="L94">
        <v>14163</v>
      </c>
      <c r="M94">
        <v>614556</v>
      </c>
      <c r="N94">
        <v>7082</v>
      </c>
      <c r="O94">
        <v>16158</v>
      </c>
      <c r="P94">
        <v>286793</v>
      </c>
      <c r="Q94">
        <v>3745864</v>
      </c>
      <c r="S94" s="2" t="s">
        <v>102</v>
      </c>
      <c r="T94" s="2" t="s">
        <v>109</v>
      </c>
      <c r="U94" s="4">
        <f t="shared" si="19"/>
        <v>11880.474</v>
      </c>
      <c r="V94" s="2" t="s">
        <v>8</v>
      </c>
      <c r="W94" t="str">
        <f t="shared" si="20"/>
        <v>popneed_heating = 2295</v>
      </c>
      <c r="X94" t="str">
        <f t="shared" si="21"/>
        <v/>
      </c>
      <c r="Y94" t="str">
        <f t="shared" si="22"/>
        <v>popneed_luxury_food = 204852</v>
      </c>
      <c r="Z94" t="str">
        <f t="shared" si="23"/>
        <v/>
      </c>
      <c r="AA94" t="str">
        <f t="shared" si="24"/>
        <v>popneed_standard_clothing = 245823</v>
      </c>
      <c r="AB94" t="str">
        <f t="shared" si="25"/>
        <v/>
      </c>
      <c r="AC94" t="str">
        <f t="shared" si="26"/>
        <v/>
      </c>
      <c r="AD94" t="str">
        <f t="shared" si="27"/>
        <v>popneed_luxury_items = 204852</v>
      </c>
      <c r="AE94" t="str">
        <f t="shared" si="28"/>
        <v>popneed_luxury_drinks = 14163</v>
      </c>
      <c r="AF94" t="str">
        <f t="shared" si="29"/>
        <v>popneed_services = 614556</v>
      </c>
      <c r="AG94" t="str">
        <f t="shared" si="30"/>
        <v>popneed_free_movement = 7082</v>
      </c>
      <c r="AH94" t="str">
        <f t="shared" si="31"/>
        <v>popneed_communication = 16158</v>
      </c>
      <c r="AI94" t="str">
        <f t="shared" si="32"/>
        <v>popneed_intoxicants = 286793</v>
      </c>
      <c r="AJ94" t="str">
        <f t="shared" si="33"/>
        <v>popneed_art = 3745864</v>
      </c>
      <c r="AK94" t="s">
        <v>9</v>
      </c>
      <c r="AL94" t="s">
        <v>9</v>
      </c>
    </row>
    <row r="95" spans="3:38" x14ac:dyDescent="0.35">
      <c r="C95">
        <v>94</v>
      </c>
      <c r="D95">
        <v>2218</v>
      </c>
      <c r="E95">
        <v>0</v>
      </c>
      <c r="F95">
        <v>231006</v>
      </c>
      <c r="G95">
        <v>0</v>
      </c>
      <c r="H95">
        <v>277207</v>
      </c>
      <c r="I95">
        <v>0</v>
      </c>
      <c r="J95">
        <v>0</v>
      </c>
      <c r="K95">
        <v>231006</v>
      </c>
      <c r="L95">
        <v>13690</v>
      </c>
      <c r="M95">
        <v>693018</v>
      </c>
      <c r="N95">
        <v>6845</v>
      </c>
      <c r="O95">
        <v>15618</v>
      </c>
      <c r="P95">
        <v>323409</v>
      </c>
      <c r="Q95">
        <v>4290107</v>
      </c>
      <c r="S95" s="2" t="s">
        <v>103</v>
      </c>
      <c r="T95" s="2" t="s">
        <v>109</v>
      </c>
      <c r="U95" s="4">
        <f t="shared" si="19"/>
        <v>13590.718999999999</v>
      </c>
      <c r="V95" s="2" t="s">
        <v>8</v>
      </c>
      <c r="W95" t="str">
        <f t="shared" si="20"/>
        <v>popneed_heating = 2218</v>
      </c>
      <c r="X95" t="str">
        <f t="shared" si="21"/>
        <v/>
      </c>
      <c r="Y95" t="str">
        <f t="shared" si="22"/>
        <v>popneed_luxury_food = 231006</v>
      </c>
      <c r="Z95" t="str">
        <f t="shared" si="23"/>
        <v/>
      </c>
      <c r="AA95" t="str">
        <f t="shared" si="24"/>
        <v>popneed_standard_clothing = 277207</v>
      </c>
      <c r="AB95" t="str">
        <f t="shared" si="25"/>
        <v/>
      </c>
      <c r="AC95" t="str">
        <f t="shared" si="26"/>
        <v/>
      </c>
      <c r="AD95" t="str">
        <f t="shared" si="27"/>
        <v>popneed_luxury_items = 231006</v>
      </c>
      <c r="AE95" t="str">
        <f t="shared" si="28"/>
        <v>popneed_luxury_drinks = 13690</v>
      </c>
      <c r="AF95" t="str">
        <f t="shared" si="29"/>
        <v>popneed_services = 693018</v>
      </c>
      <c r="AG95" t="str">
        <f t="shared" si="30"/>
        <v>popneed_free_movement = 6845</v>
      </c>
      <c r="AH95" t="str">
        <f t="shared" si="31"/>
        <v>popneed_communication = 15618</v>
      </c>
      <c r="AI95" t="str">
        <f t="shared" si="32"/>
        <v>popneed_intoxicants = 323409</v>
      </c>
      <c r="AJ95" t="str">
        <f t="shared" si="33"/>
        <v>popneed_art = 4290107</v>
      </c>
      <c r="AK95" t="s">
        <v>9</v>
      </c>
      <c r="AL95" t="s">
        <v>9</v>
      </c>
    </row>
    <row r="96" spans="3:38" x14ac:dyDescent="0.35">
      <c r="C96">
        <v>95</v>
      </c>
      <c r="D96">
        <v>2085</v>
      </c>
      <c r="E96">
        <v>0</v>
      </c>
      <c r="F96">
        <v>260524</v>
      </c>
      <c r="G96">
        <v>0</v>
      </c>
      <c r="H96">
        <v>312629</v>
      </c>
      <c r="I96">
        <v>0</v>
      </c>
      <c r="J96">
        <v>0</v>
      </c>
      <c r="K96">
        <v>260524</v>
      </c>
      <c r="L96">
        <v>12866</v>
      </c>
      <c r="M96">
        <v>781571</v>
      </c>
      <c r="N96">
        <v>6433</v>
      </c>
      <c r="O96">
        <v>14678</v>
      </c>
      <c r="P96">
        <v>364734</v>
      </c>
      <c r="Q96">
        <v>4912732</v>
      </c>
      <c r="S96" s="2" t="s">
        <v>104</v>
      </c>
      <c r="T96" s="2" t="s">
        <v>109</v>
      </c>
      <c r="U96" s="4">
        <f t="shared" si="19"/>
        <v>15545.499</v>
      </c>
      <c r="V96" s="2" t="s">
        <v>8</v>
      </c>
      <c r="W96" t="str">
        <f t="shared" si="20"/>
        <v>popneed_heating = 2085</v>
      </c>
      <c r="X96" t="str">
        <f t="shared" si="21"/>
        <v/>
      </c>
      <c r="Y96" t="str">
        <f t="shared" si="22"/>
        <v>popneed_luxury_food = 260524</v>
      </c>
      <c r="Z96" t="str">
        <f t="shared" si="23"/>
        <v/>
      </c>
      <c r="AA96" t="str">
        <f t="shared" si="24"/>
        <v>popneed_standard_clothing = 312629</v>
      </c>
      <c r="AB96" t="str">
        <f t="shared" si="25"/>
        <v/>
      </c>
      <c r="AC96" t="str">
        <f t="shared" si="26"/>
        <v/>
      </c>
      <c r="AD96" t="str">
        <f t="shared" si="27"/>
        <v>popneed_luxury_items = 260524</v>
      </c>
      <c r="AE96" t="str">
        <f t="shared" si="28"/>
        <v>popneed_luxury_drinks = 12866</v>
      </c>
      <c r="AF96" t="str">
        <f t="shared" si="29"/>
        <v>popneed_services = 781571</v>
      </c>
      <c r="AG96" t="str">
        <f t="shared" si="30"/>
        <v>popneed_free_movement = 6433</v>
      </c>
      <c r="AH96" t="str">
        <f t="shared" si="31"/>
        <v>popneed_communication = 14678</v>
      </c>
      <c r="AI96" t="str">
        <f t="shared" si="32"/>
        <v>popneed_intoxicants = 364734</v>
      </c>
      <c r="AJ96" t="str">
        <f t="shared" si="33"/>
        <v>popneed_art = 4912732</v>
      </c>
      <c r="AK96" t="s">
        <v>9</v>
      </c>
      <c r="AL96" t="s">
        <v>9</v>
      </c>
    </row>
    <row r="97" spans="3:38" x14ac:dyDescent="0.35">
      <c r="C97">
        <v>96</v>
      </c>
      <c r="D97">
        <v>1881</v>
      </c>
      <c r="E97">
        <v>0</v>
      </c>
      <c r="F97">
        <v>293842</v>
      </c>
      <c r="G97">
        <v>0</v>
      </c>
      <c r="H97">
        <v>352610</v>
      </c>
      <c r="I97">
        <v>0</v>
      </c>
      <c r="J97">
        <v>0</v>
      </c>
      <c r="K97">
        <v>293842</v>
      </c>
      <c r="L97">
        <v>11609</v>
      </c>
      <c r="M97">
        <v>881524</v>
      </c>
      <c r="N97">
        <v>5805</v>
      </c>
      <c r="O97">
        <v>13244</v>
      </c>
      <c r="P97">
        <v>411378</v>
      </c>
      <c r="Q97">
        <v>5624957</v>
      </c>
      <c r="S97" s="2" t="s">
        <v>105</v>
      </c>
      <c r="T97" s="2" t="s">
        <v>109</v>
      </c>
      <c r="U97" s="4">
        <f t="shared" si="19"/>
        <v>17779.612999999998</v>
      </c>
      <c r="V97" s="2" t="s">
        <v>8</v>
      </c>
      <c r="W97" t="str">
        <f t="shared" si="20"/>
        <v>popneed_heating = 1881</v>
      </c>
      <c r="X97" t="str">
        <f t="shared" si="21"/>
        <v/>
      </c>
      <c r="Y97" t="str">
        <f t="shared" si="22"/>
        <v>popneed_luxury_food = 293842</v>
      </c>
      <c r="Z97" t="str">
        <f t="shared" si="23"/>
        <v/>
      </c>
      <c r="AA97" t="str">
        <f t="shared" si="24"/>
        <v>popneed_standard_clothing = 352610</v>
      </c>
      <c r="AB97" t="str">
        <f t="shared" si="25"/>
        <v/>
      </c>
      <c r="AC97" t="str">
        <f t="shared" si="26"/>
        <v/>
      </c>
      <c r="AD97" t="str">
        <f t="shared" si="27"/>
        <v>popneed_luxury_items = 293842</v>
      </c>
      <c r="AE97" t="str">
        <f t="shared" si="28"/>
        <v>popneed_luxury_drinks = 11609</v>
      </c>
      <c r="AF97" t="str">
        <f t="shared" si="29"/>
        <v>popneed_services = 881524</v>
      </c>
      <c r="AG97" t="str">
        <f t="shared" si="30"/>
        <v>popneed_free_movement = 5805</v>
      </c>
      <c r="AH97" t="str">
        <f t="shared" si="31"/>
        <v>popneed_communication = 13244</v>
      </c>
      <c r="AI97" t="str">
        <f t="shared" si="32"/>
        <v>popneed_intoxicants = 411378</v>
      </c>
      <c r="AJ97" t="str">
        <f t="shared" si="33"/>
        <v>popneed_art = 5624957</v>
      </c>
      <c r="AK97" t="s">
        <v>9</v>
      </c>
      <c r="AL97" t="s">
        <v>9</v>
      </c>
    </row>
    <row r="98" spans="3:38" x14ac:dyDescent="0.35">
      <c r="C98">
        <v>97</v>
      </c>
      <c r="D98">
        <v>1591</v>
      </c>
      <c r="E98">
        <v>0</v>
      </c>
      <c r="F98">
        <v>331450</v>
      </c>
      <c r="G98">
        <v>0</v>
      </c>
      <c r="H98">
        <v>397740</v>
      </c>
      <c r="I98">
        <v>0</v>
      </c>
      <c r="J98">
        <v>0</v>
      </c>
      <c r="K98">
        <v>331450</v>
      </c>
      <c r="L98">
        <v>9821</v>
      </c>
      <c r="M98">
        <v>994350</v>
      </c>
      <c r="N98">
        <v>4911</v>
      </c>
      <c r="O98">
        <v>11204</v>
      </c>
      <c r="P98">
        <v>464030</v>
      </c>
      <c r="Q98">
        <v>6439597</v>
      </c>
      <c r="S98" s="2" t="s">
        <v>106</v>
      </c>
      <c r="T98" s="2" t="s">
        <v>109</v>
      </c>
      <c r="U98" s="4">
        <f t="shared" si="19"/>
        <v>20332.782999999999</v>
      </c>
      <c r="V98" s="2" t="s">
        <v>8</v>
      </c>
      <c r="W98" t="str">
        <f t="shared" si="20"/>
        <v>popneed_heating = 1591</v>
      </c>
      <c r="X98" t="str">
        <f t="shared" si="21"/>
        <v/>
      </c>
      <c r="Y98" t="str">
        <f t="shared" si="22"/>
        <v>popneed_luxury_food = 331450</v>
      </c>
      <c r="Z98" t="str">
        <f t="shared" si="23"/>
        <v/>
      </c>
      <c r="AA98" t="str">
        <f t="shared" si="24"/>
        <v>popneed_standard_clothing = 397740</v>
      </c>
      <c r="AB98" t="str">
        <f t="shared" si="25"/>
        <v/>
      </c>
      <c r="AC98" t="str">
        <f t="shared" si="26"/>
        <v/>
      </c>
      <c r="AD98" t="str">
        <f t="shared" si="27"/>
        <v>popneed_luxury_items = 331450</v>
      </c>
      <c r="AE98" t="str">
        <f t="shared" si="28"/>
        <v>popneed_luxury_drinks = 9821</v>
      </c>
      <c r="AF98" t="str">
        <f t="shared" si="29"/>
        <v>popneed_services = 994350</v>
      </c>
      <c r="AG98" t="str">
        <f t="shared" si="30"/>
        <v>popneed_free_movement = 4911</v>
      </c>
      <c r="AH98" t="str">
        <f t="shared" si="31"/>
        <v>popneed_communication = 11204</v>
      </c>
      <c r="AI98" t="str">
        <f t="shared" si="32"/>
        <v>popneed_intoxicants = 464030</v>
      </c>
      <c r="AJ98" t="str">
        <f t="shared" si="33"/>
        <v>popneed_art = 6439597</v>
      </c>
      <c r="AK98" t="s">
        <v>9</v>
      </c>
      <c r="AL98" t="s">
        <v>9</v>
      </c>
    </row>
    <row r="99" spans="3:38" x14ac:dyDescent="0.35">
      <c r="C99">
        <v>98</v>
      </c>
      <c r="D99">
        <v>1197</v>
      </c>
      <c r="E99">
        <v>0</v>
      </c>
      <c r="F99">
        <v>373906</v>
      </c>
      <c r="G99">
        <v>0</v>
      </c>
      <c r="H99">
        <v>448688</v>
      </c>
      <c r="I99">
        <v>0</v>
      </c>
      <c r="J99">
        <v>0</v>
      </c>
      <c r="K99">
        <v>373906</v>
      </c>
      <c r="L99">
        <v>7386</v>
      </c>
      <c r="M99">
        <v>1121718</v>
      </c>
      <c r="N99">
        <v>3693</v>
      </c>
      <c r="O99">
        <v>8427</v>
      </c>
      <c r="P99">
        <v>523469</v>
      </c>
      <c r="Q99">
        <v>7371290</v>
      </c>
      <c r="S99" s="2" t="s">
        <v>107</v>
      </c>
      <c r="T99" s="2" t="s">
        <v>109</v>
      </c>
      <c r="U99" s="4">
        <f t="shared" si="19"/>
        <v>23250.36</v>
      </c>
      <c r="V99" s="2" t="s">
        <v>8</v>
      </c>
      <c r="W99" t="str">
        <f t="shared" si="20"/>
        <v>popneed_heating = 1197</v>
      </c>
      <c r="X99" t="str">
        <f t="shared" si="21"/>
        <v/>
      </c>
      <c r="Y99" t="str">
        <f t="shared" si="22"/>
        <v>popneed_luxury_food = 373906</v>
      </c>
      <c r="Z99" t="str">
        <f t="shared" si="23"/>
        <v/>
      </c>
      <c r="AA99" t="str">
        <f t="shared" si="24"/>
        <v>popneed_standard_clothing = 448688</v>
      </c>
      <c r="AB99" t="str">
        <f t="shared" si="25"/>
        <v/>
      </c>
      <c r="AC99" t="str">
        <f t="shared" si="26"/>
        <v/>
      </c>
      <c r="AD99" t="str">
        <f t="shared" si="27"/>
        <v>popneed_luxury_items = 373906</v>
      </c>
      <c r="AE99" t="str">
        <f t="shared" si="28"/>
        <v>popneed_luxury_drinks = 7386</v>
      </c>
      <c r="AF99" t="str">
        <f t="shared" si="29"/>
        <v>popneed_services = 1121718</v>
      </c>
      <c r="AG99" t="str">
        <f t="shared" si="30"/>
        <v>popneed_free_movement = 3693</v>
      </c>
      <c r="AH99" t="str">
        <f t="shared" si="31"/>
        <v>popneed_communication = 8427</v>
      </c>
      <c r="AI99" t="str">
        <f t="shared" si="32"/>
        <v>popneed_intoxicants = 523469</v>
      </c>
      <c r="AJ99" t="str">
        <f t="shared" si="33"/>
        <v>popneed_art = 7371290</v>
      </c>
      <c r="AK99" t="s">
        <v>9</v>
      </c>
      <c r="AL99" t="s">
        <v>9</v>
      </c>
    </row>
    <row r="100" spans="3:38" x14ac:dyDescent="0.35">
      <c r="C100">
        <v>99</v>
      </c>
      <c r="D100">
        <v>675</v>
      </c>
      <c r="E100">
        <v>0</v>
      </c>
      <c r="F100">
        <v>421838</v>
      </c>
      <c r="G100">
        <v>0</v>
      </c>
      <c r="H100">
        <v>506206</v>
      </c>
      <c r="I100">
        <v>0</v>
      </c>
      <c r="J100">
        <v>0</v>
      </c>
      <c r="K100">
        <v>421838</v>
      </c>
      <c r="L100">
        <v>4167</v>
      </c>
      <c r="M100">
        <v>1265514</v>
      </c>
      <c r="N100">
        <v>2084</v>
      </c>
      <c r="O100">
        <v>4754</v>
      </c>
      <c r="P100">
        <v>590574</v>
      </c>
      <c r="Q100">
        <v>8436760</v>
      </c>
      <c r="S100" s="2" t="s">
        <v>108</v>
      </c>
      <c r="T100" s="2" t="s">
        <v>109</v>
      </c>
      <c r="U100" s="4">
        <f t="shared" si="19"/>
        <v>26584.128000000001</v>
      </c>
      <c r="V100" s="2" t="s">
        <v>8</v>
      </c>
      <c r="W100" t="str">
        <f t="shared" si="20"/>
        <v>popneed_heating = 675</v>
      </c>
      <c r="X100" t="str">
        <f t="shared" si="21"/>
        <v/>
      </c>
      <c r="Y100" t="str">
        <f t="shared" si="22"/>
        <v>popneed_luxury_food = 421838</v>
      </c>
      <c r="Z100" t="str">
        <f t="shared" si="23"/>
        <v/>
      </c>
      <c r="AA100" t="str">
        <f t="shared" si="24"/>
        <v>popneed_standard_clothing = 506206</v>
      </c>
      <c r="AB100" t="str">
        <f t="shared" si="25"/>
        <v/>
      </c>
      <c r="AC100" t="str">
        <f t="shared" si="26"/>
        <v/>
      </c>
      <c r="AD100" t="str">
        <f t="shared" si="27"/>
        <v>popneed_luxury_items = 421838</v>
      </c>
      <c r="AE100" t="str">
        <f t="shared" si="28"/>
        <v>popneed_luxury_drinks = 4167</v>
      </c>
      <c r="AF100" t="str">
        <f t="shared" si="29"/>
        <v>popneed_services = 1265514</v>
      </c>
      <c r="AG100" t="str">
        <f t="shared" si="30"/>
        <v>popneed_free_movement = 2084</v>
      </c>
      <c r="AH100" t="str">
        <f t="shared" si="31"/>
        <v>popneed_communication = 4754</v>
      </c>
      <c r="AI100" t="str">
        <f t="shared" si="32"/>
        <v>popneed_intoxicants = 590574</v>
      </c>
      <c r="AJ100" t="str">
        <f t="shared" si="33"/>
        <v>popneed_art = 8436760</v>
      </c>
      <c r="AK100" t="s">
        <v>9</v>
      </c>
      <c r="AL100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3C0-9492-4E4F-85AF-04DBFEADC2C2}">
  <dimension ref="A1:AI106"/>
  <sheetViews>
    <sheetView topLeftCell="R83" workbookViewId="0">
      <selection activeCell="U7" sqref="U7:AI106"/>
    </sheetView>
  </sheetViews>
  <sheetFormatPr defaultRowHeight="14.15" x14ac:dyDescent="0.35"/>
  <sheetData>
    <row r="1" spans="1:35" x14ac:dyDescent="0.35">
      <c r="B1" t="s">
        <v>119</v>
      </c>
      <c r="C1">
        <v>1</v>
      </c>
      <c r="D1">
        <v>1</v>
      </c>
      <c r="E1">
        <v>20</v>
      </c>
      <c r="F1">
        <v>5</v>
      </c>
      <c r="G1">
        <v>20</v>
      </c>
      <c r="H1">
        <v>5</v>
      </c>
      <c r="I1">
        <v>15</v>
      </c>
      <c r="J1">
        <v>25</v>
      </c>
      <c r="K1">
        <v>15</v>
      </c>
      <c r="L1">
        <v>10</v>
      </c>
      <c r="M1">
        <v>20</v>
      </c>
      <c r="N1">
        <v>25</v>
      </c>
      <c r="O1">
        <v>35</v>
      </c>
      <c r="P1">
        <v>1</v>
      </c>
      <c r="Q1">
        <v>40</v>
      </c>
    </row>
    <row r="2" spans="1:35" x14ac:dyDescent="0.35">
      <c r="B2" t="s">
        <v>120</v>
      </c>
      <c r="C2">
        <v>1</v>
      </c>
      <c r="D2">
        <v>5</v>
      </c>
      <c r="E2">
        <v>40</v>
      </c>
      <c r="F2">
        <v>15</v>
      </c>
      <c r="G2">
        <v>35</v>
      </c>
      <c r="H2">
        <v>10</v>
      </c>
      <c r="I2">
        <v>20</v>
      </c>
      <c r="J2">
        <v>50</v>
      </c>
      <c r="K2">
        <v>25</v>
      </c>
      <c r="L2">
        <v>30</v>
      </c>
      <c r="M2">
        <v>30</v>
      </c>
      <c r="N2">
        <v>30</v>
      </c>
      <c r="O2">
        <v>45</v>
      </c>
      <c r="P2">
        <v>15</v>
      </c>
      <c r="Q2">
        <v>50</v>
      </c>
    </row>
    <row r="3" spans="1:35" x14ac:dyDescent="0.35">
      <c r="B3" t="s">
        <v>121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120</v>
      </c>
      <c r="M3">
        <v>50</v>
      </c>
      <c r="N3">
        <v>100</v>
      </c>
      <c r="O3">
        <v>100</v>
      </c>
      <c r="P3">
        <v>150</v>
      </c>
      <c r="Q3">
        <v>200</v>
      </c>
    </row>
    <row r="4" spans="1:35" x14ac:dyDescent="0.35">
      <c r="B4" t="s">
        <v>122</v>
      </c>
      <c r="C4">
        <v>5</v>
      </c>
      <c r="D4">
        <v>10</v>
      </c>
      <c r="E4">
        <v>45</v>
      </c>
      <c r="F4">
        <v>20</v>
      </c>
      <c r="G4">
        <v>40</v>
      </c>
      <c r="H4">
        <v>15</v>
      </c>
      <c r="I4">
        <v>25</v>
      </c>
      <c r="J4">
        <v>55</v>
      </c>
      <c r="K4">
        <v>30</v>
      </c>
      <c r="L4">
        <v>50</v>
      </c>
      <c r="M4">
        <v>35</v>
      </c>
      <c r="N4">
        <v>30</v>
      </c>
      <c r="O4">
        <v>50</v>
      </c>
      <c r="P4">
        <v>30</v>
      </c>
      <c r="Q4">
        <v>999</v>
      </c>
    </row>
    <row r="5" spans="1:35" x14ac:dyDescent="0.35">
      <c r="B5" t="s">
        <v>123</v>
      </c>
      <c r="C5">
        <v>5</v>
      </c>
      <c r="D5">
        <v>15</v>
      </c>
      <c r="E5">
        <v>50</v>
      </c>
      <c r="F5">
        <v>25</v>
      </c>
      <c r="G5">
        <v>45</v>
      </c>
      <c r="H5">
        <v>20</v>
      </c>
      <c r="I5">
        <v>30</v>
      </c>
      <c r="J5">
        <v>60</v>
      </c>
      <c r="K5">
        <v>35</v>
      </c>
      <c r="L5">
        <v>60</v>
      </c>
      <c r="M5">
        <v>50</v>
      </c>
      <c r="N5">
        <v>35</v>
      </c>
      <c r="O5">
        <v>55</v>
      </c>
      <c r="P5">
        <v>50</v>
      </c>
      <c r="Q5">
        <v>999</v>
      </c>
    </row>
    <row r="6" spans="1:35" x14ac:dyDescent="0.35">
      <c r="A6" t="s">
        <v>4</v>
      </c>
      <c r="B6" t="s">
        <v>124</v>
      </c>
      <c r="C6" t="s">
        <v>116</v>
      </c>
      <c r="D6" t="s">
        <v>112</v>
      </c>
      <c r="E6" t="s">
        <v>118</v>
      </c>
      <c r="F6" t="s">
        <v>138</v>
      </c>
      <c r="G6" t="s">
        <v>136</v>
      </c>
      <c r="H6" t="s">
        <v>140</v>
      </c>
      <c r="I6" t="s">
        <v>113</v>
      </c>
      <c r="J6" t="s">
        <v>126</v>
      </c>
      <c r="K6" t="s">
        <v>162</v>
      </c>
      <c r="L6" t="s">
        <v>127</v>
      </c>
      <c r="M6" t="s">
        <v>167</v>
      </c>
      <c r="N6" t="s">
        <v>146</v>
      </c>
      <c r="O6" t="s">
        <v>150</v>
      </c>
      <c r="P6" t="s">
        <v>114</v>
      </c>
      <c r="Q6" t="s">
        <v>115</v>
      </c>
      <c r="R6" t="s">
        <v>128</v>
      </c>
      <c r="T6" t="s">
        <v>3</v>
      </c>
      <c r="U6" t="s">
        <v>151</v>
      </c>
      <c r="V6" t="s">
        <v>152</v>
      </c>
      <c r="W6" t="s">
        <v>153</v>
      </c>
      <c r="X6" t="s">
        <v>137</v>
      </c>
      <c r="Y6" t="s">
        <v>135</v>
      </c>
      <c r="Z6" t="s">
        <v>139</v>
      </c>
      <c r="AA6" t="s">
        <v>154</v>
      </c>
      <c r="AB6" t="s">
        <v>155</v>
      </c>
      <c r="AC6" t="s">
        <v>161</v>
      </c>
      <c r="AD6" t="s">
        <v>156</v>
      </c>
      <c r="AE6" t="s">
        <v>167</v>
      </c>
      <c r="AF6" t="s">
        <v>145</v>
      </c>
      <c r="AG6" t="s">
        <v>149</v>
      </c>
      <c r="AH6" t="s">
        <v>157</v>
      </c>
      <c r="AI6" t="s">
        <v>158</v>
      </c>
    </row>
    <row r="7" spans="1:35" x14ac:dyDescent="0.35">
      <c r="A7" t="s">
        <v>117</v>
      </c>
      <c r="B7" t="s">
        <v>125</v>
      </c>
      <c r="C7" t="s">
        <v>110</v>
      </c>
      <c r="D7" t="s">
        <v>129</v>
      </c>
      <c r="E7" t="s">
        <v>131</v>
      </c>
      <c r="F7" t="s">
        <v>132</v>
      </c>
      <c r="G7" t="s">
        <v>163</v>
      </c>
      <c r="H7" t="s">
        <v>142</v>
      </c>
      <c r="I7" t="s">
        <v>134</v>
      </c>
      <c r="J7" t="s">
        <v>133</v>
      </c>
      <c r="K7" t="s">
        <v>160</v>
      </c>
      <c r="L7" t="s">
        <v>2</v>
      </c>
      <c r="M7" t="s">
        <v>166</v>
      </c>
      <c r="N7" t="s">
        <v>144</v>
      </c>
      <c r="O7" t="s">
        <v>148</v>
      </c>
      <c r="P7" t="s">
        <v>0</v>
      </c>
      <c r="Q7" t="s">
        <v>111</v>
      </c>
      <c r="T7" t="s">
        <v>125</v>
      </c>
      <c r="U7" t="s">
        <v>110</v>
      </c>
      <c r="V7" t="s">
        <v>129</v>
      </c>
      <c r="W7" t="s">
        <v>131</v>
      </c>
      <c r="X7" t="s">
        <v>132</v>
      </c>
      <c r="Y7" t="s">
        <v>163</v>
      </c>
      <c r="Z7" t="s">
        <v>141</v>
      </c>
      <c r="AA7" t="s">
        <v>130</v>
      </c>
      <c r="AB7" t="s">
        <v>133</v>
      </c>
      <c r="AC7" t="s">
        <v>159</v>
      </c>
      <c r="AD7" t="s">
        <v>2</v>
      </c>
      <c r="AE7" t="s">
        <v>166</v>
      </c>
      <c r="AF7" t="s">
        <v>143</v>
      </c>
      <c r="AG7" t="s">
        <v>147</v>
      </c>
      <c r="AH7" t="s">
        <v>0</v>
      </c>
      <c r="AI7" t="s">
        <v>111</v>
      </c>
    </row>
    <row r="8" spans="1:35" x14ac:dyDescent="0.35">
      <c r="A8">
        <v>1</v>
      </c>
      <c r="B8">
        <f>SUM(C8:Q8)</f>
        <v>135.71428571428572</v>
      </c>
      <c r="C8">
        <f t="shared" ref="C8:Q26" si="0">IF(OR($A8&lt;C$1,$A8&gt;C$5),0,IF(AND($A8&gt;=C$1,$A8&lt;C$2),($A8+1-C$1)/(C$2-C$1)*C$3,IF(AND($A8&gt;=C$4,$A8&lt;=C$5),(C$5-$A8)/(C$5-C$4+1)*C$3,C$3)))</f>
        <v>100</v>
      </c>
      <c r="D8">
        <f t="shared" si="0"/>
        <v>25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ref="M8:M71" si="1">IF(OR($A8&lt;M$1,$A8&gt;M$5),0,IF(AND($A8&gt;=M$1,$A8&lt;M$2),($A8+1-M$1)/(M$2-M$1)*M$3,IF(AND($A8&gt;=M$4,$A8&lt;=M$5),(M$5-$A8)/(M$5-M$4+1)*M$3,M$3)))</f>
        <v>0</v>
      </c>
      <c r="N8">
        <f t="shared" si="0"/>
        <v>0</v>
      </c>
      <c r="O8">
        <f t="shared" si="0"/>
        <v>0</v>
      </c>
      <c r="P8">
        <f t="shared" si="0"/>
        <v>10.714285714285714</v>
      </c>
      <c r="Q8">
        <f t="shared" si="0"/>
        <v>0</v>
      </c>
      <c r="R8">
        <f>25*(EXP(A8*0.13))-26</f>
        <v>2.4707095831155428</v>
      </c>
      <c r="S8">
        <f>R8-R7</f>
        <v>2.4707095831155428</v>
      </c>
      <c r="T8">
        <f>SUM(U8:AI8)</f>
        <v>1</v>
      </c>
      <c r="U8">
        <f>_xlfn.FLOOR.MATH($S8*C8/$B8)</f>
        <v>1</v>
      </c>
      <c r="V8">
        <f>_xlfn.FLOOR.MATH($S8*D8/$B8)</f>
        <v>0</v>
      </c>
      <c r="W8">
        <f>_xlfn.FLOOR.MATH($S8*E8/$B8)</f>
        <v>0</v>
      </c>
      <c r="X8">
        <f>_xlfn.FLOOR.MATH($S8*F8/$B8)</f>
        <v>0</v>
      </c>
      <c r="Y8">
        <f>_xlfn.FLOOR.MATH($S8*G8/$B8)</f>
        <v>0</v>
      </c>
      <c r="Z8">
        <f>_xlfn.FLOOR.MATH($S8*H8/$B8)</f>
        <v>0</v>
      </c>
      <c r="AA8">
        <f>_xlfn.FLOOR.MATH($S8*I8/$B8)</f>
        <v>0</v>
      </c>
      <c r="AB8">
        <f>_xlfn.FLOOR.MATH($S8*J8/$B8)</f>
        <v>0</v>
      </c>
      <c r="AC8">
        <f>_xlfn.FLOOR.MATH($S8*K8/$B8)</f>
        <v>0</v>
      </c>
      <c r="AD8">
        <f>_xlfn.FLOOR.MATH($S8*L8/$B8)</f>
        <v>0</v>
      </c>
      <c r="AE8">
        <f>_xlfn.FLOOR.MATH($S8*M8/$B8)</f>
        <v>0</v>
      </c>
      <c r="AF8">
        <f>_xlfn.FLOOR.MATH($S8*N8/$B8)</f>
        <v>0</v>
      </c>
      <c r="AG8">
        <f>_xlfn.FLOOR.MATH($S8*O8/$B8)</f>
        <v>0</v>
      </c>
      <c r="AH8">
        <f>_xlfn.FLOOR.MATH($S8*P8/$B8)</f>
        <v>0</v>
      </c>
      <c r="AI8">
        <f>_xlfn.FLOOR.MATH($S8*Q8/$B8)</f>
        <v>0</v>
      </c>
    </row>
    <row r="9" spans="1:35" x14ac:dyDescent="0.35">
      <c r="A9">
        <v>2</v>
      </c>
      <c r="B9">
        <f t="shared" ref="B9:B72" si="2">SUM(C9:Q9)</f>
        <v>171.42857142857142</v>
      </c>
      <c r="C9">
        <f t="shared" si="0"/>
        <v>100</v>
      </c>
      <c r="D9">
        <f t="shared" si="0"/>
        <v>50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1"/>
        <v>0</v>
      </c>
      <c r="N9">
        <f t="shared" si="0"/>
        <v>0</v>
      </c>
      <c r="O9">
        <f t="shared" si="0"/>
        <v>0</v>
      </c>
      <c r="P9">
        <f t="shared" si="0"/>
        <v>21.428571428571427</v>
      </c>
      <c r="Q9">
        <f t="shared" si="0"/>
        <v>0</v>
      </c>
      <c r="R9">
        <f>25*(EXP(A9*0.13))-26</f>
        <v>6.4232521666442963</v>
      </c>
      <c r="S9">
        <f t="shared" ref="S9:S72" si="3">R9-R8</f>
        <v>3.9525425835287535</v>
      </c>
      <c r="T9">
        <f t="shared" ref="T9:T72" si="4">SUM(U9:AI9)</f>
        <v>4</v>
      </c>
      <c r="U9">
        <f>_xlfn.FLOOR.MATH($S9*C9/$B9)+U8</f>
        <v>3</v>
      </c>
      <c r="V9">
        <f>_xlfn.FLOOR.MATH($S9*D9/$B9)+V8</f>
        <v>1</v>
      </c>
      <c r="W9">
        <f>_xlfn.FLOOR.MATH($S9*E9/$B9)+W8</f>
        <v>0</v>
      </c>
      <c r="X9">
        <f>_xlfn.FLOOR.MATH($S9*F9/$B9)+X8</f>
        <v>0</v>
      </c>
      <c r="Y9">
        <f>_xlfn.FLOOR.MATH($S9*G9/$B9)+Y8</f>
        <v>0</v>
      </c>
      <c r="Z9">
        <f>_xlfn.FLOOR.MATH($S9*H9/$B9)+Z8</f>
        <v>0</v>
      </c>
      <c r="AA9">
        <f>_xlfn.FLOOR.MATH($S9*I9/$B9)+AA8</f>
        <v>0</v>
      </c>
      <c r="AB9">
        <f>_xlfn.FLOOR.MATH($S9*J9/$B9)+AB8</f>
        <v>0</v>
      </c>
      <c r="AC9">
        <f>_xlfn.FLOOR.MATH($S9*K9/$B9)+AC8</f>
        <v>0</v>
      </c>
      <c r="AD9">
        <f>_xlfn.FLOOR.MATH($S9*L9/$B9)+AD8</f>
        <v>0</v>
      </c>
      <c r="AE9">
        <f>_xlfn.FLOOR.MATH($S9*M9/$B9)+AE8</f>
        <v>0</v>
      </c>
      <c r="AF9">
        <f>_xlfn.FLOOR.MATH($S9*N9/$B9)+AF8</f>
        <v>0</v>
      </c>
      <c r="AG9">
        <f>_xlfn.FLOOR.MATH($S9*O9/$B9)+AG8</f>
        <v>0</v>
      </c>
      <c r="AH9">
        <f>_xlfn.FLOOR.MATH($S9*P9/$B9)+AH8</f>
        <v>0</v>
      </c>
      <c r="AI9">
        <f>_xlfn.FLOOR.MATH($S9*Q9/$B9)+AI8</f>
        <v>0</v>
      </c>
    </row>
    <row r="10" spans="1:35" x14ac:dyDescent="0.35">
      <c r="A10">
        <v>3</v>
      </c>
      <c r="B10">
        <f t="shared" si="2"/>
        <v>207.14285714285714</v>
      </c>
      <c r="C10">
        <f t="shared" si="0"/>
        <v>100</v>
      </c>
      <c r="D10">
        <f t="shared" si="0"/>
        <v>75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1"/>
        <v>0</v>
      </c>
      <c r="N10">
        <f t="shared" si="0"/>
        <v>0</v>
      </c>
      <c r="O10">
        <f t="shared" si="0"/>
        <v>0</v>
      </c>
      <c r="P10">
        <f t="shared" si="0"/>
        <v>32.142857142857139</v>
      </c>
      <c r="Q10">
        <f t="shared" si="0"/>
        <v>0</v>
      </c>
      <c r="R10">
        <f t="shared" ref="R9:R72" si="5">25*(EXP(A10*0.13))-26</f>
        <v>10.924519847066065</v>
      </c>
      <c r="S10">
        <f t="shared" si="3"/>
        <v>4.5012676804217691</v>
      </c>
      <c r="T10">
        <f t="shared" si="4"/>
        <v>7</v>
      </c>
      <c r="U10">
        <f t="shared" ref="U10:U73" si="6">_xlfn.FLOOR.MATH($S10*C10/$B10)+U9</f>
        <v>5</v>
      </c>
      <c r="V10">
        <f t="shared" ref="V10:V73" si="7">_xlfn.FLOOR.MATH($S10*D10/$B10)+V9</f>
        <v>2</v>
      </c>
      <c r="W10">
        <f t="shared" ref="W10:W73" si="8">_xlfn.FLOOR.MATH($S10*E10/$B10)+W9</f>
        <v>0</v>
      </c>
      <c r="X10">
        <f t="shared" ref="X10:X73" si="9">_xlfn.FLOOR.MATH($S10*F10/$B10)+X9</f>
        <v>0</v>
      </c>
      <c r="Y10">
        <f t="shared" ref="Y10:Y73" si="10">_xlfn.FLOOR.MATH($S10*G10/$B10)+Y9</f>
        <v>0</v>
      </c>
      <c r="Z10">
        <f t="shared" ref="Z10:Z73" si="11">_xlfn.FLOOR.MATH($S10*H10/$B10)+Z9</f>
        <v>0</v>
      </c>
      <c r="AA10">
        <f t="shared" ref="AA10:AA73" si="12">_xlfn.FLOOR.MATH($S10*I10/$B10)+AA9</f>
        <v>0</v>
      </c>
      <c r="AB10">
        <f t="shared" ref="AB10:AB73" si="13">_xlfn.FLOOR.MATH($S10*J10/$B10)+AB9</f>
        <v>0</v>
      </c>
      <c r="AC10">
        <f t="shared" ref="AC10:AC73" si="14">_xlfn.FLOOR.MATH($S10*K10/$B10)+AC9</f>
        <v>0</v>
      </c>
      <c r="AD10">
        <f t="shared" ref="AD10:AD73" si="15">_xlfn.FLOOR.MATH($S10*L10/$B10)+AD9</f>
        <v>0</v>
      </c>
      <c r="AE10">
        <f t="shared" ref="AE10:AE73" si="16">_xlfn.FLOOR.MATH($S10*M10/$B10)+AE9</f>
        <v>0</v>
      </c>
      <c r="AF10">
        <f t="shared" ref="AF10:AF73" si="17">_xlfn.FLOOR.MATH($S10*N10/$B10)+AF9</f>
        <v>0</v>
      </c>
      <c r="AG10">
        <f t="shared" ref="AG10:AG73" si="18">_xlfn.FLOOR.MATH($S10*O10/$B10)+AG9</f>
        <v>0</v>
      </c>
      <c r="AH10">
        <f t="shared" ref="AH10:AH73" si="19">_xlfn.FLOOR.MATH($S10*P10/$B10)+AH9</f>
        <v>0</v>
      </c>
      <c r="AI10">
        <f t="shared" ref="AI10:AI73" si="20">_xlfn.FLOOR.MATH($S10*Q10/$B10)+AI9</f>
        <v>0</v>
      </c>
    </row>
    <row r="11" spans="1:35" x14ac:dyDescent="0.35">
      <c r="A11">
        <v>4</v>
      </c>
      <c r="B11">
        <f t="shared" si="2"/>
        <v>242.85714285714286</v>
      </c>
      <c r="C11">
        <f t="shared" si="0"/>
        <v>100</v>
      </c>
      <c r="D11">
        <f t="shared" si="0"/>
        <v>100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1"/>
        <v>0</v>
      </c>
      <c r="N11">
        <f t="shared" si="0"/>
        <v>0</v>
      </c>
      <c r="O11">
        <f t="shared" si="0"/>
        <v>0</v>
      </c>
      <c r="P11">
        <f t="shared" si="0"/>
        <v>42.857142857142854</v>
      </c>
      <c r="Q11">
        <f t="shared" si="0"/>
        <v>0</v>
      </c>
      <c r="R11">
        <f t="shared" si="5"/>
        <v>16.050691242472162</v>
      </c>
      <c r="S11">
        <f t="shared" si="3"/>
        <v>5.1261713954060966</v>
      </c>
      <c r="T11">
        <f t="shared" si="4"/>
        <v>11</v>
      </c>
      <c r="U11">
        <f t="shared" si="6"/>
        <v>7</v>
      </c>
      <c r="V11">
        <f t="shared" si="7"/>
        <v>4</v>
      </c>
      <c r="W11">
        <f t="shared" si="8"/>
        <v>0</v>
      </c>
      <c r="X11">
        <f t="shared" si="9"/>
        <v>0</v>
      </c>
      <c r="Y11">
        <f t="shared" si="10"/>
        <v>0</v>
      </c>
      <c r="Z11">
        <f t="shared" si="11"/>
        <v>0</v>
      </c>
      <c r="AA11">
        <f t="shared" si="12"/>
        <v>0</v>
      </c>
      <c r="AB11">
        <f t="shared" si="13"/>
        <v>0</v>
      </c>
      <c r="AC11">
        <f t="shared" si="14"/>
        <v>0</v>
      </c>
      <c r="AD11">
        <f t="shared" si="15"/>
        <v>0</v>
      </c>
      <c r="AE11">
        <f t="shared" si="16"/>
        <v>0</v>
      </c>
      <c r="AF11">
        <f t="shared" si="17"/>
        <v>0</v>
      </c>
      <c r="AG11">
        <f t="shared" si="18"/>
        <v>0</v>
      </c>
      <c r="AH11">
        <f t="shared" si="19"/>
        <v>0</v>
      </c>
      <c r="AI11">
        <f t="shared" si="20"/>
        <v>0</v>
      </c>
    </row>
    <row r="12" spans="1:35" x14ac:dyDescent="0.35">
      <c r="A12">
        <v>5</v>
      </c>
      <c r="B12">
        <f t="shared" si="2"/>
        <v>183.57142857142856</v>
      </c>
      <c r="C12">
        <f t="shared" si="0"/>
        <v>0</v>
      </c>
      <c r="D12">
        <f t="shared" si="0"/>
        <v>100</v>
      </c>
      <c r="E12">
        <f t="shared" si="0"/>
        <v>0</v>
      </c>
      <c r="F12">
        <f t="shared" si="0"/>
        <v>10</v>
      </c>
      <c r="G12">
        <f t="shared" si="0"/>
        <v>0</v>
      </c>
      <c r="H12">
        <f t="shared" si="0"/>
        <v>20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1"/>
        <v>0</v>
      </c>
      <c r="N12">
        <f t="shared" si="0"/>
        <v>0</v>
      </c>
      <c r="O12">
        <f t="shared" si="0"/>
        <v>0</v>
      </c>
      <c r="P12">
        <f t="shared" si="0"/>
        <v>53.571428571428569</v>
      </c>
      <c r="Q12">
        <f t="shared" si="0"/>
        <v>0</v>
      </c>
      <c r="R12">
        <f t="shared" si="5"/>
        <v>21.888520725347405</v>
      </c>
      <c r="S12">
        <f t="shared" si="3"/>
        <v>5.8378294828752431</v>
      </c>
      <c r="T12">
        <f t="shared" si="4"/>
        <v>15</v>
      </c>
      <c r="U12">
        <f t="shared" si="6"/>
        <v>7</v>
      </c>
      <c r="V12">
        <f t="shared" si="7"/>
        <v>7</v>
      </c>
      <c r="W12">
        <f t="shared" si="8"/>
        <v>0</v>
      </c>
      <c r="X12">
        <f t="shared" si="9"/>
        <v>0</v>
      </c>
      <c r="Y12">
        <f t="shared" si="10"/>
        <v>0</v>
      </c>
      <c r="Z12">
        <f t="shared" si="11"/>
        <v>0</v>
      </c>
      <c r="AA12">
        <f t="shared" si="12"/>
        <v>0</v>
      </c>
      <c r="AB12">
        <f t="shared" si="13"/>
        <v>0</v>
      </c>
      <c r="AC12">
        <f t="shared" si="14"/>
        <v>0</v>
      </c>
      <c r="AD12">
        <f t="shared" si="15"/>
        <v>0</v>
      </c>
      <c r="AE12">
        <f t="shared" si="16"/>
        <v>0</v>
      </c>
      <c r="AF12">
        <f t="shared" si="17"/>
        <v>0</v>
      </c>
      <c r="AG12">
        <f t="shared" si="18"/>
        <v>0</v>
      </c>
      <c r="AH12">
        <f t="shared" si="19"/>
        <v>1</v>
      </c>
      <c r="AI12">
        <f t="shared" si="20"/>
        <v>0</v>
      </c>
    </row>
    <row r="13" spans="1:35" x14ac:dyDescent="0.35">
      <c r="A13">
        <v>6</v>
      </c>
      <c r="B13">
        <f t="shared" si="2"/>
        <v>224.28571428571428</v>
      </c>
      <c r="C13">
        <f t="shared" si="0"/>
        <v>0</v>
      </c>
      <c r="D13">
        <f t="shared" si="0"/>
        <v>100</v>
      </c>
      <c r="E13">
        <f t="shared" si="0"/>
        <v>0</v>
      </c>
      <c r="F13">
        <f t="shared" si="0"/>
        <v>20</v>
      </c>
      <c r="G13">
        <f t="shared" si="0"/>
        <v>0</v>
      </c>
      <c r="H13">
        <f t="shared" si="0"/>
        <v>40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1"/>
        <v>0</v>
      </c>
      <c r="N13">
        <f t="shared" si="0"/>
        <v>0</v>
      </c>
      <c r="O13">
        <f t="shared" si="0"/>
        <v>0</v>
      </c>
      <c r="P13">
        <f t="shared" si="0"/>
        <v>64.285714285714278</v>
      </c>
      <c r="Q13">
        <f t="shared" si="0"/>
        <v>0</v>
      </c>
      <c r="R13">
        <f t="shared" si="5"/>
        <v>28.53680663745503</v>
      </c>
      <c r="S13">
        <f t="shared" si="3"/>
        <v>6.6482859121076245</v>
      </c>
      <c r="T13">
        <f t="shared" si="4"/>
        <v>19</v>
      </c>
      <c r="U13">
        <f t="shared" si="6"/>
        <v>7</v>
      </c>
      <c r="V13">
        <f t="shared" si="7"/>
        <v>9</v>
      </c>
      <c r="W13">
        <f t="shared" si="8"/>
        <v>0</v>
      </c>
      <c r="X13">
        <f t="shared" si="9"/>
        <v>0</v>
      </c>
      <c r="Y13">
        <f t="shared" si="10"/>
        <v>0</v>
      </c>
      <c r="Z13">
        <f t="shared" si="11"/>
        <v>1</v>
      </c>
      <c r="AA13">
        <f t="shared" si="12"/>
        <v>0</v>
      </c>
      <c r="AB13">
        <f t="shared" si="13"/>
        <v>0</v>
      </c>
      <c r="AC13">
        <f t="shared" si="14"/>
        <v>0</v>
      </c>
      <c r="AD13">
        <f t="shared" si="15"/>
        <v>0</v>
      </c>
      <c r="AE13">
        <f t="shared" si="16"/>
        <v>0</v>
      </c>
      <c r="AF13">
        <f t="shared" si="17"/>
        <v>0</v>
      </c>
      <c r="AG13">
        <f t="shared" si="18"/>
        <v>0</v>
      </c>
      <c r="AH13">
        <f t="shared" si="19"/>
        <v>2</v>
      </c>
      <c r="AI13">
        <f t="shared" si="20"/>
        <v>0</v>
      </c>
    </row>
    <row r="14" spans="1:35" x14ac:dyDescent="0.35">
      <c r="A14">
        <v>7</v>
      </c>
      <c r="B14">
        <f t="shared" si="2"/>
        <v>265</v>
      </c>
      <c r="C14">
        <f t="shared" si="0"/>
        <v>0</v>
      </c>
      <c r="D14">
        <f t="shared" si="0"/>
        <v>100</v>
      </c>
      <c r="E14">
        <f t="shared" si="0"/>
        <v>0</v>
      </c>
      <c r="F14">
        <f t="shared" si="0"/>
        <v>30</v>
      </c>
      <c r="G14">
        <f t="shared" si="0"/>
        <v>0</v>
      </c>
      <c r="H14">
        <f t="shared" si="0"/>
        <v>60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1"/>
        <v>0</v>
      </c>
      <c r="N14">
        <f t="shared" si="0"/>
        <v>0</v>
      </c>
      <c r="O14">
        <f t="shared" si="0"/>
        <v>0</v>
      </c>
      <c r="P14">
        <f t="shared" si="0"/>
        <v>75</v>
      </c>
      <c r="Q14">
        <f t="shared" si="0"/>
        <v>0</v>
      </c>
      <c r="R14">
        <f t="shared" si="5"/>
        <v>36.108063334620411</v>
      </c>
      <c r="S14">
        <f t="shared" si="3"/>
        <v>7.5712566971653814</v>
      </c>
      <c r="T14">
        <f t="shared" si="4"/>
        <v>24</v>
      </c>
      <c r="U14">
        <f t="shared" si="6"/>
        <v>7</v>
      </c>
      <c r="V14">
        <f t="shared" si="7"/>
        <v>11</v>
      </c>
      <c r="W14">
        <f t="shared" si="8"/>
        <v>0</v>
      </c>
      <c r="X14">
        <f t="shared" si="9"/>
        <v>0</v>
      </c>
      <c r="Y14">
        <f t="shared" si="10"/>
        <v>0</v>
      </c>
      <c r="Z14">
        <f t="shared" si="11"/>
        <v>2</v>
      </c>
      <c r="AA14">
        <f t="shared" si="12"/>
        <v>0</v>
      </c>
      <c r="AB14">
        <f t="shared" si="13"/>
        <v>0</v>
      </c>
      <c r="AC14">
        <f t="shared" si="14"/>
        <v>0</v>
      </c>
      <c r="AD14">
        <f t="shared" si="15"/>
        <v>0</v>
      </c>
      <c r="AE14">
        <f t="shared" si="16"/>
        <v>0</v>
      </c>
      <c r="AF14">
        <f t="shared" si="17"/>
        <v>0</v>
      </c>
      <c r="AG14">
        <f t="shared" si="18"/>
        <v>0</v>
      </c>
      <c r="AH14">
        <f t="shared" si="19"/>
        <v>4</v>
      </c>
      <c r="AI14">
        <f t="shared" si="20"/>
        <v>0</v>
      </c>
    </row>
    <row r="15" spans="1:35" x14ac:dyDescent="0.35">
      <c r="A15">
        <v>8</v>
      </c>
      <c r="B15">
        <f t="shared" si="2"/>
        <v>305.71428571428572</v>
      </c>
      <c r="C15">
        <f t="shared" si="0"/>
        <v>0</v>
      </c>
      <c r="D15">
        <f t="shared" si="0"/>
        <v>100</v>
      </c>
      <c r="E15">
        <f t="shared" si="0"/>
        <v>0</v>
      </c>
      <c r="F15">
        <f t="shared" si="0"/>
        <v>40</v>
      </c>
      <c r="G15">
        <f t="shared" si="0"/>
        <v>0</v>
      </c>
      <c r="H15">
        <f t="shared" si="0"/>
        <v>80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1"/>
        <v>0</v>
      </c>
      <c r="N15">
        <f t="shared" si="0"/>
        <v>0</v>
      </c>
      <c r="O15">
        <f t="shared" si="0"/>
        <v>0</v>
      </c>
      <c r="P15">
        <f t="shared" si="0"/>
        <v>85.714285714285708</v>
      </c>
      <c r="Q15">
        <f t="shared" si="0"/>
        <v>0</v>
      </c>
      <c r="R15">
        <f t="shared" si="5"/>
        <v>44.730425358788992</v>
      </c>
      <c r="S15">
        <f t="shared" si="3"/>
        <v>8.6223620241685808</v>
      </c>
      <c r="T15">
        <f t="shared" si="4"/>
        <v>31</v>
      </c>
      <c r="U15">
        <f t="shared" si="6"/>
        <v>7</v>
      </c>
      <c r="V15">
        <f t="shared" si="7"/>
        <v>13</v>
      </c>
      <c r="W15">
        <f t="shared" si="8"/>
        <v>0</v>
      </c>
      <c r="X15">
        <f t="shared" si="9"/>
        <v>1</v>
      </c>
      <c r="Y15">
        <f t="shared" si="10"/>
        <v>0</v>
      </c>
      <c r="Z15">
        <f t="shared" si="11"/>
        <v>4</v>
      </c>
      <c r="AA15">
        <f t="shared" si="12"/>
        <v>0</v>
      </c>
      <c r="AB15">
        <f t="shared" si="13"/>
        <v>0</v>
      </c>
      <c r="AC15">
        <f t="shared" si="14"/>
        <v>0</v>
      </c>
      <c r="AD15">
        <f t="shared" si="15"/>
        <v>0</v>
      </c>
      <c r="AE15">
        <f t="shared" si="16"/>
        <v>0</v>
      </c>
      <c r="AF15">
        <f t="shared" si="17"/>
        <v>0</v>
      </c>
      <c r="AG15">
        <f t="shared" si="18"/>
        <v>0</v>
      </c>
      <c r="AH15">
        <f t="shared" si="19"/>
        <v>6</v>
      </c>
      <c r="AI15">
        <f t="shared" si="20"/>
        <v>0</v>
      </c>
    </row>
    <row r="16" spans="1:35" x14ac:dyDescent="0.35">
      <c r="A16">
        <v>9</v>
      </c>
      <c r="B16">
        <f t="shared" si="2"/>
        <v>346.42857142857144</v>
      </c>
      <c r="C16">
        <f t="shared" si="0"/>
        <v>0</v>
      </c>
      <c r="D16">
        <f t="shared" si="0"/>
        <v>100</v>
      </c>
      <c r="E16">
        <f t="shared" si="0"/>
        <v>0</v>
      </c>
      <c r="F16">
        <f t="shared" si="0"/>
        <v>50</v>
      </c>
      <c r="G16">
        <f t="shared" si="0"/>
        <v>0</v>
      </c>
      <c r="H16">
        <f t="shared" si="0"/>
        <v>100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1"/>
        <v>0</v>
      </c>
      <c r="N16">
        <f t="shared" si="0"/>
        <v>0</v>
      </c>
      <c r="O16">
        <f t="shared" si="0"/>
        <v>0</v>
      </c>
      <c r="P16">
        <f t="shared" si="0"/>
        <v>96.428571428571431</v>
      </c>
      <c r="Q16">
        <f t="shared" si="0"/>
        <v>0</v>
      </c>
      <c r="R16">
        <f t="shared" si="5"/>
        <v>54.549815963212495</v>
      </c>
      <c r="S16">
        <f t="shared" si="3"/>
        <v>9.8193906044235035</v>
      </c>
      <c r="T16">
        <f t="shared" si="4"/>
        <v>38</v>
      </c>
      <c r="U16">
        <f t="shared" si="6"/>
        <v>7</v>
      </c>
      <c r="V16">
        <f t="shared" si="7"/>
        <v>15</v>
      </c>
      <c r="W16">
        <f t="shared" si="8"/>
        <v>0</v>
      </c>
      <c r="X16">
        <f t="shared" si="9"/>
        <v>2</v>
      </c>
      <c r="Y16">
        <f t="shared" si="10"/>
        <v>0</v>
      </c>
      <c r="Z16">
        <f t="shared" si="11"/>
        <v>6</v>
      </c>
      <c r="AA16">
        <f t="shared" si="12"/>
        <v>0</v>
      </c>
      <c r="AB16">
        <f t="shared" si="13"/>
        <v>0</v>
      </c>
      <c r="AC16">
        <f t="shared" si="14"/>
        <v>0</v>
      </c>
      <c r="AD16">
        <f t="shared" si="15"/>
        <v>0</v>
      </c>
      <c r="AE16">
        <f t="shared" si="16"/>
        <v>0</v>
      </c>
      <c r="AF16">
        <f t="shared" si="17"/>
        <v>0</v>
      </c>
      <c r="AG16">
        <f t="shared" si="18"/>
        <v>0</v>
      </c>
      <c r="AH16">
        <f t="shared" si="19"/>
        <v>8</v>
      </c>
      <c r="AI16">
        <f t="shared" si="20"/>
        <v>0</v>
      </c>
    </row>
    <row r="17" spans="1:35" x14ac:dyDescent="0.35">
      <c r="A17">
        <v>10</v>
      </c>
      <c r="B17">
        <f t="shared" si="2"/>
        <v>356.47619047619048</v>
      </c>
      <c r="C17">
        <f t="shared" si="0"/>
        <v>0</v>
      </c>
      <c r="D17">
        <f t="shared" si="0"/>
        <v>83.333333333333343</v>
      </c>
      <c r="E17">
        <f t="shared" si="0"/>
        <v>0</v>
      </c>
      <c r="F17">
        <f t="shared" si="0"/>
        <v>60</v>
      </c>
      <c r="G17">
        <f t="shared" si="0"/>
        <v>0</v>
      </c>
      <c r="H17">
        <f t="shared" si="0"/>
        <v>100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6</v>
      </c>
      <c r="M17">
        <f t="shared" si="1"/>
        <v>0</v>
      </c>
      <c r="N17">
        <f t="shared" si="0"/>
        <v>0</v>
      </c>
      <c r="O17">
        <f t="shared" si="0"/>
        <v>0</v>
      </c>
      <c r="P17">
        <f t="shared" si="0"/>
        <v>107.14285714285714</v>
      </c>
      <c r="Q17">
        <f t="shared" si="0"/>
        <v>0</v>
      </c>
      <c r="R17">
        <f t="shared" si="5"/>
        <v>65.732416690481116</v>
      </c>
      <c r="S17">
        <f t="shared" si="3"/>
        <v>11.182600727268621</v>
      </c>
      <c r="T17">
        <f t="shared" si="4"/>
        <v>47</v>
      </c>
      <c r="U17">
        <f t="shared" si="6"/>
        <v>7</v>
      </c>
      <c r="V17">
        <f t="shared" si="7"/>
        <v>17</v>
      </c>
      <c r="W17">
        <f t="shared" si="8"/>
        <v>0</v>
      </c>
      <c r="X17">
        <f t="shared" si="9"/>
        <v>3</v>
      </c>
      <c r="Y17">
        <f t="shared" si="10"/>
        <v>0</v>
      </c>
      <c r="Z17">
        <f t="shared" si="11"/>
        <v>9</v>
      </c>
      <c r="AA17">
        <f t="shared" si="12"/>
        <v>0</v>
      </c>
      <c r="AB17">
        <f t="shared" si="13"/>
        <v>0</v>
      </c>
      <c r="AC17">
        <f t="shared" si="14"/>
        <v>0</v>
      </c>
      <c r="AD17">
        <f t="shared" si="15"/>
        <v>0</v>
      </c>
      <c r="AE17">
        <f t="shared" si="16"/>
        <v>0</v>
      </c>
      <c r="AF17">
        <f t="shared" si="17"/>
        <v>0</v>
      </c>
      <c r="AG17">
        <f t="shared" si="18"/>
        <v>0</v>
      </c>
      <c r="AH17">
        <f t="shared" si="19"/>
        <v>11</v>
      </c>
      <c r="AI17">
        <f t="shared" si="20"/>
        <v>0</v>
      </c>
    </row>
    <row r="18" spans="1:35" x14ac:dyDescent="0.35">
      <c r="A18">
        <v>11</v>
      </c>
      <c r="B18">
        <f t="shared" si="2"/>
        <v>366.52380952380952</v>
      </c>
      <c r="C18">
        <f t="shared" si="0"/>
        <v>0</v>
      </c>
      <c r="D18">
        <f t="shared" si="0"/>
        <v>66.666666666666657</v>
      </c>
      <c r="E18">
        <f t="shared" si="0"/>
        <v>0</v>
      </c>
      <c r="F18">
        <f t="shared" si="0"/>
        <v>70</v>
      </c>
      <c r="G18">
        <f t="shared" si="0"/>
        <v>0</v>
      </c>
      <c r="H18">
        <f t="shared" si="0"/>
        <v>100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12</v>
      </c>
      <c r="M18">
        <f t="shared" si="1"/>
        <v>0</v>
      </c>
      <c r="N18">
        <f t="shared" si="0"/>
        <v>0</v>
      </c>
      <c r="O18">
        <f t="shared" si="0"/>
        <v>0</v>
      </c>
      <c r="P18">
        <f t="shared" si="0"/>
        <v>117.85714285714286</v>
      </c>
      <c r="Q18">
        <f t="shared" si="0"/>
        <v>0</v>
      </c>
      <c r="R18">
        <f t="shared" si="5"/>
        <v>78.467479798081172</v>
      </c>
      <c r="S18">
        <f t="shared" si="3"/>
        <v>12.735063107600055</v>
      </c>
      <c r="T18">
        <f t="shared" si="4"/>
        <v>58</v>
      </c>
      <c r="U18">
        <f t="shared" si="6"/>
        <v>7</v>
      </c>
      <c r="V18">
        <f t="shared" si="7"/>
        <v>19</v>
      </c>
      <c r="W18">
        <f t="shared" si="8"/>
        <v>0</v>
      </c>
      <c r="X18">
        <f t="shared" si="9"/>
        <v>5</v>
      </c>
      <c r="Y18">
        <f t="shared" si="10"/>
        <v>0</v>
      </c>
      <c r="Z18">
        <f t="shared" si="11"/>
        <v>12</v>
      </c>
      <c r="AA18">
        <f t="shared" si="12"/>
        <v>0</v>
      </c>
      <c r="AB18">
        <f t="shared" si="13"/>
        <v>0</v>
      </c>
      <c r="AC18">
        <f t="shared" si="14"/>
        <v>0</v>
      </c>
      <c r="AD18">
        <f t="shared" si="15"/>
        <v>0</v>
      </c>
      <c r="AE18">
        <f t="shared" si="16"/>
        <v>0</v>
      </c>
      <c r="AF18">
        <f t="shared" si="17"/>
        <v>0</v>
      </c>
      <c r="AG18">
        <f t="shared" si="18"/>
        <v>0</v>
      </c>
      <c r="AH18">
        <f t="shared" si="19"/>
        <v>15</v>
      </c>
      <c r="AI18">
        <f t="shared" si="20"/>
        <v>0</v>
      </c>
    </row>
    <row r="19" spans="1:35" x14ac:dyDescent="0.35">
      <c r="A19">
        <v>12</v>
      </c>
      <c r="B19">
        <f t="shared" si="2"/>
        <v>376.57142857142856</v>
      </c>
      <c r="C19">
        <f t="shared" si="0"/>
        <v>0</v>
      </c>
      <c r="D19">
        <f t="shared" si="0"/>
        <v>50</v>
      </c>
      <c r="E19">
        <f t="shared" si="0"/>
        <v>0</v>
      </c>
      <c r="F19">
        <f t="shared" si="0"/>
        <v>80</v>
      </c>
      <c r="G19">
        <f t="shared" si="0"/>
        <v>0</v>
      </c>
      <c r="H19">
        <f t="shared" si="0"/>
        <v>100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18</v>
      </c>
      <c r="M19">
        <f t="shared" si="1"/>
        <v>0</v>
      </c>
      <c r="N19">
        <f t="shared" si="0"/>
        <v>0</v>
      </c>
      <c r="O19">
        <f t="shared" si="0"/>
        <v>0</v>
      </c>
      <c r="P19">
        <f t="shared" si="0"/>
        <v>128.57142857142856</v>
      </c>
      <c r="Q19">
        <f t="shared" si="0"/>
        <v>0</v>
      </c>
      <c r="R19">
        <f t="shared" si="5"/>
        <v>92.970531128446353</v>
      </c>
      <c r="S19">
        <f t="shared" si="3"/>
        <v>14.503051330365182</v>
      </c>
      <c r="T19">
        <f t="shared" si="4"/>
        <v>69</v>
      </c>
      <c r="U19">
        <f t="shared" si="6"/>
        <v>7</v>
      </c>
      <c r="V19">
        <f t="shared" si="7"/>
        <v>20</v>
      </c>
      <c r="W19">
        <f t="shared" si="8"/>
        <v>0</v>
      </c>
      <c r="X19">
        <f t="shared" si="9"/>
        <v>8</v>
      </c>
      <c r="Y19">
        <f t="shared" si="10"/>
        <v>0</v>
      </c>
      <c r="Z19">
        <f t="shared" si="11"/>
        <v>15</v>
      </c>
      <c r="AA19">
        <f t="shared" si="12"/>
        <v>0</v>
      </c>
      <c r="AB19">
        <f t="shared" si="13"/>
        <v>0</v>
      </c>
      <c r="AC19">
        <f t="shared" si="14"/>
        <v>0</v>
      </c>
      <c r="AD19">
        <f t="shared" si="15"/>
        <v>0</v>
      </c>
      <c r="AE19">
        <f t="shared" si="16"/>
        <v>0</v>
      </c>
      <c r="AF19">
        <f t="shared" si="17"/>
        <v>0</v>
      </c>
      <c r="AG19">
        <f t="shared" si="18"/>
        <v>0</v>
      </c>
      <c r="AH19">
        <f t="shared" si="19"/>
        <v>19</v>
      </c>
      <c r="AI19">
        <f t="shared" si="20"/>
        <v>0</v>
      </c>
    </row>
    <row r="20" spans="1:35" x14ac:dyDescent="0.35">
      <c r="A20">
        <v>13</v>
      </c>
      <c r="B20">
        <f t="shared" si="2"/>
        <v>386.61904761904759</v>
      </c>
      <c r="C20">
        <f t="shared" si="0"/>
        <v>0</v>
      </c>
      <c r="D20">
        <f t="shared" si="0"/>
        <v>33.333333333333329</v>
      </c>
      <c r="E20">
        <f t="shared" si="0"/>
        <v>0</v>
      </c>
      <c r="F20">
        <f t="shared" si="0"/>
        <v>90</v>
      </c>
      <c r="G20">
        <f t="shared" si="0"/>
        <v>0</v>
      </c>
      <c r="H20">
        <f t="shared" si="0"/>
        <v>100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24</v>
      </c>
      <c r="M20">
        <f t="shared" si="1"/>
        <v>0</v>
      </c>
      <c r="N20">
        <f t="shared" si="0"/>
        <v>0</v>
      </c>
      <c r="O20">
        <f t="shared" si="0"/>
        <v>0</v>
      </c>
      <c r="P20">
        <f t="shared" si="0"/>
        <v>139.28571428571428</v>
      </c>
      <c r="Q20">
        <f t="shared" si="0"/>
        <v>0</v>
      </c>
      <c r="R20">
        <f t="shared" si="5"/>
        <v>109.48701762828014</v>
      </c>
      <c r="S20">
        <f t="shared" si="3"/>
        <v>16.516486499833789</v>
      </c>
      <c r="T20">
        <f t="shared" si="4"/>
        <v>83</v>
      </c>
      <c r="U20">
        <f t="shared" si="6"/>
        <v>7</v>
      </c>
      <c r="V20">
        <f>_xlfn.FLOOR.MATH($S20*D20/$B20)+V19</f>
        <v>21</v>
      </c>
      <c r="W20">
        <f t="shared" si="8"/>
        <v>0</v>
      </c>
      <c r="X20">
        <f t="shared" si="9"/>
        <v>11</v>
      </c>
      <c r="Y20">
        <f t="shared" si="10"/>
        <v>0</v>
      </c>
      <c r="Z20">
        <f t="shared" si="11"/>
        <v>19</v>
      </c>
      <c r="AA20">
        <f t="shared" si="12"/>
        <v>0</v>
      </c>
      <c r="AB20">
        <f t="shared" si="13"/>
        <v>0</v>
      </c>
      <c r="AC20">
        <f t="shared" si="14"/>
        <v>0</v>
      </c>
      <c r="AD20">
        <f t="shared" si="15"/>
        <v>1</v>
      </c>
      <c r="AE20">
        <f t="shared" si="16"/>
        <v>0</v>
      </c>
      <c r="AF20">
        <f t="shared" si="17"/>
        <v>0</v>
      </c>
      <c r="AG20">
        <f t="shared" si="18"/>
        <v>0</v>
      </c>
      <c r="AH20">
        <f t="shared" si="19"/>
        <v>24</v>
      </c>
      <c r="AI20">
        <f t="shared" si="20"/>
        <v>0</v>
      </c>
    </row>
    <row r="21" spans="1:35" x14ac:dyDescent="0.35">
      <c r="A21">
        <v>14</v>
      </c>
      <c r="B21">
        <f t="shared" si="2"/>
        <v>396.66666666666663</v>
      </c>
      <c r="C21">
        <f t="shared" si="0"/>
        <v>0</v>
      </c>
      <c r="D21">
        <f t="shared" si="0"/>
        <v>16.666666666666664</v>
      </c>
      <c r="E21">
        <f t="shared" si="0"/>
        <v>0</v>
      </c>
      <c r="F21">
        <f t="shared" si="0"/>
        <v>100</v>
      </c>
      <c r="G21">
        <f t="shared" si="0"/>
        <v>0</v>
      </c>
      <c r="H21">
        <f t="shared" si="0"/>
        <v>100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30</v>
      </c>
      <c r="M21">
        <f t="shared" si="1"/>
        <v>0</v>
      </c>
      <c r="N21">
        <f t="shared" si="0"/>
        <v>0</v>
      </c>
      <c r="O21">
        <f t="shared" si="0"/>
        <v>0</v>
      </c>
      <c r="P21">
        <f t="shared" si="0"/>
        <v>150</v>
      </c>
      <c r="Q21">
        <f t="shared" si="0"/>
        <v>0</v>
      </c>
      <c r="R21">
        <f t="shared" si="5"/>
        <v>128.29646124708884</v>
      </c>
      <c r="S21">
        <f t="shared" si="3"/>
        <v>18.8094436188087</v>
      </c>
      <c r="T21">
        <f t="shared" si="4"/>
        <v>99</v>
      </c>
      <c r="U21">
        <f t="shared" si="6"/>
        <v>7</v>
      </c>
      <c r="V21">
        <f t="shared" si="7"/>
        <v>21</v>
      </c>
      <c r="W21">
        <f t="shared" si="8"/>
        <v>0</v>
      </c>
      <c r="X21">
        <f t="shared" si="9"/>
        <v>15</v>
      </c>
      <c r="Y21">
        <f t="shared" si="10"/>
        <v>0</v>
      </c>
      <c r="Z21">
        <f t="shared" si="11"/>
        <v>23</v>
      </c>
      <c r="AA21">
        <f t="shared" si="12"/>
        <v>0</v>
      </c>
      <c r="AB21">
        <f t="shared" si="13"/>
        <v>0</v>
      </c>
      <c r="AC21">
        <f t="shared" si="14"/>
        <v>0</v>
      </c>
      <c r="AD21">
        <f t="shared" si="15"/>
        <v>2</v>
      </c>
      <c r="AE21">
        <f t="shared" si="16"/>
        <v>0</v>
      </c>
      <c r="AF21">
        <f t="shared" si="17"/>
        <v>0</v>
      </c>
      <c r="AG21">
        <f t="shared" si="18"/>
        <v>0</v>
      </c>
      <c r="AH21">
        <f t="shared" si="19"/>
        <v>31</v>
      </c>
      <c r="AI21">
        <f t="shared" si="20"/>
        <v>0</v>
      </c>
    </row>
    <row r="22" spans="1:35" x14ac:dyDescent="0.35">
      <c r="A22">
        <v>15</v>
      </c>
      <c r="B22">
        <f t="shared" si="2"/>
        <v>399.33333333333337</v>
      </c>
      <c r="C22">
        <f t="shared" si="0"/>
        <v>0</v>
      </c>
      <c r="D22">
        <f t="shared" si="0"/>
        <v>0</v>
      </c>
      <c r="E22">
        <f t="shared" si="0"/>
        <v>0</v>
      </c>
      <c r="F22">
        <f t="shared" si="0"/>
        <v>100</v>
      </c>
      <c r="G22">
        <f t="shared" si="0"/>
        <v>0</v>
      </c>
      <c r="H22">
        <f t="shared" si="0"/>
        <v>83.333333333333343</v>
      </c>
      <c r="I22">
        <f t="shared" si="0"/>
        <v>20</v>
      </c>
      <c r="J22">
        <f t="shared" si="0"/>
        <v>0</v>
      </c>
      <c r="K22">
        <f t="shared" si="0"/>
        <v>10</v>
      </c>
      <c r="L22">
        <f t="shared" si="0"/>
        <v>36</v>
      </c>
      <c r="M22">
        <f t="shared" si="1"/>
        <v>0</v>
      </c>
      <c r="N22">
        <f t="shared" si="0"/>
        <v>0</v>
      </c>
      <c r="O22">
        <f t="shared" si="0"/>
        <v>0</v>
      </c>
      <c r="P22">
        <f t="shared" si="0"/>
        <v>150</v>
      </c>
      <c r="Q22">
        <f t="shared" si="0"/>
        <v>0</v>
      </c>
      <c r="R22">
        <f t="shared" si="5"/>
        <v>149.71718951473235</v>
      </c>
      <c r="S22">
        <f t="shared" si="3"/>
        <v>21.420728267643511</v>
      </c>
      <c r="T22">
        <f t="shared" si="4"/>
        <v>118</v>
      </c>
      <c r="U22">
        <f t="shared" si="6"/>
        <v>7</v>
      </c>
      <c r="V22">
        <f t="shared" si="7"/>
        <v>21</v>
      </c>
      <c r="W22">
        <f t="shared" si="8"/>
        <v>0</v>
      </c>
      <c r="X22">
        <f t="shared" si="9"/>
        <v>20</v>
      </c>
      <c r="Y22">
        <f t="shared" si="10"/>
        <v>0</v>
      </c>
      <c r="Z22">
        <f t="shared" si="11"/>
        <v>27</v>
      </c>
      <c r="AA22">
        <f t="shared" si="12"/>
        <v>1</v>
      </c>
      <c r="AB22">
        <f t="shared" si="13"/>
        <v>0</v>
      </c>
      <c r="AC22">
        <f t="shared" si="14"/>
        <v>0</v>
      </c>
      <c r="AD22">
        <f t="shared" si="15"/>
        <v>3</v>
      </c>
      <c r="AE22">
        <f t="shared" si="16"/>
        <v>0</v>
      </c>
      <c r="AF22">
        <f t="shared" si="17"/>
        <v>0</v>
      </c>
      <c r="AG22">
        <f t="shared" si="18"/>
        <v>0</v>
      </c>
      <c r="AH22">
        <f t="shared" si="19"/>
        <v>39</v>
      </c>
      <c r="AI22">
        <f t="shared" si="20"/>
        <v>0</v>
      </c>
    </row>
    <row r="23" spans="1:35" x14ac:dyDescent="0.35">
      <c r="A23">
        <v>16</v>
      </c>
      <c r="B23">
        <f t="shared" si="2"/>
        <v>418.66666666666663</v>
      </c>
      <c r="C23">
        <f t="shared" si="0"/>
        <v>0</v>
      </c>
      <c r="D23">
        <f t="shared" si="0"/>
        <v>0</v>
      </c>
      <c r="E23">
        <f t="shared" si="0"/>
        <v>0</v>
      </c>
      <c r="F23">
        <f t="shared" si="0"/>
        <v>100</v>
      </c>
      <c r="G23">
        <f t="shared" si="0"/>
        <v>0</v>
      </c>
      <c r="H23">
        <f t="shared" si="0"/>
        <v>66.666666666666657</v>
      </c>
      <c r="I23">
        <f t="shared" si="0"/>
        <v>40</v>
      </c>
      <c r="J23">
        <f t="shared" si="0"/>
        <v>0</v>
      </c>
      <c r="K23">
        <f t="shared" si="0"/>
        <v>20</v>
      </c>
      <c r="L23">
        <f t="shared" si="0"/>
        <v>42</v>
      </c>
      <c r="M23">
        <f t="shared" si="1"/>
        <v>0</v>
      </c>
      <c r="N23">
        <f t="shared" si="0"/>
        <v>0</v>
      </c>
      <c r="O23">
        <f t="shared" si="0"/>
        <v>0</v>
      </c>
      <c r="P23">
        <f t="shared" si="0"/>
        <v>150</v>
      </c>
      <c r="Q23">
        <f t="shared" si="0"/>
        <v>0</v>
      </c>
      <c r="R23">
        <f t="shared" si="5"/>
        <v>174.11172285740884</v>
      </c>
      <c r="S23">
        <f t="shared" si="3"/>
        <v>24.394533342676482</v>
      </c>
      <c r="T23">
        <f t="shared" si="4"/>
        <v>139</v>
      </c>
      <c r="U23">
        <f t="shared" si="6"/>
        <v>7</v>
      </c>
      <c r="V23">
        <f t="shared" si="7"/>
        <v>21</v>
      </c>
      <c r="W23">
        <f t="shared" si="8"/>
        <v>0</v>
      </c>
      <c r="X23">
        <f t="shared" si="9"/>
        <v>25</v>
      </c>
      <c r="Y23">
        <f t="shared" si="10"/>
        <v>0</v>
      </c>
      <c r="Z23">
        <f t="shared" si="11"/>
        <v>30</v>
      </c>
      <c r="AA23">
        <f t="shared" si="12"/>
        <v>3</v>
      </c>
      <c r="AB23">
        <f t="shared" si="13"/>
        <v>0</v>
      </c>
      <c r="AC23">
        <f t="shared" si="14"/>
        <v>1</v>
      </c>
      <c r="AD23">
        <f t="shared" si="15"/>
        <v>5</v>
      </c>
      <c r="AE23">
        <f t="shared" si="16"/>
        <v>0</v>
      </c>
      <c r="AF23">
        <f t="shared" si="17"/>
        <v>0</v>
      </c>
      <c r="AG23">
        <f t="shared" si="18"/>
        <v>0</v>
      </c>
      <c r="AH23">
        <f t="shared" si="19"/>
        <v>47</v>
      </c>
      <c r="AI23">
        <f t="shared" si="20"/>
        <v>0</v>
      </c>
    </row>
    <row r="24" spans="1:35" x14ac:dyDescent="0.35">
      <c r="A24">
        <v>17</v>
      </c>
      <c r="B24">
        <f t="shared" si="2"/>
        <v>438</v>
      </c>
      <c r="C24">
        <f t="shared" si="0"/>
        <v>0</v>
      </c>
      <c r="D24">
        <f t="shared" si="0"/>
        <v>0</v>
      </c>
      <c r="E24">
        <f t="shared" si="0"/>
        <v>0</v>
      </c>
      <c r="F24">
        <f t="shared" si="0"/>
        <v>100</v>
      </c>
      <c r="G24">
        <f t="shared" si="0"/>
        <v>0</v>
      </c>
      <c r="H24">
        <f t="shared" si="0"/>
        <v>50</v>
      </c>
      <c r="I24">
        <f t="shared" si="0"/>
        <v>60</v>
      </c>
      <c r="J24">
        <f t="shared" si="0"/>
        <v>0</v>
      </c>
      <c r="K24">
        <f t="shared" si="0"/>
        <v>30</v>
      </c>
      <c r="L24">
        <f t="shared" si="0"/>
        <v>48</v>
      </c>
      <c r="M24">
        <f t="shared" si="1"/>
        <v>0</v>
      </c>
      <c r="N24">
        <f t="shared" si="0"/>
        <v>0</v>
      </c>
      <c r="O24">
        <f t="shared" si="0"/>
        <v>0</v>
      </c>
      <c r="P24">
        <f t="shared" si="0"/>
        <v>150</v>
      </c>
      <c r="Q24">
        <f t="shared" si="0"/>
        <v>0</v>
      </c>
      <c r="R24">
        <f t="shared" si="5"/>
        <v>201.89290982600764</v>
      </c>
      <c r="S24">
        <f t="shared" si="3"/>
        <v>27.781186968598803</v>
      </c>
      <c r="T24">
        <f t="shared" si="4"/>
        <v>164</v>
      </c>
      <c r="U24">
        <f t="shared" si="6"/>
        <v>7</v>
      </c>
      <c r="V24">
        <f t="shared" si="7"/>
        <v>21</v>
      </c>
      <c r="W24">
        <f t="shared" si="8"/>
        <v>0</v>
      </c>
      <c r="X24">
        <f t="shared" si="9"/>
        <v>31</v>
      </c>
      <c r="Y24">
        <f t="shared" si="10"/>
        <v>0</v>
      </c>
      <c r="Z24">
        <f t="shared" si="11"/>
        <v>33</v>
      </c>
      <c r="AA24">
        <f t="shared" si="12"/>
        <v>6</v>
      </c>
      <c r="AB24">
        <f t="shared" si="13"/>
        <v>0</v>
      </c>
      <c r="AC24">
        <f t="shared" si="14"/>
        <v>2</v>
      </c>
      <c r="AD24">
        <f t="shared" si="15"/>
        <v>8</v>
      </c>
      <c r="AE24">
        <f t="shared" si="16"/>
        <v>0</v>
      </c>
      <c r="AF24">
        <f t="shared" si="17"/>
        <v>0</v>
      </c>
      <c r="AG24">
        <f t="shared" si="18"/>
        <v>0</v>
      </c>
      <c r="AH24">
        <f t="shared" si="19"/>
        <v>56</v>
      </c>
      <c r="AI24">
        <f t="shared" si="20"/>
        <v>0</v>
      </c>
    </row>
    <row r="25" spans="1:35" x14ac:dyDescent="0.35">
      <c r="A25">
        <v>18</v>
      </c>
      <c r="B25">
        <f t="shared" si="2"/>
        <v>457.33333333333331</v>
      </c>
      <c r="C25">
        <f t="shared" si="0"/>
        <v>0</v>
      </c>
      <c r="D25">
        <f t="shared" si="0"/>
        <v>0</v>
      </c>
      <c r="E25">
        <f t="shared" si="0"/>
        <v>0</v>
      </c>
      <c r="F25">
        <f t="shared" si="0"/>
        <v>100</v>
      </c>
      <c r="G25">
        <f t="shared" si="0"/>
        <v>0</v>
      </c>
      <c r="H25">
        <f t="shared" si="0"/>
        <v>33.333333333333329</v>
      </c>
      <c r="I25">
        <f t="shared" si="0"/>
        <v>80</v>
      </c>
      <c r="J25">
        <f t="shared" si="0"/>
        <v>0</v>
      </c>
      <c r="K25">
        <f t="shared" si="0"/>
        <v>40</v>
      </c>
      <c r="L25">
        <f t="shared" si="0"/>
        <v>54</v>
      </c>
      <c r="M25">
        <f t="shared" si="1"/>
        <v>0</v>
      </c>
      <c r="N25">
        <f t="shared" si="0"/>
        <v>0</v>
      </c>
      <c r="O25">
        <f t="shared" si="0"/>
        <v>0</v>
      </c>
      <c r="P25">
        <f t="shared" si="0"/>
        <v>150</v>
      </c>
      <c r="Q25">
        <f t="shared" si="0"/>
        <v>0</v>
      </c>
      <c r="R25">
        <f t="shared" si="5"/>
        <v>233.53091406829606</v>
      </c>
      <c r="S25">
        <f t="shared" si="3"/>
        <v>31.638004242288417</v>
      </c>
      <c r="T25">
        <f t="shared" si="4"/>
        <v>192</v>
      </c>
      <c r="U25">
        <f t="shared" si="6"/>
        <v>7</v>
      </c>
      <c r="V25">
        <f t="shared" si="7"/>
        <v>21</v>
      </c>
      <c r="W25">
        <f t="shared" si="8"/>
        <v>0</v>
      </c>
      <c r="X25">
        <f t="shared" si="9"/>
        <v>37</v>
      </c>
      <c r="Y25">
        <f t="shared" si="10"/>
        <v>0</v>
      </c>
      <c r="Z25">
        <f t="shared" si="11"/>
        <v>35</v>
      </c>
      <c r="AA25">
        <f t="shared" si="12"/>
        <v>11</v>
      </c>
      <c r="AB25">
        <f t="shared" si="13"/>
        <v>0</v>
      </c>
      <c r="AC25">
        <f t="shared" si="14"/>
        <v>4</v>
      </c>
      <c r="AD25">
        <f t="shared" si="15"/>
        <v>11</v>
      </c>
      <c r="AE25">
        <f t="shared" si="16"/>
        <v>0</v>
      </c>
      <c r="AF25">
        <f t="shared" si="17"/>
        <v>0</v>
      </c>
      <c r="AG25">
        <f t="shared" si="18"/>
        <v>0</v>
      </c>
      <c r="AH25">
        <f t="shared" si="19"/>
        <v>66</v>
      </c>
      <c r="AI25">
        <f t="shared" si="20"/>
        <v>0</v>
      </c>
    </row>
    <row r="26" spans="1:35" x14ac:dyDescent="0.35">
      <c r="A26">
        <v>19</v>
      </c>
      <c r="B26">
        <f t="shared" si="2"/>
        <v>476.66666666666663</v>
      </c>
      <c r="C26">
        <f t="shared" si="0"/>
        <v>0</v>
      </c>
      <c r="D26">
        <f t="shared" si="0"/>
        <v>0</v>
      </c>
      <c r="E26">
        <f t="shared" si="0"/>
        <v>0</v>
      </c>
      <c r="F26">
        <f t="shared" ref="D26:Q41" si="21">IF(OR($A26&lt;F$1,$A26&gt;F$5),0,IF(AND($A26&gt;=F$1,$A26&lt;F$2),($A26+1-F$1)/(F$2-F$1)*F$3,IF(AND($A26&gt;=F$4,$A26&lt;=F$5),(F$5-$A26)/(F$5-F$4+1)*F$3,F$3)))</f>
        <v>100</v>
      </c>
      <c r="G26">
        <f t="shared" si="21"/>
        <v>0</v>
      </c>
      <c r="H26">
        <f t="shared" si="21"/>
        <v>16.666666666666664</v>
      </c>
      <c r="I26">
        <f t="shared" si="21"/>
        <v>100</v>
      </c>
      <c r="J26">
        <f t="shared" si="21"/>
        <v>0</v>
      </c>
      <c r="K26">
        <f t="shared" si="21"/>
        <v>50</v>
      </c>
      <c r="L26">
        <f t="shared" si="21"/>
        <v>60</v>
      </c>
      <c r="M26">
        <f t="shared" si="1"/>
        <v>0</v>
      </c>
      <c r="N26">
        <f t="shared" si="21"/>
        <v>0</v>
      </c>
      <c r="O26">
        <f t="shared" si="21"/>
        <v>0</v>
      </c>
      <c r="P26">
        <f t="shared" si="21"/>
        <v>150</v>
      </c>
      <c r="Q26">
        <f t="shared" si="21"/>
        <v>0</v>
      </c>
      <c r="R26">
        <f t="shared" si="5"/>
        <v>269.5611712911591</v>
      </c>
      <c r="S26">
        <f t="shared" si="3"/>
        <v>36.030257222863042</v>
      </c>
      <c r="T26">
        <f t="shared" si="4"/>
        <v>225</v>
      </c>
      <c r="U26">
        <f t="shared" si="6"/>
        <v>7</v>
      </c>
      <c r="V26">
        <f t="shared" si="7"/>
        <v>21</v>
      </c>
      <c r="W26">
        <f t="shared" si="8"/>
        <v>0</v>
      </c>
      <c r="X26">
        <f t="shared" si="9"/>
        <v>44</v>
      </c>
      <c r="Y26">
        <f t="shared" si="10"/>
        <v>0</v>
      </c>
      <c r="Z26">
        <f t="shared" si="11"/>
        <v>36</v>
      </c>
      <c r="AA26">
        <f t="shared" si="12"/>
        <v>18</v>
      </c>
      <c r="AB26">
        <f t="shared" si="13"/>
        <v>0</v>
      </c>
      <c r="AC26">
        <f t="shared" si="14"/>
        <v>7</v>
      </c>
      <c r="AD26">
        <f t="shared" si="15"/>
        <v>15</v>
      </c>
      <c r="AE26">
        <f t="shared" si="16"/>
        <v>0</v>
      </c>
      <c r="AF26">
        <f t="shared" si="17"/>
        <v>0</v>
      </c>
      <c r="AG26">
        <f t="shared" si="18"/>
        <v>0</v>
      </c>
      <c r="AH26">
        <f t="shared" si="19"/>
        <v>77</v>
      </c>
      <c r="AI26">
        <f t="shared" si="20"/>
        <v>0</v>
      </c>
    </row>
    <row r="27" spans="1:35" x14ac:dyDescent="0.35">
      <c r="A27">
        <v>20</v>
      </c>
      <c r="B27">
        <f t="shared" si="2"/>
        <v>476</v>
      </c>
      <c r="C27">
        <f t="shared" ref="C27:Q58" si="22">IF(OR($A27&lt;C$1,$A27&gt;C$5),0,IF(AND($A27&gt;=C$1,$A27&lt;C$2),($A27+1-C$1)/(C$2-C$1)*C$3,IF(AND($A27&gt;=C$4,$A27&lt;=C$5),(C$5-$A27)/(C$5-C$4+1)*C$3,C$3)))</f>
        <v>0</v>
      </c>
      <c r="D27">
        <f t="shared" si="21"/>
        <v>0</v>
      </c>
      <c r="E27">
        <f t="shared" si="21"/>
        <v>5</v>
      </c>
      <c r="F27">
        <f t="shared" si="21"/>
        <v>83.333333333333343</v>
      </c>
      <c r="G27">
        <f t="shared" si="21"/>
        <v>6.666666666666667</v>
      </c>
      <c r="H27">
        <f t="shared" si="21"/>
        <v>0</v>
      </c>
      <c r="I27">
        <f t="shared" si="21"/>
        <v>100</v>
      </c>
      <c r="J27">
        <f t="shared" si="21"/>
        <v>0</v>
      </c>
      <c r="K27">
        <f t="shared" si="21"/>
        <v>60</v>
      </c>
      <c r="L27">
        <f t="shared" si="21"/>
        <v>66</v>
      </c>
      <c r="M27">
        <f t="shared" si="1"/>
        <v>5</v>
      </c>
      <c r="N27">
        <f t="shared" si="21"/>
        <v>0</v>
      </c>
      <c r="O27">
        <f t="shared" si="21"/>
        <v>0</v>
      </c>
      <c r="P27">
        <f t="shared" si="21"/>
        <v>150</v>
      </c>
      <c r="Q27">
        <f t="shared" si="21"/>
        <v>0</v>
      </c>
      <c r="R27">
        <f t="shared" si="5"/>
        <v>310.59345087504227</v>
      </c>
      <c r="S27">
        <f t="shared" si="3"/>
        <v>41.032279583883167</v>
      </c>
      <c r="T27">
        <f t="shared" si="4"/>
        <v>262</v>
      </c>
      <c r="U27">
        <f t="shared" si="6"/>
        <v>7</v>
      </c>
      <c r="V27">
        <f t="shared" si="7"/>
        <v>21</v>
      </c>
      <c r="W27">
        <f t="shared" si="8"/>
        <v>0</v>
      </c>
      <c r="X27">
        <f t="shared" si="9"/>
        <v>51</v>
      </c>
      <c r="Y27">
        <f t="shared" si="10"/>
        <v>0</v>
      </c>
      <c r="Z27">
        <f t="shared" si="11"/>
        <v>36</v>
      </c>
      <c r="AA27">
        <f t="shared" si="12"/>
        <v>26</v>
      </c>
      <c r="AB27">
        <f t="shared" si="13"/>
        <v>0</v>
      </c>
      <c r="AC27">
        <f t="shared" si="14"/>
        <v>12</v>
      </c>
      <c r="AD27">
        <f t="shared" si="15"/>
        <v>20</v>
      </c>
      <c r="AE27">
        <f t="shared" si="16"/>
        <v>0</v>
      </c>
      <c r="AF27">
        <f t="shared" si="17"/>
        <v>0</v>
      </c>
      <c r="AG27">
        <f t="shared" si="18"/>
        <v>0</v>
      </c>
      <c r="AH27">
        <f t="shared" si="19"/>
        <v>89</v>
      </c>
      <c r="AI27">
        <f t="shared" si="20"/>
        <v>0</v>
      </c>
    </row>
    <row r="28" spans="1:35" x14ac:dyDescent="0.35">
      <c r="A28">
        <v>21</v>
      </c>
      <c r="B28">
        <f t="shared" si="2"/>
        <v>492</v>
      </c>
      <c r="C28">
        <f t="shared" si="22"/>
        <v>0</v>
      </c>
      <c r="D28">
        <f t="shared" si="21"/>
        <v>0</v>
      </c>
      <c r="E28">
        <f t="shared" si="21"/>
        <v>10</v>
      </c>
      <c r="F28">
        <f t="shared" si="21"/>
        <v>66.666666666666657</v>
      </c>
      <c r="G28">
        <f t="shared" si="21"/>
        <v>13.333333333333334</v>
      </c>
      <c r="H28">
        <f t="shared" si="21"/>
        <v>0</v>
      </c>
      <c r="I28">
        <f t="shared" si="21"/>
        <v>100</v>
      </c>
      <c r="J28">
        <f t="shared" si="21"/>
        <v>0</v>
      </c>
      <c r="K28">
        <f t="shared" si="21"/>
        <v>70</v>
      </c>
      <c r="L28">
        <f t="shared" si="21"/>
        <v>72</v>
      </c>
      <c r="M28">
        <f t="shared" si="1"/>
        <v>10</v>
      </c>
      <c r="N28">
        <f t="shared" si="21"/>
        <v>0</v>
      </c>
      <c r="O28">
        <f t="shared" si="21"/>
        <v>0</v>
      </c>
      <c r="P28">
        <f t="shared" si="21"/>
        <v>150</v>
      </c>
      <c r="Q28">
        <f t="shared" si="21"/>
        <v>0</v>
      </c>
      <c r="R28">
        <f t="shared" si="5"/>
        <v>357.32217549767989</v>
      </c>
      <c r="S28">
        <f t="shared" si="3"/>
        <v>46.728724622637628</v>
      </c>
      <c r="T28">
        <f t="shared" si="4"/>
        <v>304</v>
      </c>
      <c r="U28">
        <f t="shared" si="6"/>
        <v>7</v>
      </c>
      <c r="V28">
        <f t="shared" si="7"/>
        <v>21</v>
      </c>
      <c r="W28">
        <f t="shared" si="8"/>
        <v>0</v>
      </c>
      <c r="X28">
        <f t="shared" si="9"/>
        <v>57</v>
      </c>
      <c r="Y28">
        <f t="shared" si="10"/>
        <v>1</v>
      </c>
      <c r="Z28">
        <f t="shared" si="11"/>
        <v>36</v>
      </c>
      <c r="AA28">
        <f t="shared" si="12"/>
        <v>35</v>
      </c>
      <c r="AB28">
        <f t="shared" si="13"/>
        <v>0</v>
      </c>
      <c r="AC28">
        <f t="shared" si="14"/>
        <v>18</v>
      </c>
      <c r="AD28">
        <f t="shared" si="15"/>
        <v>26</v>
      </c>
      <c r="AE28">
        <f t="shared" si="16"/>
        <v>0</v>
      </c>
      <c r="AF28">
        <f t="shared" si="17"/>
        <v>0</v>
      </c>
      <c r="AG28">
        <f t="shared" si="18"/>
        <v>0</v>
      </c>
      <c r="AH28">
        <f t="shared" si="19"/>
        <v>103</v>
      </c>
      <c r="AI28">
        <f t="shared" si="20"/>
        <v>0</v>
      </c>
    </row>
    <row r="29" spans="1:35" x14ac:dyDescent="0.35">
      <c r="A29">
        <v>22</v>
      </c>
      <c r="B29">
        <f t="shared" si="2"/>
        <v>508</v>
      </c>
      <c r="C29">
        <f t="shared" si="22"/>
        <v>0</v>
      </c>
      <c r="D29">
        <f t="shared" si="21"/>
        <v>0</v>
      </c>
      <c r="E29">
        <f t="shared" si="21"/>
        <v>15</v>
      </c>
      <c r="F29">
        <f t="shared" si="21"/>
        <v>50</v>
      </c>
      <c r="G29">
        <f t="shared" si="21"/>
        <v>20</v>
      </c>
      <c r="H29">
        <f t="shared" si="21"/>
        <v>0</v>
      </c>
      <c r="I29">
        <f t="shared" si="21"/>
        <v>100</v>
      </c>
      <c r="J29">
        <f t="shared" si="21"/>
        <v>0</v>
      </c>
      <c r="K29">
        <f t="shared" si="21"/>
        <v>80</v>
      </c>
      <c r="L29">
        <f t="shared" si="21"/>
        <v>78</v>
      </c>
      <c r="M29">
        <f t="shared" si="1"/>
        <v>15</v>
      </c>
      <c r="N29">
        <f t="shared" si="21"/>
        <v>0</v>
      </c>
      <c r="O29">
        <f t="shared" si="21"/>
        <v>0</v>
      </c>
      <c r="P29">
        <f t="shared" si="21"/>
        <v>150</v>
      </c>
      <c r="Q29">
        <f t="shared" si="21"/>
        <v>0</v>
      </c>
      <c r="R29">
        <f t="shared" si="5"/>
        <v>410.53817341449991</v>
      </c>
      <c r="S29">
        <f t="shared" si="3"/>
        <v>53.215997916820015</v>
      </c>
      <c r="T29">
        <f t="shared" si="4"/>
        <v>354</v>
      </c>
      <c r="U29">
        <f t="shared" si="6"/>
        <v>7</v>
      </c>
      <c r="V29">
        <f t="shared" si="7"/>
        <v>21</v>
      </c>
      <c r="W29">
        <f t="shared" si="8"/>
        <v>1</v>
      </c>
      <c r="X29">
        <f t="shared" si="9"/>
        <v>62</v>
      </c>
      <c r="Y29">
        <f t="shared" si="10"/>
        <v>3</v>
      </c>
      <c r="Z29">
        <f t="shared" si="11"/>
        <v>36</v>
      </c>
      <c r="AA29">
        <f t="shared" si="12"/>
        <v>45</v>
      </c>
      <c r="AB29">
        <f t="shared" si="13"/>
        <v>0</v>
      </c>
      <c r="AC29">
        <f t="shared" si="14"/>
        <v>26</v>
      </c>
      <c r="AD29">
        <f t="shared" si="15"/>
        <v>34</v>
      </c>
      <c r="AE29">
        <f t="shared" si="16"/>
        <v>1</v>
      </c>
      <c r="AF29">
        <f t="shared" si="17"/>
        <v>0</v>
      </c>
      <c r="AG29">
        <f t="shared" si="18"/>
        <v>0</v>
      </c>
      <c r="AH29">
        <f t="shared" si="19"/>
        <v>118</v>
      </c>
      <c r="AI29">
        <f t="shared" si="20"/>
        <v>0</v>
      </c>
    </row>
    <row r="30" spans="1:35" x14ac:dyDescent="0.35">
      <c r="A30">
        <v>23</v>
      </c>
      <c r="B30">
        <f t="shared" si="2"/>
        <v>524</v>
      </c>
      <c r="C30">
        <f t="shared" si="22"/>
        <v>0</v>
      </c>
      <c r="D30">
        <f t="shared" si="21"/>
        <v>0</v>
      </c>
      <c r="E30">
        <f t="shared" si="21"/>
        <v>20</v>
      </c>
      <c r="F30">
        <f t="shared" si="21"/>
        <v>33.333333333333329</v>
      </c>
      <c r="G30">
        <f t="shared" si="21"/>
        <v>26.666666666666668</v>
      </c>
      <c r="H30">
        <f t="shared" si="21"/>
        <v>0</v>
      </c>
      <c r="I30">
        <f t="shared" si="21"/>
        <v>100</v>
      </c>
      <c r="J30">
        <f t="shared" si="21"/>
        <v>0</v>
      </c>
      <c r="K30">
        <f t="shared" si="21"/>
        <v>90</v>
      </c>
      <c r="L30">
        <f t="shared" si="21"/>
        <v>84</v>
      </c>
      <c r="M30">
        <f t="shared" si="1"/>
        <v>20</v>
      </c>
      <c r="N30">
        <f t="shared" si="21"/>
        <v>0</v>
      </c>
      <c r="O30">
        <f t="shared" si="21"/>
        <v>0</v>
      </c>
      <c r="P30">
        <f t="shared" si="21"/>
        <v>150</v>
      </c>
      <c r="Q30">
        <f t="shared" si="21"/>
        <v>0</v>
      </c>
      <c r="R30">
        <f t="shared" si="5"/>
        <v>471.14206228911826</v>
      </c>
      <c r="S30">
        <f t="shared" si="3"/>
        <v>60.603888874618349</v>
      </c>
      <c r="T30">
        <f t="shared" si="4"/>
        <v>411</v>
      </c>
      <c r="U30">
        <f t="shared" si="6"/>
        <v>7</v>
      </c>
      <c r="V30">
        <f t="shared" si="7"/>
        <v>21</v>
      </c>
      <c r="W30">
        <f t="shared" si="8"/>
        <v>3</v>
      </c>
      <c r="X30">
        <f t="shared" si="9"/>
        <v>65</v>
      </c>
      <c r="Y30">
        <f t="shared" si="10"/>
        <v>6</v>
      </c>
      <c r="Z30">
        <f t="shared" si="11"/>
        <v>36</v>
      </c>
      <c r="AA30">
        <f t="shared" si="12"/>
        <v>56</v>
      </c>
      <c r="AB30">
        <f t="shared" si="13"/>
        <v>0</v>
      </c>
      <c r="AC30">
        <f t="shared" si="14"/>
        <v>36</v>
      </c>
      <c r="AD30">
        <f t="shared" si="15"/>
        <v>43</v>
      </c>
      <c r="AE30">
        <f t="shared" si="16"/>
        <v>3</v>
      </c>
      <c r="AF30">
        <f t="shared" si="17"/>
        <v>0</v>
      </c>
      <c r="AG30">
        <f t="shared" si="18"/>
        <v>0</v>
      </c>
      <c r="AH30">
        <f t="shared" si="19"/>
        <v>135</v>
      </c>
      <c r="AI30">
        <f t="shared" si="20"/>
        <v>0</v>
      </c>
    </row>
    <row r="31" spans="1:35" x14ac:dyDescent="0.35">
      <c r="A31">
        <v>24</v>
      </c>
      <c r="B31">
        <f t="shared" si="2"/>
        <v>540</v>
      </c>
      <c r="C31">
        <f t="shared" si="22"/>
        <v>0</v>
      </c>
      <c r="D31">
        <f t="shared" si="21"/>
        <v>0</v>
      </c>
      <c r="E31">
        <f t="shared" si="21"/>
        <v>25</v>
      </c>
      <c r="F31">
        <f t="shared" si="21"/>
        <v>16.666666666666664</v>
      </c>
      <c r="G31">
        <f t="shared" si="21"/>
        <v>33.333333333333329</v>
      </c>
      <c r="H31">
        <f t="shared" si="21"/>
        <v>0</v>
      </c>
      <c r="I31">
        <f t="shared" si="21"/>
        <v>100</v>
      </c>
      <c r="J31">
        <f t="shared" si="21"/>
        <v>0</v>
      </c>
      <c r="K31">
        <f t="shared" si="21"/>
        <v>100</v>
      </c>
      <c r="L31">
        <f t="shared" si="21"/>
        <v>90</v>
      </c>
      <c r="M31">
        <f t="shared" si="1"/>
        <v>25</v>
      </c>
      <c r="N31">
        <f t="shared" si="21"/>
        <v>0</v>
      </c>
      <c r="O31">
        <f t="shared" si="21"/>
        <v>0</v>
      </c>
      <c r="P31">
        <f t="shared" si="21"/>
        <v>150</v>
      </c>
      <c r="Q31">
        <f t="shared" si="21"/>
        <v>0</v>
      </c>
      <c r="R31">
        <f t="shared" si="5"/>
        <v>540.15949107938491</v>
      </c>
      <c r="S31">
        <f t="shared" si="3"/>
        <v>69.017428790266649</v>
      </c>
      <c r="T31">
        <f t="shared" si="4"/>
        <v>477</v>
      </c>
      <c r="U31">
        <f t="shared" si="6"/>
        <v>7</v>
      </c>
      <c r="V31">
        <f t="shared" si="7"/>
        <v>21</v>
      </c>
      <c r="W31">
        <f t="shared" si="8"/>
        <v>6</v>
      </c>
      <c r="X31">
        <f t="shared" si="9"/>
        <v>67</v>
      </c>
      <c r="Y31">
        <f t="shared" si="10"/>
        <v>10</v>
      </c>
      <c r="Z31">
        <f t="shared" si="11"/>
        <v>36</v>
      </c>
      <c r="AA31">
        <f t="shared" si="12"/>
        <v>68</v>
      </c>
      <c r="AB31">
        <f t="shared" si="13"/>
        <v>0</v>
      </c>
      <c r="AC31">
        <f t="shared" si="14"/>
        <v>48</v>
      </c>
      <c r="AD31">
        <f t="shared" si="15"/>
        <v>54</v>
      </c>
      <c r="AE31">
        <f t="shared" si="16"/>
        <v>6</v>
      </c>
      <c r="AF31">
        <f t="shared" si="17"/>
        <v>0</v>
      </c>
      <c r="AG31">
        <f t="shared" si="18"/>
        <v>0</v>
      </c>
      <c r="AH31">
        <f t="shared" si="19"/>
        <v>154</v>
      </c>
      <c r="AI31">
        <f t="shared" si="20"/>
        <v>0</v>
      </c>
    </row>
    <row r="32" spans="1:35" x14ac:dyDescent="0.35">
      <c r="A32">
        <v>25</v>
      </c>
      <c r="B32">
        <f t="shared" si="2"/>
        <v>553.33333333333337</v>
      </c>
      <c r="C32">
        <f t="shared" si="22"/>
        <v>0</v>
      </c>
      <c r="D32">
        <f t="shared" si="21"/>
        <v>0</v>
      </c>
      <c r="E32">
        <f t="shared" si="21"/>
        <v>30</v>
      </c>
      <c r="F32">
        <f t="shared" si="21"/>
        <v>0</v>
      </c>
      <c r="G32">
        <f t="shared" si="21"/>
        <v>40</v>
      </c>
      <c r="H32">
        <f t="shared" si="21"/>
        <v>0</v>
      </c>
      <c r="I32">
        <f t="shared" si="21"/>
        <v>83.333333333333343</v>
      </c>
      <c r="J32">
        <f t="shared" si="21"/>
        <v>4</v>
      </c>
      <c r="K32">
        <f t="shared" si="21"/>
        <v>100</v>
      </c>
      <c r="L32">
        <f t="shared" si="21"/>
        <v>96</v>
      </c>
      <c r="M32">
        <f t="shared" si="1"/>
        <v>30</v>
      </c>
      <c r="N32">
        <f t="shared" si="21"/>
        <v>20</v>
      </c>
      <c r="O32">
        <f t="shared" si="21"/>
        <v>0</v>
      </c>
      <c r="P32">
        <f t="shared" si="21"/>
        <v>150</v>
      </c>
      <c r="Q32">
        <f t="shared" si="21"/>
        <v>0</v>
      </c>
      <c r="R32">
        <f t="shared" si="5"/>
        <v>618.7584979298266</v>
      </c>
      <c r="S32">
        <f t="shared" si="3"/>
        <v>78.599006850441697</v>
      </c>
      <c r="T32">
        <f t="shared" si="4"/>
        <v>551</v>
      </c>
      <c r="U32">
        <f t="shared" si="6"/>
        <v>7</v>
      </c>
      <c r="V32">
        <f t="shared" si="7"/>
        <v>21</v>
      </c>
      <c r="W32">
        <f t="shared" si="8"/>
        <v>10</v>
      </c>
      <c r="X32">
        <f t="shared" si="9"/>
        <v>67</v>
      </c>
      <c r="Y32">
        <f t="shared" si="10"/>
        <v>15</v>
      </c>
      <c r="Z32">
        <f t="shared" si="11"/>
        <v>36</v>
      </c>
      <c r="AA32">
        <f t="shared" si="12"/>
        <v>79</v>
      </c>
      <c r="AB32">
        <f t="shared" si="13"/>
        <v>0</v>
      </c>
      <c r="AC32">
        <f t="shared" si="14"/>
        <v>62</v>
      </c>
      <c r="AD32">
        <f t="shared" si="15"/>
        <v>67</v>
      </c>
      <c r="AE32">
        <f t="shared" si="16"/>
        <v>10</v>
      </c>
      <c r="AF32">
        <f t="shared" si="17"/>
        <v>2</v>
      </c>
      <c r="AG32">
        <f t="shared" si="18"/>
        <v>0</v>
      </c>
      <c r="AH32">
        <f t="shared" si="19"/>
        <v>175</v>
      </c>
      <c r="AI32">
        <f t="shared" si="20"/>
        <v>0</v>
      </c>
    </row>
    <row r="33" spans="1:35" x14ac:dyDescent="0.35">
      <c r="A33">
        <v>26</v>
      </c>
      <c r="B33">
        <f t="shared" si="2"/>
        <v>583.33333333333326</v>
      </c>
      <c r="C33">
        <f t="shared" si="22"/>
        <v>0</v>
      </c>
      <c r="D33">
        <f t="shared" si="21"/>
        <v>0</v>
      </c>
      <c r="E33">
        <f t="shared" si="21"/>
        <v>35</v>
      </c>
      <c r="F33">
        <f t="shared" si="21"/>
        <v>0</v>
      </c>
      <c r="G33">
        <f t="shared" si="21"/>
        <v>46.666666666666664</v>
      </c>
      <c r="H33">
        <f t="shared" si="21"/>
        <v>0</v>
      </c>
      <c r="I33">
        <f t="shared" si="21"/>
        <v>66.666666666666657</v>
      </c>
      <c r="J33">
        <f t="shared" si="21"/>
        <v>8</v>
      </c>
      <c r="K33">
        <f t="shared" si="21"/>
        <v>100</v>
      </c>
      <c r="L33">
        <f t="shared" si="21"/>
        <v>102</v>
      </c>
      <c r="M33">
        <f t="shared" si="1"/>
        <v>35</v>
      </c>
      <c r="N33">
        <f t="shared" si="21"/>
        <v>40</v>
      </c>
      <c r="O33">
        <f t="shared" si="21"/>
        <v>0</v>
      </c>
      <c r="P33">
        <f t="shared" si="21"/>
        <v>150</v>
      </c>
      <c r="Q33">
        <f t="shared" si="21"/>
        <v>0</v>
      </c>
      <c r="R33">
        <f t="shared" si="5"/>
        <v>708.26927783223584</v>
      </c>
      <c r="S33">
        <f t="shared" si="3"/>
        <v>89.51077990240924</v>
      </c>
      <c r="T33">
        <f t="shared" si="4"/>
        <v>638</v>
      </c>
      <c r="U33">
        <f t="shared" si="6"/>
        <v>7</v>
      </c>
      <c r="V33">
        <f t="shared" si="7"/>
        <v>21</v>
      </c>
      <c r="W33">
        <f t="shared" si="8"/>
        <v>15</v>
      </c>
      <c r="X33">
        <f t="shared" si="9"/>
        <v>67</v>
      </c>
      <c r="Y33">
        <f t="shared" si="10"/>
        <v>22</v>
      </c>
      <c r="Z33">
        <f t="shared" si="11"/>
        <v>36</v>
      </c>
      <c r="AA33">
        <f t="shared" si="12"/>
        <v>89</v>
      </c>
      <c r="AB33">
        <f t="shared" si="13"/>
        <v>1</v>
      </c>
      <c r="AC33">
        <f t="shared" si="14"/>
        <v>77</v>
      </c>
      <c r="AD33">
        <f t="shared" si="15"/>
        <v>82</v>
      </c>
      <c r="AE33">
        <f t="shared" si="16"/>
        <v>15</v>
      </c>
      <c r="AF33">
        <f t="shared" si="17"/>
        <v>8</v>
      </c>
      <c r="AG33">
        <f t="shared" si="18"/>
        <v>0</v>
      </c>
      <c r="AH33">
        <f t="shared" si="19"/>
        <v>198</v>
      </c>
      <c r="AI33">
        <f t="shared" si="20"/>
        <v>0</v>
      </c>
    </row>
    <row r="34" spans="1:35" x14ac:dyDescent="0.35">
      <c r="A34">
        <v>27</v>
      </c>
      <c r="B34">
        <f t="shared" si="2"/>
        <v>613.33333333333337</v>
      </c>
      <c r="C34">
        <f t="shared" si="22"/>
        <v>0</v>
      </c>
      <c r="D34">
        <f t="shared" si="21"/>
        <v>0</v>
      </c>
      <c r="E34">
        <f t="shared" si="21"/>
        <v>40</v>
      </c>
      <c r="F34">
        <f t="shared" si="21"/>
        <v>0</v>
      </c>
      <c r="G34">
        <f t="shared" si="21"/>
        <v>53.333333333333336</v>
      </c>
      <c r="H34">
        <f t="shared" si="21"/>
        <v>0</v>
      </c>
      <c r="I34">
        <f t="shared" si="21"/>
        <v>50</v>
      </c>
      <c r="J34">
        <f t="shared" si="21"/>
        <v>12</v>
      </c>
      <c r="K34">
        <f t="shared" si="21"/>
        <v>100</v>
      </c>
      <c r="L34">
        <f t="shared" si="21"/>
        <v>108</v>
      </c>
      <c r="M34">
        <f t="shared" si="1"/>
        <v>40</v>
      </c>
      <c r="N34">
        <f t="shared" si="21"/>
        <v>60</v>
      </c>
      <c r="O34">
        <f t="shared" si="21"/>
        <v>0</v>
      </c>
      <c r="P34">
        <f t="shared" si="21"/>
        <v>150</v>
      </c>
      <c r="Q34">
        <f t="shared" si="21"/>
        <v>0</v>
      </c>
      <c r="R34">
        <f t="shared" si="5"/>
        <v>810.20669459862302</v>
      </c>
      <c r="S34">
        <f t="shared" si="3"/>
        <v>101.93741676638717</v>
      </c>
      <c r="T34">
        <f t="shared" si="4"/>
        <v>733</v>
      </c>
      <c r="U34">
        <f t="shared" si="6"/>
        <v>7</v>
      </c>
      <c r="V34">
        <f t="shared" si="7"/>
        <v>21</v>
      </c>
      <c r="W34">
        <f t="shared" si="8"/>
        <v>21</v>
      </c>
      <c r="X34">
        <f t="shared" si="9"/>
        <v>67</v>
      </c>
      <c r="Y34">
        <f t="shared" si="10"/>
        <v>30</v>
      </c>
      <c r="Z34">
        <f t="shared" si="11"/>
        <v>36</v>
      </c>
      <c r="AA34">
        <f t="shared" si="12"/>
        <v>97</v>
      </c>
      <c r="AB34">
        <f t="shared" si="13"/>
        <v>2</v>
      </c>
      <c r="AC34">
        <f t="shared" si="14"/>
        <v>93</v>
      </c>
      <c r="AD34">
        <f t="shared" si="15"/>
        <v>99</v>
      </c>
      <c r="AE34">
        <f t="shared" si="16"/>
        <v>21</v>
      </c>
      <c r="AF34">
        <f t="shared" si="17"/>
        <v>17</v>
      </c>
      <c r="AG34">
        <f t="shared" si="18"/>
        <v>0</v>
      </c>
      <c r="AH34">
        <f t="shared" si="19"/>
        <v>222</v>
      </c>
      <c r="AI34">
        <f t="shared" si="20"/>
        <v>0</v>
      </c>
    </row>
    <row r="35" spans="1:35" x14ac:dyDescent="0.35">
      <c r="A35">
        <v>28</v>
      </c>
      <c r="B35">
        <f t="shared" si="2"/>
        <v>643.33333333333326</v>
      </c>
      <c r="C35">
        <f t="shared" si="22"/>
        <v>0</v>
      </c>
      <c r="D35">
        <f t="shared" si="21"/>
        <v>0</v>
      </c>
      <c r="E35">
        <f t="shared" si="21"/>
        <v>45</v>
      </c>
      <c r="F35">
        <f t="shared" si="21"/>
        <v>0</v>
      </c>
      <c r="G35">
        <f t="shared" si="21"/>
        <v>60</v>
      </c>
      <c r="H35">
        <f t="shared" si="21"/>
        <v>0</v>
      </c>
      <c r="I35">
        <f t="shared" si="21"/>
        <v>33.333333333333329</v>
      </c>
      <c r="J35">
        <f t="shared" si="21"/>
        <v>16</v>
      </c>
      <c r="K35">
        <f t="shared" si="21"/>
        <v>100</v>
      </c>
      <c r="L35">
        <f t="shared" si="21"/>
        <v>114</v>
      </c>
      <c r="M35">
        <f t="shared" si="1"/>
        <v>45</v>
      </c>
      <c r="N35">
        <f t="shared" si="21"/>
        <v>80</v>
      </c>
      <c r="O35">
        <f t="shared" si="21"/>
        <v>0</v>
      </c>
      <c r="P35">
        <f t="shared" si="21"/>
        <v>150</v>
      </c>
      <c r="Q35">
        <f t="shared" si="21"/>
        <v>0</v>
      </c>
      <c r="R35">
        <f t="shared" si="5"/>
        <v>926.29591813497552</v>
      </c>
      <c r="S35">
        <f t="shared" si="3"/>
        <v>116.08922353635251</v>
      </c>
      <c r="T35">
        <f t="shared" si="4"/>
        <v>846</v>
      </c>
      <c r="U35">
        <f t="shared" si="6"/>
        <v>7</v>
      </c>
      <c r="V35">
        <f t="shared" si="7"/>
        <v>21</v>
      </c>
      <c r="W35">
        <f t="shared" si="8"/>
        <v>29</v>
      </c>
      <c r="X35">
        <f t="shared" si="9"/>
        <v>67</v>
      </c>
      <c r="Y35">
        <f t="shared" si="10"/>
        <v>40</v>
      </c>
      <c r="Z35">
        <f t="shared" si="11"/>
        <v>36</v>
      </c>
      <c r="AA35">
        <f t="shared" si="12"/>
        <v>103</v>
      </c>
      <c r="AB35">
        <f t="shared" si="13"/>
        <v>4</v>
      </c>
      <c r="AC35">
        <f t="shared" si="14"/>
        <v>111</v>
      </c>
      <c r="AD35">
        <f t="shared" si="15"/>
        <v>119</v>
      </c>
      <c r="AE35">
        <f t="shared" si="16"/>
        <v>29</v>
      </c>
      <c r="AF35">
        <f t="shared" si="17"/>
        <v>31</v>
      </c>
      <c r="AG35">
        <f t="shared" si="18"/>
        <v>0</v>
      </c>
      <c r="AH35">
        <f t="shared" si="19"/>
        <v>249</v>
      </c>
      <c r="AI35">
        <f t="shared" si="20"/>
        <v>0</v>
      </c>
    </row>
    <row r="36" spans="1:35" x14ac:dyDescent="0.35">
      <c r="A36">
        <v>29</v>
      </c>
      <c r="B36">
        <f t="shared" si="2"/>
        <v>673.33333333333326</v>
      </c>
      <c r="C36">
        <f t="shared" si="22"/>
        <v>0</v>
      </c>
      <c r="D36">
        <f t="shared" si="21"/>
        <v>0</v>
      </c>
      <c r="E36">
        <f t="shared" si="21"/>
        <v>50</v>
      </c>
      <c r="F36">
        <f t="shared" si="21"/>
        <v>0</v>
      </c>
      <c r="G36">
        <f t="shared" si="21"/>
        <v>66.666666666666657</v>
      </c>
      <c r="H36">
        <f t="shared" si="21"/>
        <v>0</v>
      </c>
      <c r="I36">
        <f t="shared" si="21"/>
        <v>16.666666666666664</v>
      </c>
      <c r="J36">
        <f t="shared" si="21"/>
        <v>20</v>
      </c>
      <c r="K36">
        <f t="shared" si="21"/>
        <v>100</v>
      </c>
      <c r="L36">
        <f t="shared" si="21"/>
        <v>120</v>
      </c>
      <c r="M36">
        <f t="shared" si="1"/>
        <v>50</v>
      </c>
      <c r="N36">
        <f t="shared" si="21"/>
        <v>100</v>
      </c>
      <c r="O36">
        <f t="shared" si="21"/>
        <v>0</v>
      </c>
      <c r="P36">
        <f t="shared" si="21"/>
        <v>150</v>
      </c>
      <c r="Q36">
        <f t="shared" si="21"/>
        <v>0</v>
      </c>
      <c r="R36">
        <f t="shared" si="5"/>
        <v>1058.5016208962904</v>
      </c>
      <c r="S36">
        <f t="shared" si="3"/>
        <v>132.20570276131491</v>
      </c>
      <c r="T36">
        <f t="shared" si="4"/>
        <v>973</v>
      </c>
      <c r="U36">
        <f t="shared" si="6"/>
        <v>7</v>
      </c>
      <c r="V36">
        <f t="shared" si="7"/>
        <v>21</v>
      </c>
      <c r="W36">
        <f t="shared" si="8"/>
        <v>38</v>
      </c>
      <c r="X36">
        <f t="shared" si="9"/>
        <v>67</v>
      </c>
      <c r="Y36">
        <f t="shared" si="10"/>
        <v>53</v>
      </c>
      <c r="Z36">
        <f t="shared" si="11"/>
        <v>36</v>
      </c>
      <c r="AA36">
        <f t="shared" si="12"/>
        <v>106</v>
      </c>
      <c r="AB36">
        <f t="shared" si="13"/>
        <v>7</v>
      </c>
      <c r="AC36">
        <f t="shared" si="14"/>
        <v>130</v>
      </c>
      <c r="AD36">
        <f t="shared" si="15"/>
        <v>142</v>
      </c>
      <c r="AE36">
        <f t="shared" si="16"/>
        <v>38</v>
      </c>
      <c r="AF36">
        <f t="shared" si="17"/>
        <v>50</v>
      </c>
      <c r="AG36">
        <f t="shared" si="18"/>
        <v>0</v>
      </c>
      <c r="AH36">
        <f t="shared" si="19"/>
        <v>278</v>
      </c>
      <c r="AI36">
        <f t="shared" si="20"/>
        <v>0</v>
      </c>
    </row>
    <row r="37" spans="1:35" x14ac:dyDescent="0.35">
      <c r="A37">
        <v>30</v>
      </c>
      <c r="B37">
        <f t="shared" si="2"/>
        <v>631.85714285714289</v>
      </c>
      <c r="C37">
        <f t="shared" si="22"/>
        <v>0</v>
      </c>
      <c r="D37">
        <f t="shared" si="21"/>
        <v>0</v>
      </c>
      <c r="E37">
        <f t="shared" si="21"/>
        <v>55.000000000000007</v>
      </c>
      <c r="F37">
        <f t="shared" si="21"/>
        <v>0</v>
      </c>
      <c r="G37">
        <f t="shared" si="21"/>
        <v>73.333333333333329</v>
      </c>
      <c r="H37">
        <f t="shared" si="21"/>
        <v>0</v>
      </c>
      <c r="I37">
        <f t="shared" si="21"/>
        <v>0</v>
      </c>
      <c r="J37">
        <f t="shared" si="21"/>
        <v>24</v>
      </c>
      <c r="K37">
        <f t="shared" si="21"/>
        <v>83.333333333333343</v>
      </c>
      <c r="L37">
        <f t="shared" si="21"/>
        <v>120</v>
      </c>
      <c r="M37">
        <f t="shared" si="1"/>
        <v>50</v>
      </c>
      <c r="N37">
        <f t="shared" si="21"/>
        <v>83.333333333333343</v>
      </c>
      <c r="O37">
        <f t="shared" si="21"/>
        <v>0</v>
      </c>
      <c r="P37">
        <f t="shared" si="21"/>
        <v>142.85714285714286</v>
      </c>
      <c r="Q37">
        <f t="shared" si="21"/>
        <v>0</v>
      </c>
      <c r="R37">
        <f t="shared" si="5"/>
        <v>1209.0612276382546</v>
      </c>
      <c r="S37">
        <f t="shared" si="3"/>
        <v>150.55960674196422</v>
      </c>
      <c r="T37">
        <f t="shared" si="4"/>
        <v>1119</v>
      </c>
      <c r="U37">
        <f t="shared" si="6"/>
        <v>7</v>
      </c>
      <c r="V37">
        <f t="shared" si="7"/>
        <v>21</v>
      </c>
      <c r="W37">
        <f t="shared" si="8"/>
        <v>51</v>
      </c>
      <c r="X37">
        <f t="shared" si="9"/>
        <v>67</v>
      </c>
      <c r="Y37">
        <f t="shared" si="10"/>
        <v>70</v>
      </c>
      <c r="Z37">
        <f t="shared" si="11"/>
        <v>36</v>
      </c>
      <c r="AA37">
        <f t="shared" si="12"/>
        <v>106</v>
      </c>
      <c r="AB37">
        <f t="shared" si="13"/>
        <v>12</v>
      </c>
      <c r="AC37">
        <f t="shared" si="14"/>
        <v>149</v>
      </c>
      <c r="AD37">
        <f t="shared" si="15"/>
        <v>170</v>
      </c>
      <c r="AE37">
        <f t="shared" si="16"/>
        <v>49</v>
      </c>
      <c r="AF37">
        <f t="shared" si="17"/>
        <v>69</v>
      </c>
      <c r="AG37">
        <f t="shared" si="18"/>
        <v>0</v>
      </c>
      <c r="AH37">
        <f t="shared" si="19"/>
        <v>312</v>
      </c>
      <c r="AI37">
        <f t="shared" si="20"/>
        <v>0</v>
      </c>
    </row>
    <row r="38" spans="1:35" x14ac:dyDescent="0.35">
      <c r="A38">
        <v>31</v>
      </c>
      <c r="B38">
        <f t="shared" si="2"/>
        <v>607.04761904761904</v>
      </c>
      <c r="C38">
        <f t="shared" si="22"/>
        <v>0</v>
      </c>
      <c r="D38">
        <f t="shared" si="21"/>
        <v>0</v>
      </c>
      <c r="E38">
        <f t="shared" si="21"/>
        <v>60</v>
      </c>
      <c r="F38">
        <f t="shared" si="21"/>
        <v>0</v>
      </c>
      <c r="G38">
        <f t="shared" si="21"/>
        <v>80</v>
      </c>
      <c r="H38">
        <f t="shared" si="21"/>
        <v>0</v>
      </c>
      <c r="I38">
        <f t="shared" si="21"/>
        <v>0</v>
      </c>
      <c r="J38">
        <f t="shared" si="21"/>
        <v>28.000000000000004</v>
      </c>
      <c r="K38">
        <f t="shared" si="21"/>
        <v>66.666666666666657</v>
      </c>
      <c r="L38">
        <f t="shared" si="21"/>
        <v>120</v>
      </c>
      <c r="M38">
        <f t="shared" si="1"/>
        <v>50</v>
      </c>
      <c r="N38">
        <f t="shared" si="21"/>
        <v>66.666666666666657</v>
      </c>
      <c r="O38">
        <f t="shared" si="21"/>
        <v>0</v>
      </c>
      <c r="P38">
        <f t="shared" si="21"/>
        <v>135.71428571428572</v>
      </c>
      <c r="Q38">
        <f t="shared" si="21"/>
        <v>0</v>
      </c>
      <c r="R38">
        <f t="shared" si="5"/>
        <v>1380.5227811781963</v>
      </c>
      <c r="S38">
        <f t="shared" si="3"/>
        <v>171.46155353994163</v>
      </c>
      <c r="T38">
        <f t="shared" si="4"/>
        <v>1285</v>
      </c>
      <c r="U38">
        <f t="shared" si="6"/>
        <v>7</v>
      </c>
      <c r="V38">
        <f t="shared" si="7"/>
        <v>21</v>
      </c>
      <c r="W38">
        <f t="shared" si="8"/>
        <v>67</v>
      </c>
      <c r="X38">
        <f t="shared" si="9"/>
        <v>67</v>
      </c>
      <c r="Y38">
        <f t="shared" si="10"/>
        <v>92</v>
      </c>
      <c r="Z38">
        <f t="shared" si="11"/>
        <v>36</v>
      </c>
      <c r="AA38">
        <f t="shared" si="12"/>
        <v>106</v>
      </c>
      <c r="AB38">
        <f t="shared" si="13"/>
        <v>19</v>
      </c>
      <c r="AC38">
        <f t="shared" si="14"/>
        <v>167</v>
      </c>
      <c r="AD38">
        <f t="shared" si="15"/>
        <v>203</v>
      </c>
      <c r="AE38">
        <f t="shared" si="16"/>
        <v>63</v>
      </c>
      <c r="AF38">
        <f t="shared" si="17"/>
        <v>87</v>
      </c>
      <c r="AG38">
        <f t="shared" si="18"/>
        <v>0</v>
      </c>
      <c r="AH38">
        <f t="shared" si="19"/>
        <v>350</v>
      </c>
      <c r="AI38">
        <f t="shared" si="20"/>
        <v>0</v>
      </c>
    </row>
    <row r="39" spans="1:35" x14ac:dyDescent="0.35">
      <c r="A39">
        <v>32</v>
      </c>
      <c r="B39">
        <f t="shared" si="2"/>
        <v>582.23809523809518</v>
      </c>
      <c r="C39">
        <f t="shared" si="22"/>
        <v>0</v>
      </c>
      <c r="D39">
        <f t="shared" si="21"/>
        <v>0</v>
      </c>
      <c r="E39">
        <f t="shared" si="21"/>
        <v>65</v>
      </c>
      <c r="F39">
        <f t="shared" si="21"/>
        <v>0</v>
      </c>
      <c r="G39">
        <f t="shared" si="21"/>
        <v>86.666666666666671</v>
      </c>
      <c r="H39">
        <f t="shared" si="21"/>
        <v>0</v>
      </c>
      <c r="I39">
        <f t="shared" si="21"/>
        <v>0</v>
      </c>
      <c r="J39">
        <f t="shared" si="21"/>
        <v>32</v>
      </c>
      <c r="K39">
        <f t="shared" si="21"/>
        <v>50</v>
      </c>
      <c r="L39">
        <f t="shared" si="21"/>
        <v>120</v>
      </c>
      <c r="M39">
        <f t="shared" si="1"/>
        <v>50</v>
      </c>
      <c r="N39">
        <f t="shared" si="21"/>
        <v>50</v>
      </c>
      <c r="O39">
        <f t="shared" si="21"/>
        <v>0</v>
      </c>
      <c r="P39">
        <f t="shared" si="21"/>
        <v>128.57142857142856</v>
      </c>
      <c r="Q39">
        <f t="shared" si="21"/>
        <v>0</v>
      </c>
      <c r="R39">
        <f t="shared" si="5"/>
        <v>1575.7880649984161</v>
      </c>
      <c r="S39">
        <f t="shared" si="3"/>
        <v>195.26528382021979</v>
      </c>
      <c r="T39">
        <f t="shared" si="4"/>
        <v>1476</v>
      </c>
      <c r="U39">
        <f t="shared" si="6"/>
        <v>7</v>
      </c>
      <c r="V39">
        <f t="shared" si="7"/>
        <v>21</v>
      </c>
      <c r="W39">
        <f t="shared" si="8"/>
        <v>88</v>
      </c>
      <c r="X39">
        <f t="shared" si="9"/>
        <v>67</v>
      </c>
      <c r="Y39">
        <f t="shared" si="10"/>
        <v>121</v>
      </c>
      <c r="Z39">
        <f t="shared" si="11"/>
        <v>36</v>
      </c>
      <c r="AA39">
        <f t="shared" si="12"/>
        <v>106</v>
      </c>
      <c r="AB39">
        <f t="shared" si="13"/>
        <v>29</v>
      </c>
      <c r="AC39">
        <f t="shared" si="14"/>
        <v>183</v>
      </c>
      <c r="AD39">
        <f t="shared" si="15"/>
        <v>243</v>
      </c>
      <c r="AE39">
        <f t="shared" si="16"/>
        <v>79</v>
      </c>
      <c r="AF39">
        <f t="shared" si="17"/>
        <v>103</v>
      </c>
      <c r="AG39">
        <f t="shared" si="18"/>
        <v>0</v>
      </c>
      <c r="AH39">
        <f t="shared" si="19"/>
        <v>393</v>
      </c>
      <c r="AI39">
        <f t="shared" si="20"/>
        <v>0</v>
      </c>
    </row>
    <row r="40" spans="1:35" x14ac:dyDescent="0.35">
      <c r="A40">
        <v>33</v>
      </c>
      <c r="B40">
        <f t="shared" si="2"/>
        <v>557.42857142857133</v>
      </c>
      <c r="C40">
        <f t="shared" si="22"/>
        <v>0</v>
      </c>
      <c r="D40">
        <f t="shared" si="21"/>
        <v>0</v>
      </c>
      <c r="E40">
        <f t="shared" si="21"/>
        <v>70</v>
      </c>
      <c r="F40">
        <f t="shared" si="21"/>
        <v>0</v>
      </c>
      <c r="G40">
        <f t="shared" si="21"/>
        <v>93.333333333333329</v>
      </c>
      <c r="H40">
        <f t="shared" si="21"/>
        <v>0</v>
      </c>
      <c r="I40">
        <f t="shared" si="21"/>
        <v>0</v>
      </c>
      <c r="J40">
        <f t="shared" si="21"/>
        <v>36</v>
      </c>
      <c r="K40">
        <f t="shared" si="21"/>
        <v>33.333333333333329</v>
      </c>
      <c r="L40">
        <f t="shared" si="21"/>
        <v>120</v>
      </c>
      <c r="M40">
        <f t="shared" si="1"/>
        <v>50</v>
      </c>
      <c r="N40">
        <f t="shared" si="21"/>
        <v>33.333333333333329</v>
      </c>
      <c r="O40">
        <f t="shared" si="21"/>
        <v>0</v>
      </c>
      <c r="P40">
        <f t="shared" si="21"/>
        <v>121.42857142857143</v>
      </c>
      <c r="Q40">
        <f t="shared" si="21"/>
        <v>0</v>
      </c>
      <c r="R40">
        <f t="shared" si="5"/>
        <v>1798.1617124908203</v>
      </c>
      <c r="S40">
        <f t="shared" si="3"/>
        <v>222.37364749240419</v>
      </c>
      <c r="T40">
        <f t="shared" si="4"/>
        <v>1694</v>
      </c>
      <c r="U40">
        <f t="shared" si="6"/>
        <v>7</v>
      </c>
      <c r="V40">
        <f t="shared" si="7"/>
        <v>21</v>
      </c>
      <c r="W40">
        <f t="shared" si="8"/>
        <v>115</v>
      </c>
      <c r="X40">
        <f t="shared" si="9"/>
        <v>67</v>
      </c>
      <c r="Y40">
        <f t="shared" si="10"/>
        <v>158</v>
      </c>
      <c r="Z40">
        <f t="shared" si="11"/>
        <v>36</v>
      </c>
      <c r="AA40">
        <f t="shared" si="12"/>
        <v>106</v>
      </c>
      <c r="AB40">
        <f t="shared" si="13"/>
        <v>43</v>
      </c>
      <c r="AC40">
        <f t="shared" si="14"/>
        <v>196</v>
      </c>
      <c r="AD40">
        <f t="shared" si="15"/>
        <v>290</v>
      </c>
      <c r="AE40">
        <f t="shared" si="16"/>
        <v>98</v>
      </c>
      <c r="AF40">
        <f t="shared" si="17"/>
        <v>116</v>
      </c>
      <c r="AG40">
        <f t="shared" si="18"/>
        <v>0</v>
      </c>
      <c r="AH40">
        <f t="shared" si="19"/>
        <v>441</v>
      </c>
      <c r="AI40">
        <f t="shared" si="20"/>
        <v>0</v>
      </c>
    </row>
    <row r="41" spans="1:35" x14ac:dyDescent="0.35">
      <c r="A41">
        <v>34</v>
      </c>
      <c r="B41">
        <f t="shared" si="2"/>
        <v>532.61904761904759</v>
      </c>
      <c r="C41">
        <f t="shared" si="22"/>
        <v>0</v>
      </c>
      <c r="D41">
        <f t="shared" si="21"/>
        <v>0</v>
      </c>
      <c r="E41">
        <f t="shared" si="21"/>
        <v>75</v>
      </c>
      <c r="F41">
        <f t="shared" si="21"/>
        <v>0</v>
      </c>
      <c r="G41">
        <f t="shared" si="21"/>
        <v>100</v>
      </c>
      <c r="H41">
        <f t="shared" si="21"/>
        <v>0</v>
      </c>
      <c r="I41">
        <f t="shared" si="21"/>
        <v>0</v>
      </c>
      <c r="J41">
        <f t="shared" si="21"/>
        <v>40</v>
      </c>
      <c r="K41">
        <f t="shared" si="21"/>
        <v>16.666666666666664</v>
      </c>
      <c r="L41">
        <f t="shared" si="21"/>
        <v>120</v>
      </c>
      <c r="M41">
        <f t="shared" si="1"/>
        <v>50</v>
      </c>
      <c r="N41">
        <f t="shared" si="21"/>
        <v>16.666666666666664</v>
      </c>
      <c r="O41">
        <f t="shared" si="21"/>
        <v>0</v>
      </c>
      <c r="P41">
        <f t="shared" si="21"/>
        <v>114.28571428571428</v>
      </c>
      <c r="Q41">
        <f t="shared" si="21"/>
        <v>0</v>
      </c>
      <c r="R41">
        <f t="shared" si="5"/>
        <v>2051.4071339585939</v>
      </c>
      <c r="S41">
        <f t="shared" si="3"/>
        <v>253.24542146777367</v>
      </c>
      <c r="T41">
        <f t="shared" si="4"/>
        <v>1943</v>
      </c>
      <c r="U41">
        <f t="shared" si="6"/>
        <v>7</v>
      </c>
      <c r="V41">
        <f t="shared" si="7"/>
        <v>21</v>
      </c>
      <c r="W41">
        <f t="shared" si="8"/>
        <v>150</v>
      </c>
      <c r="X41">
        <f t="shared" si="9"/>
        <v>67</v>
      </c>
      <c r="Y41">
        <f t="shared" si="10"/>
        <v>205</v>
      </c>
      <c r="Z41">
        <f t="shared" si="11"/>
        <v>36</v>
      </c>
      <c r="AA41">
        <f t="shared" si="12"/>
        <v>106</v>
      </c>
      <c r="AB41">
        <f t="shared" si="13"/>
        <v>62</v>
      </c>
      <c r="AC41">
        <f t="shared" si="14"/>
        <v>203</v>
      </c>
      <c r="AD41">
        <f t="shared" si="15"/>
        <v>347</v>
      </c>
      <c r="AE41">
        <f t="shared" si="16"/>
        <v>121</v>
      </c>
      <c r="AF41">
        <f t="shared" si="17"/>
        <v>123</v>
      </c>
      <c r="AG41">
        <f t="shared" si="18"/>
        <v>0</v>
      </c>
      <c r="AH41">
        <f t="shared" si="19"/>
        <v>495</v>
      </c>
      <c r="AI41">
        <f t="shared" si="20"/>
        <v>0</v>
      </c>
    </row>
    <row r="42" spans="1:35" x14ac:dyDescent="0.35">
      <c r="A42">
        <v>35</v>
      </c>
      <c r="B42">
        <f t="shared" si="2"/>
        <v>508.01785714285711</v>
      </c>
      <c r="C42">
        <f t="shared" si="22"/>
        <v>0</v>
      </c>
      <c r="D42">
        <f t="shared" si="22"/>
        <v>0</v>
      </c>
      <c r="E42">
        <f t="shared" si="22"/>
        <v>80</v>
      </c>
      <c r="F42">
        <f t="shared" si="22"/>
        <v>0</v>
      </c>
      <c r="G42">
        <f t="shared" si="22"/>
        <v>100</v>
      </c>
      <c r="H42">
        <f t="shared" si="22"/>
        <v>0</v>
      </c>
      <c r="I42">
        <f t="shared" si="22"/>
        <v>0</v>
      </c>
      <c r="J42">
        <f t="shared" si="22"/>
        <v>44</v>
      </c>
      <c r="K42">
        <f t="shared" si="22"/>
        <v>0</v>
      </c>
      <c r="L42">
        <f t="shared" si="22"/>
        <v>120</v>
      </c>
      <c r="M42">
        <f t="shared" si="1"/>
        <v>46.875</v>
      </c>
      <c r="N42">
        <f t="shared" si="22"/>
        <v>0</v>
      </c>
      <c r="O42">
        <f t="shared" si="22"/>
        <v>10</v>
      </c>
      <c r="P42">
        <f t="shared" si="22"/>
        <v>107.14285714285714</v>
      </c>
      <c r="Q42">
        <f t="shared" si="22"/>
        <v>0</v>
      </c>
      <c r="R42">
        <f t="shared" si="5"/>
        <v>2339.8102078731017</v>
      </c>
      <c r="S42">
        <f t="shared" si="3"/>
        <v>288.40307391450779</v>
      </c>
      <c r="T42">
        <f t="shared" si="4"/>
        <v>2227</v>
      </c>
      <c r="U42">
        <f t="shared" si="6"/>
        <v>7</v>
      </c>
      <c r="V42">
        <f t="shared" si="7"/>
        <v>21</v>
      </c>
      <c r="W42">
        <f t="shared" si="8"/>
        <v>195</v>
      </c>
      <c r="X42">
        <f t="shared" si="9"/>
        <v>67</v>
      </c>
      <c r="Y42">
        <f t="shared" si="10"/>
        <v>261</v>
      </c>
      <c r="Z42">
        <f t="shared" si="11"/>
        <v>36</v>
      </c>
      <c r="AA42">
        <f t="shared" si="12"/>
        <v>106</v>
      </c>
      <c r="AB42">
        <f t="shared" si="13"/>
        <v>86</v>
      </c>
      <c r="AC42">
        <f t="shared" si="14"/>
        <v>203</v>
      </c>
      <c r="AD42">
        <f t="shared" si="15"/>
        <v>415</v>
      </c>
      <c r="AE42">
        <f t="shared" si="16"/>
        <v>147</v>
      </c>
      <c r="AF42">
        <f t="shared" si="17"/>
        <v>123</v>
      </c>
      <c r="AG42">
        <f t="shared" si="18"/>
        <v>5</v>
      </c>
      <c r="AH42">
        <f t="shared" si="19"/>
        <v>555</v>
      </c>
      <c r="AI42">
        <f t="shared" si="20"/>
        <v>0</v>
      </c>
    </row>
    <row r="43" spans="1:35" x14ac:dyDescent="0.35">
      <c r="A43">
        <v>36</v>
      </c>
      <c r="B43">
        <f t="shared" si="2"/>
        <v>516.75</v>
      </c>
      <c r="C43">
        <f t="shared" si="22"/>
        <v>0</v>
      </c>
      <c r="D43">
        <f t="shared" si="22"/>
        <v>0</v>
      </c>
      <c r="E43">
        <f t="shared" si="22"/>
        <v>85</v>
      </c>
      <c r="F43">
        <f t="shared" si="22"/>
        <v>0</v>
      </c>
      <c r="G43">
        <f t="shared" si="22"/>
        <v>100</v>
      </c>
      <c r="H43">
        <f t="shared" si="22"/>
        <v>0</v>
      </c>
      <c r="I43">
        <f t="shared" si="22"/>
        <v>0</v>
      </c>
      <c r="J43">
        <f t="shared" si="22"/>
        <v>48</v>
      </c>
      <c r="K43">
        <f t="shared" si="22"/>
        <v>0</v>
      </c>
      <c r="L43">
        <f t="shared" si="22"/>
        <v>120</v>
      </c>
      <c r="M43">
        <f t="shared" si="1"/>
        <v>43.75</v>
      </c>
      <c r="N43">
        <f t="shared" si="22"/>
        <v>0</v>
      </c>
      <c r="O43">
        <f t="shared" si="22"/>
        <v>20</v>
      </c>
      <c r="P43">
        <f t="shared" si="22"/>
        <v>100</v>
      </c>
      <c r="Q43">
        <f t="shared" si="22"/>
        <v>0</v>
      </c>
      <c r="R43">
        <f t="shared" si="5"/>
        <v>2668.2518142850117</v>
      </c>
      <c r="S43">
        <f t="shared" si="3"/>
        <v>328.44160641191002</v>
      </c>
      <c r="T43">
        <f t="shared" si="4"/>
        <v>2552</v>
      </c>
      <c r="U43">
        <f t="shared" si="6"/>
        <v>7</v>
      </c>
      <c r="V43">
        <f t="shared" si="7"/>
        <v>21</v>
      </c>
      <c r="W43">
        <f t="shared" si="8"/>
        <v>249</v>
      </c>
      <c r="X43">
        <f t="shared" si="9"/>
        <v>67</v>
      </c>
      <c r="Y43">
        <f t="shared" si="10"/>
        <v>324</v>
      </c>
      <c r="Z43">
        <f t="shared" si="11"/>
        <v>36</v>
      </c>
      <c r="AA43">
        <f t="shared" si="12"/>
        <v>106</v>
      </c>
      <c r="AB43">
        <f t="shared" si="13"/>
        <v>116</v>
      </c>
      <c r="AC43">
        <f t="shared" si="14"/>
        <v>203</v>
      </c>
      <c r="AD43">
        <f t="shared" si="15"/>
        <v>491</v>
      </c>
      <c r="AE43">
        <f t="shared" si="16"/>
        <v>174</v>
      </c>
      <c r="AF43">
        <f t="shared" si="17"/>
        <v>123</v>
      </c>
      <c r="AG43">
        <f t="shared" si="18"/>
        <v>17</v>
      </c>
      <c r="AH43">
        <f t="shared" si="19"/>
        <v>618</v>
      </c>
      <c r="AI43">
        <f t="shared" si="20"/>
        <v>0</v>
      </c>
    </row>
    <row r="44" spans="1:35" x14ac:dyDescent="0.35">
      <c r="A44">
        <v>37</v>
      </c>
      <c r="B44">
        <f t="shared" si="2"/>
        <v>525.48214285714289</v>
      </c>
      <c r="C44">
        <f t="shared" si="22"/>
        <v>0</v>
      </c>
      <c r="D44">
        <f t="shared" si="22"/>
        <v>0</v>
      </c>
      <c r="E44">
        <f t="shared" si="22"/>
        <v>90</v>
      </c>
      <c r="F44">
        <f t="shared" si="22"/>
        <v>0</v>
      </c>
      <c r="G44">
        <f t="shared" si="22"/>
        <v>100</v>
      </c>
      <c r="H44">
        <f t="shared" si="22"/>
        <v>0</v>
      </c>
      <c r="I44">
        <f t="shared" si="22"/>
        <v>0</v>
      </c>
      <c r="J44">
        <f t="shared" si="22"/>
        <v>52</v>
      </c>
      <c r="K44">
        <f t="shared" si="22"/>
        <v>0</v>
      </c>
      <c r="L44">
        <f t="shared" si="22"/>
        <v>120</v>
      </c>
      <c r="M44">
        <f t="shared" si="1"/>
        <v>40.625</v>
      </c>
      <c r="N44">
        <f t="shared" si="22"/>
        <v>0</v>
      </c>
      <c r="O44">
        <f t="shared" si="22"/>
        <v>30</v>
      </c>
      <c r="P44">
        <f t="shared" si="22"/>
        <v>92.857142857142861</v>
      </c>
      <c r="Q44">
        <f t="shared" si="22"/>
        <v>0</v>
      </c>
      <c r="R44">
        <f t="shared" si="5"/>
        <v>3042.2904379316315</v>
      </c>
      <c r="S44">
        <f t="shared" si="3"/>
        <v>374.03862364661973</v>
      </c>
      <c r="T44">
        <f t="shared" si="4"/>
        <v>2924</v>
      </c>
      <c r="U44">
        <f t="shared" si="6"/>
        <v>7</v>
      </c>
      <c r="V44">
        <f t="shared" si="7"/>
        <v>21</v>
      </c>
      <c r="W44">
        <f t="shared" si="8"/>
        <v>313</v>
      </c>
      <c r="X44">
        <f t="shared" si="9"/>
        <v>67</v>
      </c>
      <c r="Y44">
        <f t="shared" si="10"/>
        <v>395</v>
      </c>
      <c r="Z44">
        <f t="shared" si="11"/>
        <v>36</v>
      </c>
      <c r="AA44">
        <f t="shared" si="12"/>
        <v>106</v>
      </c>
      <c r="AB44">
        <f t="shared" si="13"/>
        <v>153</v>
      </c>
      <c r="AC44">
        <f t="shared" si="14"/>
        <v>203</v>
      </c>
      <c r="AD44">
        <f t="shared" si="15"/>
        <v>576</v>
      </c>
      <c r="AE44">
        <f t="shared" si="16"/>
        <v>202</v>
      </c>
      <c r="AF44">
        <f t="shared" si="17"/>
        <v>123</v>
      </c>
      <c r="AG44">
        <f t="shared" si="18"/>
        <v>38</v>
      </c>
      <c r="AH44">
        <f t="shared" si="19"/>
        <v>684</v>
      </c>
      <c r="AI44">
        <f t="shared" si="20"/>
        <v>0</v>
      </c>
    </row>
    <row r="45" spans="1:35" x14ac:dyDescent="0.35">
      <c r="A45">
        <v>38</v>
      </c>
      <c r="B45">
        <f t="shared" si="2"/>
        <v>534.21428571428567</v>
      </c>
      <c r="C45">
        <f t="shared" si="22"/>
        <v>0</v>
      </c>
      <c r="D45">
        <f t="shared" si="22"/>
        <v>0</v>
      </c>
      <c r="E45">
        <f t="shared" si="22"/>
        <v>95</v>
      </c>
      <c r="F45">
        <f t="shared" si="22"/>
        <v>0</v>
      </c>
      <c r="G45">
        <f t="shared" si="22"/>
        <v>100</v>
      </c>
      <c r="H45">
        <f t="shared" si="22"/>
        <v>0</v>
      </c>
      <c r="I45">
        <f t="shared" si="22"/>
        <v>0</v>
      </c>
      <c r="J45">
        <f t="shared" si="22"/>
        <v>56.000000000000007</v>
      </c>
      <c r="K45">
        <f t="shared" si="22"/>
        <v>0</v>
      </c>
      <c r="L45">
        <f t="shared" si="22"/>
        <v>120</v>
      </c>
      <c r="M45">
        <f t="shared" si="1"/>
        <v>37.5</v>
      </c>
      <c r="N45">
        <f t="shared" si="22"/>
        <v>0</v>
      </c>
      <c r="O45">
        <f t="shared" si="22"/>
        <v>40</v>
      </c>
      <c r="P45">
        <f t="shared" si="22"/>
        <v>85.714285714285708</v>
      </c>
      <c r="Q45">
        <f t="shared" si="22"/>
        <v>0</v>
      </c>
      <c r="R45">
        <f t="shared" si="5"/>
        <v>3468.2562390000753</v>
      </c>
      <c r="S45">
        <f t="shared" si="3"/>
        <v>425.96580106844385</v>
      </c>
      <c r="T45">
        <f t="shared" si="4"/>
        <v>3345</v>
      </c>
      <c r="U45">
        <f t="shared" si="6"/>
        <v>7</v>
      </c>
      <c r="V45">
        <f t="shared" si="7"/>
        <v>21</v>
      </c>
      <c r="W45">
        <f t="shared" si="8"/>
        <v>388</v>
      </c>
      <c r="X45">
        <f t="shared" si="9"/>
        <v>67</v>
      </c>
      <c r="Y45">
        <f t="shared" si="10"/>
        <v>474</v>
      </c>
      <c r="Z45">
        <f t="shared" si="11"/>
        <v>36</v>
      </c>
      <c r="AA45">
        <f t="shared" si="12"/>
        <v>106</v>
      </c>
      <c r="AB45">
        <f t="shared" si="13"/>
        <v>197</v>
      </c>
      <c r="AC45">
        <f t="shared" si="14"/>
        <v>203</v>
      </c>
      <c r="AD45">
        <f t="shared" si="15"/>
        <v>671</v>
      </c>
      <c r="AE45">
        <f t="shared" si="16"/>
        <v>231</v>
      </c>
      <c r="AF45">
        <f t="shared" si="17"/>
        <v>123</v>
      </c>
      <c r="AG45">
        <f t="shared" si="18"/>
        <v>69</v>
      </c>
      <c r="AH45">
        <f t="shared" si="19"/>
        <v>752</v>
      </c>
      <c r="AI45">
        <f t="shared" si="20"/>
        <v>0</v>
      </c>
    </row>
    <row r="46" spans="1:35" x14ac:dyDescent="0.35">
      <c r="A46">
        <v>39</v>
      </c>
      <c r="B46">
        <f t="shared" si="2"/>
        <v>542.94642857142856</v>
      </c>
      <c r="C46">
        <f t="shared" si="22"/>
        <v>0</v>
      </c>
      <c r="D46">
        <f t="shared" si="22"/>
        <v>0</v>
      </c>
      <c r="E46">
        <f t="shared" si="22"/>
        <v>100</v>
      </c>
      <c r="F46">
        <f t="shared" si="22"/>
        <v>0</v>
      </c>
      <c r="G46">
        <f t="shared" si="22"/>
        <v>100</v>
      </c>
      <c r="H46">
        <f t="shared" si="22"/>
        <v>0</v>
      </c>
      <c r="I46">
        <f t="shared" si="22"/>
        <v>0</v>
      </c>
      <c r="J46">
        <f t="shared" si="22"/>
        <v>60</v>
      </c>
      <c r="K46">
        <f t="shared" si="22"/>
        <v>0</v>
      </c>
      <c r="L46">
        <f t="shared" si="22"/>
        <v>120</v>
      </c>
      <c r="M46">
        <f t="shared" si="1"/>
        <v>34.375</v>
      </c>
      <c r="N46">
        <f t="shared" si="22"/>
        <v>0</v>
      </c>
      <c r="O46">
        <f t="shared" si="22"/>
        <v>50</v>
      </c>
      <c r="P46">
        <f t="shared" si="22"/>
        <v>78.571428571428569</v>
      </c>
      <c r="Q46">
        <f t="shared" si="22"/>
        <v>0</v>
      </c>
      <c r="R46">
        <f t="shared" si="5"/>
        <v>3953.3581835824284</v>
      </c>
      <c r="S46">
        <f t="shared" si="3"/>
        <v>485.1019445823531</v>
      </c>
      <c r="T46">
        <f t="shared" si="4"/>
        <v>3827</v>
      </c>
      <c r="U46">
        <f t="shared" si="6"/>
        <v>7</v>
      </c>
      <c r="V46">
        <f t="shared" si="7"/>
        <v>21</v>
      </c>
      <c r="W46">
        <f t="shared" si="8"/>
        <v>477</v>
      </c>
      <c r="X46">
        <f t="shared" si="9"/>
        <v>67</v>
      </c>
      <c r="Y46">
        <f t="shared" si="10"/>
        <v>563</v>
      </c>
      <c r="Z46">
        <f t="shared" si="11"/>
        <v>36</v>
      </c>
      <c r="AA46">
        <f t="shared" si="12"/>
        <v>106</v>
      </c>
      <c r="AB46">
        <f t="shared" si="13"/>
        <v>250</v>
      </c>
      <c r="AC46">
        <f t="shared" si="14"/>
        <v>203</v>
      </c>
      <c r="AD46">
        <f t="shared" si="15"/>
        <v>778</v>
      </c>
      <c r="AE46">
        <f t="shared" si="16"/>
        <v>261</v>
      </c>
      <c r="AF46">
        <f t="shared" si="17"/>
        <v>123</v>
      </c>
      <c r="AG46">
        <f t="shared" si="18"/>
        <v>113</v>
      </c>
      <c r="AH46">
        <f t="shared" si="19"/>
        <v>822</v>
      </c>
      <c r="AI46">
        <f t="shared" si="20"/>
        <v>0</v>
      </c>
    </row>
    <row r="47" spans="1:35" x14ac:dyDescent="0.35">
      <c r="A47">
        <v>40</v>
      </c>
      <c r="B47">
        <f t="shared" si="2"/>
        <v>550.01190476190482</v>
      </c>
      <c r="C47">
        <f t="shared" si="22"/>
        <v>0</v>
      </c>
      <c r="D47">
        <f t="shared" si="22"/>
        <v>0</v>
      </c>
      <c r="E47">
        <f t="shared" si="22"/>
        <v>100</v>
      </c>
      <c r="F47">
        <f t="shared" si="22"/>
        <v>0</v>
      </c>
      <c r="G47">
        <f t="shared" si="22"/>
        <v>83.333333333333343</v>
      </c>
      <c r="H47">
        <f t="shared" si="22"/>
        <v>0</v>
      </c>
      <c r="I47">
        <f t="shared" si="22"/>
        <v>0</v>
      </c>
      <c r="J47">
        <f t="shared" si="22"/>
        <v>64</v>
      </c>
      <c r="K47">
        <f t="shared" si="22"/>
        <v>0</v>
      </c>
      <c r="L47">
        <f t="shared" si="22"/>
        <v>120</v>
      </c>
      <c r="M47">
        <f t="shared" si="1"/>
        <v>31.25</v>
      </c>
      <c r="N47">
        <f t="shared" si="22"/>
        <v>0</v>
      </c>
      <c r="O47">
        <f t="shared" si="22"/>
        <v>60</v>
      </c>
      <c r="P47">
        <f t="shared" si="22"/>
        <v>71.428571428571431</v>
      </c>
      <c r="Q47">
        <f t="shared" si="22"/>
        <v>20</v>
      </c>
      <c r="R47">
        <f t="shared" si="5"/>
        <v>4505.8060468787808</v>
      </c>
      <c r="S47">
        <f t="shared" si="3"/>
        <v>552.44786329635235</v>
      </c>
      <c r="T47">
        <f t="shared" si="4"/>
        <v>4376</v>
      </c>
      <c r="U47">
        <f t="shared" si="6"/>
        <v>7</v>
      </c>
      <c r="V47">
        <f t="shared" si="7"/>
        <v>21</v>
      </c>
      <c r="W47">
        <f t="shared" si="8"/>
        <v>577</v>
      </c>
      <c r="X47">
        <f t="shared" si="9"/>
        <v>67</v>
      </c>
      <c r="Y47">
        <f t="shared" si="10"/>
        <v>646</v>
      </c>
      <c r="Z47">
        <f t="shared" si="11"/>
        <v>36</v>
      </c>
      <c r="AA47">
        <f t="shared" si="12"/>
        <v>106</v>
      </c>
      <c r="AB47">
        <f t="shared" si="13"/>
        <v>314</v>
      </c>
      <c r="AC47">
        <f t="shared" si="14"/>
        <v>203</v>
      </c>
      <c r="AD47">
        <f t="shared" si="15"/>
        <v>898</v>
      </c>
      <c r="AE47">
        <f t="shared" si="16"/>
        <v>292</v>
      </c>
      <c r="AF47">
        <f t="shared" si="17"/>
        <v>123</v>
      </c>
      <c r="AG47">
        <f t="shared" si="18"/>
        <v>173</v>
      </c>
      <c r="AH47">
        <f t="shared" si="19"/>
        <v>893</v>
      </c>
      <c r="AI47">
        <f t="shared" si="20"/>
        <v>20</v>
      </c>
    </row>
    <row r="48" spans="1:35" x14ac:dyDescent="0.35">
      <c r="A48">
        <v>41</v>
      </c>
      <c r="B48">
        <f t="shared" si="2"/>
        <v>557.07738095238096</v>
      </c>
      <c r="C48">
        <f t="shared" si="22"/>
        <v>0</v>
      </c>
      <c r="D48">
        <f t="shared" si="22"/>
        <v>0</v>
      </c>
      <c r="E48">
        <f t="shared" si="22"/>
        <v>100</v>
      </c>
      <c r="F48">
        <f t="shared" si="22"/>
        <v>0</v>
      </c>
      <c r="G48">
        <f t="shared" si="22"/>
        <v>66.666666666666657</v>
      </c>
      <c r="H48">
        <f t="shared" si="22"/>
        <v>0</v>
      </c>
      <c r="I48">
        <f t="shared" si="22"/>
        <v>0</v>
      </c>
      <c r="J48">
        <f t="shared" si="22"/>
        <v>68</v>
      </c>
      <c r="K48">
        <f t="shared" si="22"/>
        <v>0</v>
      </c>
      <c r="L48">
        <f t="shared" si="22"/>
        <v>120</v>
      </c>
      <c r="M48">
        <f t="shared" si="1"/>
        <v>28.125</v>
      </c>
      <c r="N48">
        <f t="shared" si="22"/>
        <v>0</v>
      </c>
      <c r="O48">
        <f t="shared" si="22"/>
        <v>70</v>
      </c>
      <c r="P48">
        <f t="shared" si="22"/>
        <v>64.285714285714278</v>
      </c>
      <c r="Q48">
        <f t="shared" si="22"/>
        <v>40</v>
      </c>
      <c r="R48">
        <f t="shared" si="5"/>
        <v>5134.9493539077066</v>
      </c>
      <c r="S48">
        <f t="shared" si="3"/>
        <v>629.14330702892585</v>
      </c>
      <c r="T48">
        <f t="shared" si="4"/>
        <v>5001</v>
      </c>
      <c r="U48">
        <f t="shared" si="6"/>
        <v>7</v>
      </c>
      <c r="V48">
        <f t="shared" si="7"/>
        <v>21</v>
      </c>
      <c r="W48">
        <f t="shared" si="8"/>
        <v>689</v>
      </c>
      <c r="X48">
        <f t="shared" si="9"/>
        <v>67</v>
      </c>
      <c r="Y48">
        <f t="shared" si="10"/>
        <v>721</v>
      </c>
      <c r="Z48">
        <f t="shared" si="11"/>
        <v>36</v>
      </c>
      <c r="AA48">
        <f t="shared" si="12"/>
        <v>106</v>
      </c>
      <c r="AB48">
        <f t="shared" si="13"/>
        <v>390</v>
      </c>
      <c r="AC48">
        <f t="shared" si="14"/>
        <v>203</v>
      </c>
      <c r="AD48">
        <f t="shared" si="15"/>
        <v>1033</v>
      </c>
      <c r="AE48">
        <f t="shared" si="16"/>
        <v>323</v>
      </c>
      <c r="AF48">
        <f t="shared" si="17"/>
        <v>123</v>
      </c>
      <c r="AG48">
        <f t="shared" si="18"/>
        <v>252</v>
      </c>
      <c r="AH48">
        <f t="shared" si="19"/>
        <v>965</v>
      </c>
      <c r="AI48">
        <f t="shared" si="20"/>
        <v>65</v>
      </c>
    </row>
    <row r="49" spans="1:35" x14ac:dyDescent="0.35">
      <c r="A49">
        <v>42</v>
      </c>
      <c r="B49">
        <f t="shared" si="2"/>
        <v>564.14285714285711</v>
      </c>
      <c r="C49">
        <f t="shared" si="22"/>
        <v>0</v>
      </c>
      <c r="D49">
        <f t="shared" si="22"/>
        <v>0</v>
      </c>
      <c r="E49">
        <f t="shared" si="22"/>
        <v>100</v>
      </c>
      <c r="F49">
        <f t="shared" si="22"/>
        <v>0</v>
      </c>
      <c r="G49">
        <f t="shared" si="22"/>
        <v>50</v>
      </c>
      <c r="H49">
        <f t="shared" si="22"/>
        <v>0</v>
      </c>
      <c r="I49">
        <f t="shared" si="22"/>
        <v>0</v>
      </c>
      <c r="J49">
        <f t="shared" si="22"/>
        <v>72</v>
      </c>
      <c r="K49">
        <f t="shared" si="22"/>
        <v>0</v>
      </c>
      <c r="L49">
        <f t="shared" si="22"/>
        <v>120</v>
      </c>
      <c r="M49">
        <f t="shared" si="1"/>
        <v>25</v>
      </c>
      <c r="N49">
        <f t="shared" si="22"/>
        <v>0</v>
      </c>
      <c r="O49">
        <f t="shared" si="22"/>
        <v>80</v>
      </c>
      <c r="P49">
        <f t="shared" si="22"/>
        <v>57.142857142857139</v>
      </c>
      <c r="Q49">
        <f t="shared" si="22"/>
        <v>60</v>
      </c>
      <c r="R49">
        <f t="shared" si="5"/>
        <v>5851.4356091309637</v>
      </c>
      <c r="S49">
        <f t="shared" si="3"/>
        <v>716.4862552232571</v>
      </c>
      <c r="T49">
        <f t="shared" si="4"/>
        <v>5714</v>
      </c>
      <c r="U49">
        <f t="shared" si="6"/>
        <v>7</v>
      </c>
      <c r="V49">
        <f t="shared" si="7"/>
        <v>21</v>
      </c>
      <c r="W49">
        <f t="shared" si="8"/>
        <v>816</v>
      </c>
      <c r="X49">
        <f t="shared" si="9"/>
        <v>67</v>
      </c>
      <c r="Y49">
        <f t="shared" si="10"/>
        <v>784</v>
      </c>
      <c r="Z49">
        <f t="shared" si="11"/>
        <v>36</v>
      </c>
      <c r="AA49">
        <f t="shared" si="12"/>
        <v>106</v>
      </c>
      <c r="AB49">
        <f t="shared" si="13"/>
        <v>481</v>
      </c>
      <c r="AC49">
        <f t="shared" si="14"/>
        <v>203</v>
      </c>
      <c r="AD49">
        <f t="shared" si="15"/>
        <v>1185</v>
      </c>
      <c r="AE49">
        <f t="shared" si="16"/>
        <v>354</v>
      </c>
      <c r="AF49">
        <f t="shared" si="17"/>
        <v>123</v>
      </c>
      <c r="AG49">
        <f t="shared" si="18"/>
        <v>353</v>
      </c>
      <c r="AH49">
        <f t="shared" si="19"/>
        <v>1037</v>
      </c>
      <c r="AI49">
        <f t="shared" si="20"/>
        <v>141</v>
      </c>
    </row>
    <row r="50" spans="1:35" x14ac:dyDescent="0.35">
      <c r="A50">
        <v>43</v>
      </c>
      <c r="B50">
        <f t="shared" si="2"/>
        <v>571.20833333333326</v>
      </c>
      <c r="C50">
        <f t="shared" si="22"/>
        <v>0</v>
      </c>
      <c r="D50">
        <f t="shared" si="22"/>
        <v>0</v>
      </c>
      <c r="E50">
        <f t="shared" si="22"/>
        <v>100</v>
      </c>
      <c r="F50">
        <f t="shared" si="22"/>
        <v>0</v>
      </c>
      <c r="G50">
        <f t="shared" si="22"/>
        <v>33.333333333333329</v>
      </c>
      <c r="H50">
        <f t="shared" si="22"/>
        <v>0</v>
      </c>
      <c r="I50">
        <f t="shared" si="22"/>
        <v>0</v>
      </c>
      <c r="J50">
        <f t="shared" si="22"/>
        <v>76</v>
      </c>
      <c r="K50">
        <f t="shared" si="22"/>
        <v>0</v>
      </c>
      <c r="L50">
        <f t="shared" si="22"/>
        <v>120</v>
      </c>
      <c r="M50">
        <f t="shared" si="1"/>
        <v>21.875</v>
      </c>
      <c r="N50">
        <f t="shared" si="22"/>
        <v>0</v>
      </c>
      <c r="O50">
        <f t="shared" si="22"/>
        <v>90</v>
      </c>
      <c r="P50">
        <f t="shared" si="22"/>
        <v>50</v>
      </c>
      <c r="Q50">
        <f t="shared" si="22"/>
        <v>80</v>
      </c>
      <c r="R50">
        <f t="shared" si="5"/>
        <v>6667.3904928411794</v>
      </c>
      <c r="S50">
        <f t="shared" si="3"/>
        <v>815.95488371021565</v>
      </c>
      <c r="T50">
        <f t="shared" si="4"/>
        <v>6526</v>
      </c>
      <c r="U50">
        <f t="shared" si="6"/>
        <v>7</v>
      </c>
      <c r="V50">
        <f t="shared" si="7"/>
        <v>21</v>
      </c>
      <c r="W50">
        <f t="shared" si="8"/>
        <v>958</v>
      </c>
      <c r="X50">
        <f t="shared" si="9"/>
        <v>67</v>
      </c>
      <c r="Y50">
        <f t="shared" si="10"/>
        <v>831</v>
      </c>
      <c r="Z50">
        <f t="shared" si="11"/>
        <v>36</v>
      </c>
      <c r="AA50">
        <f t="shared" si="12"/>
        <v>106</v>
      </c>
      <c r="AB50">
        <f t="shared" si="13"/>
        <v>589</v>
      </c>
      <c r="AC50">
        <f t="shared" si="14"/>
        <v>203</v>
      </c>
      <c r="AD50">
        <f t="shared" si="15"/>
        <v>1356</v>
      </c>
      <c r="AE50">
        <f t="shared" si="16"/>
        <v>385</v>
      </c>
      <c r="AF50">
        <f t="shared" si="17"/>
        <v>123</v>
      </c>
      <c r="AG50">
        <f t="shared" si="18"/>
        <v>481</v>
      </c>
      <c r="AH50">
        <f t="shared" si="19"/>
        <v>1108</v>
      </c>
      <c r="AI50">
        <f t="shared" si="20"/>
        <v>255</v>
      </c>
    </row>
    <row r="51" spans="1:35" x14ac:dyDescent="0.35">
      <c r="A51">
        <v>44</v>
      </c>
      <c r="B51">
        <f t="shared" si="2"/>
        <v>578.2738095238094</v>
      </c>
      <c r="C51">
        <f t="shared" si="22"/>
        <v>0</v>
      </c>
      <c r="D51">
        <f t="shared" si="22"/>
        <v>0</v>
      </c>
      <c r="E51">
        <f t="shared" si="22"/>
        <v>100</v>
      </c>
      <c r="F51">
        <f t="shared" si="22"/>
        <v>0</v>
      </c>
      <c r="G51">
        <f t="shared" si="22"/>
        <v>16.666666666666664</v>
      </c>
      <c r="H51">
        <f t="shared" si="22"/>
        <v>0</v>
      </c>
      <c r="I51">
        <f t="shared" si="22"/>
        <v>0</v>
      </c>
      <c r="J51">
        <f t="shared" si="22"/>
        <v>80</v>
      </c>
      <c r="K51">
        <f t="shared" si="22"/>
        <v>0</v>
      </c>
      <c r="L51">
        <f t="shared" si="22"/>
        <v>120</v>
      </c>
      <c r="M51">
        <f t="shared" si="1"/>
        <v>18.75</v>
      </c>
      <c r="N51">
        <f t="shared" si="22"/>
        <v>0</v>
      </c>
      <c r="O51">
        <f t="shared" si="22"/>
        <v>100</v>
      </c>
      <c r="P51">
        <f t="shared" si="22"/>
        <v>42.857142857142854</v>
      </c>
      <c r="Q51">
        <f t="shared" si="22"/>
        <v>100</v>
      </c>
      <c r="R51">
        <f t="shared" si="5"/>
        <v>7596.6230739227194</v>
      </c>
      <c r="S51">
        <f t="shared" si="3"/>
        <v>929.23258108154005</v>
      </c>
      <c r="T51">
        <f t="shared" si="4"/>
        <v>7450</v>
      </c>
      <c r="U51">
        <f t="shared" si="6"/>
        <v>7</v>
      </c>
      <c r="V51">
        <f t="shared" si="7"/>
        <v>21</v>
      </c>
      <c r="W51">
        <f t="shared" si="8"/>
        <v>1118</v>
      </c>
      <c r="X51">
        <f t="shared" si="9"/>
        <v>67</v>
      </c>
      <c r="Y51">
        <f t="shared" si="10"/>
        <v>857</v>
      </c>
      <c r="Z51">
        <f t="shared" si="11"/>
        <v>36</v>
      </c>
      <c r="AA51">
        <f t="shared" si="12"/>
        <v>106</v>
      </c>
      <c r="AB51">
        <f t="shared" si="13"/>
        <v>717</v>
      </c>
      <c r="AC51">
        <f t="shared" si="14"/>
        <v>203</v>
      </c>
      <c r="AD51">
        <f t="shared" si="15"/>
        <v>1548</v>
      </c>
      <c r="AE51">
        <f t="shared" si="16"/>
        <v>415</v>
      </c>
      <c r="AF51">
        <f t="shared" si="17"/>
        <v>123</v>
      </c>
      <c r="AG51">
        <f t="shared" si="18"/>
        <v>641</v>
      </c>
      <c r="AH51">
        <f t="shared" si="19"/>
        <v>1176</v>
      </c>
      <c r="AI51">
        <f t="shared" si="20"/>
        <v>415</v>
      </c>
    </row>
    <row r="52" spans="1:35" x14ac:dyDescent="0.35">
      <c r="A52">
        <v>45</v>
      </c>
      <c r="B52">
        <f t="shared" si="2"/>
        <v>558.67261904761904</v>
      </c>
      <c r="C52">
        <f t="shared" si="22"/>
        <v>0</v>
      </c>
      <c r="D52">
        <f t="shared" si="22"/>
        <v>0</v>
      </c>
      <c r="E52">
        <f t="shared" si="22"/>
        <v>83.333333333333343</v>
      </c>
      <c r="F52">
        <f t="shared" si="22"/>
        <v>0</v>
      </c>
      <c r="G52">
        <f t="shared" si="22"/>
        <v>0</v>
      </c>
      <c r="H52">
        <f t="shared" si="22"/>
        <v>0</v>
      </c>
      <c r="I52">
        <f t="shared" si="22"/>
        <v>0</v>
      </c>
      <c r="J52">
        <f t="shared" si="22"/>
        <v>84</v>
      </c>
      <c r="K52">
        <f t="shared" si="22"/>
        <v>0</v>
      </c>
      <c r="L52">
        <f t="shared" si="22"/>
        <v>120</v>
      </c>
      <c r="M52">
        <f t="shared" si="1"/>
        <v>15.625</v>
      </c>
      <c r="N52">
        <f t="shared" si="22"/>
        <v>0</v>
      </c>
      <c r="O52">
        <f t="shared" si="22"/>
        <v>100</v>
      </c>
      <c r="P52">
        <f t="shared" si="22"/>
        <v>35.714285714285715</v>
      </c>
      <c r="Q52">
        <f t="shared" si="22"/>
        <v>120</v>
      </c>
      <c r="R52">
        <f t="shared" si="5"/>
        <v>8654.8595119683687</v>
      </c>
      <c r="S52">
        <f t="shared" si="3"/>
        <v>1058.2364380456493</v>
      </c>
      <c r="T52">
        <f t="shared" si="4"/>
        <v>8505</v>
      </c>
      <c r="U52">
        <f t="shared" si="6"/>
        <v>7</v>
      </c>
      <c r="V52">
        <f t="shared" si="7"/>
        <v>21</v>
      </c>
      <c r="W52">
        <f t="shared" si="8"/>
        <v>1275</v>
      </c>
      <c r="X52">
        <f t="shared" si="9"/>
        <v>67</v>
      </c>
      <c r="Y52">
        <f t="shared" si="10"/>
        <v>857</v>
      </c>
      <c r="Z52">
        <f t="shared" si="11"/>
        <v>36</v>
      </c>
      <c r="AA52">
        <f t="shared" si="12"/>
        <v>106</v>
      </c>
      <c r="AB52">
        <f t="shared" si="13"/>
        <v>876</v>
      </c>
      <c r="AC52">
        <f t="shared" si="14"/>
        <v>203</v>
      </c>
      <c r="AD52">
        <f t="shared" si="15"/>
        <v>1775</v>
      </c>
      <c r="AE52">
        <f t="shared" si="16"/>
        <v>444</v>
      </c>
      <c r="AF52">
        <f t="shared" si="17"/>
        <v>123</v>
      </c>
      <c r="AG52">
        <f t="shared" si="18"/>
        <v>830</v>
      </c>
      <c r="AH52">
        <f t="shared" si="19"/>
        <v>1243</v>
      </c>
      <c r="AI52">
        <f t="shared" si="20"/>
        <v>642</v>
      </c>
    </row>
    <row r="53" spans="1:35" x14ac:dyDescent="0.35">
      <c r="A53">
        <v>46</v>
      </c>
      <c r="B53">
        <f t="shared" si="2"/>
        <v>555.73809523809518</v>
      </c>
      <c r="C53">
        <f t="shared" si="22"/>
        <v>0</v>
      </c>
      <c r="D53">
        <f t="shared" si="22"/>
        <v>0</v>
      </c>
      <c r="E53">
        <f t="shared" si="22"/>
        <v>66.666666666666657</v>
      </c>
      <c r="F53">
        <f t="shared" si="22"/>
        <v>0</v>
      </c>
      <c r="G53">
        <f t="shared" si="22"/>
        <v>0</v>
      </c>
      <c r="H53">
        <f t="shared" si="22"/>
        <v>0</v>
      </c>
      <c r="I53">
        <f t="shared" si="22"/>
        <v>0</v>
      </c>
      <c r="J53">
        <f t="shared" si="22"/>
        <v>88</v>
      </c>
      <c r="K53">
        <f t="shared" si="22"/>
        <v>0</v>
      </c>
      <c r="L53">
        <f t="shared" si="22"/>
        <v>120</v>
      </c>
      <c r="M53">
        <f t="shared" si="1"/>
        <v>12.5</v>
      </c>
      <c r="N53">
        <f t="shared" si="22"/>
        <v>0</v>
      </c>
      <c r="O53">
        <f t="shared" si="22"/>
        <v>100</v>
      </c>
      <c r="P53">
        <f t="shared" si="22"/>
        <v>28.571428571428569</v>
      </c>
      <c r="Q53">
        <f t="shared" si="22"/>
        <v>140</v>
      </c>
      <c r="R53">
        <f t="shared" si="5"/>
        <v>9860.0092038831026</v>
      </c>
      <c r="S53">
        <f t="shared" si="3"/>
        <v>1205.1496919147339</v>
      </c>
      <c r="T53">
        <f t="shared" si="4"/>
        <v>9706</v>
      </c>
      <c r="U53">
        <f t="shared" si="6"/>
        <v>7</v>
      </c>
      <c r="V53">
        <f t="shared" si="7"/>
        <v>21</v>
      </c>
      <c r="W53">
        <f t="shared" si="8"/>
        <v>1419</v>
      </c>
      <c r="X53">
        <f t="shared" si="9"/>
        <v>67</v>
      </c>
      <c r="Y53">
        <f t="shared" si="10"/>
        <v>857</v>
      </c>
      <c r="Z53">
        <f t="shared" si="11"/>
        <v>36</v>
      </c>
      <c r="AA53">
        <f t="shared" si="12"/>
        <v>106</v>
      </c>
      <c r="AB53">
        <f t="shared" si="13"/>
        <v>1066</v>
      </c>
      <c r="AC53">
        <f t="shared" si="14"/>
        <v>203</v>
      </c>
      <c r="AD53">
        <f t="shared" si="15"/>
        <v>2035</v>
      </c>
      <c r="AE53">
        <f t="shared" si="16"/>
        <v>471</v>
      </c>
      <c r="AF53">
        <f t="shared" si="17"/>
        <v>123</v>
      </c>
      <c r="AG53">
        <f t="shared" si="18"/>
        <v>1046</v>
      </c>
      <c r="AH53">
        <f t="shared" si="19"/>
        <v>1304</v>
      </c>
      <c r="AI53">
        <f t="shared" si="20"/>
        <v>945</v>
      </c>
    </row>
    <row r="54" spans="1:35" x14ac:dyDescent="0.35">
      <c r="A54">
        <v>47</v>
      </c>
      <c r="B54">
        <f t="shared" si="2"/>
        <v>552.80357142857144</v>
      </c>
      <c r="C54">
        <f t="shared" si="22"/>
        <v>0</v>
      </c>
      <c r="D54">
        <f t="shared" si="22"/>
        <v>0</v>
      </c>
      <c r="E54">
        <f t="shared" si="22"/>
        <v>50</v>
      </c>
      <c r="F54">
        <f t="shared" si="22"/>
        <v>0</v>
      </c>
      <c r="G54">
        <f t="shared" si="22"/>
        <v>0</v>
      </c>
      <c r="H54">
        <f t="shared" si="22"/>
        <v>0</v>
      </c>
      <c r="I54">
        <f t="shared" si="22"/>
        <v>0</v>
      </c>
      <c r="J54">
        <f t="shared" si="22"/>
        <v>92</v>
      </c>
      <c r="K54">
        <f t="shared" si="22"/>
        <v>0</v>
      </c>
      <c r="L54">
        <f t="shared" si="22"/>
        <v>120</v>
      </c>
      <c r="M54">
        <f t="shared" si="1"/>
        <v>9.375</v>
      </c>
      <c r="N54">
        <f t="shared" si="22"/>
        <v>0</v>
      </c>
      <c r="O54">
        <f t="shared" si="22"/>
        <v>100</v>
      </c>
      <c r="P54">
        <f t="shared" si="22"/>
        <v>21.428571428571427</v>
      </c>
      <c r="Q54">
        <f t="shared" si="22"/>
        <v>160</v>
      </c>
      <c r="R54">
        <f t="shared" si="5"/>
        <v>11232.467879190523</v>
      </c>
      <c r="S54">
        <f t="shared" si="3"/>
        <v>1372.45867530742</v>
      </c>
      <c r="T54">
        <f t="shared" si="4"/>
        <v>11076</v>
      </c>
      <c r="U54">
        <f t="shared" si="6"/>
        <v>7</v>
      </c>
      <c r="V54">
        <f t="shared" si="7"/>
        <v>21</v>
      </c>
      <c r="W54">
        <f t="shared" si="8"/>
        <v>1543</v>
      </c>
      <c r="X54">
        <f t="shared" si="9"/>
        <v>67</v>
      </c>
      <c r="Y54">
        <f t="shared" si="10"/>
        <v>857</v>
      </c>
      <c r="Z54">
        <f t="shared" si="11"/>
        <v>36</v>
      </c>
      <c r="AA54">
        <f t="shared" si="12"/>
        <v>106</v>
      </c>
      <c r="AB54">
        <f t="shared" si="13"/>
        <v>1294</v>
      </c>
      <c r="AC54">
        <f t="shared" si="14"/>
        <v>203</v>
      </c>
      <c r="AD54">
        <f t="shared" si="15"/>
        <v>2332</v>
      </c>
      <c r="AE54">
        <f t="shared" si="16"/>
        <v>494</v>
      </c>
      <c r="AF54">
        <f t="shared" si="17"/>
        <v>123</v>
      </c>
      <c r="AG54">
        <f t="shared" si="18"/>
        <v>1294</v>
      </c>
      <c r="AH54">
        <f t="shared" si="19"/>
        <v>1357</v>
      </c>
      <c r="AI54">
        <f t="shared" si="20"/>
        <v>1342</v>
      </c>
    </row>
    <row r="55" spans="1:35" x14ac:dyDescent="0.35">
      <c r="A55">
        <v>48</v>
      </c>
      <c r="B55">
        <f t="shared" si="2"/>
        <v>549.86904761904759</v>
      </c>
      <c r="C55">
        <f t="shared" si="22"/>
        <v>0</v>
      </c>
      <c r="D55">
        <f t="shared" si="22"/>
        <v>0</v>
      </c>
      <c r="E55">
        <f t="shared" si="22"/>
        <v>33.333333333333329</v>
      </c>
      <c r="F55">
        <f t="shared" si="22"/>
        <v>0</v>
      </c>
      <c r="G55">
        <f t="shared" si="22"/>
        <v>0</v>
      </c>
      <c r="H55">
        <f t="shared" si="22"/>
        <v>0</v>
      </c>
      <c r="I55">
        <f t="shared" si="22"/>
        <v>0</v>
      </c>
      <c r="J55">
        <f t="shared" si="22"/>
        <v>96</v>
      </c>
      <c r="K55">
        <f t="shared" si="22"/>
        <v>0</v>
      </c>
      <c r="L55">
        <f t="shared" si="22"/>
        <v>120</v>
      </c>
      <c r="M55">
        <f t="shared" si="1"/>
        <v>6.25</v>
      </c>
      <c r="N55">
        <f t="shared" si="22"/>
        <v>0</v>
      </c>
      <c r="O55">
        <f t="shared" si="22"/>
        <v>100</v>
      </c>
      <c r="P55">
        <f t="shared" si="22"/>
        <v>14.285714285714285</v>
      </c>
      <c r="Q55">
        <f t="shared" si="22"/>
        <v>180</v>
      </c>
      <c r="R55">
        <f t="shared" si="5"/>
        <v>12795.462773570727</v>
      </c>
      <c r="S55">
        <f t="shared" si="3"/>
        <v>1562.9948943802046</v>
      </c>
      <c r="T55">
        <f t="shared" si="4"/>
        <v>12635</v>
      </c>
      <c r="U55">
        <f t="shared" si="6"/>
        <v>7</v>
      </c>
      <c r="V55">
        <f t="shared" si="7"/>
        <v>21</v>
      </c>
      <c r="W55">
        <f t="shared" si="8"/>
        <v>1637</v>
      </c>
      <c r="X55">
        <f t="shared" si="9"/>
        <v>67</v>
      </c>
      <c r="Y55">
        <f t="shared" si="10"/>
        <v>857</v>
      </c>
      <c r="Z55">
        <f t="shared" si="11"/>
        <v>36</v>
      </c>
      <c r="AA55">
        <f t="shared" si="12"/>
        <v>106</v>
      </c>
      <c r="AB55">
        <f t="shared" si="13"/>
        <v>1566</v>
      </c>
      <c r="AC55">
        <f t="shared" si="14"/>
        <v>203</v>
      </c>
      <c r="AD55">
        <f t="shared" si="15"/>
        <v>2673</v>
      </c>
      <c r="AE55">
        <f t="shared" si="16"/>
        <v>511</v>
      </c>
      <c r="AF55">
        <f t="shared" si="17"/>
        <v>123</v>
      </c>
      <c r="AG55">
        <f t="shared" si="18"/>
        <v>1578</v>
      </c>
      <c r="AH55">
        <f t="shared" si="19"/>
        <v>1397</v>
      </c>
      <c r="AI55">
        <f t="shared" si="20"/>
        <v>1853</v>
      </c>
    </row>
    <row r="56" spans="1:35" x14ac:dyDescent="0.35">
      <c r="A56">
        <v>49</v>
      </c>
      <c r="B56">
        <f t="shared" si="2"/>
        <v>546.93452380952385</v>
      </c>
      <c r="C56">
        <f t="shared" si="22"/>
        <v>0</v>
      </c>
      <c r="D56">
        <f t="shared" si="22"/>
        <v>0</v>
      </c>
      <c r="E56">
        <f t="shared" si="22"/>
        <v>16.666666666666664</v>
      </c>
      <c r="F56">
        <f t="shared" si="22"/>
        <v>0</v>
      </c>
      <c r="G56">
        <f t="shared" si="22"/>
        <v>0</v>
      </c>
      <c r="H56">
        <f t="shared" si="22"/>
        <v>0</v>
      </c>
      <c r="I56">
        <f t="shared" si="22"/>
        <v>0</v>
      </c>
      <c r="J56">
        <f t="shared" si="22"/>
        <v>100</v>
      </c>
      <c r="K56">
        <f t="shared" si="22"/>
        <v>0</v>
      </c>
      <c r="L56">
        <f t="shared" si="22"/>
        <v>120</v>
      </c>
      <c r="M56">
        <f t="shared" si="1"/>
        <v>3.125</v>
      </c>
      <c r="N56">
        <f t="shared" si="22"/>
        <v>0</v>
      </c>
      <c r="O56">
        <f t="shared" si="22"/>
        <v>100</v>
      </c>
      <c r="P56">
        <f t="shared" si="22"/>
        <v>7.1428571428571423</v>
      </c>
      <c r="Q56">
        <f t="shared" si="22"/>
        <v>200</v>
      </c>
      <c r="R56">
        <f t="shared" si="5"/>
        <v>14575.445722282373</v>
      </c>
      <c r="S56">
        <f t="shared" si="3"/>
        <v>1779.9829487116458</v>
      </c>
      <c r="T56">
        <f t="shared" si="4"/>
        <v>14412</v>
      </c>
      <c r="U56">
        <f t="shared" si="6"/>
        <v>7</v>
      </c>
      <c r="V56">
        <f t="shared" si="7"/>
        <v>21</v>
      </c>
      <c r="W56">
        <f t="shared" si="8"/>
        <v>1691</v>
      </c>
      <c r="X56">
        <f t="shared" si="9"/>
        <v>67</v>
      </c>
      <c r="Y56">
        <f t="shared" si="10"/>
        <v>857</v>
      </c>
      <c r="Z56">
        <f t="shared" si="11"/>
        <v>36</v>
      </c>
      <c r="AA56">
        <f t="shared" si="12"/>
        <v>106</v>
      </c>
      <c r="AB56">
        <f t="shared" si="13"/>
        <v>1891</v>
      </c>
      <c r="AC56">
        <f t="shared" si="14"/>
        <v>203</v>
      </c>
      <c r="AD56">
        <f t="shared" si="15"/>
        <v>3063</v>
      </c>
      <c r="AE56">
        <f t="shared" si="16"/>
        <v>521</v>
      </c>
      <c r="AF56">
        <f t="shared" si="17"/>
        <v>123</v>
      </c>
      <c r="AG56">
        <f t="shared" si="18"/>
        <v>1903</v>
      </c>
      <c r="AH56">
        <f t="shared" si="19"/>
        <v>1420</v>
      </c>
      <c r="AI56">
        <f t="shared" si="20"/>
        <v>2503</v>
      </c>
    </row>
    <row r="57" spans="1:35" x14ac:dyDescent="0.35">
      <c r="A57">
        <v>50</v>
      </c>
      <c r="B57">
        <f t="shared" si="2"/>
        <v>492.42424242424244</v>
      </c>
      <c r="C57">
        <f t="shared" si="22"/>
        <v>0</v>
      </c>
      <c r="D57">
        <f t="shared" si="22"/>
        <v>0</v>
      </c>
      <c r="E57">
        <f t="shared" si="22"/>
        <v>0</v>
      </c>
      <c r="F57">
        <f t="shared" si="22"/>
        <v>0</v>
      </c>
      <c r="G57">
        <f t="shared" si="22"/>
        <v>0</v>
      </c>
      <c r="H57">
        <f t="shared" si="22"/>
        <v>0</v>
      </c>
      <c r="I57">
        <f t="shared" si="22"/>
        <v>0</v>
      </c>
      <c r="J57">
        <f t="shared" si="22"/>
        <v>100</v>
      </c>
      <c r="K57">
        <f t="shared" si="22"/>
        <v>0</v>
      </c>
      <c r="L57">
        <f t="shared" si="22"/>
        <v>109.09090909090909</v>
      </c>
      <c r="M57">
        <f t="shared" si="1"/>
        <v>0</v>
      </c>
      <c r="N57">
        <f t="shared" si="22"/>
        <v>0</v>
      </c>
      <c r="O57">
        <f t="shared" si="22"/>
        <v>83.333333333333343</v>
      </c>
      <c r="P57">
        <f t="shared" si="22"/>
        <v>0</v>
      </c>
      <c r="Q57">
        <f t="shared" si="22"/>
        <v>200</v>
      </c>
      <c r="R57">
        <f t="shared" si="5"/>
        <v>16602.540826109045</v>
      </c>
      <c r="S57">
        <f t="shared" si="3"/>
        <v>2027.0951038266721</v>
      </c>
      <c r="T57">
        <f t="shared" si="4"/>
        <v>16438</v>
      </c>
      <c r="U57">
        <f t="shared" si="6"/>
        <v>7</v>
      </c>
      <c r="V57">
        <f t="shared" si="7"/>
        <v>21</v>
      </c>
      <c r="W57">
        <f t="shared" si="8"/>
        <v>1691</v>
      </c>
      <c r="X57">
        <f t="shared" si="9"/>
        <v>67</v>
      </c>
      <c r="Y57">
        <f t="shared" si="10"/>
        <v>857</v>
      </c>
      <c r="Z57">
        <f t="shared" si="11"/>
        <v>36</v>
      </c>
      <c r="AA57">
        <f t="shared" si="12"/>
        <v>106</v>
      </c>
      <c r="AB57">
        <f t="shared" si="13"/>
        <v>2302</v>
      </c>
      <c r="AC57">
        <f t="shared" si="14"/>
        <v>203</v>
      </c>
      <c r="AD57">
        <f t="shared" si="15"/>
        <v>3512</v>
      </c>
      <c r="AE57">
        <f t="shared" si="16"/>
        <v>521</v>
      </c>
      <c r="AF57">
        <f t="shared" si="17"/>
        <v>123</v>
      </c>
      <c r="AG57">
        <f t="shared" si="18"/>
        <v>2246</v>
      </c>
      <c r="AH57">
        <f t="shared" si="19"/>
        <v>1420</v>
      </c>
      <c r="AI57">
        <f t="shared" si="20"/>
        <v>3326</v>
      </c>
    </row>
    <row r="58" spans="1:35" x14ac:dyDescent="0.35">
      <c r="A58">
        <v>51</v>
      </c>
      <c r="B58">
        <f t="shared" si="2"/>
        <v>464.84848484848487</v>
      </c>
      <c r="C58">
        <f t="shared" si="22"/>
        <v>0</v>
      </c>
      <c r="D58">
        <f t="shared" si="22"/>
        <v>0</v>
      </c>
      <c r="E58">
        <f t="shared" si="22"/>
        <v>0</v>
      </c>
      <c r="F58">
        <f t="shared" si="22"/>
        <v>0</v>
      </c>
      <c r="G58">
        <f t="shared" si="22"/>
        <v>0</v>
      </c>
      <c r="H58">
        <f t="shared" si="22"/>
        <v>0</v>
      </c>
      <c r="I58">
        <f t="shared" si="22"/>
        <v>0</v>
      </c>
      <c r="J58">
        <f t="shared" si="22"/>
        <v>100</v>
      </c>
      <c r="K58">
        <f t="shared" si="22"/>
        <v>0</v>
      </c>
      <c r="L58">
        <f t="shared" si="22"/>
        <v>98.181818181818187</v>
      </c>
      <c r="M58">
        <f t="shared" si="1"/>
        <v>0</v>
      </c>
      <c r="N58">
        <f t="shared" si="22"/>
        <v>0</v>
      </c>
      <c r="O58">
        <f t="shared" si="22"/>
        <v>66.666666666666657</v>
      </c>
      <c r="P58">
        <f t="shared" si="22"/>
        <v>0</v>
      </c>
      <c r="Q58">
        <f t="shared" si="22"/>
        <v>200</v>
      </c>
      <c r="R58">
        <f t="shared" si="5"/>
        <v>18911.054266045234</v>
      </c>
      <c r="S58">
        <f t="shared" si="3"/>
        <v>2308.5134399361887</v>
      </c>
      <c r="T58">
        <f t="shared" si="4"/>
        <v>18745</v>
      </c>
      <c r="U58">
        <f t="shared" si="6"/>
        <v>7</v>
      </c>
      <c r="V58">
        <f t="shared" si="7"/>
        <v>21</v>
      </c>
      <c r="W58">
        <f t="shared" si="8"/>
        <v>1691</v>
      </c>
      <c r="X58">
        <f t="shared" si="9"/>
        <v>67</v>
      </c>
      <c r="Y58">
        <f t="shared" si="10"/>
        <v>857</v>
      </c>
      <c r="Z58">
        <f t="shared" si="11"/>
        <v>36</v>
      </c>
      <c r="AA58">
        <f t="shared" si="12"/>
        <v>106</v>
      </c>
      <c r="AB58">
        <f t="shared" si="13"/>
        <v>2798</v>
      </c>
      <c r="AC58">
        <f t="shared" si="14"/>
        <v>203</v>
      </c>
      <c r="AD58">
        <f t="shared" si="15"/>
        <v>3999</v>
      </c>
      <c r="AE58">
        <f t="shared" si="16"/>
        <v>521</v>
      </c>
      <c r="AF58">
        <f t="shared" si="17"/>
        <v>123</v>
      </c>
      <c r="AG58">
        <f t="shared" si="18"/>
        <v>2577</v>
      </c>
      <c r="AH58">
        <f t="shared" si="19"/>
        <v>1420</v>
      </c>
      <c r="AI58">
        <f t="shared" si="20"/>
        <v>4319</v>
      </c>
    </row>
    <row r="59" spans="1:35" x14ac:dyDescent="0.35">
      <c r="A59">
        <v>52</v>
      </c>
      <c r="B59">
        <f t="shared" si="2"/>
        <v>437.27272727272725</v>
      </c>
      <c r="C59">
        <f t="shared" ref="C59:Q77" si="23">IF(OR($A59&lt;C$1,$A59&gt;C$5),0,IF(AND($A59&gt;=C$1,$A59&lt;C$2),($A59+1-C$1)/(C$2-C$1)*C$3,IF(AND($A59&gt;=C$4,$A59&lt;=C$5),(C$5-$A59)/(C$5-C$4+1)*C$3,C$3)))</f>
        <v>0</v>
      </c>
      <c r="D59">
        <f t="shared" si="23"/>
        <v>0</v>
      </c>
      <c r="E59">
        <f t="shared" si="23"/>
        <v>0</v>
      </c>
      <c r="F59">
        <f t="shared" si="23"/>
        <v>0</v>
      </c>
      <c r="G59">
        <f t="shared" si="23"/>
        <v>0</v>
      </c>
      <c r="H59">
        <f t="shared" si="23"/>
        <v>0</v>
      </c>
      <c r="I59">
        <f t="shared" si="23"/>
        <v>0</v>
      </c>
      <c r="J59">
        <f t="shared" si="23"/>
        <v>100</v>
      </c>
      <c r="K59">
        <f t="shared" si="23"/>
        <v>0</v>
      </c>
      <c r="L59">
        <f t="shared" si="23"/>
        <v>87.27272727272728</v>
      </c>
      <c r="M59">
        <f t="shared" si="1"/>
        <v>0</v>
      </c>
      <c r="N59">
        <f t="shared" si="23"/>
        <v>0</v>
      </c>
      <c r="O59">
        <f t="shared" si="23"/>
        <v>50</v>
      </c>
      <c r="P59">
        <f t="shared" si="23"/>
        <v>0</v>
      </c>
      <c r="Q59">
        <f t="shared" si="23"/>
        <v>200</v>
      </c>
      <c r="R59">
        <f t="shared" si="5"/>
        <v>21540.054894730925</v>
      </c>
      <c r="S59">
        <f t="shared" si="3"/>
        <v>2629.0006286856915</v>
      </c>
      <c r="T59">
        <f t="shared" si="4"/>
        <v>21372</v>
      </c>
      <c r="U59">
        <f t="shared" si="6"/>
        <v>7</v>
      </c>
      <c r="V59">
        <f t="shared" si="7"/>
        <v>21</v>
      </c>
      <c r="W59">
        <f t="shared" si="8"/>
        <v>1691</v>
      </c>
      <c r="X59">
        <f t="shared" si="9"/>
        <v>67</v>
      </c>
      <c r="Y59">
        <f t="shared" si="10"/>
        <v>857</v>
      </c>
      <c r="Z59">
        <f t="shared" si="11"/>
        <v>36</v>
      </c>
      <c r="AA59">
        <f t="shared" si="12"/>
        <v>106</v>
      </c>
      <c r="AB59">
        <f t="shared" si="13"/>
        <v>3399</v>
      </c>
      <c r="AC59">
        <f t="shared" si="14"/>
        <v>203</v>
      </c>
      <c r="AD59">
        <f t="shared" si="15"/>
        <v>4523</v>
      </c>
      <c r="AE59">
        <f t="shared" si="16"/>
        <v>521</v>
      </c>
      <c r="AF59">
        <f t="shared" si="17"/>
        <v>123</v>
      </c>
      <c r="AG59">
        <f t="shared" si="18"/>
        <v>2877</v>
      </c>
      <c r="AH59">
        <f t="shared" si="19"/>
        <v>1420</v>
      </c>
      <c r="AI59">
        <f t="shared" si="20"/>
        <v>5521</v>
      </c>
    </row>
    <row r="60" spans="1:35" x14ac:dyDescent="0.35">
      <c r="A60">
        <v>53</v>
      </c>
      <c r="B60">
        <f t="shared" si="2"/>
        <v>409.69696969696969</v>
      </c>
      <c r="C60">
        <f t="shared" si="23"/>
        <v>0</v>
      </c>
      <c r="D60">
        <f t="shared" si="23"/>
        <v>0</v>
      </c>
      <c r="E60">
        <f t="shared" si="23"/>
        <v>0</v>
      </c>
      <c r="F60">
        <f t="shared" si="23"/>
        <v>0</v>
      </c>
      <c r="G60">
        <f t="shared" si="23"/>
        <v>0</v>
      </c>
      <c r="H60">
        <f t="shared" si="23"/>
        <v>0</v>
      </c>
      <c r="I60">
        <f t="shared" si="23"/>
        <v>0</v>
      </c>
      <c r="J60">
        <f t="shared" si="23"/>
        <v>100</v>
      </c>
      <c r="K60">
        <f t="shared" si="23"/>
        <v>0</v>
      </c>
      <c r="L60">
        <f t="shared" si="23"/>
        <v>76.36363636363636</v>
      </c>
      <c r="M60">
        <f t="shared" si="1"/>
        <v>0</v>
      </c>
      <c r="N60">
        <f t="shared" si="23"/>
        <v>0</v>
      </c>
      <c r="O60">
        <f t="shared" si="23"/>
        <v>33.333333333333329</v>
      </c>
      <c r="P60">
        <f t="shared" si="23"/>
        <v>0</v>
      </c>
      <c r="Q60">
        <f t="shared" si="23"/>
        <v>200</v>
      </c>
      <c r="R60">
        <f t="shared" si="5"/>
        <v>24534.035430456486</v>
      </c>
      <c r="S60">
        <f t="shared" si="3"/>
        <v>2993.9805357255609</v>
      </c>
      <c r="T60">
        <f t="shared" si="4"/>
        <v>24364</v>
      </c>
      <c r="U60">
        <f t="shared" si="6"/>
        <v>7</v>
      </c>
      <c r="V60">
        <f t="shared" si="7"/>
        <v>21</v>
      </c>
      <c r="W60">
        <f t="shared" si="8"/>
        <v>1691</v>
      </c>
      <c r="X60">
        <f t="shared" si="9"/>
        <v>67</v>
      </c>
      <c r="Y60">
        <f t="shared" si="10"/>
        <v>857</v>
      </c>
      <c r="Z60">
        <f t="shared" si="11"/>
        <v>36</v>
      </c>
      <c r="AA60">
        <f t="shared" si="12"/>
        <v>106</v>
      </c>
      <c r="AB60">
        <f t="shared" si="13"/>
        <v>4129</v>
      </c>
      <c r="AC60">
        <f t="shared" si="14"/>
        <v>203</v>
      </c>
      <c r="AD60">
        <f t="shared" si="15"/>
        <v>5081</v>
      </c>
      <c r="AE60">
        <f t="shared" si="16"/>
        <v>521</v>
      </c>
      <c r="AF60">
        <f t="shared" si="17"/>
        <v>123</v>
      </c>
      <c r="AG60">
        <f t="shared" si="18"/>
        <v>3120</v>
      </c>
      <c r="AH60">
        <f t="shared" si="19"/>
        <v>1420</v>
      </c>
      <c r="AI60">
        <f t="shared" si="20"/>
        <v>6982</v>
      </c>
    </row>
    <row r="61" spans="1:35" x14ac:dyDescent="0.35">
      <c r="A61">
        <v>54</v>
      </c>
      <c r="B61">
        <f t="shared" si="2"/>
        <v>382.12121212121212</v>
      </c>
      <c r="C61">
        <f t="shared" si="23"/>
        <v>0</v>
      </c>
      <c r="D61">
        <f t="shared" si="23"/>
        <v>0</v>
      </c>
      <c r="E61">
        <f t="shared" si="23"/>
        <v>0</v>
      </c>
      <c r="F61">
        <f t="shared" si="23"/>
        <v>0</v>
      </c>
      <c r="G61">
        <f t="shared" si="23"/>
        <v>0</v>
      </c>
      <c r="H61">
        <f t="shared" si="23"/>
        <v>0</v>
      </c>
      <c r="I61">
        <f t="shared" si="23"/>
        <v>0</v>
      </c>
      <c r="J61">
        <f t="shared" si="23"/>
        <v>100</v>
      </c>
      <c r="K61">
        <f t="shared" si="23"/>
        <v>0</v>
      </c>
      <c r="L61">
        <f t="shared" si="23"/>
        <v>65.454545454545453</v>
      </c>
      <c r="M61">
        <f t="shared" si="1"/>
        <v>0</v>
      </c>
      <c r="N61">
        <f t="shared" si="23"/>
        <v>0</v>
      </c>
      <c r="O61">
        <f t="shared" si="23"/>
        <v>16.666666666666664</v>
      </c>
      <c r="P61">
        <f t="shared" si="23"/>
        <v>0</v>
      </c>
      <c r="Q61">
        <f t="shared" si="23"/>
        <v>200</v>
      </c>
      <c r="R61">
        <f t="shared" si="5"/>
        <v>27943.66544366219</v>
      </c>
      <c r="S61">
        <f t="shared" si="3"/>
        <v>3409.630013205704</v>
      </c>
      <c r="T61">
        <f t="shared" si="4"/>
        <v>27772</v>
      </c>
      <c r="U61">
        <f t="shared" si="6"/>
        <v>7</v>
      </c>
      <c r="V61">
        <f t="shared" si="7"/>
        <v>21</v>
      </c>
      <c r="W61">
        <f t="shared" si="8"/>
        <v>1691</v>
      </c>
      <c r="X61">
        <f t="shared" si="9"/>
        <v>67</v>
      </c>
      <c r="Y61">
        <f t="shared" si="10"/>
        <v>857</v>
      </c>
      <c r="Z61">
        <f t="shared" si="11"/>
        <v>36</v>
      </c>
      <c r="AA61">
        <f t="shared" si="12"/>
        <v>106</v>
      </c>
      <c r="AB61">
        <f t="shared" si="13"/>
        <v>5021</v>
      </c>
      <c r="AC61">
        <f t="shared" si="14"/>
        <v>203</v>
      </c>
      <c r="AD61">
        <f t="shared" si="15"/>
        <v>5665</v>
      </c>
      <c r="AE61">
        <f t="shared" si="16"/>
        <v>521</v>
      </c>
      <c r="AF61">
        <f t="shared" si="17"/>
        <v>123</v>
      </c>
      <c r="AG61">
        <f t="shared" si="18"/>
        <v>3268</v>
      </c>
      <c r="AH61">
        <f t="shared" si="19"/>
        <v>1420</v>
      </c>
      <c r="AI61">
        <f t="shared" si="20"/>
        <v>8766</v>
      </c>
    </row>
    <row r="62" spans="1:35" x14ac:dyDescent="0.35">
      <c r="A62">
        <v>55</v>
      </c>
      <c r="B62">
        <f t="shared" si="2"/>
        <v>337.87878787878788</v>
      </c>
      <c r="C62">
        <f t="shared" si="23"/>
        <v>0</v>
      </c>
      <c r="D62">
        <f t="shared" si="23"/>
        <v>0</v>
      </c>
      <c r="E62">
        <f t="shared" si="23"/>
        <v>0</v>
      </c>
      <c r="F62">
        <f t="shared" si="23"/>
        <v>0</v>
      </c>
      <c r="G62">
        <f t="shared" si="23"/>
        <v>0</v>
      </c>
      <c r="H62">
        <f t="shared" si="23"/>
        <v>0</v>
      </c>
      <c r="I62">
        <f t="shared" si="23"/>
        <v>0</v>
      </c>
      <c r="J62">
        <f t="shared" si="23"/>
        <v>83.333333333333343</v>
      </c>
      <c r="K62">
        <f t="shared" si="23"/>
        <v>0</v>
      </c>
      <c r="L62">
        <f t="shared" si="23"/>
        <v>54.545454545454547</v>
      </c>
      <c r="M62">
        <f t="shared" si="1"/>
        <v>0</v>
      </c>
      <c r="N62">
        <f t="shared" si="23"/>
        <v>0</v>
      </c>
      <c r="O62">
        <f t="shared" si="23"/>
        <v>0</v>
      </c>
      <c r="P62">
        <f t="shared" si="23"/>
        <v>0</v>
      </c>
      <c r="Q62">
        <f t="shared" si="23"/>
        <v>200</v>
      </c>
      <c r="R62">
        <f t="shared" si="5"/>
        <v>31826.64887933635</v>
      </c>
      <c r="S62">
        <f t="shared" si="3"/>
        <v>3882.9834356741594</v>
      </c>
      <c r="T62">
        <f t="shared" si="4"/>
        <v>31653</v>
      </c>
      <c r="U62">
        <f t="shared" si="6"/>
        <v>7</v>
      </c>
      <c r="V62">
        <f t="shared" si="7"/>
        <v>21</v>
      </c>
      <c r="W62">
        <f t="shared" si="8"/>
        <v>1691</v>
      </c>
      <c r="X62">
        <f t="shared" si="9"/>
        <v>67</v>
      </c>
      <c r="Y62">
        <f t="shared" si="10"/>
        <v>857</v>
      </c>
      <c r="Z62">
        <f t="shared" si="11"/>
        <v>36</v>
      </c>
      <c r="AA62">
        <f t="shared" si="12"/>
        <v>106</v>
      </c>
      <c r="AB62">
        <f t="shared" si="13"/>
        <v>5978</v>
      </c>
      <c r="AC62">
        <f t="shared" si="14"/>
        <v>203</v>
      </c>
      <c r="AD62">
        <f t="shared" si="15"/>
        <v>6291</v>
      </c>
      <c r="AE62">
        <f t="shared" si="16"/>
        <v>521</v>
      </c>
      <c r="AF62">
        <f t="shared" si="17"/>
        <v>123</v>
      </c>
      <c r="AG62">
        <f t="shared" si="18"/>
        <v>3268</v>
      </c>
      <c r="AH62">
        <f t="shared" si="19"/>
        <v>1420</v>
      </c>
      <c r="AI62">
        <f t="shared" si="20"/>
        <v>11064</v>
      </c>
    </row>
    <row r="63" spans="1:35" x14ac:dyDescent="0.35">
      <c r="A63">
        <v>56</v>
      </c>
      <c r="B63">
        <f t="shared" si="2"/>
        <v>310.30303030303031</v>
      </c>
      <c r="C63">
        <f t="shared" si="23"/>
        <v>0</v>
      </c>
      <c r="D63">
        <f t="shared" si="23"/>
        <v>0</v>
      </c>
      <c r="E63">
        <f t="shared" si="23"/>
        <v>0</v>
      </c>
      <c r="F63">
        <f t="shared" si="23"/>
        <v>0</v>
      </c>
      <c r="G63">
        <f t="shared" si="23"/>
        <v>0</v>
      </c>
      <c r="H63">
        <f t="shared" si="23"/>
        <v>0</v>
      </c>
      <c r="I63">
        <f t="shared" si="23"/>
        <v>0</v>
      </c>
      <c r="J63">
        <f t="shared" si="23"/>
        <v>66.666666666666657</v>
      </c>
      <c r="K63">
        <f t="shared" si="23"/>
        <v>0</v>
      </c>
      <c r="L63">
        <f t="shared" si="23"/>
        <v>43.63636363636364</v>
      </c>
      <c r="M63">
        <f t="shared" si="1"/>
        <v>0</v>
      </c>
      <c r="N63">
        <f t="shared" si="23"/>
        <v>0</v>
      </c>
      <c r="O63">
        <f t="shared" si="23"/>
        <v>0</v>
      </c>
      <c r="P63">
        <f t="shared" si="23"/>
        <v>0</v>
      </c>
      <c r="Q63">
        <f t="shared" si="23"/>
        <v>200</v>
      </c>
      <c r="R63">
        <f t="shared" si="5"/>
        <v>36248.700627861435</v>
      </c>
      <c r="S63">
        <f t="shared" si="3"/>
        <v>4422.0517485250857</v>
      </c>
      <c r="T63">
        <f t="shared" si="4"/>
        <v>36074</v>
      </c>
      <c r="U63">
        <f t="shared" si="6"/>
        <v>7</v>
      </c>
      <c r="V63">
        <f t="shared" si="7"/>
        <v>21</v>
      </c>
      <c r="W63">
        <f t="shared" si="8"/>
        <v>1691</v>
      </c>
      <c r="X63">
        <f t="shared" si="9"/>
        <v>67</v>
      </c>
      <c r="Y63">
        <f t="shared" si="10"/>
        <v>857</v>
      </c>
      <c r="Z63">
        <f t="shared" si="11"/>
        <v>36</v>
      </c>
      <c r="AA63">
        <f t="shared" si="12"/>
        <v>106</v>
      </c>
      <c r="AB63">
        <f t="shared" si="13"/>
        <v>6928</v>
      </c>
      <c r="AC63">
        <f t="shared" si="14"/>
        <v>203</v>
      </c>
      <c r="AD63">
        <f t="shared" si="15"/>
        <v>6912</v>
      </c>
      <c r="AE63">
        <f t="shared" si="16"/>
        <v>521</v>
      </c>
      <c r="AF63">
        <f t="shared" si="17"/>
        <v>123</v>
      </c>
      <c r="AG63">
        <f t="shared" si="18"/>
        <v>3268</v>
      </c>
      <c r="AH63">
        <f t="shared" si="19"/>
        <v>1420</v>
      </c>
      <c r="AI63">
        <f t="shared" si="20"/>
        <v>13914</v>
      </c>
    </row>
    <row r="64" spans="1:35" x14ac:dyDescent="0.35">
      <c r="A64">
        <v>57</v>
      </c>
      <c r="B64">
        <f t="shared" si="2"/>
        <v>282.72727272727275</v>
      </c>
      <c r="C64">
        <f t="shared" si="23"/>
        <v>0</v>
      </c>
      <c r="D64">
        <f t="shared" si="23"/>
        <v>0</v>
      </c>
      <c r="E64">
        <f t="shared" si="23"/>
        <v>0</v>
      </c>
      <c r="F64">
        <f t="shared" si="23"/>
        <v>0</v>
      </c>
      <c r="G64">
        <f t="shared" si="23"/>
        <v>0</v>
      </c>
      <c r="H64">
        <f t="shared" si="23"/>
        <v>0</v>
      </c>
      <c r="I64">
        <f t="shared" si="23"/>
        <v>0</v>
      </c>
      <c r="J64">
        <f t="shared" si="23"/>
        <v>50</v>
      </c>
      <c r="K64">
        <f t="shared" si="23"/>
        <v>0</v>
      </c>
      <c r="L64">
        <f t="shared" si="23"/>
        <v>32.727272727272727</v>
      </c>
      <c r="M64">
        <f t="shared" si="1"/>
        <v>0</v>
      </c>
      <c r="N64">
        <f t="shared" si="23"/>
        <v>0</v>
      </c>
      <c r="O64">
        <f t="shared" si="23"/>
        <v>0</v>
      </c>
      <c r="P64">
        <f t="shared" si="23"/>
        <v>0</v>
      </c>
      <c r="Q64">
        <f t="shared" si="23"/>
        <v>200</v>
      </c>
      <c r="R64">
        <f t="shared" si="5"/>
        <v>41284.65867161208</v>
      </c>
      <c r="S64">
        <f t="shared" si="3"/>
        <v>5035.9580437506447</v>
      </c>
      <c r="T64">
        <f t="shared" si="4"/>
        <v>41108</v>
      </c>
      <c r="U64">
        <f t="shared" si="6"/>
        <v>7</v>
      </c>
      <c r="V64">
        <f t="shared" si="7"/>
        <v>21</v>
      </c>
      <c r="W64">
        <f t="shared" si="8"/>
        <v>1691</v>
      </c>
      <c r="X64">
        <f t="shared" si="9"/>
        <v>67</v>
      </c>
      <c r="Y64">
        <f t="shared" si="10"/>
        <v>857</v>
      </c>
      <c r="Z64">
        <f t="shared" si="11"/>
        <v>36</v>
      </c>
      <c r="AA64">
        <f t="shared" si="12"/>
        <v>106</v>
      </c>
      <c r="AB64">
        <f t="shared" si="13"/>
        <v>7818</v>
      </c>
      <c r="AC64">
        <f t="shared" si="14"/>
        <v>203</v>
      </c>
      <c r="AD64">
        <f t="shared" si="15"/>
        <v>7494</v>
      </c>
      <c r="AE64">
        <f t="shared" si="16"/>
        <v>521</v>
      </c>
      <c r="AF64">
        <f t="shared" si="17"/>
        <v>123</v>
      </c>
      <c r="AG64">
        <f t="shared" si="18"/>
        <v>3268</v>
      </c>
      <c r="AH64">
        <f t="shared" si="19"/>
        <v>1420</v>
      </c>
      <c r="AI64">
        <f t="shared" si="20"/>
        <v>17476</v>
      </c>
    </row>
    <row r="65" spans="1:35" x14ac:dyDescent="0.35">
      <c r="A65">
        <v>58</v>
      </c>
      <c r="B65">
        <f t="shared" si="2"/>
        <v>255.15151515151516</v>
      </c>
      <c r="C65">
        <f t="shared" si="23"/>
        <v>0</v>
      </c>
      <c r="D65">
        <f t="shared" si="23"/>
        <v>0</v>
      </c>
      <c r="E65">
        <f t="shared" si="23"/>
        <v>0</v>
      </c>
      <c r="F65">
        <f t="shared" si="23"/>
        <v>0</v>
      </c>
      <c r="G65">
        <f t="shared" si="23"/>
        <v>0</v>
      </c>
      <c r="H65">
        <f t="shared" si="23"/>
        <v>0</v>
      </c>
      <c r="I65">
        <f t="shared" si="23"/>
        <v>0</v>
      </c>
      <c r="J65">
        <f t="shared" si="23"/>
        <v>33.333333333333329</v>
      </c>
      <c r="K65">
        <f t="shared" si="23"/>
        <v>0</v>
      </c>
      <c r="L65">
        <f t="shared" si="23"/>
        <v>21.81818181818182</v>
      </c>
      <c r="M65">
        <f t="shared" si="1"/>
        <v>0</v>
      </c>
      <c r="N65">
        <f t="shared" si="23"/>
        <v>0</v>
      </c>
      <c r="O65">
        <f t="shared" si="23"/>
        <v>0</v>
      </c>
      <c r="P65">
        <f t="shared" si="23"/>
        <v>0</v>
      </c>
      <c r="Q65">
        <f t="shared" si="23"/>
        <v>200</v>
      </c>
      <c r="R65">
        <f t="shared" si="5"/>
        <v>47019.750629067254</v>
      </c>
      <c r="S65">
        <f t="shared" si="3"/>
        <v>5735.0919574551735</v>
      </c>
      <c r="T65">
        <f t="shared" si="4"/>
        <v>46842</v>
      </c>
      <c r="U65">
        <f t="shared" si="6"/>
        <v>7</v>
      </c>
      <c r="V65">
        <f t="shared" si="7"/>
        <v>21</v>
      </c>
      <c r="W65">
        <f t="shared" si="8"/>
        <v>1691</v>
      </c>
      <c r="X65">
        <f t="shared" si="9"/>
        <v>67</v>
      </c>
      <c r="Y65">
        <f t="shared" si="10"/>
        <v>857</v>
      </c>
      <c r="Z65">
        <f t="shared" si="11"/>
        <v>36</v>
      </c>
      <c r="AA65">
        <f t="shared" si="12"/>
        <v>106</v>
      </c>
      <c r="AB65">
        <f t="shared" si="13"/>
        <v>8567</v>
      </c>
      <c r="AC65">
        <f t="shared" si="14"/>
        <v>203</v>
      </c>
      <c r="AD65">
        <f t="shared" si="15"/>
        <v>7984</v>
      </c>
      <c r="AE65">
        <f t="shared" si="16"/>
        <v>521</v>
      </c>
      <c r="AF65">
        <f t="shared" si="17"/>
        <v>123</v>
      </c>
      <c r="AG65">
        <f t="shared" si="18"/>
        <v>3268</v>
      </c>
      <c r="AH65">
        <f t="shared" si="19"/>
        <v>1420</v>
      </c>
      <c r="AI65">
        <f t="shared" si="20"/>
        <v>21971</v>
      </c>
    </row>
    <row r="66" spans="1:35" x14ac:dyDescent="0.35">
      <c r="A66">
        <v>59</v>
      </c>
      <c r="B66">
        <f t="shared" si="2"/>
        <v>227.57575757575756</v>
      </c>
      <c r="C66">
        <f t="shared" si="23"/>
        <v>0</v>
      </c>
      <c r="D66">
        <f t="shared" si="23"/>
        <v>0</v>
      </c>
      <c r="E66">
        <f t="shared" si="23"/>
        <v>0</v>
      </c>
      <c r="F66">
        <f t="shared" si="23"/>
        <v>0</v>
      </c>
      <c r="G66">
        <f t="shared" si="23"/>
        <v>0</v>
      </c>
      <c r="H66">
        <f t="shared" si="23"/>
        <v>0</v>
      </c>
      <c r="I66">
        <f t="shared" si="23"/>
        <v>0</v>
      </c>
      <c r="J66">
        <f t="shared" si="23"/>
        <v>16.666666666666664</v>
      </c>
      <c r="K66">
        <f t="shared" si="23"/>
        <v>0</v>
      </c>
      <c r="L66">
        <f t="shared" si="23"/>
        <v>10.90909090909091</v>
      </c>
      <c r="M66">
        <f t="shared" si="1"/>
        <v>0</v>
      </c>
      <c r="N66">
        <f t="shared" si="23"/>
        <v>0</v>
      </c>
      <c r="O66">
        <f t="shared" si="23"/>
        <v>0</v>
      </c>
      <c r="P66">
        <f t="shared" si="23"/>
        <v>0</v>
      </c>
      <c r="Q66">
        <f t="shared" si="23"/>
        <v>200</v>
      </c>
      <c r="R66">
        <f t="shared" si="5"/>
        <v>53551.036131193963</v>
      </c>
      <c r="S66">
        <f t="shared" si="3"/>
        <v>6531.2855021267096</v>
      </c>
      <c r="T66">
        <f t="shared" si="4"/>
        <v>53372</v>
      </c>
      <c r="U66">
        <f t="shared" si="6"/>
        <v>7</v>
      </c>
      <c r="V66">
        <f t="shared" si="7"/>
        <v>21</v>
      </c>
      <c r="W66">
        <f t="shared" si="8"/>
        <v>1691</v>
      </c>
      <c r="X66">
        <f t="shared" si="9"/>
        <v>67</v>
      </c>
      <c r="Y66">
        <f t="shared" si="10"/>
        <v>857</v>
      </c>
      <c r="Z66">
        <f t="shared" si="11"/>
        <v>36</v>
      </c>
      <c r="AA66">
        <f t="shared" si="12"/>
        <v>106</v>
      </c>
      <c r="AB66">
        <f t="shared" si="13"/>
        <v>9045</v>
      </c>
      <c r="AC66">
        <f t="shared" si="14"/>
        <v>203</v>
      </c>
      <c r="AD66">
        <f t="shared" si="15"/>
        <v>8297</v>
      </c>
      <c r="AE66">
        <f t="shared" si="16"/>
        <v>521</v>
      </c>
      <c r="AF66">
        <f t="shared" si="17"/>
        <v>123</v>
      </c>
      <c r="AG66">
        <f t="shared" si="18"/>
        <v>3268</v>
      </c>
      <c r="AH66">
        <f t="shared" si="19"/>
        <v>1420</v>
      </c>
      <c r="AI66">
        <f t="shared" si="20"/>
        <v>27710</v>
      </c>
    </row>
    <row r="67" spans="1:35" x14ac:dyDescent="0.35">
      <c r="A67">
        <v>60</v>
      </c>
      <c r="B67">
        <f t="shared" si="2"/>
        <v>200</v>
      </c>
      <c r="C67">
        <f t="shared" si="23"/>
        <v>0</v>
      </c>
      <c r="D67">
        <f t="shared" si="23"/>
        <v>0</v>
      </c>
      <c r="E67">
        <f t="shared" si="23"/>
        <v>0</v>
      </c>
      <c r="F67">
        <f t="shared" si="23"/>
        <v>0</v>
      </c>
      <c r="G67">
        <f t="shared" si="23"/>
        <v>0</v>
      </c>
      <c r="H67">
        <f t="shared" si="23"/>
        <v>0</v>
      </c>
      <c r="I67">
        <f t="shared" si="23"/>
        <v>0</v>
      </c>
      <c r="J67">
        <f t="shared" si="23"/>
        <v>0</v>
      </c>
      <c r="K67">
        <f t="shared" si="23"/>
        <v>0</v>
      </c>
      <c r="L67">
        <f t="shared" si="23"/>
        <v>0</v>
      </c>
      <c r="M67">
        <f t="shared" si="1"/>
        <v>0</v>
      </c>
      <c r="N67">
        <f t="shared" si="23"/>
        <v>0</v>
      </c>
      <c r="O67">
        <f t="shared" si="23"/>
        <v>0</v>
      </c>
      <c r="P67">
        <f t="shared" si="23"/>
        <v>0</v>
      </c>
      <c r="Q67">
        <f t="shared" si="23"/>
        <v>200</v>
      </c>
      <c r="R67">
        <f t="shared" si="5"/>
        <v>60989.049440612514</v>
      </c>
      <c r="S67">
        <f t="shared" si="3"/>
        <v>7438.0133094185512</v>
      </c>
      <c r="T67">
        <f t="shared" si="4"/>
        <v>60810</v>
      </c>
      <c r="U67">
        <f t="shared" si="6"/>
        <v>7</v>
      </c>
      <c r="V67">
        <f t="shared" si="7"/>
        <v>21</v>
      </c>
      <c r="W67">
        <f t="shared" si="8"/>
        <v>1691</v>
      </c>
      <c r="X67">
        <f t="shared" si="9"/>
        <v>67</v>
      </c>
      <c r="Y67">
        <f t="shared" si="10"/>
        <v>857</v>
      </c>
      <c r="Z67">
        <f t="shared" si="11"/>
        <v>36</v>
      </c>
      <c r="AA67">
        <f t="shared" si="12"/>
        <v>106</v>
      </c>
      <c r="AB67">
        <f t="shared" si="13"/>
        <v>9045</v>
      </c>
      <c r="AC67">
        <f t="shared" si="14"/>
        <v>203</v>
      </c>
      <c r="AD67">
        <f t="shared" si="15"/>
        <v>8297</v>
      </c>
      <c r="AE67">
        <f t="shared" si="16"/>
        <v>521</v>
      </c>
      <c r="AF67">
        <f t="shared" si="17"/>
        <v>123</v>
      </c>
      <c r="AG67">
        <f t="shared" si="18"/>
        <v>3268</v>
      </c>
      <c r="AH67">
        <f t="shared" si="19"/>
        <v>1420</v>
      </c>
      <c r="AI67">
        <f t="shared" si="20"/>
        <v>35148</v>
      </c>
    </row>
    <row r="68" spans="1:35" x14ac:dyDescent="0.35">
      <c r="A68">
        <v>61</v>
      </c>
      <c r="B68">
        <f t="shared" si="2"/>
        <v>200</v>
      </c>
      <c r="C68">
        <f t="shared" si="23"/>
        <v>0</v>
      </c>
      <c r="D68">
        <f t="shared" si="23"/>
        <v>0</v>
      </c>
      <c r="E68">
        <f t="shared" si="23"/>
        <v>0</v>
      </c>
      <c r="F68">
        <f t="shared" si="23"/>
        <v>0</v>
      </c>
      <c r="G68">
        <f t="shared" si="23"/>
        <v>0</v>
      </c>
      <c r="H68">
        <f t="shared" si="23"/>
        <v>0</v>
      </c>
      <c r="I68">
        <f t="shared" si="23"/>
        <v>0</v>
      </c>
      <c r="J68">
        <f t="shared" si="23"/>
        <v>0</v>
      </c>
      <c r="K68">
        <f t="shared" si="23"/>
        <v>0</v>
      </c>
      <c r="L68">
        <f t="shared" si="23"/>
        <v>0</v>
      </c>
      <c r="M68">
        <f t="shared" si="1"/>
        <v>0</v>
      </c>
      <c r="N68">
        <f t="shared" si="23"/>
        <v>0</v>
      </c>
      <c r="O68">
        <f t="shared" si="23"/>
        <v>0</v>
      </c>
      <c r="P68">
        <f t="shared" si="23"/>
        <v>0</v>
      </c>
      <c r="Q68">
        <f t="shared" si="23"/>
        <v>200</v>
      </c>
      <c r="R68">
        <f t="shared" si="5"/>
        <v>69459.670112924621</v>
      </c>
      <c r="S68">
        <f t="shared" si="3"/>
        <v>8470.6206723121068</v>
      </c>
      <c r="T68">
        <f t="shared" si="4"/>
        <v>69280</v>
      </c>
      <c r="U68">
        <f t="shared" si="6"/>
        <v>7</v>
      </c>
      <c r="V68">
        <f t="shared" si="7"/>
        <v>21</v>
      </c>
      <c r="W68">
        <f t="shared" si="8"/>
        <v>1691</v>
      </c>
      <c r="X68">
        <f t="shared" si="9"/>
        <v>67</v>
      </c>
      <c r="Y68">
        <f t="shared" si="10"/>
        <v>857</v>
      </c>
      <c r="Z68">
        <f t="shared" si="11"/>
        <v>36</v>
      </c>
      <c r="AA68">
        <f t="shared" si="12"/>
        <v>106</v>
      </c>
      <c r="AB68">
        <f t="shared" si="13"/>
        <v>9045</v>
      </c>
      <c r="AC68">
        <f t="shared" si="14"/>
        <v>203</v>
      </c>
      <c r="AD68">
        <f t="shared" si="15"/>
        <v>8297</v>
      </c>
      <c r="AE68">
        <f t="shared" si="16"/>
        <v>521</v>
      </c>
      <c r="AF68">
        <f t="shared" si="17"/>
        <v>123</v>
      </c>
      <c r="AG68">
        <f t="shared" si="18"/>
        <v>3268</v>
      </c>
      <c r="AH68">
        <f t="shared" si="19"/>
        <v>1420</v>
      </c>
      <c r="AI68">
        <f t="shared" si="20"/>
        <v>43618</v>
      </c>
    </row>
    <row r="69" spans="1:35" x14ac:dyDescent="0.35">
      <c r="A69">
        <v>62</v>
      </c>
      <c r="B69">
        <f t="shared" si="2"/>
        <v>200</v>
      </c>
      <c r="C69">
        <f t="shared" si="23"/>
        <v>0</v>
      </c>
      <c r="D69">
        <f t="shared" si="23"/>
        <v>0</v>
      </c>
      <c r="E69">
        <f t="shared" si="23"/>
        <v>0</v>
      </c>
      <c r="F69">
        <f t="shared" si="23"/>
        <v>0</v>
      </c>
      <c r="G69">
        <f t="shared" si="23"/>
        <v>0</v>
      </c>
      <c r="H69">
        <f t="shared" si="23"/>
        <v>0</v>
      </c>
      <c r="I69">
        <f t="shared" si="23"/>
        <v>0</v>
      </c>
      <c r="J69">
        <f t="shared" si="23"/>
        <v>0</v>
      </c>
      <c r="K69">
        <f t="shared" si="23"/>
        <v>0</v>
      </c>
      <c r="L69">
        <f t="shared" si="23"/>
        <v>0</v>
      </c>
      <c r="M69">
        <f t="shared" si="1"/>
        <v>0</v>
      </c>
      <c r="N69">
        <f t="shared" si="23"/>
        <v>0</v>
      </c>
      <c r="O69">
        <f t="shared" si="23"/>
        <v>0</v>
      </c>
      <c r="P69">
        <f t="shared" si="23"/>
        <v>0</v>
      </c>
      <c r="Q69">
        <f t="shared" si="23"/>
        <v>200</v>
      </c>
      <c r="R69">
        <f t="shared" si="5"/>
        <v>79106.253358929927</v>
      </c>
      <c r="S69">
        <f t="shared" si="3"/>
        <v>9646.5832460053061</v>
      </c>
      <c r="T69">
        <f t="shared" si="4"/>
        <v>78926</v>
      </c>
      <c r="U69">
        <f t="shared" si="6"/>
        <v>7</v>
      </c>
      <c r="V69">
        <f t="shared" si="7"/>
        <v>21</v>
      </c>
      <c r="W69">
        <f t="shared" si="8"/>
        <v>1691</v>
      </c>
      <c r="X69">
        <f t="shared" si="9"/>
        <v>67</v>
      </c>
      <c r="Y69">
        <f t="shared" si="10"/>
        <v>857</v>
      </c>
      <c r="Z69">
        <f t="shared" si="11"/>
        <v>36</v>
      </c>
      <c r="AA69">
        <f t="shared" si="12"/>
        <v>106</v>
      </c>
      <c r="AB69">
        <f t="shared" si="13"/>
        <v>9045</v>
      </c>
      <c r="AC69">
        <f t="shared" si="14"/>
        <v>203</v>
      </c>
      <c r="AD69">
        <f t="shared" si="15"/>
        <v>8297</v>
      </c>
      <c r="AE69">
        <f t="shared" si="16"/>
        <v>521</v>
      </c>
      <c r="AF69">
        <f t="shared" si="17"/>
        <v>123</v>
      </c>
      <c r="AG69">
        <f t="shared" si="18"/>
        <v>3268</v>
      </c>
      <c r="AH69">
        <f t="shared" si="19"/>
        <v>1420</v>
      </c>
      <c r="AI69">
        <f t="shared" si="20"/>
        <v>53264</v>
      </c>
    </row>
    <row r="70" spans="1:35" x14ac:dyDescent="0.35">
      <c r="A70">
        <v>63</v>
      </c>
      <c r="B70">
        <f t="shared" si="2"/>
        <v>200</v>
      </c>
      <c r="C70">
        <f t="shared" si="23"/>
        <v>0</v>
      </c>
      <c r="D70">
        <f t="shared" si="23"/>
        <v>0</v>
      </c>
      <c r="E70">
        <f t="shared" si="23"/>
        <v>0</v>
      </c>
      <c r="F70">
        <f t="shared" si="23"/>
        <v>0</v>
      </c>
      <c r="G70">
        <f t="shared" si="23"/>
        <v>0</v>
      </c>
      <c r="H70">
        <f t="shared" si="23"/>
        <v>0</v>
      </c>
      <c r="I70">
        <f t="shared" si="23"/>
        <v>0</v>
      </c>
      <c r="J70">
        <f t="shared" si="23"/>
        <v>0</v>
      </c>
      <c r="K70">
        <f t="shared" si="23"/>
        <v>0</v>
      </c>
      <c r="L70">
        <f t="shared" si="23"/>
        <v>0</v>
      </c>
      <c r="M70">
        <f t="shared" si="1"/>
        <v>0</v>
      </c>
      <c r="N70">
        <f t="shared" si="23"/>
        <v>0</v>
      </c>
      <c r="O70">
        <f t="shared" si="23"/>
        <v>0</v>
      </c>
      <c r="P70">
        <f t="shared" si="23"/>
        <v>0</v>
      </c>
      <c r="Q70">
        <f t="shared" si="23"/>
        <v>200</v>
      </c>
      <c r="R70">
        <f t="shared" si="5"/>
        <v>90092.056161584464</v>
      </c>
      <c r="S70">
        <f t="shared" si="3"/>
        <v>10985.802802654536</v>
      </c>
      <c r="T70">
        <f t="shared" si="4"/>
        <v>89911</v>
      </c>
      <c r="U70">
        <f t="shared" si="6"/>
        <v>7</v>
      </c>
      <c r="V70">
        <f t="shared" si="7"/>
        <v>21</v>
      </c>
      <c r="W70">
        <f t="shared" si="8"/>
        <v>1691</v>
      </c>
      <c r="X70">
        <f t="shared" si="9"/>
        <v>67</v>
      </c>
      <c r="Y70">
        <f t="shared" si="10"/>
        <v>857</v>
      </c>
      <c r="Z70">
        <f t="shared" si="11"/>
        <v>36</v>
      </c>
      <c r="AA70">
        <f t="shared" si="12"/>
        <v>106</v>
      </c>
      <c r="AB70">
        <f t="shared" si="13"/>
        <v>9045</v>
      </c>
      <c r="AC70">
        <f t="shared" si="14"/>
        <v>203</v>
      </c>
      <c r="AD70">
        <f t="shared" si="15"/>
        <v>8297</v>
      </c>
      <c r="AE70">
        <f t="shared" si="16"/>
        <v>521</v>
      </c>
      <c r="AF70">
        <f t="shared" si="17"/>
        <v>123</v>
      </c>
      <c r="AG70">
        <f t="shared" si="18"/>
        <v>3268</v>
      </c>
      <c r="AH70">
        <f t="shared" si="19"/>
        <v>1420</v>
      </c>
      <c r="AI70">
        <f t="shared" si="20"/>
        <v>64249</v>
      </c>
    </row>
    <row r="71" spans="1:35" x14ac:dyDescent="0.35">
      <c r="A71">
        <v>64</v>
      </c>
      <c r="B71">
        <f t="shared" si="2"/>
        <v>200</v>
      </c>
      <c r="C71">
        <f t="shared" si="23"/>
        <v>0</v>
      </c>
      <c r="D71">
        <f t="shared" si="23"/>
        <v>0</v>
      </c>
      <c r="E71">
        <f t="shared" si="23"/>
        <v>0</v>
      </c>
      <c r="F71">
        <f t="shared" si="23"/>
        <v>0</v>
      </c>
      <c r="G71">
        <f t="shared" si="23"/>
        <v>0</v>
      </c>
      <c r="H71">
        <f t="shared" si="23"/>
        <v>0</v>
      </c>
      <c r="I71">
        <f t="shared" si="23"/>
        <v>0</v>
      </c>
      <c r="J71">
        <f t="shared" si="23"/>
        <v>0</v>
      </c>
      <c r="K71">
        <f t="shared" si="23"/>
        <v>0</v>
      </c>
      <c r="L71">
        <f t="shared" si="23"/>
        <v>0</v>
      </c>
      <c r="M71">
        <f t="shared" si="1"/>
        <v>0</v>
      </c>
      <c r="N71">
        <f t="shared" si="23"/>
        <v>0</v>
      </c>
      <c r="O71">
        <f t="shared" si="23"/>
        <v>0</v>
      </c>
      <c r="P71">
        <f t="shared" si="23"/>
        <v>0</v>
      </c>
      <c r="Q71">
        <f t="shared" si="23"/>
        <v>200</v>
      </c>
      <c r="R71">
        <f t="shared" si="5"/>
        <v>102603.00020685479</v>
      </c>
      <c r="S71">
        <f t="shared" si="3"/>
        <v>12510.944045270327</v>
      </c>
      <c r="T71">
        <f t="shared" si="4"/>
        <v>102421</v>
      </c>
      <c r="U71">
        <f t="shared" si="6"/>
        <v>7</v>
      </c>
      <c r="V71">
        <f t="shared" si="7"/>
        <v>21</v>
      </c>
      <c r="W71">
        <f t="shared" si="8"/>
        <v>1691</v>
      </c>
      <c r="X71">
        <f t="shared" si="9"/>
        <v>67</v>
      </c>
      <c r="Y71">
        <f t="shared" si="10"/>
        <v>857</v>
      </c>
      <c r="Z71">
        <f t="shared" si="11"/>
        <v>36</v>
      </c>
      <c r="AA71">
        <f t="shared" si="12"/>
        <v>106</v>
      </c>
      <c r="AB71">
        <f t="shared" si="13"/>
        <v>9045</v>
      </c>
      <c r="AC71">
        <f t="shared" si="14"/>
        <v>203</v>
      </c>
      <c r="AD71">
        <f t="shared" si="15"/>
        <v>8297</v>
      </c>
      <c r="AE71">
        <f t="shared" si="16"/>
        <v>521</v>
      </c>
      <c r="AF71">
        <f t="shared" si="17"/>
        <v>123</v>
      </c>
      <c r="AG71">
        <f t="shared" si="18"/>
        <v>3268</v>
      </c>
      <c r="AH71">
        <f t="shared" si="19"/>
        <v>1420</v>
      </c>
      <c r="AI71">
        <f t="shared" si="20"/>
        <v>76759</v>
      </c>
    </row>
    <row r="72" spans="1:35" x14ac:dyDescent="0.35">
      <c r="A72">
        <v>65</v>
      </c>
      <c r="B72">
        <f t="shared" si="2"/>
        <v>200</v>
      </c>
      <c r="C72">
        <f t="shared" si="23"/>
        <v>0</v>
      </c>
      <c r="D72">
        <f t="shared" si="23"/>
        <v>0</v>
      </c>
      <c r="E72">
        <f t="shared" si="23"/>
        <v>0</v>
      </c>
      <c r="F72">
        <f t="shared" si="23"/>
        <v>0</v>
      </c>
      <c r="G72">
        <f t="shared" si="23"/>
        <v>0</v>
      </c>
      <c r="H72">
        <f t="shared" si="23"/>
        <v>0</v>
      </c>
      <c r="I72">
        <f t="shared" si="23"/>
        <v>0</v>
      </c>
      <c r="J72">
        <f t="shared" si="23"/>
        <v>0</v>
      </c>
      <c r="K72">
        <f t="shared" si="23"/>
        <v>0</v>
      </c>
      <c r="L72">
        <f t="shared" si="23"/>
        <v>0</v>
      </c>
      <c r="M72">
        <f t="shared" ref="M72:M106" si="24">IF(OR($A72&lt;M$1,$A72&gt;M$5),0,IF(AND($A72&gt;=M$1,$A72&lt;M$2),($A72+1-M$1)/(M$2-M$1)*M$3,IF(AND($A72&gt;=M$4,$A72&lt;=M$5),(M$5-$A72)/(M$5-M$4+1)*M$3,M$3)))</f>
        <v>0</v>
      </c>
      <c r="N72">
        <f t="shared" si="23"/>
        <v>0</v>
      </c>
      <c r="O72">
        <f t="shared" si="23"/>
        <v>0</v>
      </c>
      <c r="P72">
        <f t="shared" si="23"/>
        <v>0</v>
      </c>
      <c r="Q72">
        <f t="shared" si="23"/>
        <v>200</v>
      </c>
      <c r="R72">
        <f t="shared" si="5"/>
        <v>116850.8183877948</v>
      </c>
      <c r="S72">
        <f t="shared" si="3"/>
        <v>14247.818180940012</v>
      </c>
      <c r="T72">
        <f t="shared" si="4"/>
        <v>116668</v>
      </c>
      <c r="U72">
        <f t="shared" si="6"/>
        <v>7</v>
      </c>
      <c r="V72">
        <f t="shared" si="7"/>
        <v>21</v>
      </c>
      <c r="W72">
        <f t="shared" si="8"/>
        <v>1691</v>
      </c>
      <c r="X72">
        <f t="shared" si="9"/>
        <v>67</v>
      </c>
      <c r="Y72">
        <f t="shared" si="10"/>
        <v>857</v>
      </c>
      <c r="Z72">
        <f t="shared" si="11"/>
        <v>36</v>
      </c>
      <c r="AA72">
        <f t="shared" si="12"/>
        <v>106</v>
      </c>
      <c r="AB72">
        <f t="shared" si="13"/>
        <v>9045</v>
      </c>
      <c r="AC72">
        <f t="shared" si="14"/>
        <v>203</v>
      </c>
      <c r="AD72">
        <f t="shared" si="15"/>
        <v>8297</v>
      </c>
      <c r="AE72">
        <f t="shared" si="16"/>
        <v>521</v>
      </c>
      <c r="AF72">
        <f t="shared" si="17"/>
        <v>123</v>
      </c>
      <c r="AG72">
        <f t="shared" si="18"/>
        <v>3268</v>
      </c>
      <c r="AH72">
        <f t="shared" si="19"/>
        <v>1420</v>
      </c>
      <c r="AI72">
        <f t="shared" si="20"/>
        <v>91006</v>
      </c>
    </row>
    <row r="73" spans="1:35" x14ac:dyDescent="0.35">
      <c r="A73">
        <v>66</v>
      </c>
      <c r="B73">
        <f t="shared" ref="B73:B106" si="25">SUM(C73:Q73)</f>
        <v>200</v>
      </c>
      <c r="C73">
        <f t="shared" si="23"/>
        <v>0</v>
      </c>
      <c r="D73">
        <f t="shared" si="23"/>
        <v>0</v>
      </c>
      <c r="E73">
        <f t="shared" si="23"/>
        <v>0</v>
      </c>
      <c r="F73">
        <f t="shared" si="23"/>
        <v>0</v>
      </c>
      <c r="G73">
        <f t="shared" si="23"/>
        <v>0</v>
      </c>
      <c r="H73">
        <f t="shared" si="23"/>
        <v>0</v>
      </c>
      <c r="I73">
        <f t="shared" si="23"/>
        <v>0</v>
      </c>
      <c r="J73">
        <f t="shared" si="23"/>
        <v>0</v>
      </c>
      <c r="K73">
        <f t="shared" si="23"/>
        <v>0</v>
      </c>
      <c r="L73">
        <f t="shared" si="23"/>
        <v>0</v>
      </c>
      <c r="M73">
        <f t="shared" si="24"/>
        <v>0</v>
      </c>
      <c r="N73">
        <f t="shared" si="23"/>
        <v>0</v>
      </c>
      <c r="O73">
        <f t="shared" si="23"/>
        <v>0</v>
      </c>
      <c r="P73">
        <f t="shared" si="23"/>
        <v>0</v>
      </c>
      <c r="Q73">
        <f t="shared" si="23"/>
        <v>200</v>
      </c>
      <c r="R73">
        <f t="shared" ref="R73:R106" si="26">25*(EXP(A73*0.13))-26</f>
        <v>133076.63813269767</v>
      </c>
      <c r="S73">
        <f t="shared" ref="S73:S106" si="27">R73-R72</f>
        <v>16225.819744902867</v>
      </c>
      <c r="T73">
        <f t="shared" ref="T73:T106" si="28">SUM(U73:AI73)</f>
        <v>132893</v>
      </c>
      <c r="U73">
        <f t="shared" si="6"/>
        <v>7</v>
      </c>
      <c r="V73">
        <f t="shared" si="7"/>
        <v>21</v>
      </c>
      <c r="W73">
        <f t="shared" si="8"/>
        <v>1691</v>
      </c>
      <c r="X73">
        <f t="shared" si="9"/>
        <v>67</v>
      </c>
      <c r="Y73">
        <f t="shared" si="10"/>
        <v>857</v>
      </c>
      <c r="Z73">
        <f t="shared" si="11"/>
        <v>36</v>
      </c>
      <c r="AA73">
        <f t="shared" si="12"/>
        <v>106</v>
      </c>
      <c r="AB73">
        <f t="shared" si="13"/>
        <v>9045</v>
      </c>
      <c r="AC73">
        <f t="shared" si="14"/>
        <v>203</v>
      </c>
      <c r="AD73">
        <f t="shared" si="15"/>
        <v>8297</v>
      </c>
      <c r="AE73">
        <f t="shared" si="16"/>
        <v>521</v>
      </c>
      <c r="AF73">
        <f t="shared" si="17"/>
        <v>123</v>
      </c>
      <c r="AG73">
        <f t="shared" si="18"/>
        <v>3268</v>
      </c>
      <c r="AH73">
        <f t="shared" si="19"/>
        <v>1420</v>
      </c>
      <c r="AI73">
        <f t="shared" si="20"/>
        <v>107231</v>
      </c>
    </row>
    <row r="74" spans="1:35" x14ac:dyDescent="0.35">
      <c r="A74">
        <v>67</v>
      </c>
      <c r="B74">
        <f t="shared" si="25"/>
        <v>200</v>
      </c>
      <c r="C74">
        <f t="shared" si="23"/>
        <v>0</v>
      </c>
      <c r="D74">
        <f t="shared" si="23"/>
        <v>0</v>
      </c>
      <c r="E74">
        <f t="shared" si="23"/>
        <v>0</v>
      </c>
      <c r="F74">
        <f t="shared" si="23"/>
        <v>0</v>
      </c>
      <c r="G74">
        <f t="shared" si="23"/>
        <v>0</v>
      </c>
      <c r="H74">
        <f t="shared" si="23"/>
        <v>0</v>
      </c>
      <c r="I74">
        <f t="shared" si="23"/>
        <v>0</v>
      </c>
      <c r="J74">
        <f t="shared" si="23"/>
        <v>0</v>
      </c>
      <c r="K74">
        <f t="shared" si="23"/>
        <v>0</v>
      </c>
      <c r="L74">
        <f t="shared" si="23"/>
        <v>0</v>
      </c>
      <c r="M74">
        <f t="shared" si="24"/>
        <v>0</v>
      </c>
      <c r="N74">
        <f t="shared" si="23"/>
        <v>0</v>
      </c>
      <c r="O74">
        <f t="shared" si="23"/>
        <v>0</v>
      </c>
      <c r="P74">
        <f t="shared" si="23"/>
        <v>0</v>
      </c>
      <c r="Q74">
        <f t="shared" si="23"/>
        <v>200</v>
      </c>
      <c r="R74">
        <f t="shared" si="26"/>
        <v>151555.06220090235</v>
      </c>
      <c r="S74">
        <f t="shared" si="27"/>
        <v>18478.42406820468</v>
      </c>
      <c r="T74">
        <f t="shared" si="28"/>
        <v>151371</v>
      </c>
      <c r="U74">
        <f t="shared" ref="U74:U106" si="29">_xlfn.FLOOR.MATH($S74*C74/$B74)+U73</f>
        <v>7</v>
      </c>
      <c r="V74">
        <f t="shared" ref="V74:V106" si="30">_xlfn.FLOOR.MATH($S74*D74/$B74)+V73</f>
        <v>21</v>
      </c>
      <c r="W74">
        <f t="shared" ref="W74:W106" si="31">_xlfn.FLOOR.MATH($S74*E74/$B74)+W73</f>
        <v>1691</v>
      </c>
      <c r="X74">
        <f t="shared" ref="X74:X106" si="32">_xlfn.FLOOR.MATH($S74*F74/$B74)+X73</f>
        <v>67</v>
      </c>
      <c r="Y74">
        <f t="shared" ref="Y74:Y106" si="33">_xlfn.FLOOR.MATH($S74*G74/$B74)+Y73</f>
        <v>857</v>
      </c>
      <c r="Z74">
        <f t="shared" ref="Z74:Z106" si="34">_xlfn.FLOOR.MATH($S74*H74/$B74)+Z73</f>
        <v>36</v>
      </c>
      <c r="AA74">
        <f t="shared" ref="AA74:AA106" si="35">_xlfn.FLOOR.MATH($S74*I74/$B74)+AA73</f>
        <v>106</v>
      </c>
      <c r="AB74">
        <f t="shared" ref="AB74:AB106" si="36">_xlfn.FLOOR.MATH($S74*J74/$B74)+AB73</f>
        <v>9045</v>
      </c>
      <c r="AC74">
        <f t="shared" ref="AC74:AC106" si="37">_xlfn.FLOOR.MATH($S74*K74/$B74)+AC73</f>
        <v>203</v>
      </c>
      <c r="AD74">
        <f t="shared" ref="AD74:AD106" si="38">_xlfn.FLOOR.MATH($S74*L74/$B74)+AD73</f>
        <v>8297</v>
      </c>
      <c r="AE74">
        <f t="shared" ref="AE74:AE106" si="39">_xlfn.FLOOR.MATH($S74*M74/$B74)+AE73</f>
        <v>521</v>
      </c>
      <c r="AF74">
        <f t="shared" ref="AF74:AF106" si="40">_xlfn.FLOOR.MATH($S74*N74/$B74)+AF73</f>
        <v>123</v>
      </c>
      <c r="AG74">
        <f t="shared" ref="AG74:AG106" si="41">_xlfn.FLOOR.MATH($S74*O74/$B74)+AG73</f>
        <v>3268</v>
      </c>
      <c r="AH74">
        <f t="shared" ref="AH74:AH106" si="42">_xlfn.FLOOR.MATH($S74*P74/$B74)+AH73</f>
        <v>1420</v>
      </c>
      <c r="AI74">
        <f t="shared" ref="AI74:AI106" si="43">_xlfn.FLOOR.MATH($S74*Q74/$B74)+AI73</f>
        <v>125709</v>
      </c>
    </row>
    <row r="75" spans="1:35" x14ac:dyDescent="0.35">
      <c r="A75">
        <v>68</v>
      </c>
      <c r="B75">
        <f t="shared" si="25"/>
        <v>200</v>
      </c>
      <c r="C75">
        <f t="shared" si="23"/>
        <v>0</v>
      </c>
      <c r="D75">
        <f t="shared" si="23"/>
        <v>0</v>
      </c>
      <c r="E75">
        <f t="shared" si="23"/>
        <v>0</v>
      </c>
      <c r="F75">
        <f t="shared" si="23"/>
        <v>0</v>
      </c>
      <c r="G75">
        <f t="shared" si="23"/>
        <v>0</v>
      </c>
      <c r="H75">
        <f t="shared" si="23"/>
        <v>0</v>
      </c>
      <c r="I75">
        <f t="shared" si="23"/>
        <v>0</v>
      </c>
      <c r="J75">
        <f t="shared" si="23"/>
        <v>0</v>
      </c>
      <c r="K75">
        <f t="shared" si="23"/>
        <v>0</v>
      </c>
      <c r="L75">
        <f t="shared" si="23"/>
        <v>0</v>
      </c>
      <c r="M75">
        <f t="shared" si="24"/>
        <v>0</v>
      </c>
      <c r="N75">
        <f t="shared" si="23"/>
        <v>0</v>
      </c>
      <c r="O75">
        <f t="shared" si="23"/>
        <v>0</v>
      </c>
      <c r="P75">
        <f t="shared" si="23"/>
        <v>0</v>
      </c>
      <c r="Q75">
        <f t="shared" si="23"/>
        <v>200</v>
      </c>
      <c r="R75">
        <f t="shared" si="26"/>
        <v>172598.81600888242</v>
      </c>
      <c r="S75">
        <f t="shared" si="27"/>
        <v>21043.753807980072</v>
      </c>
      <c r="T75">
        <f t="shared" si="28"/>
        <v>172414</v>
      </c>
      <c r="U75">
        <f t="shared" si="29"/>
        <v>7</v>
      </c>
      <c r="V75">
        <f t="shared" si="30"/>
        <v>21</v>
      </c>
      <c r="W75">
        <f t="shared" si="31"/>
        <v>1691</v>
      </c>
      <c r="X75">
        <f t="shared" si="32"/>
        <v>67</v>
      </c>
      <c r="Y75">
        <f t="shared" si="33"/>
        <v>857</v>
      </c>
      <c r="Z75">
        <f t="shared" si="34"/>
        <v>36</v>
      </c>
      <c r="AA75">
        <f t="shared" si="35"/>
        <v>106</v>
      </c>
      <c r="AB75">
        <f t="shared" si="36"/>
        <v>9045</v>
      </c>
      <c r="AC75">
        <f t="shared" si="37"/>
        <v>203</v>
      </c>
      <c r="AD75">
        <f t="shared" si="38"/>
        <v>8297</v>
      </c>
      <c r="AE75">
        <f t="shared" si="39"/>
        <v>521</v>
      </c>
      <c r="AF75">
        <f t="shared" si="40"/>
        <v>123</v>
      </c>
      <c r="AG75">
        <f t="shared" si="41"/>
        <v>3268</v>
      </c>
      <c r="AH75">
        <f t="shared" si="42"/>
        <v>1420</v>
      </c>
      <c r="AI75">
        <f t="shared" si="43"/>
        <v>146752</v>
      </c>
    </row>
    <row r="76" spans="1:35" x14ac:dyDescent="0.35">
      <c r="A76">
        <v>69</v>
      </c>
      <c r="B76">
        <f t="shared" si="25"/>
        <v>200</v>
      </c>
      <c r="C76">
        <f t="shared" si="23"/>
        <v>0</v>
      </c>
      <c r="D76">
        <f t="shared" si="23"/>
        <v>0</v>
      </c>
      <c r="E76">
        <f t="shared" si="23"/>
        <v>0</v>
      </c>
      <c r="F76">
        <f t="shared" si="23"/>
        <v>0</v>
      </c>
      <c r="G76">
        <f t="shared" si="23"/>
        <v>0</v>
      </c>
      <c r="H76">
        <f t="shared" si="23"/>
        <v>0</v>
      </c>
      <c r="I76">
        <f t="shared" si="23"/>
        <v>0</v>
      </c>
      <c r="J76">
        <f t="shared" si="23"/>
        <v>0</v>
      </c>
      <c r="K76">
        <f t="shared" si="23"/>
        <v>0</v>
      </c>
      <c r="L76">
        <f t="shared" si="23"/>
        <v>0</v>
      </c>
      <c r="M76">
        <f t="shared" si="24"/>
        <v>0</v>
      </c>
      <c r="N76">
        <f t="shared" si="23"/>
        <v>0</v>
      </c>
      <c r="O76">
        <f t="shared" si="23"/>
        <v>0</v>
      </c>
      <c r="P76">
        <f t="shared" si="23"/>
        <v>0</v>
      </c>
      <c r="Q76">
        <f t="shared" si="23"/>
        <v>200</v>
      </c>
      <c r="R76">
        <f t="shared" si="26"/>
        <v>196564.04013710597</v>
      </c>
      <c r="S76">
        <f t="shared" si="27"/>
        <v>23965.224128223548</v>
      </c>
      <c r="T76">
        <f t="shared" si="28"/>
        <v>196379</v>
      </c>
      <c r="U76">
        <f t="shared" si="29"/>
        <v>7</v>
      </c>
      <c r="V76">
        <f t="shared" si="30"/>
        <v>21</v>
      </c>
      <c r="W76">
        <f t="shared" si="31"/>
        <v>1691</v>
      </c>
      <c r="X76">
        <f t="shared" si="32"/>
        <v>67</v>
      </c>
      <c r="Y76">
        <f t="shared" si="33"/>
        <v>857</v>
      </c>
      <c r="Z76">
        <f t="shared" si="34"/>
        <v>36</v>
      </c>
      <c r="AA76">
        <f t="shared" si="35"/>
        <v>106</v>
      </c>
      <c r="AB76">
        <f t="shared" si="36"/>
        <v>9045</v>
      </c>
      <c r="AC76">
        <f t="shared" si="37"/>
        <v>203</v>
      </c>
      <c r="AD76">
        <f t="shared" si="38"/>
        <v>8297</v>
      </c>
      <c r="AE76">
        <f t="shared" si="39"/>
        <v>521</v>
      </c>
      <c r="AF76">
        <f t="shared" si="40"/>
        <v>123</v>
      </c>
      <c r="AG76">
        <f t="shared" si="41"/>
        <v>3268</v>
      </c>
      <c r="AH76">
        <f t="shared" si="42"/>
        <v>1420</v>
      </c>
      <c r="AI76">
        <f t="shared" si="43"/>
        <v>170717</v>
      </c>
    </row>
    <row r="77" spans="1:35" x14ac:dyDescent="0.35">
      <c r="A77">
        <v>70</v>
      </c>
      <c r="B77">
        <f t="shared" si="25"/>
        <v>200</v>
      </c>
      <c r="C77">
        <f t="shared" si="23"/>
        <v>0</v>
      </c>
      <c r="D77">
        <f t="shared" si="23"/>
        <v>0</v>
      </c>
      <c r="E77">
        <f t="shared" si="23"/>
        <v>0</v>
      </c>
      <c r="F77">
        <f t="shared" ref="D77:Q96" si="44">IF(OR($A77&lt;F$1,$A77&gt;F$5),0,IF(AND($A77&gt;=F$1,$A77&lt;F$2),($A77+1-F$1)/(F$2-F$1)*F$3,IF(AND($A77&gt;=F$4,$A77&lt;=F$5),(F$5-$A77)/(F$5-F$4+1)*F$3,F$3)))</f>
        <v>0</v>
      </c>
      <c r="G77">
        <f t="shared" si="44"/>
        <v>0</v>
      </c>
      <c r="H77">
        <f t="shared" si="44"/>
        <v>0</v>
      </c>
      <c r="I77">
        <f t="shared" si="44"/>
        <v>0</v>
      </c>
      <c r="J77">
        <f t="shared" si="44"/>
        <v>0</v>
      </c>
      <c r="K77">
        <f t="shared" si="44"/>
        <v>0</v>
      </c>
      <c r="L77">
        <f t="shared" si="44"/>
        <v>0</v>
      </c>
      <c r="M77">
        <f t="shared" si="24"/>
        <v>0</v>
      </c>
      <c r="N77">
        <f t="shared" si="44"/>
        <v>0</v>
      </c>
      <c r="O77">
        <f t="shared" si="44"/>
        <v>0</v>
      </c>
      <c r="P77">
        <f t="shared" si="44"/>
        <v>0</v>
      </c>
      <c r="Q77">
        <f t="shared" si="44"/>
        <v>200</v>
      </c>
      <c r="R77">
        <f t="shared" si="26"/>
        <v>223856.31758706269</v>
      </c>
      <c r="S77">
        <f t="shared" si="27"/>
        <v>27292.277449956717</v>
      </c>
      <c r="T77">
        <f t="shared" si="28"/>
        <v>223671</v>
      </c>
      <c r="U77">
        <f t="shared" si="29"/>
        <v>7</v>
      </c>
      <c r="V77">
        <f t="shared" si="30"/>
        <v>21</v>
      </c>
      <c r="W77">
        <f t="shared" si="31"/>
        <v>1691</v>
      </c>
      <c r="X77">
        <f t="shared" si="32"/>
        <v>67</v>
      </c>
      <c r="Y77">
        <f t="shared" si="33"/>
        <v>857</v>
      </c>
      <c r="Z77">
        <f t="shared" si="34"/>
        <v>36</v>
      </c>
      <c r="AA77">
        <f t="shared" si="35"/>
        <v>106</v>
      </c>
      <c r="AB77">
        <f t="shared" si="36"/>
        <v>9045</v>
      </c>
      <c r="AC77">
        <f t="shared" si="37"/>
        <v>203</v>
      </c>
      <c r="AD77">
        <f t="shared" si="38"/>
        <v>8297</v>
      </c>
      <c r="AE77">
        <f t="shared" si="39"/>
        <v>521</v>
      </c>
      <c r="AF77">
        <f t="shared" si="40"/>
        <v>123</v>
      </c>
      <c r="AG77">
        <f t="shared" si="41"/>
        <v>3268</v>
      </c>
      <c r="AH77">
        <f t="shared" si="42"/>
        <v>1420</v>
      </c>
      <c r="AI77">
        <f t="shared" si="43"/>
        <v>198009</v>
      </c>
    </row>
    <row r="78" spans="1:35" x14ac:dyDescent="0.35">
      <c r="A78">
        <v>71</v>
      </c>
      <c r="B78">
        <f t="shared" si="25"/>
        <v>200</v>
      </c>
      <c r="C78">
        <f t="shared" ref="C78:I106" si="45">IF(OR($A78&lt;C$1,$A78&gt;C$5),0,IF(AND($A78&gt;=C$1,$A78&lt;C$2),($A78+1-C$1)/(C$2-C$1)*C$3,IF(AND($A78&gt;=C$4,$A78&lt;=C$5),(C$5-$A78)/(C$5-C$4+1)*C$3,C$3)))</f>
        <v>0</v>
      </c>
      <c r="D78">
        <f t="shared" si="44"/>
        <v>0</v>
      </c>
      <c r="E78">
        <f t="shared" si="44"/>
        <v>0</v>
      </c>
      <c r="F78">
        <f t="shared" si="44"/>
        <v>0</v>
      </c>
      <c r="G78">
        <f t="shared" si="44"/>
        <v>0</v>
      </c>
      <c r="H78">
        <f t="shared" si="44"/>
        <v>0</v>
      </c>
      <c r="I78">
        <f t="shared" si="44"/>
        <v>0</v>
      </c>
      <c r="J78">
        <f t="shared" si="44"/>
        <v>0</v>
      </c>
      <c r="K78">
        <f t="shared" si="44"/>
        <v>0</v>
      </c>
      <c r="L78">
        <f t="shared" si="44"/>
        <v>0</v>
      </c>
      <c r="M78">
        <f t="shared" si="24"/>
        <v>0</v>
      </c>
      <c r="N78">
        <f t="shared" si="44"/>
        <v>0</v>
      </c>
      <c r="O78">
        <f t="shared" si="44"/>
        <v>0</v>
      </c>
      <c r="P78">
        <f t="shared" si="44"/>
        <v>0</v>
      </c>
      <c r="Q78">
        <f t="shared" si="44"/>
        <v>200</v>
      </c>
      <c r="R78">
        <f t="shared" si="26"/>
        <v>254937.53779264438</v>
      </c>
      <c r="S78">
        <f t="shared" si="27"/>
        <v>31081.220205581689</v>
      </c>
      <c r="T78">
        <f t="shared" si="28"/>
        <v>254752</v>
      </c>
      <c r="U78">
        <f t="shared" si="29"/>
        <v>7</v>
      </c>
      <c r="V78">
        <f t="shared" si="30"/>
        <v>21</v>
      </c>
      <c r="W78">
        <f t="shared" si="31"/>
        <v>1691</v>
      </c>
      <c r="X78">
        <f t="shared" si="32"/>
        <v>67</v>
      </c>
      <c r="Y78">
        <f t="shared" si="33"/>
        <v>857</v>
      </c>
      <c r="Z78">
        <f t="shared" si="34"/>
        <v>36</v>
      </c>
      <c r="AA78">
        <f t="shared" si="35"/>
        <v>106</v>
      </c>
      <c r="AB78">
        <f t="shared" si="36"/>
        <v>9045</v>
      </c>
      <c r="AC78">
        <f t="shared" si="37"/>
        <v>203</v>
      </c>
      <c r="AD78">
        <f t="shared" si="38"/>
        <v>8297</v>
      </c>
      <c r="AE78">
        <f t="shared" si="39"/>
        <v>521</v>
      </c>
      <c r="AF78">
        <f t="shared" si="40"/>
        <v>123</v>
      </c>
      <c r="AG78">
        <f t="shared" si="41"/>
        <v>3268</v>
      </c>
      <c r="AH78">
        <f t="shared" si="42"/>
        <v>1420</v>
      </c>
      <c r="AI78">
        <f t="shared" si="43"/>
        <v>229090</v>
      </c>
    </row>
    <row r="79" spans="1:35" x14ac:dyDescent="0.35">
      <c r="A79">
        <v>72</v>
      </c>
      <c r="B79">
        <f t="shared" si="25"/>
        <v>200</v>
      </c>
      <c r="C79">
        <f t="shared" si="45"/>
        <v>0</v>
      </c>
      <c r="D79">
        <f t="shared" si="44"/>
        <v>0</v>
      </c>
      <c r="E79">
        <f t="shared" si="44"/>
        <v>0</v>
      </c>
      <c r="F79">
        <f t="shared" si="44"/>
        <v>0</v>
      </c>
      <c r="G79">
        <f t="shared" si="44"/>
        <v>0</v>
      </c>
      <c r="H79">
        <f t="shared" si="44"/>
        <v>0</v>
      </c>
      <c r="I79">
        <f t="shared" si="44"/>
        <v>0</v>
      </c>
      <c r="J79">
        <f t="shared" si="44"/>
        <v>0</v>
      </c>
      <c r="K79">
        <f t="shared" si="44"/>
        <v>0</v>
      </c>
      <c r="L79">
        <f t="shared" si="44"/>
        <v>0</v>
      </c>
      <c r="M79">
        <f t="shared" si="24"/>
        <v>0</v>
      </c>
      <c r="N79">
        <f t="shared" si="44"/>
        <v>0</v>
      </c>
      <c r="O79">
        <f t="shared" si="44"/>
        <v>0</v>
      </c>
      <c r="P79">
        <f t="shared" si="44"/>
        <v>0</v>
      </c>
      <c r="Q79">
        <f t="shared" si="44"/>
        <v>200</v>
      </c>
      <c r="R79">
        <f t="shared" si="26"/>
        <v>290333.71355112299</v>
      </c>
      <c r="S79">
        <f t="shared" si="27"/>
        <v>35396.17575847861</v>
      </c>
      <c r="T79">
        <f t="shared" si="28"/>
        <v>290148</v>
      </c>
      <c r="U79">
        <f t="shared" si="29"/>
        <v>7</v>
      </c>
      <c r="V79">
        <f t="shared" si="30"/>
        <v>21</v>
      </c>
      <c r="W79">
        <f t="shared" si="31"/>
        <v>1691</v>
      </c>
      <c r="X79">
        <f t="shared" si="32"/>
        <v>67</v>
      </c>
      <c r="Y79">
        <f t="shared" si="33"/>
        <v>857</v>
      </c>
      <c r="Z79">
        <f t="shared" si="34"/>
        <v>36</v>
      </c>
      <c r="AA79">
        <f t="shared" si="35"/>
        <v>106</v>
      </c>
      <c r="AB79">
        <f t="shared" si="36"/>
        <v>9045</v>
      </c>
      <c r="AC79">
        <f t="shared" si="37"/>
        <v>203</v>
      </c>
      <c r="AD79">
        <f t="shared" si="38"/>
        <v>8297</v>
      </c>
      <c r="AE79">
        <f t="shared" si="39"/>
        <v>521</v>
      </c>
      <c r="AF79">
        <f t="shared" si="40"/>
        <v>123</v>
      </c>
      <c r="AG79">
        <f t="shared" si="41"/>
        <v>3268</v>
      </c>
      <c r="AH79">
        <f t="shared" si="42"/>
        <v>1420</v>
      </c>
      <c r="AI79">
        <f t="shared" si="43"/>
        <v>264486</v>
      </c>
    </row>
    <row r="80" spans="1:35" x14ac:dyDescent="0.35">
      <c r="A80">
        <v>73</v>
      </c>
      <c r="B80">
        <f t="shared" si="25"/>
        <v>200</v>
      </c>
      <c r="C80">
        <f t="shared" si="45"/>
        <v>0</v>
      </c>
      <c r="D80">
        <f t="shared" si="44"/>
        <v>0</v>
      </c>
      <c r="E80">
        <f t="shared" si="44"/>
        <v>0</v>
      </c>
      <c r="F80">
        <f t="shared" si="44"/>
        <v>0</v>
      </c>
      <c r="G80">
        <f t="shared" si="44"/>
        <v>0</v>
      </c>
      <c r="H80">
        <f t="shared" si="44"/>
        <v>0</v>
      </c>
      <c r="I80">
        <f t="shared" si="44"/>
        <v>0</v>
      </c>
      <c r="J80">
        <f t="shared" si="44"/>
        <v>0</v>
      </c>
      <c r="K80">
        <f t="shared" si="44"/>
        <v>0</v>
      </c>
      <c r="L80">
        <f t="shared" si="44"/>
        <v>0</v>
      </c>
      <c r="M80">
        <f t="shared" si="24"/>
        <v>0</v>
      </c>
      <c r="N80">
        <f t="shared" si="44"/>
        <v>0</v>
      </c>
      <c r="O80">
        <f t="shared" si="44"/>
        <v>0</v>
      </c>
      <c r="P80">
        <f t="shared" si="44"/>
        <v>0</v>
      </c>
      <c r="Q80">
        <f t="shared" si="44"/>
        <v>200</v>
      </c>
      <c r="R80">
        <f t="shared" si="26"/>
        <v>330643.88316602597</v>
      </c>
      <c r="S80">
        <f t="shared" si="27"/>
        <v>40310.169614902989</v>
      </c>
      <c r="T80">
        <f t="shared" si="28"/>
        <v>330458</v>
      </c>
      <c r="U80">
        <f t="shared" si="29"/>
        <v>7</v>
      </c>
      <c r="V80">
        <f t="shared" si="30"/>
        <v>21</v>
      </c>
      <c r="W80">
        <f t="shared" si="31"/>
        <v>1691</v>
      </c>
      <c r="X80">
        <f t="shared" si="32"/>
        <v>67</v>
      </c>
      <c r="Y80">
        <f t="shared" si="33"/>
        <v>857</v>
      </c>
      <c r="Z80">
        <f t="shared" si="34"/>
        <v>36</v>
      </c>
      <c r="AA80">
        <f t="shared" si="35"/>
        <v>106</v>
      </c>
      <c r="AB80">
        <f t="shared" si="36"/>
        <v>9045</v>
      </c>
      <c r="AC80">
        <f t="shared" si="37"/>
        <v>203</v>
      </c>
      <c r="AD80">
        <f t="shared" si="38"/>
        <v>8297</v>
      </c>
      <c r="AE80">
        <f t="shared" si="39"/>
        <v>521</v>
      </c>
      <c r="AF80">
        <f t="shared" si="40"/>
        <v>123</v>
      </c>
      <c r="AG80">
        <f t="shared" si="41"/>
        <v>3268</v>
      </c>
      <c r="AH80">
        <f t="shared" si="42"/>
        <v>1420</v>
      </c>
      <c r="AI80">
        <f t="shared" si="43"/>
        <v>304796</v>
      </c>
    </row>
    <row r="81" spans="1:35" x14ac:dyDescent="0.35">
      <c r="A81">
        <v>74</v>
      </c>
      <c r="B81">
        <f t="shared" si="25"/>
        <v>200</v>
      </c>
      <c r="C81">
        <f t="shared" si="45"/>
        <v>0</v>
      </c>
      <c r="D81">
        <f t="shared" si="44"/>
        <v>0</v>
      </c>
      <c r="E81">
        <f t="shared" si="44"/>
        <v>0</v>
      </c>
      <c r="F81">
        <f t="shared" si="44"/>
        <v>0</v>
      </c>
      <c r="G81">
        <f t="shared" si="44"/>
        <v>0</v>
      </c>
      <c r="H81">
        <f t="shared" si="44"/>
        <v>0</v>
      </c>
      <c r="I81">
        <f t="shared" si="44"/>
        <v>0</v>
      </c>
      <c r="J81">
        <f t="shared" si="44"/>
        <v>0</v>
      </c>
      <c r="K81">
        <f t="shared" si="44"/>
        <v>0</v>
      </c>
      <c r="L81">
        <f t="shared" si="44"/>
        <v>0</v>
      </c>
      <c r="M81">
        <f t="shared" si="24"/>
        <v>0</v>
      </c>
      <c r="N81">
        <f t="shared" si="44"/>
        <v>0</v>
      </c>
      <c r="O81">
        <f t="shared" si="44"/>
        <v>0</v>
      </c>
      <c r="P81">
        <f t="shared" si="44"/>
        <v>0</v>
      </c>
      <c r="Q81">
        <f t="shared" si="44"/>
        <v>200</v>
      </c>
      <c r="R81">
        <f t="shared" si="26"/>
        <v>376550.24846010725</v>
      </c>
      <c r="S81">
        <f t="shared" si="27"/>
        <v>45906.365294081275</v>
      </c>
      <c r="T81">
        <f t="shared" si="28"/>
        <v>376364</v>
      </c>
      <c r="U81">
        <f t="shared" si="29"/>
        <v>7</v>
      </c>
      <c r="V81">
        <f t="shared" si="30"/>
        <v>21</v>
      </c>
      <c r="W81">
        <f t="shared" si="31"/>
        <v>1691</v>
      </c>
      <c r="X81">
        <f t="shared" si="32"/>
        <v>67</v>
      </c>
      <c r="Y81">
        <f t="shared" si="33"/>
        <v>857</v>
      </c>
      <c r="Z81">
        <f t="shared" si="34"/>
        <v>36</v>
      </c>
      <c r="AA81">
        <f t="shared" si="35"/>
        <v>106</v>
      </c>
      <c r="AB81">
        <f t="shared" si="36"/>
        <v>9045</v>
      </c>
      <c r="AC81">
        <f t="shared" si="37"/>
        <v>203</v>
      </c>
      <c r="AD81">
        <f t="shared" si="38"/>
        <v>8297</v>
      </c>
      <c r="AE81">
        <f t="shared" si="39"/>
        <v>521</v>
      </c>
      <c r="AF81">
        <f t="shared" si="40"/>
        <v>123</v>
      </c>
      <c r="AG81">
        <f t="shared" si="41"/>
        <v>3268</v>
      </c>
      <c r="AH81">
        <f t="shared" si="42"/>
        <v>1420</v>
      </c>
      <c r="AI81">
        <f t="shared" si="43"/>
        <v>350702</v>
      </c>
    </row>
    <row r="82" spans="1:35" x14ac:dyDescent="0.35">
      <c r="A82">
        <v>75</v>
      </c>
      <c r="B82">
        <f t="shared" si="25"/>
        <v>200</v>
      </c>
      <c r="C82">
        <f t="shared" si="45"/>
        <v>0</v>
      </c>
      <c r="D82">
        <f t="shared" si="44"/>
        <v>0</v>
      </c>
      <c r="E82">
        <f t="shared" si="44"/>
        <v>0</v>
      </c>
      <c r="F82">
        <f t="shared" si="44"/>
        <v>0</v>
      </c>
      <c r="G82">
        <f t="shared" si="44"/>
        <v>0</v>
      </c>
      <c r="H82">
        <f t="shared" si="44"/>
        <v>0</v>
      </c>
      <c r="I82">
        <f t="shared" si="44"/>
        <v>0</v>
      </c>
      <c r="J82">
        <f t="shared" si="44"/>
        <v>0</v>
      </c>
      <c r="K82">
        <f t="shared" si="44"/>
        <v>0</v>
      </c>
      <c r="L82">
        <f t="shared" si="44"/>
        <v>0</v>
      </c>
      <c r="M82">
        <f t="shared" si="24"/>
        <v>0</v>
      </c>
      <c r="N82">
        <f t="shared" si="44"/>
        <v>0</v>
      </c>
      <c r="O82">
        <f t="shared" si="44"/>
        <v>0</v>
      </c>
      <c r="P82">
        <f t="shared" si="44"/>
        <v>0</v>
      </c>
      <c r="Q82">
        <f t="shared" si="44"/>
        <v>200</v>
      </c>
      <c r="R82">
        <f t="shared" si="26"/>
        <v>428829.72023227462</v>
      </c>
      <c r="S82">
        <f t="shared" si="27"/>
        <v>52279.471772167366</v>
      </c>
      <c r="T82">
        <f t="shared" si="28"/>
        <v>428643</v>
      </c>
      <c r="U82">
        <f t="shared" si="29"/>
        <v>7</v>
      </c>
      <c r="V82">
        <f t="shared" si="30"/>
        <v>21</v>
      </c>
      <c r="W82">
        <f t="shared" si="31"/>
        <v>1691</v>
      </c>
      <c r="X82">
        <f t="shared" si="32"/>
        <v>67</v>
      </c>
      <c r="Y82">
        <f t="shared" si="33"/>
        <v>857</v>
      </c>
      <c r="Z82">
        <f t="shared" si="34"/>
        <v>36</v>
      </c>
      <c r="AA82">
        <f t="shared" si="35"/>
        <v>106</v>
      </c>
      <c r="AB82">
        <f t="shared" si="36"/>
        <v>9045</v>
      </c>
      <c r="AC82">
        <f t="shared" si="37"/>
        <v>203</v>
      </c>
      <c r="AD82">
        <f t="shared" si="38"/>
        <v>8297</v>
      </c>
      <c r="AE82">
        <f t="shared" si="39"/>
        <v>521</v>
      </c>
      <c r="AF82">
        <f t="shared" si="40"/>
        <v>123</v>
      </c>
      <c r="AG82">
        <f t="shared" si="41"/>
        <v>3268</v>
      </c>
      <c r="AH82">
        <f t="shared" si="42"/>
        <v>1420</v>
      </c>
      <c r="AI82">
        <f t="shared" si="43"/>
        <v>402981</v>
      </c>
    </row>
    <row r="83" spans="1:35" x14ac:dyDescent="0.35">
      <c r="A83">
        <v>76</v>
      </c>
      <c r="B83">
        <f t="shared" si="25"/>
        <v>200</v>
      </c>
      <c r="C83">
        <f t="shared" si="45"/>
        <v>0</v>
      </c>
      <c r="D83">
        <f t="shared" si="44"/>
        <v>0</v>
      </c>
      <c r="E83">
        <f t="shared" si="44"/>
        <v>0</v>
      </c>
      <c r="F83">
        <f t="shared" si="44"/>
        <v>0</v>
      </c>
      <c r="G83">
        <f t="shared" si="44"/>
        <v>0</v>
      </c>
      <c r="H83">
        <f t="shared" si="44"/>
        <v>0</v>
      </c>
      <c r="I83">
        <f t="shared" si="44"/>
        <v>0</v>
      </c>
      <c r="J83">
        <f t="shared" si="44"/>
        <v>0</v>
      </c>
      <c r="K83">
        <f t="shared" si="44"/>
        <v>0</v>
      </c>
      <c r="L83">
        <f t="shared" si="44"/>
        <v>0</v>
      </c>
      <c r="M83">
        <f t="shared" si="24"/>
        <v>0</v>
      </c>
      <c r="N83">
        <f t="shared" si="44"/>
        <v>0</v>
      </c>
      <c r="O83">
        <f t="shared" si="44"/>
        <v>0</v>
      </c>
      <c r="P83">
        <f t="shared" si="44"/>
        <v>0</v>
      </c>
      <c r="Q83">
        <f t="shared" si="44"/>
        <v>200</v>
      </c>
      <c r="R83">
        <f t="shared" si="26"/>
        <v>488367.06655163801</v>
      </c>
      <c r="S83">
        <f t="shared" si="27"/>
        <v>59537.346319363394</v>
      </c>
      <c r="T83">
        <f t="shared" si="28"/>
        <v>488180</v>
      </c>
      <c r="U83">
        <f t="shared" si="29"/>
        <v>7</v>
      </c>
      <c r="V83">
        <f t="shared" si="30"/>
        <v>21</v>
      </c>
      <c r="W83">
        <f t="shared" si="31"/>
        <v>1691</v>
      </c>
      <c r="X83">
        <f t="shared" si="32"/>
        <v>67</v>
      </c>
      <c r="Y83">
        <f t="shared" si="33"/>
        <v>857</v>
      </c>
      <c r="Z83">
        <f t="shared" si="34"/>
        <v>36</v>
      </c>
      <c r="AA83">
        <f t="shared" si="35"/>
        <v>106</v>
      </c>
      <c r="AB83">
        <f t="shared" si="36"/>
        <v>9045</v>
      </c>
      <c r="AC83">
        <f t="shared" si="37"/>
        <v>203</v>
      </c>
      <c r="AD83">
        <f t="shared" si="38"/>
        <v>8297</v>
      </c>
      <c r="AE83">
        <f t="shared" si="39"/>
        <v>521</v>
      </c>
      <c r="AF83">
        <f t="shared" si="40"/>
        <v>123</v>
      </c>
      <c r="AG83">
        <f t="shared" si="41"/>
        <v>3268</v>
      </c>
      <c r="AH83">
        <f t="shared" si="42"/>
        <v>1420</v>
      </c>
      <c r="AI83">
        <f t="shared" si="43"/>
        <v>462518</v>
      </c>
    </row>
    <row r="84" spans="1:35" x14ac:dyDescent="0.35">
      <c r="A84">
        <v>77</v>
      </c>
      <c r="B84">
        <f t="shared" si="25"/>
        <v>200</v>
      </c>
      <c r="C84">
        <f t="shared" si="45"/>
        <v>0</v>
      </c>
      <c r="D84">
        <f t="shared" si="44"/>
        <v>0</v>
      </c>
      <c r="E84">
        <f t="shared" si="44"/>
        <v>0</v>
      </c>
      <c r="F84">
        <f t="shared" si="44"/>
        <v>0</v>
      </c>
      <c r="G84">
        <f t="shared" si="44"/>
        <v>0</v>
      </c>
      <c r="H84">
        <f t="shared" si="44"/>
        <v>0</v>
      </c>
      <c r="I84">
        <f t="shared" si="44"/>
        <v>0</v>
      </c>
      <c r="J84">
        <f t="shared" si="44"/>
        <v>0</v>
      </c>
      <c r="K84">
        <f t="shared" si="44"/>
        <v>0</v>
      </c>
      <c r="L84">
        <f t="shared" si="44"/>
        <v>0</v>
      </c>
      <c r="M84">
        <f t="shared" si="24"/>
        <v>0</v>
      </c>
      <c r="N84">
        <f t="shared" si="44"/>
        <v>0</v>
      </c>
      <c r="O84">
        <f t="shared" si="44"/>
        <v>0</v>
      </c>
      <c r="P84">
        <f t="shared" si="44"/>
        <v>0</v>
      </c>
      <c r="Q84">
        <f t="shared" si="44"/>
        <v>200</v>
      </c>
      <c r="R84">
        <f t="shared" si="26"/>
        <v>556169.88640795578</v>
      </c>
      <c r="S84">
        <f t="shared" si="27"/>
        <v>67802.819856317772</v>
      </c>
      <c r="T84">
        <f t="shared" si="28"/>
        <v>555982</v>
      </c>
      <c r="U84">
        <f t="shared" si="29"/>
        <v>7</v>
      </c>
      <c r="V84">
        <f t="shared" si="30"/>
        <v>21</v>
      </c>
      <c r="W84">
        <f t="shared" si="31"/>
        <v>1691</v>
      </c>
      <c r="X84">
        <f t="shared" si="32"/>
        <v>67</v>
      </c>
      <c r="Y84">
        <f t="shared" si="33"/>
        <v>857</v>
      </c>
      <c r="Z84">
        <f t="shared" si="34"/>
        <v>36</v>
      </c>
      <c r="AA84">
        <f t="shared" si="35"/>
        <v>106</v>
      </c>
      <c r="AB84">
        <f t="shared" si="36"/>
        <v>9045</v>
      </c>
      <c r="AC84">
        <f t="shared" si="37"/>
        <v>203</v>
      </c>
      <c r="AD84">
        <f t="shared" si="38"/>
        <v>8297</v>
      </c>
      <c r="AE84">
        <f t="shared" si="39"/>
        <v>521</v>
      </c>
      <c r="AF84">
        <f t="shared" si="40"/>
        <v>123</v>
      </c>
      <c r="AG84">
        <f t="shared" si="41"/>
        <v>3268</v>
      </c>
      <c r="AH84">
        <f t="shared" si="42"/>
        <v>1420</v>
      </c>
      <c r="AI84">
        <f t="shared" si="43"/>
        <v>530320</v>
      </c>
    </row>
    <row r="85" spans="1:35" x14ac:dyDescent="0.35">
      <c r="A85">
        <v>78</v>
      </c>
      <c r="B85">
        <f t="shared" si="25"/>
        <v>200</v>
      </c>
      <c r="C85">
        <f t="shared" si="45"/>
        <v>0</v>
      </c>
      <c r="D85">
        <f t="shared" si="44"/>
        <v>0</v>
      </c>
      <c r="E85">
        <f t="shared" si="44"/>
        <v>0</v>
      </c>
      <c r="F85">
        <f t="shared" si="44"/>
        <v>0</v>
      </c>
      <c r="G85">
        <f t="shared" si="44"/>
        <v>0</v>
      </c>
      <c r="H85">
        <f t="shared" si="44"/>
        <v>0</v>
      </c>
      <c r="I85">
        <f t="shared" si="44"/>
        <v>0</v>
      </c>
      <c r="J85">
        <f t="shared" si="44"/>
        <v>0</v>
      </c>
      <c r="K85">
        <f t="shared" si="44"/>
        <v>0</v>
      </c>
      <c r="L85">
        <f t="shared" si="44"/>
        <v>0</v>
      </c>
      <c r="M85">
        <f t="shared" si="24"/>
        <v>0</v>
      </c>
      <c r="N85">
        <f t="shared" si="44"/>
        <v>0</v>
      </c>
      <c r="O85">
        <f t="shared" si="44"/>
        <v>0</v>
      </c>
      <c r="P85">
        <f t="shared" si="44"/>
        <v>0</v>
      </c>
      <c r="Q85">
        <f t="shared" si="44"/>
        <v>200</v>
      </c>
      <c r="R85">
        <f t="shared" si="26"/>
        <v>633385.66212977783</v>
      </c>
      <c r="S85">
        <f t="shared" si="27"/>
        <v>77215.77572182205</v>
      </c>
      <c r="T85">
        <f t="shared" si="28"/>
        <v>633197</v>
      </c>
      <c r="U85">
        <f t="shared" si="29"/>
        <v>7</v>
      </c>
      <c r="V85">
        <f t="shared" si="30"/>
        <v>21</v>
      </c>
      <c r="W85">
        <f t="shared" si="31"/>
        <v>1691</v>
      </c>
      <c r="X85">
        <f t="shared" si="32"/>
        <v>67</v>
      </c>
      <c r="Y85">
        <f t="shared" si="33"/>
        <v>857</v>
      </c>
      <c r="Z85">
        <f t="shared" si="34"/>
        <v>36</v>
      </c>
      <c r="AA85">
        <f t="shared" si="35"/>
        <v>106</v>
      </c>
      <c r="AB85">
        <f t="shared" si="36"/>
        <v>9045</v>
      </c>
      <c r="AC85">
        <f t="shared" si="37"/>
        <v>203</v>
      </c>
      <c r="AD85">
        <f t="shared" si="38"/>
        <v>8297</v>
      </c>
      <c r="AE85">
        <f t="shared" si="39"/>
        <v>521</v>
      </c>
      <c r="AF85">
        <f t="shared" si="40"/>
        <v>123</v>
      </c>
      <c r="AG85">
        <f t="shared" si="41"/>
        <v>3268</v>
      </c>
      <c r="AH85">
        <f t="shared" si="42"/>
        <v>1420</v>
      </c>
      <c r="AI85">
        <f t="shared" si="43"/>
        <v>607535</v>
      </c>
    </row>
    <row r="86" spans="1:35" x14ac:dyDescent="0.35">
      <c r="A86">
        <v>79</v>
      </c>
      <c r="B86">
        <f t="shared" si="25"/>
        <v>200</v>
      </c>
      <c r="C86">
        <f t="shared" si="45"/>
        <v>0</v>
      </c>
      <c r="D86">
        <f t="shared" si="44"/>
        <v>0</v>
      </c>
      <c r="E86">
        <f t="shared" si="44"/>
        <v>0</v>
      </c>
      <c r="F86">
        <f t="shared" si="44"/>
        <v>0</v>
      </c>
      <c r="G86">
        <f t="shared" si="44"/>
        <v>0</v>
      </c>
      <c r="H86">
        <f t="shared" si="44"/>
        <v>0</v>
      </c>
      <c r="I86">
        <f t="shared" si="44"/>
        <v>0</v>
      </c>
      <c r="J86">
        <f t="shared" si="44"/>
        <v>0</v>
      </c>
      <c r="K86">
        <f t="shared" si="44"/>
        <v>0</v>
      </c>
      <c r="L86">
        <f t="shared" si="44"/>
        <v>0</v>
      </c>
      <c r="M86">
        <f t="shared" si="24"/>
        <v>0</v>
      </c>
      <c r="N86">
        <f t="shared" si="44"/>
        <v>0</v>
      </c>
      <c r="O86">
        <f t="shared" si="44"/>
        <v>0</v>
      </c>
      <c r="P86">
        <f t="shared" si="44"/>
        <v>0</v>
      </c>
      <c r="Q86">
        <f t="shared" si="44"/>
        <v>200</v>
      </c>
      <c r="R86">
        <f t="shared" si="26"/>
        <v>721321.17916221567</v>
      </c>
      <c r="S86">
        <f t="shared" si="27"/>
        <v>87935.517032437841</v>
      </c>
      <c r="T86">
        <f t="shared" si="28"/>
        <v>721132</v>
      </c>
      <c r="U86">
        <f t="shared" si="29"/>
        <v>7</v>
      </c>
      <c r="V86">
        <f t="shared" si="30"/>
        <v>21</v>
      </c>
      <c r="W86">
        <f t="shared" si="31"/>
        <v>1691</v>
      </c>
      <c r="X86">
        <f t="shared" si="32"/>
        <v>67</v>
      </c>
      <c r="Y86">
        <f t="shared" si="33"/>
        <v>857</v>
      </c>
      <c r="Z86">
        <f t="shared" si="34"/>
        <v>36</v>
      </c>
      <c r="AA86">
        <f t="shared" si="35"/>
        <v>106</v>
      </c>
      <c r="AB86">
        <f t="shared" si="36"/>
        <v>9045</v>
      </c>
      <c r="AC86">
        <f t="shared" si="37"/>
        <v>203</v>
      </c>
      <c r="AD86">
        <f t="shared" si="38"/>
        <v>8297</v>
      </c>
      <c r="AE86">
        <f t="shared" si="39"/>
        <v>521</v>
      </c>
      <c r="AF86">
        <f t="shared" si="40"/>
        <v>123</v>
      </c>
      <c r="AG86">
        <f t="shared" si="41"/>
        <v>3268</v>
      </c>
      <c r="AH86">
        <f t="shared" si="42"/>
        <v>1420</v>
      </c>
      <c r="AI86">
        <f t="shared" si="43"/>
        <v>695470</v>
      </c>
    </row>
    <row r="87" spans="1:35" x14ac:dyDescent="0.35">
      <c r="A87">
        <v>80</v>
      </c>
      <c r="B87">
        <f t="shared" si="25"/>
        <v>200</v>
      </c>
      <c r="C87">
        <f t="shared" si="45"/>
        <v>0</v>
      </c>
      <c r="D87">
        <f t="shared" si="44"/>
        <v>0</v>
      </c>
      <c r="E87">
        <f t="shared" si="44"/>
        <v>0</v>
      </c>
      <c r="F87">
        <f t="shared" si="44"/>
        <v>0</v>
      </c>
      <c r="G87">
        <f t="shared" si="44"/>
        <v>0</v>
      </c>
      <c r="H87">
        <f t="shared" si="44"/>
        <v>0</v>
      </c>
      <c r="I87">
        <f t="shared" si="44"/>
        <v>0</v>
      </c>
      <c r="J87">
        <f t="shared" si="44"/>
        <v>0</v>
      </c>
      <c r="K87">
        <f t="shared" si="44"/>
        <v>0</v>
      </c>
      <c r="L87">
        <f t="shared" si="44"/>
        <v>0</v>
      </c>
      <c r="M87">
        <f t="shared" si="24"/>
        <v>0</v>
      </c>
      <c r="N87">
        <f t="shared" si="44"/>
        <v>0</v>
      </c>
      <c r="O87">
        <f t="shared" si="44"/>
        <v>0</v>
      </c>
      <c r="P87">
        <f t="shared" si="44"/>
        <v>0</v>
      </c>
      <c r="Q87">
        <f t="shared" si="44"/>
        <v>200</v>
      </c>
      <c r="R87">
        <f t="shared" si="26"/>
        <v>821464.64186108322</v>
      </c>
      <c r="S87">
        <f t="shared" si="27"/>
        <v>100143.46269886754</v>
      </c>
      <c r="T87">
        <f t="shared" si="28"/>
        <v>821275</v>
      </c>
      <c r="U87">
        <f t="shared" si="29"/>
        <v>7</v>
      </c>
      <c r="V87">
        <f t="shared" si="30"/>
        <v>21</v>
      </c>
      <c r="W87">
        <f t="shared" si="31"/>
        <v>1691</v>
      </c>
      <c r="X87">
        <f t="shared" si="32"/>
        <v>67</v>
      </c>
      <c r="Y87">
        <f t="shared" si="33"/>
        <v>857</v>
      </c>
      <c r="Z87">
        <f t="shared" si="34"/>
        <v>36</v>
      </c>
      <c r="AA87">
        <f t="shared" si="35"/>
        <v>106</v>
      </c>
      <c r="AB87">
        <f t="shared" si="36"/>
        <v>9045</v>
      </c>
      <c r="AC87">
        <f t="shared" si="37"/>
        <v>203</v>
      </c>
      <c r="AD87">
        <f t="shared" si="38"/>
        <v>8297</v>
      </c>
      <c r="AE87">
        <f t="shared" si="39"/>
        <v>521</v>
      </c>
      <c r="AF87">
        <f t="shared" si="40"/>
        <v>123</v>
      </c>
      <c r="AG87">
        <f t="shared" si="41"/>
        <v>3268</v>
      </c>
      <c r="AH87">
        <f t="shared" si="42"/>
        <v>1420</v>
      </c>
      <c r="AI87">
        <f t="shared" si="43"/>
        <v>795613</v>
      </c>
    </row>
    <row r="88" spans="1:35" x14ac:dyDescent="0.35">
      <c r="A88">
        <v>81</v>
      </c>
      <c r="B88">
        <f t="shared" si="25"/>
        <v>200</v>
      </c>
      <c r="C88">
        <f t="shared" si="45"/>
        <v>0</v>
      </c>
      <c r="D88">
        <f t="shared" si="44"/>
        <v>0</v>
      </c>
      <c r="E88">
        <f t="shared" si="44"/>
        <v>0</v>
      </c>
      <c r="F88">
        <f t="shared" si="44"/>
        <v>0</v>
      </c>
      <c r="G88">
        <f t="shared" si="44"/>
        <v>0</v>
      </c>
      <c r="H88">
        <f t="shared" si="44"/>
        <v>0</v>
      </c>
      <c r="I88">
        <f t="shared" si="44"/>
        <v>0</v>
      </c>
      <c r="J88">
        <f t="shared" si="44"/>
        <v>0</v>
      </c>
      <c r="K88">
        <f t="shared" si="44"/>
        <v>0</v>
      </c>
      <c r="L88">
        <f t="shared" si="44"/>
        <v>0</v>
      </c>
      <c r="M88">
        <f t="shared" si="24"/>
        <v>0</v>
      </c>
      <c r="N88">
        <f t="shared" si="44"/>
        <v>0</v>
      </c>
      <c r="O88">
        <f t="shared" si="44"/>
        <v>0</v>
      </c>
      <c r="P88">
        <f t="shared" si="44"/>
        <v>0</v>
      </c>
      <c r="Q88">
        <f t="shared" si="44"/>
        <v>200</v>
      </c>
      <c r="R88">
        <f t="shared" si="26"/>
        <v>935510.8595869639</v>
      </c>
      <c r="S88">
        <f t="shared" si="27"/>
        <v>114046.21772588068</v>
      </c>
      <c r="T88">
        <f t="shared" si="28"/>
        <v>935321</v>
      </c>
      <c r="U88">
        <f t="shared" si="29"/>
        <v>7</v>
      </c>
      <c r="V88">
        <f t="shared" si="30"/>
        <v>21</v>
      </c>
      <c r="W88">
        <f t="shared" si="31"/>
        <v>1691</v>
      </c>
      <c r="X88">
        <f t="shared" si="32"/>
        <v>67</v>
      </c>
      <c r="Y88">
        <f t="shared" si="33"/>
        <v>857</v>
      </c>
      <c r="Z88">
        <f t="shared" si="34"/>
        <v>36</v>
      </c>
      <c r="AA88">
        <f t="shared" si="35"/>
        <v>106</v>
      </c>
      <c r="AB88">
        <f t="shared" si="36"/>
        <v>9045</v>
      </c>
      <c r="AC88">
        <f t="shared" si="37"/>
        <v>203</v>
      </c>
      <c r="AD88">
        <f t="shared" si="38"/>
        <v>8297</v>
      </c>
      <c r="AE88">
        <f t="shared" si="39"/>
        <v>521</v>
      </c>
      <c r="AF88">
        <f t="shared" si="40"/>
        <v>123</v>
      </c>
      <c r="AG88">
        <f t="shared" si="41"/>
        <v>3268</v>
      </c>
      <c r="AH88">
        <f t="shared" si="42"/>
        <v>1420</v>
      </c>
      <c r="AI88">
        <f t="shared" si="43"/>
        <v>909659</v>
      </c>
    </row>
    <row r="89" spans="1:35" x14ac:dyDescent="0.35">
      <c r="A89">
        <v>82</v>
      </c>
      <c r="B89">
        <f t="shared" si="25"/>
        <v>200</v>
      </c>
      <c r="C89">
        <f t="shared" si="45"/>
        <v>0</v>
      </c>
      <c r="D89">
        <f t="shared" si="44"/>
        <v>0</v>
      </c>
      <c r="E89">
        <f t="shared" si="44"/>
        <v>0</v>
      </c>
      <c r="F89">
        <f t="shared" si="44"/>
        <v>0</v>
      </c>
      <c r="G89">
        <f t="shared" si="44"/>
        <v>0</v>
      </c>
      <c r="H89">
        <f t="shared" si="44"/>
        <v>0</v>
      </c>
      <c r="I89">
        <f t="shared" si="44"/>
        <v>0</v>
      </c>
      <c r="J89">
        <f t="shared" si="44"/>
        <v>0</v>
      </c>
      <c r="K89">
        <f t="shared" si="44"/>
        <v>0</v>
      </c>
      <c r="L89">
        <f t="shared" si="44"/>
        <v>0</v>
      </c>
      <c r="M89">
        <f t="shared" si="24"/>
        <v>0</v>
      </c>
      <c r="N89">
        <f t="shared" si="44"/>
        <v>0</v>
      </c>
      <c r="O89">
        <f t="shared" si="44"/>
        <v>0</v>
      </c>
      <c r="P89">
        <f t="shared" si="44"/>
        <v>0</v>
      </c>
      <c r="Q89">
        <f t="shared" si="44"/>
        <v>200</v>
      </c>
      <c r="R89">
        <f t="shared" si="26"/>
        <v>1065389.929344015</v>
      </c>
      <c r="S89">
        <f t="shared" si="27"/>
        <v>129879.06975705107</v>
      </c>
      <c r="T89">
        <f t="shared" si="28"/>
        <v>1065200</v>
      </c>
      <c r="U89">
        <f t="shared" si="29"/>
        <v>7</v>
      </c>
      <c r="V89">
        <f t="shared" si="30"/>
        <v>21</v>
      </c>
      <c r="W89">
        <f t="shared" si="31"/>
        <v>1691</v>
      </c>
      <c r="X89">
        <f t="shared" si="32"/>
        <v>67</v>
      </c>
      <c r="Y89">
        <f t="shared" si="33"/>
        <v>857</v>
      </c>
      <c r="Z89">
        <f t="shared" si="34"/>
        <v>36</v>
      </c>
      <c r="AA89">
        <f t="shared" si="35"/>
        <v>106</v>
      </c>
      <c r="AB89">
        <f t="shared" si="36"/>
        <v>9045</v>
      </c>
      <c r="AC89">
        <f t="shared" si="37"/>
        <v>203</v>
      </c>
      <c r="AD89">
        <f t="shared" si="38"/>
        <v>8297</v>
      </c>
      <c r="AE89">
        <f t="shared" si="39"/>
        <v>521</v>
      </c>
      <c r="AF89">
        <f t="shared" si="40"/>
        <v>123</v>
      </c>
      <c r="AG89">
        <f t="shared" si="41"/>
        <v>3268</v>
      </c>
      <c r="AH89">
        <f t="shared" si="42"/>
        <v>1420</v>
      </c>
      <c r="AI89">
        <f t="shared" si="43"/>
        <v>1039538</v>
      </c>
    </row>
    <row r="90" spans="1:35" x14ac:dyDescent="0.35">
      <c r="A90">
        <v>83</v>
      </c>
      <c r="B90">
        <f t="shared" si="25"/>
        <v>200</v>
      </c>
      <c r="C90">
        <f t="shared" si="45"/>
        <v>0</v>
      </c>
      <c r="D90">
        <f t="shared" si="44"/>
        <v>0</v>
      </c>
      <c r="E90">
        <f t="shared" si="44"/>
        <v>0</v>
      </c>
      <c r="F90">
        <f t="shared" si="44"/>
        <v>0</v>
      </c>
      <c r="G90">
        <f t="shared" si="44"/>
        <v>0</v>
      </c>
      <c r="H90">
        <f t="shared" si="44"/>
        <v>0</v>
      </c>
      <c r="I90">
        <f t="shared" si="44"/>
        <v>0</v>
      </c>
      <c r="J90">
        <f t="shared" si="44"/>
        <v>0</v>
      </c>
      <c r="K90">
        <f t="shared" si="44"/>
        <v>0</v>
      </c>
      <c r="L90">
        <f t="shared" si="44"/>
        <v>0</v>
      </c>
      <c r="M90">
        <f t="shared" si="24"/>
        <v>0</v>
      </c>
      <c r="N90">
        <f t="shared" si="44"/>
        <v>0</v>
      </c>
      <c r="O90">
        <f t="shared" si="44"/>
        <v>0</v>
      </c>
      <c r="P90">
        <f t="shared" si="44"/>
        <v>0</v>
      </c>
      <c r="Q90">
        <f t="shared" si="44"/>
        <v>200</v>
      </c>
      <c r="R90">
        <f t="shared" si="26"/>
        <v>1213299.9003831448</v>
      </c>
      <c r="S90">
        <f t="shared" si="27"/>
        <v>147909.97103912989</v>
      </c>
      <c r="T90">
        <f t="shared" si="28"/>
        <v>1213109</v>
      </c>
      <c r="U90">
        <f t="shared" si="29"/>
        <v>7</v>
      </c>
      <c r="V90">
        <f t="shared" si="30"/>
        <v>21</v>
      </c>
      <c r="W90">
        <f t="shared" si="31"/>
        <v>1691</v>
      </c>
      <c r="X90">
        <f t="shared" si="32"/>
        <v>67</v>
      </c>
      <c r="Y90">
        <f t="shared" si="33"/>
        <v>857</v>
      </c>
      <c r="Z90">
        <f t="shared" si="34"/>
        <v>36</v>
      </c>
      <c r="AA90">
        <f t="shared" si="35"/>
        <v>106</v>
      </c>
      <c r="AB90">
        <f t="shared" si="36"/>
        <v>9045</v>
      </c>
      <c r="AC90">
        <f t="shared" si="37"/>
        <v>203</v>
      </c>
      <c r="AD90">
        <f t="shared" si="38"/>
        <v>8297</v>
      </c>
      <c r="AE90">
        <f t="shared" si="39"/>
        <v>521</v>
      </c>
      <c r="AF90">
        <f t="shared" si="40"/>
        <v>123</v>
      </c>
      <c r="AG90">
        <f t="shared" si="41"/>
        <v>3268</v>
      </c>
      <c r="AH90">
        <f t="shared" si="42"/>
        <v>1420</v>
      </c>
      <c r="AI90">
        <f t="shared" si="43"/>
        <v>1187447</v>
      </c>
    </row>
    <row r="91" spans="1:35" x14ac:dyDescent="0.35">
      <c r="A91">
        <v>84</v>
      </c>
      <c r="B91">
        <f t="shared" si="25"/>
        <v>200</v>
      </c>
      <c r="C91">
        <f t="shared" si="45"/>
        <v>0</v>
      </c>
      <c r="D91">
        <f t="shared" si="44"/>
        <v>0</v>
      </c>
      <c r="E91">
        <f t="shared" si="44"/>
        <v>0</v>
      </c>
      <c r="F91">
        <f t="shared" si="44"/>
        <v>0</v>
      </c>
      <c r="G91">
        <f t="shared" si="44"/>
        <v>0</v>
      </c>
      <c r="H91">
        <f t="shared" si="44"/>
        <v>0</v>
      </c>
      <c r="I91">
        <f t="shared" si="44"/>
        <v>0</v>
      </c>
      <c r="J91">
        <f t="shared" si="44"/>
        <v>0</v>
      </c>
      <c r="K91">
        <f t="shared" si="44"/>
        <v>0</v>
      </c>
      <c r="L91">
        <f t="shared" si="44"/>
        <v>0</v>
      </c>
      <c r="M91">
        <f t="shared" si="24"/>
        <v>0</v>
      </c>
      <c r="N91">
        <f t="shared" si="44"/>
        <v>0</v>
      </c>
      <c r="O91">
        <f t="shared" si="44"/>
        <v>0</v>
      </c>
      <c r="P91">
        <f t="shared" si="44"/>
        <v>0</v>
      </c>
      <c r="Q91">
        <f t="shared" si="44"/>
        <v>200</v>
      </c>
      <c r="R91">
        <f t="shared" si="26"/>
        <v>1381743.9735792265</v>
      </c>
      <c r="S91">
        <f t="shared" si="27"/>
        <v>168444.07319608168</v>
      </c>
      <c r="T91">
        <f t="shared" si="28"/>
        <v>1381553</v>
      </c>
      <c r="U91">
        <f t="shared" si="29"/>
        <v>7</v>
      </c>
      <c r="V91">
        <f t="shared" si="30"/>
        <v>21</v>
      </c>
      <c r="W91">
        <f t="shared" si="31"/>
        <v>1691</v>
      </c>
      <c r="X91">
        <f t="shared" si="32"/>
        <v>67</v>
      </c>
      <c r="Y91">
        <f t="shared" si="33"/>
        <v>857</v>
      </c>
      <c r="Z91">
        <f t="shared" si="34"/>
        <v>36</v>
      </c>
      <c r="AA91">
        <f t="shared" si="35"/>
        <v>106</v>
      </c>
      <c r="AB91">
        <f t="shared" si="36"/>
        <v>9045</v>
      </c>
      <c r="AC91">
        <f t="shared" si="37"/>
        <v>203</v>
      </c>
      <c r="AD91">
        <f t="shared" si="38"/>
        <v>8297</v>
      </c>
      <c r="AE91">
        <f t="shared" si="39"/>
        <v>521</v>
      </c>
      <c r="AF91">
        <f t="shared" si="40"/>
        <v>123</v>
      </c>
      <c r="AG91">
        <f t="shared" si="41"/>
        <v>3268</v>
      </c>
      <c r="AH91">
        <f t="shared" si="42"/>
        <v>1420</v>
      </c>
      <c r="AI91">
        <f t="shared" si="43"/>
        <v>1355891</v>
      </c>
    </row>
    <row r="92" spans="1:35" x14ac:dyDescent="0.35">
      <c r="A92">
        <v>85</v>
      </c>
      <c r="B92">
        <f t="shared" si="25"/>
        <v>200</v>
      </c>
      <c r="C92">
        <f t="shared" si="45"/>
        <v>0</v>
      </c>
      <c r="D92">
        <f t="shared" si="44"/>
        <v>0</v>
      </c>
      <c r="E92">
        <f t="shared" si="44"/>
        <v>0</v>
      </c>
      <c r="F92">
        <f t="shared" si="44"/>
        <v>0</v>
      </c>
      <c r="G92">
        <f t="shared" si="44"/>
        <v>0</v>
      </c>
      <c r="H92">
        <f t="shared" si="44"/>
        <v>0</v>
      </c>
      <c r="I92">
        <f t="shared" si="44"/>
        <v>0</v>
      </c>
      <c r="J92">
        <f t="shared" si="44"/>
        <v>0</v>
      </c>
      <c r="K92">
        <f t="shared" si="44"/>
        <v>0</v>
      </c>
      <c r="L92">
        <f t="shared" si="44"/>
        <v>0</v>
      </c>
      <c r="M92">
        <f t="shared" si="24"/>
        <v>0</v>
      </c>
      <c r="N92">
        <f t="shared" si="44"/>
        <v>0</v>
      </c>
      <c r="O92">
        <f t="shared" si="44"/>
        <v>0</v>
      </c>
      <c r="P92">
        <f t="shared" si="44"/>
        <v>0</v>
      </c>
      <c r="Q92">
        <f t="shared" si="44"/>
        <v>200</v>
      </c>
      <c r="R92">
        <f t="shared" si="26"/>
        <v>1573572.8651377372</v>
      </c>
      <c r="S92">
        <f t="shared" si="27"/>
        <v>191828.89155851072</v>
      </c>
      <c r="T92">
        <f t="shared" si="28"/>
        <v>1573381</v>
      </c>
      <c r="U92">
        <f t="shared" si="29"/>
        <v>7</v>
      </c>
      <c r="V92">
        <f t="shared" si="30"/>
        <v>21</v>
      </c>
      <c r="W92">
        <f t="shared" si="31"/>
        <v>1691</v>
      </c>
      <c r="X92">
        <f t="shared" si="32"/>
        <v>67</v>
      </c>
      <c r="Y92">
        <f t="shared" si="33"/>
        <v>857</v>
      </c>
      <c r="Z92">
        <f t="shared" si="34"/>
        <v>36</v>
      </c>
      <c r="AA92">
        <f t="shared" si="35"/>
        <v>106</v>
      </c>
      <c r="AB92">
        <f t="shared" si="36"/>
        <v>9045</v>
      </c>
      <c r="AC92">
        <f t="shared" si="37"/>
        <v>203</v>
      </c>
      <c r="AD92">
        <f t="shared" si="38"/>
        <v>8297</v>
      </c>
      <c r="AE92">
        <f t="shared" si="39"/>
        <v>521</v>
      </c>
      <c r="AF92">
        <f t="shared" si="40"/>
        <v>123</v>
      </c>
      <c r="AG92">
        <f t="shared" si="41"/>
        <v>3268</v>
      </c>
      <c r="AH92">
        <f t="shared" si="42"/>
        <v>1420</v>
      </c>
      <c r="AI92">
        <f t="shared" si="43"/>
        <v>1547719</v>
      </c>
    </row>
    <row r="93" spans="1:35" x14ac:dyDescent="0.35">
      <c r="A93">
        <v>86</v>
      </c>
      <c r="B93">
        <f t="shared" si="25"/>
        <v>200</v>
      </c>
      <c r="C93">
        <f t="shared" si="45"/>
        <v>0</v>
      </c>
      <c r="D93">
        <f t="shared" si="44"/>
        <v>0</v>
      </c>
      <c r="E93">
        <f t="shared" si="44"/>
        <v>0</v>
      </c>
      <c r="F93">
        <f t="shared" si="44"/>
        <v>0</v>
      </c>
      <c r="G93">
        <f t="shared" si="44"/>
        <v>0</v>
      </c>
      <c r="H93">
        <f t="shared" si="44"/>
        <v>0</v>
      </c>
      <c r="I93">
        <f t="shared" si="44"/>
        <v>0</v>
      </c>
      <c r="J93">
        <f t="shared" si="44"/>
        <v>0</v>
      </c>
      <c r="K93">
        <f t="shared" si="44"/>
        <v>0</v>
      </c>
      <c r="L93">
        <f t="shared" si="44"/>
        <v>0</v>
      </c>
      <c r="M93">
        <f t="shared" si="24"/>
        <v>0</v>
      </c>
      <c r="N93">
        <f t="shared" si="44"/>
        <v>0</v>
      </c>
      <c r="O93">
        <f t="shared" si="44"/>
        <v>0</v>
      </c>
      <c r="P93">
        <f t="shared" si="44"/>
        <v>0</v>
      </c>
      <c r="Q93">
        <f t="shared" si="44"/>
        <v>200</v>
      </c>
      <c r="R93">
        <f t="shared" si="26"/>
        <v>1792033.0515862673</v>
      </c>
      <c r="S93">
        <f t="shared" si="27"/>
        <v>218460.18644853006</v>
      </c>
      <c r="T93">
        <f t="shared" si="28"/>
        <v>1791841</v>
      </c>
      <c r="U93">
        <f t="shared" si="29"/>
        <v>7</v>
      </c>
      <c r="V93">
        <f t="shared" si="30"/>
        <v>21</v>
      </c>
      <c r="W93">
        <f t="shared" si="31"/>
        <v>1691</v>
      </c>
      <c r="X93">
        <f t="shared" si="32"/>
        <v>67</v>
      </c>
      <c r="Y93">
        <f t="shared" si="33"/>
        <v>857</v>
      </c>
      <c r="Z93">
        <f t="shared" si="34"/>
        <v>36</v>
      </c>
      <c r="AA93">
        <f t="shared" si="35"/>
        <v>106</v>
      </c>
      <c r="AB93">
        <f t="shared" si="36"/>
        <v>9045</v>
      </c>
      <c r="AC93">
        <f t="shared" si="37"/>
        <v>203</v>
      </c>
      <c r="AD93">
        <f t="shared" si="38"/>
        <v>8297</v>
      </c>
      <c r="AE93">
        <f t="shared" si="39"/>
        <v>521</v>
      </c>
      <c r="AF93">
        <f t="shared" si="40"/>
        <v>123</v>
      </c>
      <c r="AG93">
        <f t="shared" si="41"/>
        <v>3268</v>
      </c>
      <c r="AH93">
        <f t="shared" si="42"/>
        <v>1420</v>
      </c>
      <c r="AI93">
        <f t="shared" si="43"/>
        <v>1766179</v>
      </c>
    </row>
    <row r="94" spans="1:35" x14ac:dyDescent="0.35">
      <c r="A94">
        <v>87</v>
      </c>
      <c r="B94">
        <f t="shared" si="25"/>
        <v>200</v>
      </c>
      <c r="C94">
        <f t="shared" si="45"/>
        <v>0</v>
      </c>
      <c r="D94">
        <f t="shared" si="44"/>
        <v>0</v>
      </c>
      <c r="E94">
        <f t="shared" si="44"/>
        <v>0</v>
      </c>
      <c r="F94">
        <f t="shared" si="44"/>
        <v>0</v>
      </c>
      <c r="G94">
        <f t="shared" si="44"/>
        <v>0</v>
      </c>
      <c r="H94">
        <f t="shared" si="44"/>
        <v>0</v>
      </c>
      <c r="I94">
        <f t="shared" si="44"/>
        <v>0</v>
      </c>
      <c r="J94">
        <f t="shared" si="44"/>
        <v>0</v>
      </c>
      <c r="K94">
        <f t="shared" si="44"/>
        <v>0</v>
      </c>
      <c r="L94">
        <f t="shared" si="44"/>
        <v>0</v>
      </c>
      <c r="M94">
        <f t="shared" si="24"/>
        <v>0</v>
      </c>
      <c r="N94">
        <f t="shared" si="44"/>
        <v>0</v>
      </c>
      <c r="O94">
        <f t="shared" si="44"/>
        <v>0</v>
      </c>
      <c r="P94">
        <f t="shared" si="44"/>
        <v>0</v>
      </c>
      <c r="Q94">
        <f t="shared" si="44"/>
        <v>200</v>
      </c>
      <c r="R94">
        <f t="shared" si="26"/>
        <v>2040821.7125402451</v>
      </c>
      <c r="S94">
        <f t="shared" si="27"/>
        <v>248788.66095397784</v>
      </c>
      <c r="T94">
        <f t="shared" si="28"/>
        <v>2040629</v>
      </c>
      <c r="U94">
        <f t="shared" si="29"/>
        <v>7</v>
      </c>
      <c r="V94">
        <f t="shared" si="30"/>
        <v>21</v>
      </c>
      <c r="W94">
        <f t="shared" si="31"/>
        <v>1691</v>
      </c>
      <c r="X94">
        <f t="shared" si="32"/>
        <v>67</v>
      </c>
      <c r="Y94">
        <f t="shared" si="33"/>
        <v>857</v>
      </c>
      <c r="Z94">
        <f t="shared" si="34"/>
        <v>36</v>
      </c>
      <c r="AA94">
        <f t="shared" si="35"/>
        <v>106</v>
      </c>
      <c r="AB94">
        <f t="shared" si="36"/>
        <v>9045</v>
      </c>
      <c r="AC94">
        <f t="shared" si="37"/>
        <v>203</v>
      </c>
      <c r="AD94">
        <f t="shared" si="38"/>
        <v>8297</v>
      </c>
      <c r="AE94">
        <f t="shared" si="39"/>
        <v>521</v>
      </c>
      <c r="AF94">
        <f t="shared" si="40"/>
        <v>123</v>
      </c>
      <c r="AG94">
        <f t="shared" si="41"/>
        <v>3268</v>
      </c>
      <c r="AH94">
        <f t="shared" si="42"/>
        <v>1420</v>
      </c>
      <c r="AI94">
        <f t="shared" si="43"/>
        <v>2014967</v>
      </c>
    </row>
    <row r="95" spans="1:35" x14ac:dyDescent="0.35">
      <c r="A95">
        <v>88</v>
      </c>
      <c r="B95">
        <f t="shared" si="25"/>
        <v>200</v>
      </c>
      <c r="C95">
        <f t="shared" si="45"/>
        <v>0</v>
      </c>
      <c r="D95">
        <f t="shared" si="44"/>
        <v>0</v>
      </c>
      <c r="E95">
        <f t="shared" si="44"/>
        <v>0</v>
      </c>
      <c r="F95">
        <f t="shared" si="44"/>
        <v>0</v>
      </c>
      <c r="G95">
        <f t="shared" si="44"/>
        <v>0</v>
      </c>
      <c r="H95">
        <f t="shared" si="44"/>
        <v>0</v>
      </c>
      <c r="I95">
        <f t="shared" si="44"/>
        <v>0</v>
      </c>
      <c r="J95">
        <f t="shared" si="44"/>
        <v>0</v>
      </c>
      <c r="K95">
        <f t="shared" si="44"/>
        <v>0</v>
      </c>
      <c r="L95">
        <f t="shared" si="44"/>
        <v>0</v>
      </c>
      <c r="M95">
        <f t="shared" si="24"/>
        <v>0</v>
      </c>
      <c r="N95">
        <f t="shared" si="44"/>
        <v>0</v>
      </c>
      <c r="O95">
        <f t="shared" si="44"/>
        <v>0</v>
      </c>
      <c r="P95">
        <f t="shared" si="44"/>
        <v>0</v>
      </c>
      <c r="Q95">
        <f t="shared" si="44"/>
        <v>200</v>
      </c>
      <c r="R95">
        <f t="shared" si="26"/>
        <v>2324149.301083962</v>
      </c>
      <c r="S95">
        <f t="shared" si="27"/>
        <v>283327.58854371682</v>
      </c>
      <c r="T95">
        <f t="shared" si="28"/>
        <v>2323956</v>
      </c>
      <c r="U95">
        <f t="shared" si="29"/>
        <v>7</v>
      </c>
      <c r="V95">
        <f t="shared" si="30"/>
        <v>21</v>
      </c>
      <c r="W95">
        <f t="shared" si="31"/>
        <v>1691</v>
      </c>
      <c r="X95">
        <f t="shared" si="32"/>
        <v>67</v>
      </c>
      <c r="Y95">
        <f t="shared" si="33"/>
        <v>857</v>
      </c>
      <c r="Z95">
        <f t="shared" si="34"/>
        <v>36</v>
      </c>
      <c r="AA95">
        <f t="shared" si="35"/>
        <v>106</v>
      </c>
      <c r="AB95">
        <f t="shared" si="36"/>
        <v>9045</v>
      </c>
      <c r="AC95">
        <f t="shared" si="37"/>
        <v>203</v>
      </c>
      <c r="AD95">
        <f t="shared" si="38"/>
        <v>8297</v>
      </c>
      <c r="AE95">
        <f t="shared" si="39"/>
        <v>521</v>
      </c>
      <c r="AF95">
        <f t="shared" si="40"/>
        <v>123</v>
      </c>
      <c r="AG95">
        <f t="shared" si="41"/>
        <v>3268</v>
      </c>
      <c r="AH95">
        <f t="shared" si="42"/>
        <v>1420</v>
      </c>
      <c r="AI95">
        <f t="shared" si="43"/>
        <v>2298294</v>
      </c>
    </row>
    <row r="96" spans="1:35" x14ac:dyDescent="0.35">
      <c r="A96">
        <v>89</v>
      </c>
      <c r="B96">
        <f t="shared" si="25"/>
        <v>200</v>
      </c>
      <c r="C96">
        <f t="shared" si="45"/>
        <v>0</v>
      </c>
      <c r="D96">
        <f t="shared" si="44"/>
        <v>0</v>
      </c>
      <c r="E96">
        <f t="shared" si="44"/>
        <v>0</v>
      </c>
      <c r="F96">
        <f t="shared" si="44"/>
        <v>0</v>
      </c>
      <c r="G96">
        <f t="shared" si="44"/>
        <v>0</v>
      </c>
      <c r="H96">
        <f t="shared" si="44"/>
        <v>0</v>
      </c>
      <c r="I96">
        <f t="shared" si="44"/>
        <v>0</v>
      </c>
      <c r="J96">
        <f t="shared" si="44"/>
        <v>0</v>
      </c>
      <c r="K96">
        <f t="shared" si="44"/>
        <v>0</v>
      </c>
      <c r="L96">
        <f t="shared" si="44"/>
        <v>0</v>
      </c>
      <c r="M96">
        <f t="shared" si="24"/>
        <v>0</v>
      </c>
      <c r="N96">
        <f t="shared" si="44"/>
        <v>0</v>
      </c>
      <c r="O96">
        <f t="shared" ref="J96:Q106" si="46">IF(OR($A96&lt;O$1,$A96&gt;O$5),0,IF(AND($A96&gt;=O$1,$A96&lt;O$2),($A96+1-O$1)/(O$2-O$1)*O$3,IF(AND($A96&gt;=O$4,$A96&lt;=O$5),(O$5-$A96)/(O$5-O$4+1)*O$3,O$3)))</f>
        <v>0</v>
      </c>
      <c r="P96">
        <f t="shared" si="46"/>
        <v>0</v>
      </c>
      <c r="Q96">
        <f t="shared" si="46"/>
        <v>200</v>
      </c>
      <c r="R96">
        <f t="shared" si="26"/>
        <v>2646810.8006964619</v>
      </c>
      <c r="S96">
        <f t="shared" si="27"/>
        <v>322661.49961249996</v>
      </c>
      <c r="T96">
        <f t="shared" si="28"/>
        <v>2646617</v>
      </c>
      <c r="U96">
        <f t="shared" si="29"/>
        <v>7</v>
      </c>
      <c r="V96">
        <f t="shared" si="30"/>
        <v>21</v>
      </c>
      <c r="W96">
        <f t="shared" si="31"/>
        <v>1691</v>
      </c>
      <c r="X96">
        <f t="shared" si="32"/>
        <v>67</v>
      </c>
      <c r="Y96">
        <f t="shared" si="33"/>
        <v>857</v>
      </c>
      <c r="Z96">
        <f t="shared" si="34"/>
        <v>36</v>
      </c>
      <c r="AA96">
        <f t="shared" si="35"/>
        <v>106</v>
      </c>
      <c r="AB96">
        <f t="shared" si="36"/>
        <v>9045</v>
      </c>
      <c r="AC96">
        <f t="shared" si="37"/>
        <v>203</v>
      </c>
      <c r="AD96">
        <f t="shared" si="38"/>
        <v>8297</v>
      </c>
      <c r="AE96">
        <f t="shared" si="39"/>
        <v>521</v>
      </c>
      <c r="AF96">
        <f t="shared" si="40"/>
        <v>123</v>
      </c>
      <c r="AG96">
        <f t="shared" si="41"/>
        <v>3268</v>
      </c>
      <c r="AH96">
        <f t="shared" si="42"/>
        <v>1420</v>
      </c>
      <c r="AI96">
        <f t="shared" si="43"/>
        <v>2620955</v>
      </c>
    </row>
    <row r="97" spans="1:35" x14ac:dyDescent="0.35">
      <c r="A97">
        <v>90</v>
      </c>
      <c r="B97">
        <f t="shared" si="25"/>
        <v>200</v>
      </c>
      <c r="C97">
        <f t="shared" si="45"/>
        <v>0</v>
      </c>
      <c r="D97">
        <f t="shared" si="45"/>
        <v>0</v>
      </c>
      <c r="E97">
        <f t="shared" si="45"/>
        <v>0</v>
      </c>
      <c r="F97">
        <f t="shared" si="45"/>
        <v>0</v>
      </c>
      <c r="G97">
        <f t="shared" si="45"/>
        <v>0</v>
      </c>
      <c r="H97">
        <f t="shared" si="45"/>
        <v>0</v>
      </c>
      <c r="I97">
        <f t="shared" si="45"/>
        <v>0</v>
      </c>
      <c r="J97">
        <f t="shared" si="46"/>
        <v>0</v>
      </c>
      <c r="K97">
        <f t="shared" si="46"/>
        <v>0</v>
      </c>
      <c r="L97">
        <f t="shared" si="46"/>
        <v>0</v>
      </c>
      <c r="M97">
        <f t="shared" si="24"/>
        <v>0</v>
      </c>
      <c r="N97">
        <f t="shared" si="46"/>
        <v>0</v>
      </c>
      <c r="O97">
        <f t="shared" si="46"/>
        <v>0</v>
      </c>
      <c r="P97">
        <f t="shared" si="46"/>
        <v>0</v>
      </c>
      <c r="Q97">
        <f t="shared" si="46"/>
        <v>200</v>
      </c>
      <c r="R97">
        <f t="shared" si="26"/>
        <v>3014266.8746612687</v>
      </c>
      <c r="S97">
        <f t="shared" si="27"/>
        <v>367456.07396480674</v>
      </c>
      <c r="T97">
        <f t="shared" si="28"/>
        <v>3014073</v>
      </c>
      <c r="U97">
        <f t="shared" si="29"/>
        <v>7</v>
      </c>
      <c r="V97">
        <f t="shared" si="30"/>
        <v>21</v>
      </c>
      <c r="W97">
        <f t="shared" si="31"/>
        <v>1691</v>
      </c>
      <c r="X97">
        <f t="shared" si="32"/>
        <v>67</v>
      </c>
      <c r="Y97">
        <f t="shared" si="33"/>
        <v>857</v>
      </c>
      <c r="Z97">
        <f t="shared" si="34"/>
        <v>36</v>
      </c>
      <c r="AA97">
        <f t="shared" si="35"/>
        <v>106</v>
      </c>
      <c r="AB97">
        <f t="shared" si="36"/>
        <v>9045</v>
      </c>
      <c r="AC97">
        <f t="shared" si="37"/>
        <v>203</v>
      </c>
      <c r="AD97">
        <f t="shared" si="38"/>
        <v>8297</v>
      </c>
      <c r="AE97">
        <f t="shared" si="39"/>
        <v>521</v>
      </c>
      <c r="AF97">
        <f t="shared" si="40"/>
        <v>123</v>
      </c>
      <c r="AG97">
        <f t="shared" si="41"/>
        <v>3268</v>
      </c>
      <c r="AH97">
        <f t="shared" si="42"/>
        <v>1420</v>
      </c>
      <c r="AI97">
        <f t="shared" si="43"/>
        <v>2988411</v>
      </c>
    </row>
    <row r="98" spans="1:35" x14ac:dyDescent="0.35">
      <c r="A98">
        <v>91</v>
      </c>
      <c r="B98">
        <f t="shared" si="25"/>
        <v>200</v>
      </c>
      <c r="C98">
        <f t="shared" si="45"/>
        <v>0</v>
      </c>
      <c r="D98">
        <f t="shared" si="45"/>
        <v>0</v>
      </c>
      <c r="E98">
        <f t="shared" si="45"/>
        <v>0</v>
      </c>
      <c r="F98">
        <f t="shared" si="45"/>
        <v>0</v>
      </c>
      <c r="G98">
        <f t="shared" si="45"/>
        <v>0</v>
      </c>
      <c r="H98">
        <f t="shared" si="45"/>
        <v>0</v>
      </c>
      <c r="I98">
        <f t="shared" si="45"/>
        <v>0</v>
      </c>
      <c r="J98">
        <f t="shared" si="46"/>
        <v>0</v>
      </c>
      <c r="K98">
        <f t="shared" si="46"/>
        <v>0</v>
      </c>
      <c r="L98">
        <f t="shared" si="46"/>
        <v>0</v>
      </c>
      <c r="M98">
        <f t="shared" si="24"/>
        <v>0</v>
      </c>
      <c r="N98">
        <f t="shared" si="46"/>
        <v>0</v>
      </c>
      <c r="O98">
        <f t="shared" si="46"/>
        <v>0</v>
      </c>
      <c r="P98">
        <f t="shared" si="46"/>
        <v>0</v>
      </c>
      <c r="Q98">
        <f t="shared" si="46"/>
        <v>200</v>
      </c>
      <c r="R98">
        <f t="shared" si="26"/>
        <v>3432736.2813174161</v>
      </c>
      <c r="S98">
        <f t="shared" si="27"/>
        <v>418469.40665614745</v>
      </c>
      <c r="T98">
        <f t="shared" si="28"/>
        <v>3432542</v>
      </c>
      <c r="U98">
        <f t="shared" si="29"/>
        <v>7</v>
      </c>
      <c r="V98">
        <f t="shared" si="30"/>
        <v>21</v>
      </c>
      <c r="W98">
        <f t="shared" si="31"/>
        <v>1691</v>
      </c>
      <c r="X98">
        <f t="shared" si="32"/>
        <v>67</v>
      </c>
      <c r="Y98">
        <f t="shared" si="33"/>
        <v>857</v>
      </c>
      <c r="Z98">
        <f t="shared" si="34"/>
        <v>36</v>
      </c>
      <c r="AA98">
        <f t="shared" si="35"/>
        <v>106</v>
      </c>
      <c r="AB98">
        <f t="shared" si="36"/>
        <v>9045</v>
      </c>
      <c r="AC98">
        <f t="shared" si="37"/>
        <v>203</v>
      </c>
      <c r="AD98">
        <f t="shared" si="38"/>
        <v>8297</v>
      </c>
      <c r="AE98">
        <f t="shared" si="39"/>
        <v>521</v>
      </c>
      <c r="AF98">
        <f t="shared" si="40"/>
        <v>123</v>
      </c>
      <c r="AG98">
        <f t="shared" si="41"/>
        <v>3268</v>
      </c>
      <c r="AH98">
        <f t="shared" si="42"/>
        <v>1420</v>
      </c>
      <c r="AI98">
        <f t="shared" si="43"/>
        <v>3406880</v>
      </c>
    </row>
    <row r="99" spans="1:35" x14ac:dyDescent="0.35">
      <c r="A99">
        <v>92</v>
      </c>
      <c r="B99">
        <f t="shared" si="25"/>
        <v>200</v>
      </c>
      <c r="C99">
        <f t="shared" si="45"/>
        <v>0</v>
      </c>
      <c r="D99">
        <f t="shared" si="45"/>
        <v>0</v>
      </c>
      <c r="E99">
        <f t="shared" si="45"/>
        <v>0</v>
      </c>
      <c r="F99">
        <f t="shared" si="45"/>
        <v>0</v>
      </c>
      <c r="G99">
        <f t="shared" si="45"/>
        <v>0</v>
      </c>
      <c r="H99">
        <f t="shared" si="45"/>
        <v>0</v>
      </c>
      <c r="I99">
        <f t="shared" si="45"/>
        <v>0</v>
      </c>
      <c r="J99">
        <f t="shared" si="46"/>
        <v>0</v>
      </c>
      <c r="K99">
        <f t="shared" si="46"/>
        <v>0</v>
      </c>
      <c r="L99">
        <f t="shared" si="46"/>
        <v>0</v>
      </c>
      <c r="M99">
        <f t="shared" si="24"/>
        <v>0</v>
      </c>
      <c r="N99">
        <f t="shared" si="46"/>
        <v>0</v>
      </c>
      <c r="O99">
        <f t="shared" si="46"/>
        <v>0</v>
      </c>
      <c r="P99">
        <f t="shared" si="46"/>
        <v>0</v>
      </c>
      <c r="Q99">
        <f t="shared" si="46"/>
        <v>200</v>
      </c>
      <c r="R99">
        <f t="shared" si="26"/>
        <v>3909301.1191704567</v>
      </c>
      <c r="S99">
        <f t="shared" si="27"/>
        <v>476564.83785304055</v>
      </c>
      <c r="T99">
        <f t="shared" si="28"/>
        <v>3909106</v>
      </c>
      <c r="U99">
        <f t="shared" si="29"/>
        <v>7</v>
      </c>
      <c r="V99">
        <f t="shared" si="30"/>
        <v>21</v>
      </c>
      <c r="W99">
        <f t="shared" si="31"/>
        <v>1691</v>
      </c>
      <c r="X99">
        <f t="shared" si="32"/>
        <v>67</v>
      </c>
      <c r="Y99">
        <f t="shared" si="33"/>
        <v>857</v>
      </c>
      <c r="Z99">
        <f t="shared" si="34"/>
        <v>36</v>
      </c>
      <c r="AA99">
        <f t="shared" si="35"/>
        <v>106</v>
      </c>
      <c r="AB99">
        <f t="shared" si="36"/>
        <v>9045</v>
      </c>
      <c r="AC99">
        <f t="shared" si="37"/>
        <v>203</v>
      </c>
      <c r="AD99">
        <f t="shared" si="38"/>
        <v>8297</v>
      </c>
      <c r="AE99">
        <f t="shared" si="39"/>
        <v>521</v>
      </c>
      <c r="AF99">
        <f t="shared" si="40"/>
        <v>123</v>
      </c>
      <c r="AG99">
        <f t="shared" si="41"/>
        <v>3268</v>
      </c>
      <c r="AH99">
        <f t="shared" si="42"/>
        <v>1420</v>
      </c>
      <c r="AI99">
        <f t="shared" si="43"/>
        <v>3883444</v>
      </c>
    </row>
    <row r="100" spans="1:35" x14ac:dyDescent="0.35">
      <c r="A100">
        <v>93</v>
      </c>
      <c r="B100">
        <f t="shared" si="25"/>
        <v>200</v>
      </c>
      <c r="C100">
        <f t="shared" si="45"/>
        <v>0</v>
      </c>
      <c r="D100">
        <f t="shared" si="45"/>
        <v>0</v>
      </c>
      <c r="E100">
        <f t="shared" si="45"/>
        <v>0</v>
      </c>
      <c r="F100">
        <f t="shared" si="45"/>
        <v>0</v>
      </c>
      <c r="G100">
        <f t="shared" si="45"/>
        <v>0</v>
      </c>
      <c r="H100">
        <f t="shared" si="45"/>
        <v>0</v>
      </c>
      <c r="I100">
        <f t="shared" si="45"/>
        <v>0</v>
      </c>
      <c r="J100">
        <f t="shared" si="46"/>
        <v>0</v>
      </c>
      <c r="K100">
        <f t="shared" si="46"/>
        <v>0</v>
      </c>
      <c r="L100">
        <f t="shared" si="46"/>
        <v>0</v>
      </c>
      <c r="M100">
        <f t="shared" si="24"/>
        <v>0</v>
      </c>
      <c r="N100">
        <f t="shared" si="46"/>
        <v>0</v>
      </c>
      <c r="O100">
        <f t="shared" si="46"/>
        <v>0</v>
      </c>
      <c r="P100">
        <f t="shared" si="46"/>
        <v>0</v>
      </c>
      <c r="Q100">
        <f t="shared" si="46"/>
        <v>200</v>
      </c>
      <c r="R100">
        <f t="shared" si="26"/>
        <v>4452026.6830119872</v>
      </c>
      <c r="S100">
        <f t="shared" si="27"/>
        <v>542725.56384153059</v>
      </c>
      <c r="T100">
        <f t="shared" si="28"/>
        <v>4451831</v>
      </c>
      <c r="U100">
        <f t="shared" si="29"/>
        <v>7</v>
      </c>
      <c r="V100">
        <f t="shared" si="30"/>
        <v>21</v>
      </c>
      <c r="W100">
        <f t="shared" si="31"/>
        <v>1691</v>
      </c>
      <c r="X100">
        <f t="shared" si="32"/>
        <v>67</v>
      </c>
      <c r="Y100">
        <f t="shared" si="33"/>
        <v>857</v>
      </c>
      <c r="Z100">
        <f t="shared" si="34"/>
        <v>36</v>
      </c>
      <c r="AA100">
        <f t="shared" si="35"/>
        <v>106</v>
      </c>
      <c r="AB100">
        <f t="shared" si="36"/>
        <v>9045</v>
      </c>
      <c r="AC100">
        <f t="shared" si="37"/>
        <v>203</v>
      </c>
      <c r="AD100">
        <f t="shared" si="38"/>
        <v>8297</v>
      </c>
      <c r="AE100">
        <f t="shared" si="39"/>
        <v>521</v>
      </c>
      <c r="AF100">
        <f t="shared" si="40"/>
        <v>123</v>
      </c>
      <c r="AG100">
        <f t="shared" si="41"/>
        <v>3268</v>
      </c>
      <c r="AH100">
        <f t="shared" si="42"/>
        <v>1420</v>
      </c>
      <c r="AI100">
        <f t="shared" si="43"/>
        <v>4426169</v>
      </c>
    </row>
    <row r="101" spans="1:35" x14ac:dyDescent="0.35">
      <c r="A101">
        <v>94</v>
      </c>
      <c r="B101">
        <f t="shared" si="25"/>
        <v>200</v>
      </c>
      <c r="C101">
        <f t="shared" si="45"/>
        <v>0</v>
      </c>
      <c r="D101">
        <f t="shared" si="45"/>
        <v>0</v>
      </c>
      <c r="E101">
        <f t="shared" si="45"/>
        <v>0</v>
      </c>
      <c r="F101">
        <f t="shared" si="45"/>
        <v>0</v>
      </c>
      <c r="G101">
        <f t="shared" si="45"/>
        <v>0</v>
      </c>
      <c r="H101">
        <f t="shared" si="45"/>
        <v>0</v>
      </c>
      <c r="I101">
        <f t="shared" si="45"/>
        <v>0</v>
      </c>
      <c r="J101">
        <f t="shared" si="46"/>
        <v>0</v>
      </c>
      <c r="K101">
        <f t="shared" si="46"/>
        <v>0</v>
      </c>
      <c r="L101">
        <f t="shared" si="46"/>
        <v>0</v>
      </c>
      <c r="M101">
        <f t="shared" si="24"/>
        <v>0</v>
      </c>
      <c r="N101">
        <f t="shared" si="46"/>
        <v>0</v>
      </c>
      <c r="O101">
        <f t="shared" si="46"/>
        <v>0</v>
      </c>
      <c r="P101">
        <f t="shared" si="46"/>
        <v>0</v>
      </c>
      <c r="Q101">
        <f t="shared" si="46"/>
        <v>200</v>
      </c>
      <c r="R101">
        <f t="shared" si="26"/>
        <v>5070097.9594705915</v>
      </c>
      <c r="S101">
        <f t="shared" si="27"/>
        <v>618071.27645860426</v>
      </c>
      <c r="T101">
        <f t="shared" si="28"/>
        <v>5069902</v>
      </c>
      <c r="U101">
        <f t="shared" si="29"/>
        <v>7</v>
      </c>
      <c r="V101">
        <f t="shared" si="30"/>
        <v>21</v>
      </c>
      <c r="W101">
        <f t="shared" si="31"/>
        <v>1691</v>
      </c>
      <c r="X101">
        <f t="shared" si="32"/>
        <v>67</v>
      </c>
      <c r="Y101">
        <f t="shared" si="33"/>
        <v>857</v>
      </c>
      <c r="Z101">
        <f t="shared" si="34"/>
        <v>36</v>
      </c>
      <c r="AA101">
        <f t="shared" si="35"/>
        <v>106</v>
      </c>
      <c r="AB101">
        <f t="shared" si="36"/>
        <v>9045</v>
      </c>
      <c r="AC101">
        <f t="shared" si="37"/>
        <v>203</v>
      </c>
      <c r="AD101">
        <f t="shared" si="38"/>
        <v>8297</v>
      </c>
      <c r="AE101">
        <f t="shared" si="39"/>
        <v>521</v>
      </c>
      <c r="AF101">
        <f t="shared" si="40"/>
        <v>123</v>
      </c>
      <c r="AG101">
        <f t="shared" si="41"/>
        <v>3268</v>
      </c>
      <c r="AH101">
        <f t="shared" si="42"/>
        <v>1420</v>
      </c>
      <c r="AI101">
        <f t="shared" si="43"/>
        <v>5044240</v>
      </c>
    </row>
    <row r="102" spans="1:35" x14ac:dyDescent="0.35">
      <c r="A102">
        <v>95</v>
      </c>
      <c r="B102">
        <f t="shared" si="25"/>
        <v>200</v>
      </c>
      <c r="C102">
        <f t="shared" si="45"/>
        <v>0</v>
      </c>
      <c r="D102">
        <f t="shared" si="45"/>
        <v>0</v>
      </c>
      <c r="E102">
        <f t="shared" si="45"/>
        <v>0</v>
      </c>
      <c r="F102">
        <f t="shared" si="45"/>
        <v>0</v>
      </c>
      <c r="G102">
        <f t="shared" si="45"/>
        <v>0</v>
      </c>
      <c r="H102">
        <f t="shared" si="45"/>
        <v>0</v>
      </c>
      <c r="I102">
        <f t="shared" si="45"/>
        <v>0</v>
      </c>
      <c r="J102">
        <f t="shared" si="46"/>
        <v>0</v>
      </c>
      <c r="K102">
        <f t="shared" si="46"/>
        <v>0</v>
      </c>
      <c r="L102">
        <f t="shared" si="46"/>
        <v>0</v>
      </c>
      <c r="M102">
        <f t="shared" si="24"/>
        <v>0</v>
      </c>
      <c r="N102">
        <f t="shared" si="46"/>
        <v>0</v>
      </c>
      <c r="O102">
        <f t="shared" si="46"/>
        <v>0</v>
      </c>
      <c r="P102">
        <f t="shared" si="46"/>
        <v>0</v>
      </c>
      <c r="Q102">
        <f t="shared" si="46"/>
        <v>200</v>
      </c>
      <c r="R102">
        <f t="shared" si="26"/>
        <v>5773975.0720193172</v>
      </c>
      <c r="S102">
        <f t="shared" si="27"/>
        <v>703877.11254872568</v>
      </c>
      <c r="T102">
        <f t="shared" si="28"/>
        <v>5773779</v>
      </c>
      <c r="U102">
        <f t="shared" si="29"/>
        <v>7</v>
      </c>
      <c r="V102">
        <f t="shared" si="30"/>
        <v>21</v>
      </c>
      <c r="W102">
        <f t="shared" si="31"/>
        <v>1691</v>
      </c>
      <c r="X102">
        <f t="shared" si="32"/>
        <v>67</v>
      </c>
      <c r="Y102">
        <f t="shared" si="33"/>
        <v>857</v>
      </c>
      <c r="Z102">
        <f t="shared" si="34"/>
        <v>36</v>
      </c>
      <c r="AA102">
        <f t="shared" si="35"/>
        <v>106</v>
      </c>
      <c r="AB102">
        <f t="shared" si="36"/>
        <v>9045</v>
      </c>
      <c r="AC102">
        <f t="shared" si="37"/>
        <v>203</v>
      </c>
      <c r="AD102">
        <f t="shared" si="38"/>
        <v>8297</v>
      </c>
      <c r="AE102">
        <f t="shared" si="39"/>
        <v>521</v>
      </c>
      <c r="AF102">
        <f t="shared" si="40"/>
        <v>123</v>
      </c>
      <c r="AG102">
        <f t="shared" si="41"/>
        <v>3268</v>
      </c>
      <c r="AH102">
        <f t="shared" si="42"/>
        <v>1420</v>
      </c>
      <c r="AI102">
        <f t="shared" si="43"/>
        <v>5748117</v>
      </c>
    </row>
    <row r="103" spans="1:35" x14ac:dyDescent="0.35">
      <c r="A103">
        <v>96</v>
      </c>
      <c r="B103">
        <f t="shared" si="25"/>
        <v>200</v>
      </c>
      <c r="C103">
        <f t="shared" si="45"/>
        <v>0</v>
      </c>
      <c r="D103">
        <f t="shared" si="45"/>
        <v>0</v>
      </c>
      <c r="E103">
        <f t="shared" si="45"/>
        <v>0</v>
      </c>
      <c r="F103">
        <f t="shared" si="45"/>
        <v>0</v>
      </c>
      <c r="G103">
        <f t="shared" si="45"/>
        <v>0</v>
      </c>
      <c r="H103">
        <f t="shared" si="45"/>
        <v>0</v>
      </c>
      <c r="I103">
        <f t="shared" si="45"/>
        <v>0</v>
      </c>
      <c r="J103">
        <f t="shared" si="46"/>
        <v>0</v>
      </c>
      <c r="K103">
        <f t="shared" si="46"/>
        <v>0</v>
      </c>
      <c r="L103">
        <f t="shared" si="46"/>
        <v>0</v>
      </c>
      <c r="M103">
        <f t="shared" si="24"/>
        <v>0</v>
      </c>
      <c r="N103">
        <f t="shared" si="46"/>
        <v>0</v>
      </c>
      <c r="O103">
        <f t="shared" si="46"/>
        <v>0</v>
      </c>
      <c r="P103">
        <f t="shared" si="46"/>
        <v>0</v>
      </c>
      <c r="Q103">
        <f t="shared" si="46"/>
        <v>200</v>
      </c>
      <c r="R103">
        <f t="shared" si="26"/>
        <v>6575570.3061623992</v>
      </c>
      <c r="S103">
        <f t="shared" si="27"/>
        <v>801595.23414308205</v>
      </c>
      <c r="T103">
        <f t="shared" si="28"/>
        <v>6575374</v>
      </c>
      <c r="U103">
        <f t="shared" si="29"/>
        <v>7</v>
      </c>
      <c r="V103">
        <f t="shared" si="30"/>
        <v>21</v>
      </c>
      <c r="W103">
        <f t="shared" si="31"/>
        <v>1691</v>
      </c>
      <c r="X103">
        <f t="shared" si="32"/>
        <v>67</v>
      </c>
      <c r="Y103">
        <f t="shared" si="33"/>
        <v>857</v>
      </c>
      <c r="Z103">
        <f t="shared" si="34"/>
        <v>36</v>
      </c>
      <c r="AA103">
        <f t="shared" si="35"/>
        <v>106</v>
      </c>
      <c r="AB103">
        <f t="shared" si="36"/>
        <v>9045</v>
      </c>
      <c r="AC103">
        <f t="shared" si="37"/>
        <v>203</v>
      </c>
      <c r="AD103">
        <f t="shared" si="38"/>
        <v>8297</v>
      </c>
      <c r="AE103">
        <f t="shared" si="39"/>
        <v>521</v>
      </c>
      <c r="AF103">
        <f t="shared" si="40"/>
        <v>123</v>
      </c>
      <c r="AG103">
        <f t="shared" si="41"/>
        <v>3268</v>
      </c>
      <c r="AH103">
        <f t="shared" si="42"/>
        <v>1420</v>
      </c>
      <c r="AI103">
        <f t="shared" si="43"/>
        <v>6549712</v>
      </c>
    </row>
    <row r="104" spans="1:35" x14ac:dyDescent="0.35">
      <c r="A104">
        <v>97</v>
      </c>
      <c r="B104">
        <f t="shared" si="25"/>
        <v>200</v>
      </c>
      <c r="C104">
        <f t="shared" si="45"/>
        <v>0</v>
      </c>
      <c r="D104">
        <f t="shared" si="45"/>
        <v>0</v>
      </c>
      <c r="E104">
        <f t="shared" si="45"/>
        <v>0</v>
      </c>
      <c r="F104">
        <f t="shared" si="45"/>
        <v>0</v>
      </c>
      <c r="G104">
        <f t="shared" si="45"/>
        <v>0</v>
      </c>
      <c r="H104">
        <f t="shared" si="45"/>
        <v>0</v>
      </c>
      <c r="I104">
        <f t="shared" si="45"/>
        <v>0</v>
      </c>
      <c r="J104">
        <f t="shared" si="46"/>
        <v>0</v>
      </c>
      <c r="K104">
        <f t="shared" si="46"/>
        <v>0</v>
      </c>
      <c r="L104">
        <f t="shared" si="46"/>
        <v>0</v>
      </c>
      <c r="M104">
        <f t="shared" si="24"/>
        <v>0</v>
      </c>
      <c r="N104">
        <f t="shared" si="46"/>
        <v>0</v>
      </c>
      <c r="O104">
        <f t="shared" si="46"/>
        <v>0</v>
      </c>
      <c r="P104">
        <f t="shared" si="46"/>
        <v>0</v>
      </c>
      <c r="Q104">
        <f t="shared" si="46"/>
        <v>200</v>
      </c>
      <c r="R104">
        <f t="shared" si="26"/>
        <v>7488449.7107422845</v>
      </c>
      <c r="S104">
        <f t="shared" si="27"/>
        <v>912879.4045798853</v>
      </c>
      <c r="T104">
        <f t="shared" si="28"/>
        <v>7488253</v>
      </c>
      <c r="U104">
        <f t="shared" si="29"/>
        <v>7</v>
      </c>
      <c r="V104">
        <f t="shared" si="30"/>
        <v>21</v>
      </c>
      <c r="W104">
        <f t="shared" si="31"/>
        <v>1691</v>
      </c>
      <c r="X104">
        <f t="shared" si="32"/>
        <v>67</v>
      </c>
      <c r="Y104">
        <f t="shared" si="33"/>
        <v>857</v>
      </c>
      <c r="Z104">
        <f t="shared" si="34"/>
        <v>36</v>
      </c>
      <c r="AA104">
        <f t="shared" si="35"/>
        <v>106</v>
      </c>
      <c r="AB104">
        <f t="shared" si="36"/>
        <v>9045</v>
      </c>
      <c r="AC104">
        <f t="shared" si="37"/>
        <v>203</v>
      </c>
      <c r="AD104">
        <f t="shared" si="38"/>
        <v>8297</v>
      </c>
      <c r="AE104">
        <f t="shared" si="39"/>
        <v>521</v>
      </c>
      <c r="AF104">
        <f t="shared" si="40"/>
        <v>123</v>
      </c>
      <c r="AG104">
        <f t="shared" si="41"/>
        <v>3268</v>
      </c>
      <c r="AH104">
        <f t="shared" si="42"/>
        <v>1420</v>
      </c>
      <c r="AI104">
        <f t="shared" si="43"/>
        <v>7462591</v>
      </c>
    </row>
    <row r="105" spans="1:35" x14ac:dyDescent="0.35">
      <c r="A105">
        <v>98</v>
      </c>
      <c r="B105">
        <f t="shared" si="25"/>
        <v>200</v>
      </c>
      <c r="C105">
        <f t="shared" si="45"/>
        <v>0</v>
      </c>
      <c r="D105">
        <f t="shared" si="45"/>
        <v>0</v>
      </c>
      <c r="E105">
        <f t="shared" si="45"/>
        <v>0</v>
      </c>
      <c r="F105">
        <f t="shared" si="45"/>
        <v>0</v>
      </c>
      <c r="G105">
        <f t="shared" si="45"/>
        <v>0</v>
      </c>
      <c r="H105">
        <f t="shared" si="45"/>
        <v>0</v>
      </c>
      <c r="I105">
        <f t="shared" si="45"/>
        <v>0</v>
      </c>
      <c r="J105">
        <f t="shared" si="46"/>
        <v>0</v>
      </c>
      <c r="K105">
        <f t="shared" si="46"/>
        <v>0</v>
      </c>
      <c r="L105">
        <f t="shared" si="46"/>
        <v>0</v>
      </c>
      <c r="M105">
        <f t="shared" si="24"/>
        <v>0</v>
      </c>
      <c r="N105">
        <f t="shared" si="46"/>
        <v>0</v>
      </c>
      <c r="O105">
        <f t="shared" si="46"/>
        <v>0</v>
      </c>
      <c r="P105">
        <f t="shared" si="46"/>
        <v>0</v>
      </c>
      <c r="Q105">
        <f t="shared" si="46"/>
        <v>200</v>
      </c>
      <c r="R105">
        <f t="shared" si="26"/>
        <v>8528062.6872303262</v>
      </c>
      <c r="S105">
        <f t="shared" si="27"/>
        <v>1039612.9764880417</v>
      </c>
      <c r="T105">
        <f t="shared" si="28"/>
        <v>8527865</v>
      </c>
      <c r="U105">
        <f t="shared" si="29"/>
        <v>7</v>
      </c>
      <c r="V105">
        <f t="shared" si="30"/>
        <v>21</v>
      </c>
      <c r="W105">
        <f t="shared" si="31"/>
        <v>1691</v>
      </c>
      <c r="X105">
        <f t="shared" si="32"/>
        <v>67</v>
      </c>
      <c r="Y105">
        <f t="shared" si="33"/>
        <v>857</v>
      </c>
      <c r="Z105">
        <f t="shared" si="34"/>
        <v>36</v>
      </c>
      <c r="AA105">
        <f t="shared" si="35"/>
        <v>106</v>
      </c>
      <c r="AB105">
        <f t="shared" si="36"/>
        <v>9045</v>
      </c>
      <c r="AC105">
        <f t="shared" si="37"/>
        <v>203</v>
      </c>
      <c r="AD105">
        <f t="shared" si="38"/>
        <v>8297</v>
      </c>
      <c r="AE105">
        <f t="shared" si="39"/>
        <v>521</v>
      </c>
      <c r="AF105">
        <f t="shared" si="40"/>
        <v>123</v>
      </c>
      <c r="AG105">
        <f t="shared" si="41"/>
        <v>3268</v>
      </c>
      <c r="AH105">
        <f t="shared" si="42"/>
        <v>1420</v>
      </c>
      <c r="AI105">
        <f t="shared" si="43"/>
        <v>8502203</v>
      </c>
    </row>
    <row r="106" spans="1:35" x14ac:dyDescent="0.35">
      <c r="A106">
        <v>99</v>
      </c>
      <c r="B106">
        <f t="shared" si="25"/>
        <v>200</v>
      </c>
      <c r="C106">
        <f t="shared" si="45"/>
        <v>0</v>
      </c>
      <c r="D106">
        <f t="shared" si="45"/>
        <v>0</v>
      </c>
      <c r="E106">
        <f t="shared" si="45"/>
        <v>0</v>
      </c>
      <c r="F106">
        <f t="shared" si="45"/>
        <v>0</v>
      </c>
      <c r="G106">
        <f t="shared" si="45"/>
        <v>0</v>
      </c>
      <c r="H106">
        <f t="shared" si="45"/>
        <v>0</v>
      </c>
      <c r="I106">
        <f t="shared" si="45"/>
        <v>0</v>
      </c>
      <c r="J106">
        <f t="shared" si="46"/>
        <v>0</v>
      </c>
      <c r="K106">
        <f t="shared" si="46"/>
        <v>0</v>
      </c>
      <c r="L106">
        <f t="shared" si="46"/>
        <v>0</v>
      </c>
      <c r="M106">
        <f t="shared" si="24"/>
        <v>0</v>
      </c>
      <c r="N106">
        <f t="shared" si="46"/>
        <v>0</v>
      </c>
      <c r="O106">
        <f t="shared" si="46"/>
        <v>0</v>
      </c>
      <c r="P106">
        <f t="shared" si="46"/>
        <v>0</v>
      </c>
      <c r="Q106">
        <f t="shared" si="46"/>
        <v>200</v>
      </c>
      <c r="R106">
        <f t="shared" si="26"/>
        <v>9712003.4525275175</v>
      </c>
      <c r="S106">
        <f t="shared" si="27"/>
        <v>1183940.7652971912</v>
      </c>
      <c r="T106">
        <f t="shared" si="28"/>
        <v>9711805</v>
      </c>
      <c r="U106">
        <f t="shared" si="29"/>
        <v>7</v>
      </c>
      <c r="V106">
        <f t="shared" si="30"/>
        <v>21</v>
      </c>
      <c r="W106">
        <f t="shared" si="31"/>
        <v>1691</v>
      </c>
      <c r="X106">
        <f t="shared" si="32"/>
        <v>67</v>
      </c>
      <c r="Y106">
        <f t="shared" si="33"/>
        <v>857</v>
      </c>
      <c r="Z106">
        <f t="shared" si="34"/>
        <v>36</v>
      </c>
      <c r="AA106">
        <f t="shared" si="35"/>
        <v>106</v>
      </c>
      <c r="AB106">
        <f t="shared" si="36"/>
        <v>9045</v>
      </c>
      <c r="AC106">
        <f t="shared" si="37"/>
        <v>203</v>
      </c>
      <c r="AD106">
        <f t="shared" si="38"/>
        <v>8297</v>
      </c>
      <c r="AE106">
        <f t="shared" si="39"/>
        <v>521</v>
      </c>
      <c r="AF106">
        <f t="shared" si="40"/>
        <v>123</v>
      </c>
      <c r="AG106">
        <f t="shared" si="41"/>
        <v>3268</v>
      </c>
      <c r="AH106">
        <f t="shared" si="42"/>
        <v>1420</v>
      </c>
      <c r="AI106">
        <f t="shared" si="43"/>
        <v>9686143</v>
      </c>
    </row>
  </sheetData>
  <phoneticPr fontId="1" type="noConversion"/>
  <conditionalFormatting sqref="C9:G9 I9:L9 P9:Q9">
    <cfRule type="colorScale" priority="98">
      <colorScale>
        <cfvo type="min"/>
        <cfvo type="max"/>
        <color theme="0" tint="-4.9989318521683403E-2"/>
        <color rgb="FF92D050"/>
      </colorScale>
    </cfRule>
  </conditionalFormatting>
  <conditionalFormatting sqref="C10:G10 I10:L10 P10:Q10">
    <cfRule type="colorScale" priority="97">
      <colorScale>
        <cfvo type="min"/>
        <cfvo type="max"/>
        <color theme="0" tint="-4.9989318521683403E-2"/>
        <color rgb="FF92D050"/>
      </colorScale>
    </cfRule>
  </conditionalFormatting>
  <conditionalFormatting sqref="C11:G11 I11:L11 P11:Q11">
    <cfRule type="colorScale" priority="96">
      <colorScale>
        <cfvo type="min"/>
        <cfvo type="max"/>
        <color theme="0" tint="-4.9989318521683403E-2"/>
        <color rgb="FF92D050"/>
      </colorScale>
    </cfRule>
  </conditionalFormatting>
  <conditionalFormatting sqref="C12:G12 I12:L12 P12:Q12">
    <cfRule type="colorScale" priority="95">
      <colorScale>
        <cfvo type="min"/>
        <cfvo type="max"/>
        <color theme="0" tint="-4.9989318521683403E-2"/>
        <color rgb="FF92D050"/>
      </colorScale>
    </cfRule>
  </conditionalFormatting>
  <conditionalFormatting sqref="C13:G13 I13:L13 P13:Q13">
    <cfRule type="colorScale" priority="94">
      <colorScale>
        <cfvo type="min"/>
        <cfvo type="max"/>
        <color theme="0" tint="-4.9989318521683403E-2"/>
        <color rgb="FF92D050"/>
      </colorScale>
    </cfRule>
  </conditionalFormatting>
  <conditionalFormatting sqref="C14:G14 I14:L14 P14:Q14">
    <cfRule type="colorScale" priority="93">
      <colorScale>
        <cfvo type="min"/>
        <cfvo type="max"/>
        <color theme="0" tint="-4.9989318521683403E-2"/>
        <color rgb="FF92D050"/>
      </colorScale>
    </cfRule>
  </conditionalFormatting>
  <conditionalFormatting sqref="C15:G15 I15:L15 P15:Q15">
    <cfRule type="colorScale" priority="92">
      <colorScale>
        <cfvo type="min"/>
        <cfvo type="max"/>
        <color theme="0" tint="-4.9989318521683403E-2"/>
        <color rgb="FF92D050"/>
      </colorScale>
    </cfRule>
  </conditionalFormatting>
  <conditionalFormatting sqref="C16:G16 I16:L16 P16:Q16">
    <cfRule type="colorScale" priority="91">
      <colorScale>
        <cfvo type="min"/>
        <cfvo type="max"/>
        <color theme="0" tint="-4.9989318521683403E-2"/>
        <color rgb="FF92D050"/>
      </colorScale>
    </cfRule>
  </conditionalFormatting>
  <conditionalFormatting sqref="C17:G17 I17:L17 P17:Q17">
    <cfRule type="colorScale" priority="90">
      <colorScale>
        <cfvo type="min"/>
        <cfvo type="max"/>
        <color theme="0" tint="-4.9989318521683403E-2"/>
        <color rgb="FF92D050"/>
      </colorScale>
    </cfRule>
  </conditionalFormatting>
  <conditionalFormatting sqref="C18:G18 I18:L18 P18:Q18">
    <cfRule type="colorScale" priority="89">
      <colorScale>
        <cfvo type="min"/>
        <cfvo type="max"/>
        <color theme="0" tint="-4.9989318521683403E-2"/>
        <color rgb="FF92D050"/>
      </colorScale>
    </cfRule>
  </conditionalFormatting>
  <conditionalFormatting sqref="C19:G19 I19:L19 P19:Q19">
    <cfRule type="colorScale" priority="88">
      <colorScale>
        <cfvo type="min"/>
        <cfvo type="max"/>
        <color theme="0" tint="-4.9989318521683403E-2"/>
        <color rgb="FF92D050"/>
      </colorScale>
    </cfRule>
  </conditionalFormatting>
  <conditionalFormatting sqref="C20:G20 I20:L20 P20:Q20">
    <cfRule type="colorScale" priority="87">
      <colorScale>
        <cfvo type="min"/>
        <cfvo type="max"/>
        <color theme="0" tint="-4.9989318521683403E-2"/>
        <color rgb="FF92D050"/>
      </colorScale>
    </cfRule>
  </conditionalFormatting>
  <conditionalFormatting sqref="C21:G21 I21:L21 P21:Q21">
    <cfRule type="colorScale" priority="86">
      <colorScale>
        <cfvo type="min"/>
        <cfvo type="max"/>
        <color theme="0" tint="-4.9989318521683403E-2"/>
        <color rgb="FF92D050"/>
      </colorScale>
    </cfRule>
  </conditionalFormatting>
  <conditionalFormatting sqref="C22:G22 I22:L22 P22:Q22">
    <cfRule type="colorScale" priority="85">
      <colorScale>
        <cfvo type="min"/>
        <cfvo type="max"/>
        <color theme="0" tint="-4.9989318521683403E-2"/>
        <color rgb="FF92D050"/>
      </colorScale>
    </cfRule>
  </conditionalFormatting>
  <conditionalFormatting sqref="C23:G23 I23:L23 P23:Q23">
    <cfRule type="colorScale" priority="84">
      <colorScale>
        <cfvo type="min"/>
        <cfvo type="max"/>
        <color theme="0" tint="-4.9989318521683403E-2"/>
        <color rgb="FF92D050"/>
      </colorScale>
    </cfRule>
  </conditionalFormatting>
  <conditionalFormatting sqref="C24:G24 I24:L24 P24:Q24">
    <cfRule type="colorScale" priority="83">
      <colorScale>
        <cfvo type="min"/>
        <cfvo type="max"/>
        <color theme="0" tint="-4.9989318521683403E-2"/>
        <color rgb="FF92D050"/>
      </colorScale>
    </cfRule>
  </conditionalFormatting>
  <conditionalFormatting sqref="C25:G25 I25:L25 P25:Q25">
    <cfRule type="colorScale" priority="82">
      <colorScale>
        <cfvo type="min"/>
        <cfvo type="max"/>
        <color theme="0" tint="-4.9989318521683403E-2"/>
        <color rgb="FF92D050"/>
      </colorScale>
    </cfRule>
  </conditionalFormatting>
  <conditionalFormatting sqref="C26:G26 I26:L26 P26:Q26">
    <cfRule type="colorScale" priority="81">
      <colorScale>
        <cfvo type="min"/>
        <cfvo type="max"/>
        <color theme="0" tint="-4.9989318521683403E-2"/>
        <color rgb="FF92D050"/>
      </colorScale>
    </cfRule>
  </conditionalFormatting>
  <conditionalFormatting sqref="C27:G27 I27:L27 P27:Q27">
    <cfRule type="colorScale" priority="80">
      <colorScale>
        <cfvo type="min"/>
        <cfvo type="max"/>
        <color theme="0" tint="-4.9989318521683403E-2"/>
        <color rgb="FF92D050"/>
      </colorScale>
    </cfRule>
  </conditionalFormatting>
  <conditionalFormatting sqref="C28:G28 I28:L28 P28:Q28">
    <cfRule type="colorScale" priority="79">
      <colorScale>
        <cfvo type="min"/>
        <cfvo type="max"/>
        <color theme="0" tint="-4.9989318521683403E-2"/>
        <color rgb="FF92D050"/>
      </colorScale>
    </cfRule>
  </conditionalFormatting>
  <conditionalFormatting sqref="C29:G29 I29:L29 P29:Q29">
    <cfRule type="colorScale" priority="78">
      <colorScale>
        <cfvo type="min"/>
        <cfvo type="max"/>
        <color theme="0" tint="-4.9989318521683403E-2"/>
        <color rgb="FF92D050"/>
      </colorScale>
    </cfRule>
  </conditionalFormatting>
  <conditionalFormatting sqref="C30:G30 I30:L30 P30:Q30">
    <cfRule type="colorScale" priority="77">
      <colorScale>
        <cfvo type="min"/>
        <cfvo type="max"/>
        <color theme="0" tint="-4.9989318521683403E-2"/>
        <color rgb="FF92D050"/>
      </colorScale>
    </cfRule>
  </conditionalFormatting>
  <conditionalFormatting sqref="C31:G31 I31:L31 P31:Q31">
    <cfRule type="colorScale" priority="76">
      <colorScale>
        <cfvo type="min"/>
        <cfvo type="max"/>
        <color theme="0" tint="-4.9989318521683403E-2"/>
        <color rgb="FF92D050"/>
      </colorScale>
    </cfRule>
  </conditionalFormatting>
  <conditionalFormatting sqref="C32:G32 I32:L32 P32:Q32">
    <cfRule type="colorScale" priority="75">
      <colorScale>
        <cfvo type="min"/>
        <cfvo type="max"/>
        <color theme="0" tint="-4.9989318521683403E-2"/>
        <color rgb="FF92D050"/>
      </colorScale>
    </cfRule>
  </conditionalFormatting>
  <conditionalFormatting sqref="C33:G33 I33:L33 P33:Q33">
    <cfRule type="colorScale" priority="74">
      <colorScale>
        <cfvo type="min"/>
        <cfvo type="max"/>
        <color theme="0" tint="-4.9989318521683403E-2"/>
        <color rgb="FF92D050"/>
      </colorScale>
    </cfRule>
  </conditionalFormatting>
  <conditionalFormatting sqref="C34:G34 I34:L34 P34:Q34">
    <cfRule type="colorScale" priority="73">
      <colorScale>
        <cfvo type="min"/>
        <cfvo type="max"/>
        <color theme="0" tint="-4.9989318521683403E-2"/>
        <color rgb="FF92D050"/>
      </colorScale>
    </cfRule>
  </conditionalFormatting>
  <conditionalFormatting sqref="C35:G35 I35:L35 P35:Q35">
    <cfRule type="colorScale" priority="72">
      <colorScale>
        <cfvo type="min"/>
        <cfvo type="max"/>
        <color theme="0" tint="-4.9989318521683403E-2"/>
        <color rgb="FF92D050"/>
      </colorScale>
    </cfRule>
  </conditionalFormatting>
  <conditionalFormatting sqref="C36:G36 I36:L36 P36:Q36">
    <cfRule type="colorScale" priority="71">
      <colorScale>
        <cfvo type="min"/>
        <cfvo type="max"/>
        <color theme="0" tint="-4.9989318521683403E-2"/>
        <color rgb="FF92D050"/>
      </colorScale>
    </cfRule>
  </conditionalFormatting>
  <conditionalFormatting sqref="C37:G37 I37:L37 P37:Q37">
    <cfRule type="colorScale" priority="70">
      <colorScale>
        <cfvo type="min"/>
        <cfvo type="max"/>
        <color theme="0" tint="-4.9989318521683403E-2"/>
        <color rgb="FF92D050"/>
      </colorScale>
    </cfRule>
  </conditionalFormatting>
  <conditionalFormatting sqref="C38:G38 I38:L38 P38:Q38">
    <cfRule type="colorScale" priority="69">
      <colorScale>
        <cfvo type="min"/>
        <cfvo type="max"/>
        <color theme="0" tint="-4.9989318521683403E-2"/>
        <color rgb="FF92D050"/>
      </colorScale>
    </cfRule>
  </conditionalFormatting>
  <conditionalFormatting sqref="C39:G39 I39:L39 P39:Q39">
    <cfRule type="colorScale" priority="68">
      <colorScale>
        <cfvo type="min"/>
        <cfvo type="max"/>
        <color theme="0" tint="-4.9989318521683403E-2"/>
        <color rgb="FF92D050"/>
      </colorScale>
    </cfRule>
  </conditionalFormatting>
  <conditionalFormatting sqref="C40:G40 I40:L40 P40:Q40">
    <cfRule type="colorScale" priority="67">
      <colorScale>
        <cfvo type="min"/>
        <cfvo type="max"/>
        <color theme="0" tint="-4.9989318521683403E-2"/>
        <color rgb="FF92D050"/>
      </colorScale>
    </cfRule>
  </conditionalFormatting>
  <conditionalFormatting sqref="C41:G41 I41:L41 P41:Q41">
    <cfRule type="colorScale" priority="66">
      <colorScale>
        <cfvo type="min"/>
        <cfvo type="max"/>
        <color theme="0" tint="-4.9989318521683403E-2"/>
        <color rgb="FF92D050"/>
      </colorScale>
    </cfRule>
  </conditionalFormatting>
  <conditionalFormatting sqref="C42:G42 I42:L42 P42:Q42">
    <cfRule type="colorScale" priority="65">
      <colorScale>
        <cfvo type="min"/>
        <cfvo type="max"/>
        <color theme="0" tint="-4.9989318521683403E-2"/>
        <color rgb="FF92D050"/>
      </colorScale>
    </cfRule>
  </conditionalFormatting>
  <conditionalFormatting sqref="C43:G43 I43:L43 P43:Q43">
    <cfRule type="colorScale" priority="64">
      <colorScale>
        <cfvo type="min"/>
        <cfvo type="max"/>
        <color theme="0" tint="-4.9989318521683403E-2"/>
        <color rgb="FF92D050"/>
      </colorScale>
    </cfRule>
  </conditionalFormatting>
  <conditionalFormatting sqref="C44:G44 I44:L44 P44:Q44">
    <cfRule type="colorScale" priority="63">
      <colorScale>
        <cfvo type="min"/>
        <cfvo type="max"/>
        <color theme="0" tint="-4.9989318521683403E-2"/>
        <color rgb="FF92D050"/>
      </colorScale>
    </cfRule>
  </conditionalFormatting>
  <conditionalFormatting sqref="C45:G45 I45:L45 P45:Q45">
    <cfRule type="colorScale" priority="62">
      <colorScale>
        <cfvo type="min"/>
        <cfvo type="max"/>
        <color theme="0" tint="-4.9989318521683403E-2"/>
        <color rgb="FF92D050"/>
      </colorScale>
    </cfRule>
  </conditionalFormatting>
  <conditionalFormatting sqref="C46:G46 I46:L46 P46:Q46">
    <cfRule type="colorScale" priority="61">
      <colorScale>
        <cfvo type="min"/>
        <cfvo type="max"/>
        <color theme="0" tint="-4.9989318521683403E-2"/>
        <color rgb="FF92D050"/>
      </colorScale>
    </cfRule>
  </conditionalFormatting>
  <conditionalFormatting sqref="C47:G47 I47:L47 P47:Q47">
    <cfRule type="colorScale" priority="60">
      <colorScale>
        <cfvo type="min"/>
        <cfvo type="max"/>
        <color theme="0" tint="-4.9989318521683403E-2"/>
        <color rgb="FF92D050"/>
      </colorScale>
    </cfRule>
  </conditionalFormatting>
  <conditionalFormatting sqref="C48:G48 I48:L48 P48:Q48">
    <cfRule type="colorScale" priority="59">
      <colorScale>
        <cfvo type="min"/>
        <cfvo type="max"/>
        <color theme="0" tint="-4.9989318521683403E-2"/>
        <color rgb="FF92D050"/>
      </colorScale>
    </cfRule>
  </conditionalFormatting>
  <conditionalFormatting sqref="C49:G49 I49:L49 P49:Q49">
    <cfRule type="colorScale" priority="58">
      <colorScale>
        <cfvo type="min"/>
        <cfvo type="max"/>
        <color theme="0" tint="-4.9989318521683403E-2"/>
        <color rgb="FF92D050"/>
      </colorScale>
    </cfRule>
  </conditionalFormatting>
  <conditionalFormatting sqref="C50:G50 I50:L50 P50:Q50">
    <cfRule type="colorScale" priority="57">
      <colorScale>
        <cfvo type="min"/>
        <cfvo type="max"/>
        <color theme="0" tint="-4.9989318521683403E-2"/>
        <color rgb="FF92D050"/>
      </colorScale>
    </cfRule>
  </conditionalFormatting>
  <conditionalFormatting sqref="C51:G51 I51:L51 P51:Q51">
    <cfRule type="colorScale" priority="56">
      <colorScale>
        <cfvo type="min"/>
        <cfvo type="max"/>
        <color theme="0" tint="-4.9989318521683403E-2"/>
        <color rgb="FF92D050"/>
      </colorScale>
    </cfRule>
  </conditionalFormatting>
  <conditionalFormatting sqref="C52:G52 I52:L52 P52:Q52">
    <cfRule type="colorScale" priority="55">
      <colorScale>
        <cfvo type="min"/>
        <cfvo type="max"/>
        <color theme="0" tint="-4.9989318521683403E-2"/>
        <color rgb="FF92D050"/>
      </colorScale>
    </cfRule>
  </conditionalFormatting>
  <conditionalFormatting sqref="C53:G53 I53:L53 P53:Q53">
    <cfRule type="colorScale" priority="54">
      <colorScale>
        <cfvo type="min"/>
        <cfvo type="max"/>
        <color theme="0" tint="-4.9989318521683403E-2"/>
        <color rgb="FF92D050"/>
      </colorScale>
    </cfRule>
  </conditionalFormatting>
  <conditionalFormatting sqref="C54:G54 I54:L54 P54:Q54">
    <cfRule type="colorScale" priority="53">
      <colorScale>
        <cfvo type="min"/>
        <cfvo type="max"/>
        <color theme="0" tint="-4.9989318521683403E-2"/>
        <color rgb="FF92D050"/>
      </colorScale>
    </cfRule>
  </conditionalFormatting>
  <conditionalFormatting sqref="C55:G55 I55:L55 P55:Q55">
    <cfRule type="colorScale" priority="52">
      <colorScale>
        <cfvo type="min"/>
        <cfvo type="max"/>
        <color theme="0" tint="-4.9989318521683403E-2"/>
        <color rgb="FF92D050"/>
      </colorScale>
    </cfRule>
  </conditionalFormatting>
  <conditionalFormatting sqref="C56:G56 I56:L56 P56:Q56">
    <cfRule type="colorScale" priority="51">
      <colorScale>
        <cfvo type="min"/>
        <cfvo type="max"/>
        <color theme="0" tint="-4.9989318521683403E-2"/>
        <color rgb="FF92D050"/>
      </colorScale>
    </cfRule>
  </conditionalFormatting>
  <conditionalFormatting sqref="C57:G57 I57:L57 P57:Q57">
    <cfRule type="colorScale" priority="50">
      <colorScale>
        <cfvo type="min"/>
        <cfvo type="max"/>
        <color theme="0" tint="-4.9989318521683403E-2"/>
        <color rgb="FF92D050"/>
      </colorScale>
    </cfRule>
  </conditionalFormatting>
  <conditionalFormatting sqref="C58:G58 I58:L58 P58:Q58">
    <cfRule type="colorScale" priority="49">
      <colorScale>
        <cfvo type="min"/>
        <cfvo type="max"/>
        <color theme="0" tint="-4.9989318521683403E-2"/>
        <color rgb="FF92D050"/>
      </colorScale>
    </cfRule>
  </conditionalFormatting>
  <conditionalFormatting sqref="C59:G59 I59:L59 P59:Q59">
    <cfRule type="colorScale" priority="48">
      <colorScale>
        <cfvo type="min"/>
        <cfvo type="max"/>
        <color theme="0" tint="-4.9989318521683403E-2"/>
        <color rgb="FF92D050"/>
      </colorScale>
    </cfRule>
  </conditionalFormatting>
  <conditionalFormatting sqref="C60:G60 I60:L60 P60:Q60">
    <cfRule type="colorScale" priority="47">
      <colorScale>
        <cfvo type="min"/>
        <cfvo type="max"/>
        <color theme="0" tint="-4.9989318521683403E-2"/>
        <color rgb="FF92D050"/>
      </colorScale>
    </cfRule>
  </conditionalFormatting>
  <conditionalFormatting sqref="C61:G61 I61:L61 P61:Q61">
    <cfRule type="colorScale" priority="46">
      <colorScale>
        <cfvo type="min"/>
        <cfvo type="max"/>
        <color theme="0" tint="-4.9989318521683403E-2"/>
        <color rgb="FF92D050"/>
      </colorScale>
    </cfRule>
  </conditionalFormatting>
  <conditionalFormatting sqref="C62:G62 I62:L62 P62:Q62">
    <cfRule type="colorScale" priority="45">
      <colorScale>
        <cfvo type="min"/>
        <cfvo type="max"/>
        <color theme="0" tint="-4.9989318521683403E-2"/>
        <color rgb="FF92D050"/>
      </colorScale>
    </cfRule>
  </conditionalFormatting>
  <conditionalFormatting sqref="C63:G63 I63:L63 P63:Q63">
    <cfRule type="colorScale" priority="44">
      <colorScale>
        <cfvo type="min"/>
        <cfvo type="max"/>
        <color theme="0" tint="-4.9989318521683403E-2"/>
        <color rgb="FF92D050"/>
      </colorScale>
    </cfRule>
  </conditionalFormatting>
  <conditionalFormatting sqref="C64:G64 I64:L64 P64:Q64">
    <cfRule type="colorScale" priority="43">
      <colorScale>
        <cfvo type="min"/>
        <cfvo type="max"/>
        <color theme="0" tint="-4.9989318521683403E-2"/>
        <color rgb="FF92D050"/>
      </colorScale>
    </cfRule>
  </conditionalFormatting>
  <conditionalFormatting sqref="C65:G65 I65:L65 P65:Q65">
    <cfRule type="colorScale" priority="42">
      <colorScale>
        <cfvo type="min"/>
        <cfvo type="max"/>
        <color theme="0" tint="-4.9989318521683403E-2"/>
        <color rgb="FF92D050"/>
      </colorScale>
    </cfRule>
  </conditionalFormatting>
  <conditionalFormatting sqref="C66:G66 I66:L66 P66:Q66">
    <cfRule type="colorScale" priority="40">
      <colorScale>
        <cfvo type="min"/>
        <cfvo type="max"/>
        <color theme="0" tint="-4.9989318521683403E-2"/>
        <color rgb="FF92D050"/>
      </colorScale>
    </cfRule>
  </conditionalFormatting>
  <conditionalFormatting sqref="C67:G67 I67:L67 P67:Q67">
    <cfRule type="colorScale" priority="41">
      <colorScale>
        <cfvo type="min"/>
        <cfvo type="max"/>
        <color theme="0" tint="-4.9989318521683403E-2"/>
        <color rgb="FF92D050"/>
      </colorScale>
    </cfRule>
  </conditionalFormatting>
  <conditionalFormatting sqref="C68:G68 I68:L68 P68:Q68">
    <cfRule type="colorScale" priority="39">
      <colorScale>
        <cfvo type="min"/>
        <cfvo type="max"/>
        <color theme="0" tint="-4.9989318521683403E-2"/>
        <color rgb="FF92D050"/>
      </colorScale>
    </cfRule>
  </conditionalFormatting>
  <conditionalFormatting sqref="C69:G69 I69:L69 P69:Q69">
    <cfRule type="colorScale" priority="38">
      <colorScale>
        <cfvo type="min"/>
        <cfvo type="max"/>
        <color theme="0" tint="-4.9989318521683403E-2"/>
        <color rgb="FF92D050"/>
      </colorScale>
    </cfRule>
  </conditionalFormatting>
  <conditionalFormatting sqref="C70:G70 I70:L70 P70:Q70">
    <cfRule type="colorScale" priority="37">
      <colorScale>
        <cfvo type="min"/>
        <cfvo type="max"/>
        <color theme="0" tint="-4.9989318521683403E-2"/>
        <color rgb="FF92D050"/>
      </colorScale>
    </cfRule>
  </conditionalFormatting>
  <conditionalFormatting sqref="C71:G71 I71:L71 P71:Q71">
    <cfRule type="colorScale" priority="36">
      <colorScale>
        <cfvo type="min"/>
        <cfvo type="max"/>
        <color theme="0" tint="-4.9989318521683403E-2"/>
        <color rgb="FF92D050"/>
      </colorScale>
    </cfRule>
  </conditionalFormatting>
  <conditionalFormatting sqref="C72:G72 I72:L72 P72:Q72">
    <cfRule type="colorScale" priority="35">
      <colorScale>
        <cfvo type="min"/>
        <cfvo type="max"/>
        <color theme="0" tint="-4.9989318521683403E-2"/>
        <color rgb="FF92D050"/>
      </colorScale>
    </cfRule>
  </conditionalFormatting>
  <conditionalFormatting sqref="C73:G73 I73:L73 P73:Q73">
    <cfRule type="colorScale" priority="34">
      <colorScale>
        <cfvo type="min"/>
        <cfvo type="max"/>
        <color theme="0" tint="-4.9989318521683403E-2"/>
        <color rgb="FF92D050"/>
      </colorScale>
    </cfRule>
  </conditionalFormatting>
  <conditionalFormatting sqref="C74:G74 I74:L74 P74:Q74">
    <cfRule type="colorScale" priority="33">
      <colorScale>
        <cfvo type="min"/>
        <cfvo type="max"/>
        <color theme="0" tint="-4.9989318521683403E-2"/>
        <color rgb="FF92D050"/>
      </colorScale>
    </cfRule>
  </conditionalFormatting>
  <conditionalFormatting sqref="C75:G75 I75:L75 P75:Q75">
    <cfRule type="colorScale" priority="32">
      <colorScale>
        <cfvo type="min"/>
        <cfvo type="max"/>
        <color theme="0" tint="-4.9989318521683403E-2"/>
        <color rgb="FF92D050"/>
      </colorScale>
    </cfRule>
  </conditionalFormatting>
  <conditionalFormatting sqref="C76:G76 I76:L76 P76:Q76">
    <cfRule type="colorScale" priority="31">
      <colorScale>
        <cfvo type="min"/>
        <cfvo type="max"/>
        <color theme="0" tint="-4.9989318521683403E-2"/>
        <color rgb="FF92D050"/>
      </colorScale>
    </cfRule>
  </conditionalFormatting>
  <conditionalFormatting sqref="C77:G77 I77:L77 P77:Q77">
    <cfRule type="colorScale" priority="30">
      <colorScale>
        <cfvo type="min"/>
        <cfvo type="max"/>
        <color theme="0" tint="-4.9989318521683403E-2"/>
        <color rgb="FF92D050"/>
      </colorScale>
    </cfRule>
  </conditionalFormatting>
  <conditionalFormatting sqref="C78:G78 I78:L78 P78:Q78">
    <cfRule type="colorScale" priority="29">
      <colorScale>
        <cfvo type="min"/>
        <cfvo type="max"/>
        <color theme="0" tint="-4.9989318521683403E-2"/>
        <color rgb="FF92D050"/>
      </colorScale>
    </cfRule>
  </conditionalFormatting>
  <conditionalFormatting sqref="C79:G79 I79:L79 P79:Q79">
    <cfRule type="colorScale" priority="28">
      <colorScale>
        <cfvo type="min"/>
        <cfvo type="max"/>
        <color theme="0" tint="-4.9989318521683403E-2"/>
        <color rgb="FF92D050"/>
      </colorScale>
    </cfRule>
  </conditionalFormatting>
  <conditionalFormatting sqref="C80:G80 I80:L80 P80:Q80">
    <cfRule type="colorScale" priority="27">
      <colorScale>
        <cfvo type="min"/>
        <cfvo type="max"/>
        <color theme="0" tint="-4.9989318521683403E-2"/>
        <color rgb="FF92D050"/>
      </colorScale>
    </cfRule>
  </conditionalFormatting>
  <conditionalFormatting sqref="C81:G81 I81:L81 P81:Q81">
    <cfRule type="colorScale" priority="26">
      <colorScale>
        <cfvo type="min"/>
        <cfvo type="max"/>
        <color theme="0" tint="-4.9989318521683403E-2"/>
        <color rgb="FF92D050"/>
      </colorScale>
    </cfRule>
  </conditionalFormatting>
  <conditionalFormatting sqref="C82:G82 I82:L82 P82:Q82">
    <cfRule type="colorScale" priority="25">
      <colorScale>
        <cfvo type="min"/>
        <cfvo type="max"/>
        <color theme="0" tint="-4.9989318521683403E-2"/>
        <color rgb="FF92D050"/>
      </colorScale>
    </cfRule>
  </conditionalFormatting>
  <conditionalFormatting sqref="C83:G83 I83:L83 P83:Q83">
    <cfRule type="colorScale" priority="24">
      <colorScale>
        <cfvo type="min"/>
        <cfvo type="max"/>
        <color theme="0" tint="-4.9989318521683403E-2"/>
        <color rgb="FF92D050"/>
      </colorScale>
    </cfRule>
  </conditionalFormatting>
  <conditionalFormatting sqref="C84:G84 I84:L84 P84:Q84">
    <cfRule type="colorScale" priority="23">
      <colorScale>
        <cfvo type="min"/>
        <cfvo type="max"/>
        <color theme="0" tint="-4.9989318521683403E-2"/>
        <color rgb="FF92D050"/>
      </colorScale>
    </cfRule>
  </conditionalFormatting>
  <conditionalFormatting sqref="C85:G85 I85:L85 P85:Q85">
    <cfRule type="colorScale" priority="22">
      <colorScale>
        <cfvo type="min"/>
        <cfvo type="max"/>
        <color theme="0" tint="-4.9989318521683403E-2"/>
        <color rgb="FF92D050"/>
      </colorScale>
    </cfRule>
  </conditionalFormatting>
  <conditionalFormatting sqref="C86:G86 I86:L86 P86:Q86">
    <cfRule type="colorScale" priority="21">
      <colorScale>
        <cfvo type="min"/>
        <cfvo type="max"/>
        <color theme="0" tint="-4.9989318521683403E-2"/>
        <color rgb="FF92D050"/>
      </colorScale>
    </cfRule>
  </conditionalFormatting>
  <conditionalFormatting sqref="C87:G87 I87:L87 P87:Q87">
    <cfRule type="colorScale" priority="20">
      <colorScale>
        <cfvo type="min"/>
        <cfvo type="max"/>
        <color theme="0" tint="-4.9989318521683403E-2"/>
        <color rgb="FF92D050"/>
      </colorScale>
    </cfRule>
  </conditionalFormatting>
  <conditionalFormatting sqref="C88:G88 I88:L88 P88:Q88">
    <cfRule type="colorScale" priority="19">
      <colorScale>
        <cfvo type="min"/>
        <cfvo type="max"/>
        <color theme="0" tint="-4.9989318521683403E-2"/>
        <color rgb="FF92D050"/>
      </colorScale>
    </cfRule>
  </conditionalFormatting>
  <conditionalFormatting sqref="C89:G89 I89:L89 P89:Q89">
    <cfRule type="colorScale" priority="18">
      <colorScale>
        <cfvo type="min"/>
        <cfvo type="max"/>
        <color theme="0" tint="-4.9989318521683403E-2"/>
        <color rgb="FF92D050"/>
      </colorScale>
    </cfRule>
  </conditionalFormatting>
  <conditionalFormatting sqref="C90:G90 I90:L90 P90:Q90">
    <cfRule type="colorScale" priority="17">
      <colorScale>
        <cfvo type="min"/>
        <cfvo type="max"/>
        <color theme="0" tint="-4.9989318521683403E-2"/>
        <color rgb="FF92D050"/>
      </colorScale>
    </cfRule>
  </conditionalFormatting>
  <conditionalFormatting sqref="C91:G91 I91:L91 P91:Q91">
    <cfRule type="colorScale" priority="16">
      <colorScale>
        <cfvo type="min"/>
        <cfvo type="max"/>
        <color theme="0" tint="-4.9989318521683403E-2"/>
        <color rgb="FF92D050"/>
      </colorScale>
    </cfRule>
  </conditionalFormatting>
  <conditionalFormatting sqref="C92:G92 I92:L92 P92:Q92">
    <cfRule type="colorScale" priority="15">
      <colorScale>
        <cfvo type="min"/>
        <cfvo type="max"/>
        <color theme="0" tint="-4.9989318521683403E-2"/>
        <color rgb="FF92D050"/>
      </colorScale>
    </cfRule>
  </conditionalFormatting>
  <conditionalFormatting sqref="C93:G93 I93:L93 P93:Q93">
    <cfRule type="colorScale" priority="14">
      <colorScale>
        <cfvo type="min"/>
        <cfvo type="max"/>
        <color theme="0" tint="-4.9989318521683403E-2"/>
        <color rgb="FF92D050"/>
      </colorScale>
    </cfRule>
  </conditionalFormatting>
  <conditionalFormatting sqref="C94:G94 I94:L94 P94:Q94">
    <cfRule type="colorScale" priority="13">
      <colorScale>
        <cfvo type="min"/>
        <cfvo type="max"/>
        <color theme="0" tint="-4.9989318521683403E-2"/>
        <color rgb="FF92D050"/>
      </colorScale>
    </cfRule>
  </conditionalFormatting>
  <conditionalFormatting sqref="C95:G95 I95:L95 P95:Q95">
    <cfRule type="colorScale" priority="12">
      <colorScale>
        <cfvo type="min"/>
        <cfvo type="max"/>
        <color theme="0" tint="-4.9989318521683403E-2"/>
        <color rgb="FF92D050"/>
      </colorScale>
    </cfRule>
  </conditionalFormatting>
  <conditionalFormatting sqref="C96:G96 I96:L96 P96:Q96">
    <cfRule type="colorScale" priority="11">
      <colorScale>
        <cfvo type="min"/>
        <cfvo type="max"/>
        <color theme="0" tint="-4.9989318521683403E-2"/>
        <color rgb="FF92D050"/>
      </colorScale>
    </cfRule>
  </conditionalFormatting>
  <conditionalFormatting sqref="C97:G97 I97:L97 P97:Q97">
    <cfRule type="colorScale" priority="10">
      <colorScale>
        <cfvo type="min"/>
        <cfvo type="max"/>
        <color theme="0" tint="-4.9989318521683403E-2"/>
        <color rgb="FF92D050"/>
      </colorScale>
    </cfRule>
  </conditionalFormatting>
  <conditionalFormatting sqref="C98:G98 I98:L98 P98:Q98">
    <cfRule type="colorScale" priority="9">
      <colorScale>
        <cfvo type="min"/>
        <cfvo type="max"/>
        <color theme="0" tint="-4.9989318521683403E-2"/>
        <color rgb="FF92D050"/>
      </colorScale>
    </cfRule>
  </conditionalFormatting>
  <conditionalFormatting sqref="C99:G99 I99:L99 P99:Q99">
    <cfRule type="colorScale" priority="8">
      <colorScale>
        <cfvo type="min"/>
        <cfvo type="max"/>
        <color theme="0" tint="-4.9989318521683403E-2"/>
        <color rgb="FF92D050"/>
      </colorScale>
    </cfRule>
  </conditionalFormatting>
  <conditionalFormatting sqref="C100:G100 I100:L100 P100:Q100">
    <cfRule type="colorScale" priority="7">
      <colorScale>
        <cfvo type="min"/>
        <cfvo type="max"/>
        <color theme="0" tint="-4.9989318521683403E-2"/>
        <color rgb="FF92D050"/>
      </colorScale>
    </cfRule>
  </conditionalFormatting>
  <conditionalFormatting sqref="C101:G101 I101:L101 P101:Q101">
    <cfRule type="colorScale" priority="6">
      <colorScale>
        <cfvo type="min"/>
        <cfvo type="max"/>
        <color theme="0" tint="-4.9989318521683403E-2"/>
        <color rgb="FF92D050"/>
      </colorScale>
    </cfRule>
  </conditionalFormatting>
  <conditionalFormatting sqref="C102:G102 I102:L102 P102:Q102">
    <cfRule type="colorScale" priority="5">
      <colorScale>
        <cfvo type="min"/>
        <cfvo type="max"/>
        <color theme="0" tint="-4.9989318521683403E-2"/>
        <color rgb="FF92D050"/>
      </colorScale>
    </cfRule>
  </conditionalFormatting>
  <conditionalFormatting sqref="C103:G103 I103:L103 P103:Q103">
    <cfRule type="colorScale" priority="4">
      <colorScale>
        <cfvo type="min"/>
        <cfvo type="max"/>
        <color theme="0" tint="-4.9989318521683403E-2"/>
        <color rgb="FF92D050"/>
      </colorScale>
    </cfRule>
  </conditionalFormatting>
  <conditionalFormatting sqref="C104:G104 I104:L104 P104:Q104">
    <cfRule type="colorScale" priority="3">
      <colorScale>
        <cfvo type="min"/>
        <cfvo type="max"/>
        <color theme="0" tint="-4.9989318521683403E-2"/>
        <color rgb="FF92D050"/>
      </colorScale>
    </cfRule>
  </conditionalFormatting>
  <conditionalFormatting sqref="C105:G105 I105:L105 P105:Q105">
    <cfRule type="colorScale" priority="2">
      <colorScale>
        <cfvo type="min"/>
        <cfvo type="max"/>
        <color theme="0" tint="-4.9989318521683403E-2"/>
        <color rgb="FF92D050"/>
      </colorScale>
    </cfRule>
  </conditionalFormatting>
  <conditionalFormatting sqref="C106:G106 I106:L106 P106:Q106">
    <cfRule type="colorScale" priority="1">
      <colorScale>
        <cfvo type="min"/>
        <cfvo type="max"/>
        <color theme="0" tint="-4.9989318521683403E-2"/>
        <color rgb="FF92D050"/>
      </colorScale>
    </cfRule>
  </conditionalFormatting>
  <conditionalFormatting sqref="H9:H106 S8:S106 C8:Q8 M9:O106">
    <cfRule type="colorScale" priority="99">
      <colorScale>
        <cfvo type="min"/>
        <cfvo type="max"/>
        <color theme="0" tint="-4.9989318521683403E-2"/>
        <color rgb="FF92D050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7B91-8547-4EB1-9E1D-CBB53FB5D60E}">
  <dimension ref="A1:AN100"/>
  <sheetViews>
    <sheetView tabSelected="1" topLeftCell="S1" workbookViewId="0">
      <selection activeCell="AN100" sqref="T2:AN100"/>
    </sheetView>
  </sheetViews>
  <sheetFormatPr defaultRowHeight="14.15" x14ac:dyDescent="0.35"/>
  <cols>
    <col min="3" max="13" width="9.2109375" bestFit="1" customWidth="1"/>
    <col min="14" max="17" width="9.2109375" customWidth="1"/>
    <col min="18" max="18" width="9.2109375" bestFit="1" customWidth="1"/>
    <col min="20" max="20" width="11.640625" customWidth="1"/>
    <col min="21" max="21" width="15.640625" customWidth="1"/>
    <col min="22" max="22" width="11.92578125" style="3" customWidth="1"/>
    <col min="24" max="24" width="20" customWidth="1"/>
    <col min="25" max="25" width="9.7109375" customWidth="1"/>
    <col min="26" max="26" width="8.42578125" customWidth="1"/>
    <col min="27" max="27" width="10.85546875" customWidth="1"/>
    <col min="28" max="28" width="10.2109375" customWidth="1"/>
    <col min="29" max="29" width="9.0703125" customWidth="1"/>
    <col min="30" max="30" width="12.42578125" customWidth="1"/>
    <col min="31" max="31" width="12.640625" customWidth="1"/>
    <col min="32" max="32" width="12.140625" customWidth="1"/>
    <col min="33" max="35" width="11.5703125" customWidth="1"/>
  </cols>
  <sheetData>
    <row r="1" spans="1:40" x14ac:dyDescent="0.35">
      <c r="C1" t="s">
        <v>1</v>
      </c>
      <c r="D1" t="s">
        <v>110</v>
      </c>
      <c r="E1" t="s">
        <v>129</v>
      </c>
      <c r="F1" t="s">
        <v>131</v>
      </c>
      <c r="G1" t="s">
        <v>132</v>
      </c>
      <c r="H1" t="s">
        <v>163</v>
      </c>
      <c r="I1" t="s">
        <v>141</v>
      </c>
      <c r="J1" t="s">
        <v>130</v>
      </c>
      <c r="K1" t="s">
        <v>133</v>
      </c>
      <c r="L1" t="s">
        <v>159</v>
      </c>
      <c r="M1" t="s">
        <v>2</v>
      </c>
      <c r="N1" t="s">
        <v>165</v>
      </c>
      <c r="O1" t="s">
        <v>143</v>
      </c>
      <c r="P1" t="s">
        <v>147</v>
      </c>
      <c r="Q1" t="s">
        <v>0</v>
      </c>
      <c r="R1" t="s">
        <v>111</v>
      </c>
    </row>
    <row r="2" spans="1:40" x14ac:dyDescent="0.35"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T2" s="2" t="s">
        <v>11</v>
      </c>
      <c r="U2" s="2" t="s">
        <v>109</v>
      </c>
      <c r="V2" s="4">
        <f>0.001*Q2+0.002*M2+0.003*R2+0.001*C2</f>
        <v>1E-3</v>
      </c>
      <c r="W2" s="2" t="s">
        <v>8</v>
      </c>
      <c r="X2" t="str">
        <f>IF(D2&gt;0,CONCATENATE("popneed_",D$1," = ",D2),"")</f>
        <v>popneed_heating = 1</v>
      </c>
      <c r="Y2" t="str">
        <f>IF(E2&gt;0,CONCATENATE("popneed_",E$1," = ",E2),"")</f>
        <v/>
      </c>
      <c r="Z2" t="str">
        <f>IF(F2&gt;0,CONCATENATE("popneed_",F$1," = ",F2),"")</f>
        <v/>
      </c>
      <c r="AA2" t="str">
        <f>IF(G2&gt;0,CONCATENATE("popneed_",G$1," = ",G2),"")</f>
        <v/>
      </c>
      <c r="AB2" t="str">
        <f>IF(H2&gt;0,CONCATENATE("popneed_",H$1," = ",H2),"")</f>
        <v/>
      </c>
      <c r="AC2" t="str">
        <f>IF(I2&gt;0,CONCATENATE("popneed_",I$1," = ",I2),"")</f>
        <v/>
      </c>
      <c r="AD2" t="str">
        <f>IF(J2&gt;0,CONCATENATE("popneed_",J$1," = ",J2),"")</f>
        <v/>
      </c>
      <c r="AE2" t="str">
        <f>IF(K2&gt;0,CONCATENATE("popneed_",K$1," = ",K2),"")</f>
        <v/>
      </c>
      <c r="AF2" t="str">
        <f>IF(L2&gt;0,CONCATENATE("popneed_",L$1," = ",L2),"")</f>
        <v/>
      </c>
      <c r="AG2" t="str">
        <f>IF(M2&gt;0,CONCATENATE("popneed_",M$1," = ",M2),"")</f>
        <v/>
      </c>
      <c r="AH2" t="str">
        <f>IF(N2&gt;0,CONCATENATE("popneed_",N$1," = ",N2),"")</f>
        <v/>
      </c>
      <c r="AI2" t="str">
        <f t="shared" ref="AI2:AL17" si="0">IF(O2&gt;0,CONCATENATE("popneed_",O$1," = ",O2),"")</f>
        <v/>
      </c>
      <c r="AJ2" t="str">
        <f t="shared" si="0"/>
        <v/>
      </c>
      <c r="AK2" t="str">
        <f t="shared" si="0"/>
        <v/>
      </c>
      <c r="AL2" t="str">
        <f t="shared" si="0"/>
        <v/>
      </c>
      <c r="AM2" t="s">
        <v>9</v>
      </c>
      <c r="AN2" t="s">
        <v>9</v>
      </c>
    </row>
    <row r="3" spans="1:40" x14ac:dyDescent="0.35">
      <c r="C3">
        <v>2</v>
      </c>
      <c r="D3">
        <v>3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T3" s="2" t="s">
        <v>12</v>
      </c>
      <c r="U3" s="2" t="s">
        <v>109</v>
      </c>
      <c r="V3" s="4">
        <f t="shared" ref="V3:V66" si="1">0.001*Q3+0.002*M3+0.003*R3+0.001*C3</f>
        <v>2E-3</v>
      </c>
      <c r="W3" s="2" t="s">
        <v>8</v>
      </c>
      <c r="X3" t="str">
        <f>IF(D3&gt;0,CONCATENATE("popneed_",D$1," = ",D3),"")</f>
        <v>popneed_heating = 3</v>
      </c>
      <c r="Y3" t="str">
        <f>IF(E3&gt;0,CONCATENATE("popneed_",E$1," = ",E3),"")</f>
        <v>popneed_basic_food = 1</v>
      </c>
      <c r="Z3" t="str">
        <f>IF(F3&gt;0,CONCATENATE("popneed_",F$1," = ",F3),"")</f>
        <v/>
      </c>
      <c r="AA3" t="str">
        <f>IF(G3&gt;0,CONCATENATE("popneed_",G$1," = ",G3),"")</f>
        <v/>
      </c>
      <c r="AB3" t="str">
        <f>IF(H3&gt;0,CONCATENATE("popneed_",H$1," = ",H3),"")</f>
        <v/>
      </c>
      <c r="AC3" t="str">
        <f>IF(I3&gt;0,CONCATENATE("popneed_",I$1," = ",I3),"")</f>
        <v/>
      </c>
      <c r="AD3" t="str">
        <f>IF(J3&gt;0,CONCATENATE("popneed_",J$1," = ",J3),"")</f>
        <v/>
      </c>
      <c r="AE3" t="str">
        <f>IF(K3&gt;0,CONCATENATE("popneed_",K$1," = ",K3),"")</f>
        <v/>
      </c>
      <c r="AF3" t="str">
        <f>IF(L3&gt;0,CONCATENATE("popneed_",L$1," = ",L3),"")</f>
        <v/>
      </c>
      <c r="AG3" t="str">
        <f>IF(M3&gt;0,CONCATENATE("popneed_",M$1," = ",M3),"")</f>
        <v/>
      </c>
      <c r="AH3" t="str">
        <f t="shared" ref="AH3:AH66" si="2">IF(N3&gt;0,CONCATENATE("popneed_",N$1," = ",N3),"")</f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">
        <v>9</v>
      </c>
      <c r="AN3" t="s">
        <v>9</v>
      </c>
    </row>
    <row r="4" spans="1:40" x14ac:dyDescent="0.35">
      <c r="A4">
        <v>9.0899999999999995E-2</v>
      </c>
      <c r="B4">
        <v>0.16666</v>
      </c>
      <c r="C4">
        <v>3</v>
      </c>
      <c r="D4">
        <v>5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T4" s="2" t="s">
        <v>13</v>
      </c>
      <c r="U4" s="2" t="s">
        <v>109</v>
      </c>
      <c r="V4" s="4">
        <f t="shared" si="1"/>
        <v>3.0000000000000001E-3</v>
      </c>
      <c r="W4" s="2" t="s">
        <v>8</v>
      </c>
      <c r="X4" t="str">
        <f>IF(D4&gt;0,CONCATENATE("popneed_",D$1," = ",D4),"")</f>
        <v>popneed_heating = 5</v>
      </c>
      <c r="Y4" t="str">
        <f>IF(E4&gt;0,CONCATENATE("popneed_",E$1," = ",E4),"")</f>
        <v>popneed_basic_food = 2</v>
      </c>
      <c r="Z4" t="str">
        <f>IF(F4&gt;0,CONCATENATE("popneed_",F$1," = ",F4),"")</f>
        <v/>
      </c>
      <c r="AA4" t="str">
        <f>IF(G4&gt;0,CONCATENATE("popneed_",G$1," = ",G4),"")</f>
        <v/>
      </c>
      <c r="AB4" t="str">
        <f>IF(H4&gt;0,CONCATENATE("popneed_",H$1," = ",H4),"")</f>
        <v/>
      </c>
      <c r="AC4" t="str">
        <f>IF(I4&gt;0,CONCATENATE("popneed_",I$1," = ",I4),"")</f>
        <v/>
      </c>
      <c r="AD4" t="str">
        <f>IF(J4&gt;0,CONCATENATE("popneed_",J$1," = ",J4),"")</f>
        <v/>
      </c>
      <c r="AE4" t="str">
        <f>IF(K4&gt;0,CONCATENATE("popneed_",K$1," = ",K4),"")</f>
        <v/>
      </c>
      <c r="AF4" t="str">
        <f>IF(L4&gt;0,CONCATENATE("popneed_",L$1," = ",L4),"")</f>
        <v/>
      </c>
      <c r="AG4" t="str">
        <f>IF(M4&gt;0,CONCATENATE("popneed_",M$1," = ",M4),"")</f>
        <v/>
      </c>
      <c r="AH4" t="str">
        <f t="shared" si="2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">
        <v>9</v>
      </c>
      <c r="AN4" t="s">
        <v>9</v>
      </c>
    </row>
    <row r="5" spans="1:40" x14ac:dyDescent="0.35">
      <c r="A5">
        <v>0.18179999999999999</v>
      </c>
      <c r="B5">
        <v>0.33332000000000001</v>
      </c>
      <c r="C5">
        <v>4</v>
      </c>
      <c r="D5">
        <v>7</v>
      </c>
      <c r="E5">
        <v>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T5" s="2" t="s">
        <v>14</v>
      </c>
      <c r="U5" s="2" t="s">
        <v>109</v>
      </c>
      <c r="V5" s="4">
        <f t="shared" si="1"/>
        <v>4.0000000000000001E-3</v>
      </c>
      <c r="W5" s="2" t="s">
        <v>8</v>
      </c>
      <c r="X5" t="str">
        <f>IF(D5&gt;0,CONCATENATE("popneed_",D$1," = ",D5),"")</f>
        <v>popneed_heating = 7</v>
      </c>
      <c r="Y5" t="str">
        <f>IF(E5&gt;0,CONCATENATE("popneed_",E$1," = ",E5),"")</f>
        <v>popneed_basic_food = 4</v>
      </c>
      <c r="Z5" t="str">
        <f>IF(F5&gt;0,CONCATENATE("popneed_",F$1," = ",F5),"")</f>
        <v/>
      </c>
      <c r="AA5" t="str">
        <f>IF(G5&gt;0,CONCATENATE("popneed_",G$1," = ",G5),"")</f>
        <v/>
      </c>
      <c r="AB5" t="str">
        <f>IF(H5&gt;0,CONCATENATE("popneed_",H$1," = ",H5),"")</f>
        <v/>
      </c>
      <c r="AC5" t="str">
        <f>IF(I5&gt;0,CONCATENATE("popneed_",I$1," = ",I5),"")</f>
        <v/>
      </c>
      <c r="AD5" t="str">
        <f>IF(J5&gt;0,CONCATENATE("popneed_",J$1," = ",J5),"")</f>
        <v/>
      </c>
      <c r="AE5" t="str">
        <f>IF(K5&gt;0,CONCATENATE("popneed_",K$1," = ",K5),"")</f>
        <v/>
      </c>
      <c r="AF5" t="str">
        <f>IF(L5&gt;0,CONCATENATE("popneed_",L$1," = ",L5),"")</f>
        <v/>
      </c>
      <c r="AG5" t="str">
        <f>IF(M5&gt;0,CONCATENATE("popneed_",M$1," = ",M5),"")</f>
        <v/>
      </c>
      <c r="AH5" t="str">
        <f t="shared" si="2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">
        <v>9</v>
      </c>
      <c r="AN5" t="s">
        <v>9</v>
      </c>
    </row>
    <row r="6" spans="1:40" x14ac:dyDescent="0.35">
      <c r="A6">
        <v>0.2727</v>
      </c>
      <c r="B6">
        <v>0.49997999999999998</v>
      </c>
      <c r="C6">
        <v>5</v>
      </c>
      <c r="D6">
        <v>7</v>
      </c>
      <c r="E6">
        <v>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T6" s="2" t="s">
        <v>15</v>
      </c>
      <c r="U6" s="2" t="s">
        <v>109</v>
      </c>
      <c r="V6" s="4">
        <f t="shared" si="1"/>
        <v>6.0000000000000001E-3</v>
      </c>
      <c r="W6" s="2" t="s">
        <v>8</v>
      </c>
      <c r="X6" t="str">
        <f>IF(D6&gt;0,CONCATENATE("popneed_",D$1," = ",D6),"")</f>
        <v>popneed_heating = 7</v>
      </c>
      <c r="Y6" t="str">
        <f>IF(E6&gt;0,CONCATENATE("popneed_",E$1," = ",E6),"")</f>
        <v>popneed_basic_food = 7</v>
      </c>
      <c r="Z6" t="str">
        <f>IF(F6&gt;0,CONCATENATE("popneed_",F$1," = ",F6),"")</f>
        <v/>
      </c>
      <c r="AA6" t="str">
        <f>IF(G6&gt;0,CONCATENATE("popneed_",G$1," = ",G6),"")</f>
        <v/>
      </c>
      <c r="AB6" t="str">
        <f>IF(H6&gt;0,CONCATENATE("popneed_",H$1," = ",H6),"")</f>
        <v/>
      </c>
      <c r="AC6" t="str">
        <f>IF(I6&gt;0,CONCATENATE("popneed_",I$1," = ",I6),"")</f>
        <v/>
      </c>
      <c r="AD6" t="str">
        <f>IF(J6&gt;0,CONCATENATE("popneed_",J$1," = ",J6),"")</f>
        <v/>
      </c>
      <c r="AE6" t="str">
        <f>IF(K6&gt;0,CONCATENATE("popneed_",K$1," = ",K6),"")</f>
        <v/>
      </c>
      <c r="AF6" t="str">
        <f>IF(L6&gt;0,CONCATENATE("popneed_",L$1," = ",L6),"")</f>
        <v/>
      </c>
      <c r="AG6" t="str">
        <f>IF(M6&gt;0,CONCATENATE("popneed_",M$1," = ",M6),"")</f>
        <v/>
      </c>
      <c r="AH6" t="str">
        <f t="shared" si="2"/>
        <v/>
      </c>
      <c r="AI6" t="str">
        <f t="shared" si="0"/>
        <v/>
      </c>
      <c r="AJ6" t="str">
        <f t="shared" si="0"/>
        <v/>
      </c>
      <c r="AK6" t="str">
        <f t="shared" si="0"/>
        <v>popneed_intoxicants = 1</v>
      </c>
      <c r="AL6" t="str">
        <f t="shared" si="0"/>
        <v/>
      </c>
      <c r="AM6" t="s">
        <v>9</v>
      </c>
      <c r="AN6" t="s">
        <v>9</v>
      </c>
    </row>
    <row r="7" spans="1:40" x14ac:dyDescent="0.35">
      <c r="A7">
        <v>0.36359999999999998</v>
      </c>
      <c r="B7">
        <v>0.66664000000000001</v>
      </c>
      <c r="C7">
        <v>6</v>
      </c>
      <c r="D7">
        <v>7</v>
      </c>
      <c r="E7">
        <v>9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T7" s="2" t="s">
        <v>16</v>
      </c>
      <c r="U7" s="2" t="s">
        <v>109</v>
      </c>
      <c r="V7" s="4">
        <f t="shared" si="1"/>
        <v>8.0000000000000002E-3</v>
      </c>
      <c r="W7" s="2" t="s">
        <v>8</v>
      </c>
      <c r="X7" t="str">
        <f>IF(D7&gt;0,CONCATENATE("popneed_",D$1," = ",D7),"")</f>
        <v>popneed_heating = 7</v>
      </c>
      <c r="Y7" t="str">
        <f>IF(E7&gt;0,CONCATENATE("popneed_",E$1," = ",E7),"")</f>
        <v>popneed_basic_food = 9</v>
      </c>
      <c r="Z7" t="str">
        <f>IF(F7&gt;0,CONCATENATE("popneed_",F$1," = ",F7),"")</f>
        <v/>
      </c>
      <c r="AA7" t="str">
        <f>IF(G7&gt;0,CONCATENATE("popneed_",G$1," = ",G7),"")</f>
        <v/>
      </c>
      <c r="AB7" t="str">
        <f>IF(H7&gt;0,CONCATENATE("popneed_",H$1," = ",H7),"")</f>
        <v/>
      </c>
      <c r="AC7" t="str">
        <f>IF(I7&gt;0,CONCATENATE("popneed_",I$1," = ",I7),"")</f>
        <v>popneed_crude_items = 1</v>
      </c>
      <c r="AD7" t="str">
        <f>IF(J7&gt;0,CONCATENATE("popneed_",J$1," = ",J7),"")</f>
        <v/>
      </c>
      <c r="AE7" t="str">
        <f>IF(K7&gt;0,CONCATENATE("popneed_",K$1," = ",K7),"")</f>
        <v/>
      </c>
      <c r="AF7" t="str">
        <f>IF(L7&gt;0,CONCATENATE("popneed_",L$1," = ",L7),"")</f>
        <v/>
      </c>
      <c r="AG7" t="str">
        <f>IF(M7&gt;0,CONCATENATE("popneed_",M$1," = ",M7),"")</f>
        <v/>
      </c>
      <c r="AH7" t="str">
        <f t="shared" si="2"/>
        <v/>
      </c>
      <c r="AI7" t="str">
        <f t="shared" si="0"/>
        <v/>
      </c>
      <c r="AJ7" t="str">
        <f t="shared" si="0"/>
        <v/>
      </c>
      <c r="AK7" t="str">
        <f t="shared" si="0"/>
        <v>popneed_intoxicants = 2</v>
      </c>
      <c r="AL7" t="str">
        <f t="shared" si="0"/>
        <v/>
      </c>
      <c r="AM7" t="s">
        <v>9</v>
      </c>
      <c r="AN7" t="s">
        <v>9</v>
      </c>
    </row>
    <row r="8" spans="1:40" x14ac:dyDescent="0.35">
      <c r="A8">
        <v>0.45450000000000002</v>
      </c>
      <c r="B8">
        <v>0.83330000000000004</v>
      </c>
      <c r="C8">
        <v>7</v>
      </c>
      <c r="D8">
        <v>7</v>
      </c>
      <c r="E8">
        <v>11</v>
      </c>
      <c r="F8">
        <v>0</v>
      </c>
      <c r="G8">
        <v>0</v>
      </c>
      <c r="H8">
        <v>0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</v>
      </c>
      <c r="R8">
        <v>0</v>
      </c>
      <c r="T8" s="2" t="s">
        <v>17</v>
      </c>
      <c r="U8" s="2" t="s">
        <v>109</v>
      </c>
      <c r="V8" s="4">
        <f t="shared" si="1"/>
        <v>1.0999999999999999E-2</v>
      </c>
      <c r="W8" s="2" t="s">
        <v>8</v>
      </c>
      <c r="X8" t="str">
        <f>IF(D8&gt;0,CONCATENATE("popneed_",D$1," = ",D8),"")</f>
        <v>popneed_heating = 7</v>
      </c>
      <c r="Y8" t="str">
        <f>IF(E8&gt;0,CONCATENATE("popneed_",E$1," = ",E8),"")</f>
        <v>popneed_basic_food = 11</v>
      </c>
      <c r="Z8" t="str">
        <f>IF(F8&gt;0,CONCATENATE("popneed_",F$1," = ",F8),"")</f>
        <v/>
      </c>
      <c r="AA8" t="str">
        <f>IF(G8&gt;0,CONCATENATE("popneed_",G$1," = ",G8),"")</f>
        <v/>
      </c>
      <c r="AB8" t="str">
        <f>IF(H8&gt;0,CONCATENATE("popneed_",H$1," = ",H8),"")</f>
        <v/>
      </c>
      <c r="AC8" t="str">
        <f>IF(I8&gt;0,CONCATENATE("popneed_",I$1," = ",I8),"")</f>
        <v>popneed_crude_items = 2</v>
      </c>
      <c r="AD8" t="str">
        <f>IF(J8&gt;0,CONCATENATE("popneed_",J$1," = ",J8),"")</f>
        <v/>
      </c>
      <c r="AE8" t="str">
        <f>IF(K8&gt;0,CONCATENATE("popneed_",K$1," = ",K8),"")</f>
        <v/>
      </c>
      <c r="AF8" t="str">
        <f>IF(L8&gt;0,CONCATENATE("popneed_",L$1," = ",L8),"")</f>
        <v/>
      </c>
      <c r="AG8" t="str">
        <f>IF(M8&gt;0,CONCATENATE("popneed_",M$1," = ",M8),"")</f>
        <v/>
      </c>
      <c r="AH8" t="str">
        <f t="shared" si="2"/>
        <v/>
      </c>
      <c r="AI8" t="str">
        <f t="shared" si="0"/>
        <v/>
      </c>
      <c r="AJ8" t="str">
        <f t="shared" si="0"/>
        <v/>
      </c>
      <c r="AK8" t="str">
        <f t="shared" si="0"/>
        <v>popneed_intoxicants = 4</v>
      </c>
      <c r="AL8" t="str">
        <f t="shared" si="0"/>
        <v/>
      </c>
      <c r="AM8" t="s">
        <v>9</v>
      </c>
      <c r="AN8" t="s">
        <v>9</v>
      </c>
    </row>
    <row r="9" spans="1:40" x14ac:dyDescent="0.35">
      <c r="A9">
        <v>0.5454</v>
      </c>
      <c r="B9">
        <v>0.99995999999999996</v>
      </c>
      <c r="C9">
        <v>8</v>
      </c>
      <c r="D9">
        <v>7</v>
      </c>
      <c r="E9">
        <v>13</v>
      </c>
      <c r="F9">
        <v>0</v>
      </c>
      <c r="G9">
        <v>1</v>
      </c>
      <c r="H9">
        <v>0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6</v>
      </c>
      <c r="R9">
        <v>0</v>
      </c>
      <c r="T9" s="2" t="s">
        <v>18</v>
      </c>
      <c r="U9" s="2" t="s">
        <v>109</v>
      </c>
      <c r="V9" s="4">
        <f t="shared" si="1"/>
        <v>1.4E-2</v>
      </c>
      <c r="W9" s="2" t="s">
        <v>8</v>
      </c>
      <c r="X9" t="str">
        <f>IF(D9&gt;0,CONCATENATE("popneed_",D$1," = ",D9),"")</f>
        <v>popneed_heating = 7</v>
      </c>
      <c r="Y9" t="str">
        <f>IF(E9&gt;0,CONCATENATE("popneed_",E$1," = ",E9),"")</f>
        <v>popneed_basic_food = 13</v>
      </c>
      <c r="Z9" t="str">
        <f>IF(F9&gt;0,CONCATENATE("popneed_",F$1," = ",F9),"")</f>
        <v/>
      </c>
      <c r="AA9" t="str">
        <f>IF(G9&gt;0,CONCATENATE("popneed_",G$1," = ",G9),"")</f>
        <v>popneed_simple_clothing = 1</v>
      </c>
      <c r="AB9" t="str">
        <f>IF(H9&gt;0,CONCATENATE("popneed_",H$1," = ",H9),"")</f>
        <v/>
      </c>
      <c r="AC9" t="str">
        <f>IF(I9&gt;0,CONCATENATE("popneed_",I$1," = ",I9),"")</f>
        <v>popneed_crude_items = 4</v>
      </c>
      <c r="AD9" t="str">
        <f>IF(J9&gt;0,CONCATENATE("popneed_",J$1," = ",J9),"")</f>
        <v/>
      </c>
      <c r="AE9" t="str">
        <f>IF(K9&gt;0,CONCATENATE("popneed_",K$1," = ",K9),"")</f>
        <v/>
      </c>
      <c r="AF9" t="str">
        <f>IF(L9&gt;0,CONCATENATE("popneed_",L$1," = ",L9),"")</f>
        <v/>
      </c>
      <c r="AG9" t="str">
        <f>IF(M9&gt;0,CONCATENATE("popneed_",M$1," = ",M9),"")</f>
        <v/>
      </c>
      <c r="AH9" t="str">
        <f t="shared" si="2"/>
        <v/>
      </c>
      <c r="AI9" t="str">
        <f t="shared" si="0"/>
        <v/>
      </c>
      <c r="AJ9" t="str">
        <f t="shared" si="0"/>
        <v/>
      </c>
      <c r="AK9" t="str">
        <f t="shared" si="0"/>
        <v>popneed_intoxicants = 6</v>
      </c>
      <c r="AL9" t="str">
        <f t="shared" si="0"/>
        <v/>
      </c>
      <c r="AM9" t="s">
        <v>9</v>
      </c>
      <c r="AN9" t="s">
        <v>9</v>
      </c>
    </row>
    <row r="10" spans="1:40" x14ac:dyDescent="0.35">
      <c r="A10">
        <v>0.63629999999999998</v>
      </c>
      <c r="C10">
        <v>9</v>
      </c>
      <c r="D10">
        <v>7</v>
      </c>
      <c r="E10">
        <v>15</v>
      </c>
      <c r="F10">
        <v>0</v>
      </c>
      <c r="G10">
        <v>2</v>
      </c>
      <c r="H10">
        <v>0</v>
      </c>
      <c r="I10">
        <v>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8</v>
      </c>
      <c r="R10">
        <v>0</v>
      </c>
      <c r="T10" s="2" t="s">
        <v>19</v>
      </c>
      <c r="U10" s="2" t="s">
        <v>109</v>
      </c>
      <c r="V10" s="4">
        <f t="shared" si="1"/>
        <v>1.7000000000000001E-2</v>
      </c>
      <c r="W10" s="2" t="s">
        <v>8</v>
      </c>
      <c r="X10" t="str">
        <f>IF(D10&gt;0,CONCATENATE("popneed_",D$1," = ",D10),"")</f>
        <v>popneed_heating = 7</v>
      </c>
      <c r="Y10" t="str">
        <f>IF(E10&gt;0,CONCATENATE("popneed_",E$1," = ",E10),"")</f>
        <v>popneed_basic_food = 15</v>
      </c>
      <c r="Z10" t="str">
        <f>IF(F10&gt;0,CONCATENATE("popneed_",F$1," = ",F10),"")</f>
        <v/>
      </c>
      <c r="AA10" t="str">
        <f>IF(G10&gt;0,CONCATENATE("popneed_",G$1," = ",G10),"")</f>
        <v>popneed_simple_clothing = 2</v>
      </c>
      <c r="AB10" t="str">
        <f>IF(H10&gt;0,CONCATENATE("popneed_",H$1," = ",H10),"")</f>
        <v/>
      </c>
      <c r="AC10" t="str">
        <f>IF(I10&gt;0,CONCATENATE("popneed_",I$1," = ",I10),"")</f>
        <v>popneed_crude_items = 6</v>
      </c>
      <c r="AD10" t="str">
        <f>IF(J10&gt;0,CONCATENATE("popneed_",J$1," = ",J10),"")</f>
        <v/>
      </c>
      <c r="AE10" t="str">
        <f>IF(K10&gt;0,CONCATENATE("popneed_",K$1," = ",K10),"")</f>
        <v/>
      </c>
      <c r="AF10" t="str">
        <f>IF(L10&gt;0,CONCATENATE("popneed_",L$1," = ",L10),"")</f>
        <v/>
      </c>
      <c r="AG10" t="str">
        <f>IF(M10&gt;0,CONCATENATE("popneed_",M$1," = ",M10),"")</f>
        <v/>
      </c>
      <c r="AH10" t="str">
        <f t="shared" si="2"/>
        <v/>
      </c>
      <c r="AI10" t="str">
        <f t="shared" si="0"/>
        <v/>
      </c>
      <c r="AJ10" t="str">
        <f t="shared" si="0"/>
        <v/>
      </c>
      <c r="AK10" t="str">
        <f t="shared" si="0"/>
        <v>popneed_intoxicants = 8</v>
      </c>
      <c r="AL10" t="str">
        <f t="shared" si="0"/>
        <v/>
      </c>
      <c r="AM10" t="s">
        <v>9</v>
      </c>
      <c r="AN10" t="s">
        <v>9</v>
      </c>
    </row>
    <row r="11" spans="1:40" x14ac:dyDescent="0.35">
      <c r="A11">
        <v>0.72719999999999996</v>
      </c>
      <c r="C11">
        <v>10</v>
      </c>
      <c r="D11">
        <v>7</v>
      </c>
      <c r="E11">
        <v>17</v>
      </c>
      <c r="F11">
        <v>0</v>
      </c>
      <c r="G11">
        <v>3</v>
      </c>
      <c r="H11">
        <v>0</v>
      </c>
      <c r="I11">
        <v>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11</v>
      </c>
      <c r="R11">
        <v>0</v>
      </c>
      <c r="T11" s="2" t="s">
        <v>20</v>
      </c>
      <c r="U11" s="2" t="s">
        <v>109</v>
      </c>
      <c r="V11" s="4">
        <f t="shared" si="1"/>
        <v>2.0999999999999998E-2</v>
      </c>
      <c r="W11" s="2" t="s">
        <v>8</v>
      </c>
      <c r="X11" t="str">
        <f>IF(D11&gt;0,CONCATENATE("popneed_",D$1," = ",D11),"")</f>
        <v>popneed_heating = 7</v>
      </c>
      <c r="Y11" t="str">
        <f>IF(E11&gt;0,CONCATENATE("popneed_",E$1," = ",E11),"")</f>
        <v>popneed_basic_food = 17</v>
      </c>
      <c r="Z11" t="str">
        <f>IF(F11&gt;0,CONCATENATE("popneed_",F$1," = ",F11),"")</f>
        <v/>
      </c>
      <c r="AA11" t="str">
        <f>IF(G11&gt;0,CONCATENATE("popneed_",G$1," = ",G11),"")</f>
        <v>popneed_simple_clothing = 3</v>
      </c>
      <c r="AB11" t="str">
        <f>IF(H11&gt;0,CONCATENATE("popneed_",H$1," = ",H11),"")</f>
        <v/>
      </c>
      <c r="AC11" t="str">
        <f>IF(I11&gt;0,CONCATENATE("popneed_",I$1," = ",I11),"")</f>
        <v>popneed_crude_items = 9</v>
      </c>
      <c r="AD11" t="str">
        <f>IF(J11&gt;0,CONCATENATE("popneed_",J$1," = ",J11),"")</f>
        <v/>
      </c>
      <c r="AE11" t="str">
        <f>IF(K11&gt;0,CONCATENATE("popneed_",K$1," = ",K11),"")</f>
        <v/>
      </c>
      <c r="AF11" t="str">
        <f>IF(L11&gt;0,CONCATENATE("popneed_",L$1," = ",L11),"")</f>
        <v/>
      </c>
      <c r="AG11" t="str">
        <f>IF(M11&gt;0,CONCATENATE("popneed_",M$1," = ",M11),"")</f>
        <v/>
      </c>
      <c r="AH11" t="str">
        <f t="shared" si="2"/>
        <v/>
      </c>
      <c r="AI11" t="str">
        <f t="shared" si="0"/>
        <v/>
      </c>
      <c r="AJ11" t="str">
        <f t="shared" si="0"/>
        <v/>
      </c>
      <c r="AK11" t="str">
        <f t="shared" si="0"/>
        <v>popneed_intoxicants = 11</v>
      </c>
      <c r="AL11" t="str">
        <f t="shared" si="0"/>
        <v/>
      </c>
      <c r="AM11" t="s">
        <v>9</v>
      </c>
      <c r="AN11" t="s">
        <v>9</v>
      </c>
    </row>
    <row r="12" spans="1:40" x14ac:dyDescent="0.35">
      <c r="A12">
        <v>0.81810000000000005</v>
      </c>
      <c r="C12">
        <v>11</v>
      </c>
      <c r="D12">
        <v>7</v>
      </c>
      <c r="E12">
        <v>19</v>
      </c>
      <c r="F12">
        <v>0</v>
      </c>
      <c r="G12">
        <v>5</v>
      </c>
      <c r="H12">
        <v>0</v>
      </c>
      <c r="I12">
        <v>12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15</v>
      </c>
      <c r="R12">
        <v>0</v>
      </c>
      <c r="T12" s="2" t="s">
        <v>21</v>
      </c>
      <c r="U12" s="2" t="s">
        <v>109</v>
      </c>
      <c r="V12" s="4">
        <f t="shared" si="1"/>
        <v>2.5999999999999999E-2</v>
      </c>
      <c r="W12" s="2" t="s">
        <v>8</v>
      </c>
      <c r="X12" t="str">
        <f>IF(D12&gt;0,CONCATENATE("popneed_",D$1," = ",D12),"")</f>
        <v>popneed_heating = 7</v>
      </c>
      <c r="Y12" t="str">
        <f>IF(E12&gt;0,CONCATENATE("popneed_",E$1," = ",E12),"")</f>
        <v>popneed_basic_food = 19</v>
      </c>
      <c r="Z12" t="str">
        <f>IF(F12&gt;0,CONCATENATE("popneed_",F$1," = ",F12),"")</f>
        <v/>
      </c>
      <c r="AA12" t="str">
        <f>IF(G12&gt;0,CONCATENATE("popneed_",G$1," = ",G12),"")</f>
        <v>popneed_simple_clothing = 5</v>
      </c>
      <c r="AB12" t="str">
        <f>IF(H12&gt;0,CONCATENATE("popneed_",H$1," = ",H12),"")</f>
        <v/>
      </c>
      <c r="AC12" t="str">
        <f>IF(I12&gt;0,CONCATENATE("popneed_",I$1," = ",I12),"")</f>
        <v>popneed_crude_items = 12</v>
      </c>
      <c r="AD12" t="str">
        <f>IF(J12&gt;0,CONCATENATE("popneed_",J$1," = ",J12),"")</f>
        <v/>
      </c>
      <c r="AE12" t="str">
        <f>IF(K12&gt;0,CONCATENATE("popneed_",K$1," = ",K12),"")</f>
        <v/>
      </c>
      <c r="AF12" t="str">
        <f>IF(L12&gt;0,CONCATENATE("popneed_",L$1," = ",L12),"")</f>
        <v/>
      </c>
      <c r="AG12" t="str">
        <f>IF(M12&gt;0,CONCATENATE("popneed_",M$1," = ",M12),"")</f>
        <v/>
      </c>
      <c r="AH12" t="str">
        <f t="shared" si="2"/>
        <v/>
      </c>
      <c r="AI12" t="str">
        <f t="shared" si="0"/>
        <v/>
      </c>
      <c r="AJ12" t="str">
        <f t="shared" si="0"/>
        <v/>
      </c>
      <c r="AK12" t="str">
        <f t="shared" si="0"/>
        <v>popneed_intoxicants = 15</v>
      </c>
      <c r="AL12" t="str">
        <f t="shared" si="0"/>
        <v/>
      </c>
      <c r="AM12" t="s">
        <v>9</v>
      </c>
      <c r="AN12" t="s">
        <v>9</v>
      </c>
    </row>
    <row r="13" spans="1:40" x14ac:dyDescent="0.35">
      <c r="A13">
        <v>0.90900000000000003</v>
      </c>
      <c r="C13">
        <v>12</v>
      </c>
      <c r="D13">
        <v>7</v>
      </c>
      <c r="E13">
        <v>20</v>
      </c>
      <c r="F13">
        <v>0</v>
      </c>
      <c r="G13">
        <v>8</v>
      </c>
      <c r="H13">
        <v>0</v>
      </c>
      <c r="I13">
        <v>15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19</v>
      </c>
      <c r="R13">
        <v>0</v>
      </c>
      <c r="T13" s="2" t="s">
        <v>22</v>
      </c>
      <c r="U13" s="2" t="s">
        <v>109</v>
      </c>
      <c r="V13" s="4">
        <f t="shared" si="1"/>
        <v>3.1E-2</v>
      </c>
      <c r="W13" s="2" t="s">
        <v>8</v>
      </c>
      <c r="X13" t="str">
        <f>IF(D13&gt;0,CONCATENATE("popneed_",D$1," = ",D13),"")</f>
        <v>popneed_heating = 7</v>
      </c>
      <c r="Y13" t="str">
        <f>IF(E13&gt;0,CONCATENATE("popneed_",E$1," = ",E13),"")</f>
        <v>popneed_basic_food = 20</v>
      </c>
      <c r="Z13" t="str">
        <f>IF(F13&gt;0,CONCATENATE("popneed_",F$1," = ",F13),"")</f>
        <v/>
      </c>
      <c r="AA13" t="str">
        <f>IF(G13&gt;0,CONCATENATE("popneed_",G$1," = ",G13),"")</f>
        <v>popneed_simple_clothing = 8</v>
      </c>
      <c r="AB13" t="str">
        <f>IF(H13&gt;0,CONCATENATE("popneed_",H$1," = ",H13),"")</f>
        <v/>
      </c>
      <c r="AC13" t="str">
        <f>IF(I13&gt;0,CONCATENATE("popneed_",I$1," = ",I13),"")</f>
        <v>popneed_crude_items = 15</v>
      </c>
      <c r="AD13" t="str">
        <f>IF(J13&gt;0,CONCATENATE("popneed_",J$1," = ",J13),"")</f>
        <v/>
      </c>
      <c r="AE13" t="str">
        <f>IF(K13&gt;0,CONCATENATE("popneed_",K$1," = ",K13),"")</f>
        <v/>
      </c>
      <c r="AF13" t="str">
        <f>IF(L13&gt;0,CONCATENATE("popneed_",L$1," = ",L13),"")</f>
        <v/>
      </c>
      <c r="AG13" t="str">
        <f>IF(M13&gt;0,CONCATENATE("popneed_",M$1," = ",M13),"")</f>
        <v/>
      </c>
      <c r="AH13" t="str">
        <f t="shared" si="2"/>
        <v/>
      </c>
      <c r="AI13" t="str">
        <f t="shared" si="0"/>
        <v/>
      </c>
      <c r="AJ13" t="str">
        <f t="shared" si="0"/>
        <v/>
      </c>
      <c r="AK13" t="str">
        <f t="shared" si="0"/>
        <v>popneed_intoxicants = 19</v>
      </c>
      <c r="AL13" t="str">
        <f t="shared" si="0"/>
        <v/>
      </c>
      <c r="AM13" t="s">
        <v>9</v>
      </c>
      <c r="AN13" t="s">
        <v>9</v>
      </c>
    </row>
    <row r="14" spans="1:40" x14ac:dyDescent="0.35">
      <c r="A14">
        <v>0.99990000000000001</v>
      </c>
      <c r="C14">
        <v>13</v>
      </c>
      <c r="D14">
        <v>7</v>
      </c>
      <c r="E14">
        <v>21</v>
      </c>
      <c r="F14">
        <v>0</v>
      </c>
      <c r="G14">
        <v>11</v>
      </c>
      <c r="H14">
        <v>0</v>
      </c>
      <c r="I14">
        <v>19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24</v>
      </c>
      <c r="R14">
        <v>0</v>
      </c>
      <c r="T14" s="2" t="s">
        <v>23</v>
      </c>
      <c r="U14" s="2" t="s">
        <v>109</v>
      </c>
      <c r="V14" s="4">
        <f t="shared" si="1"/>
        <v>3.9000000000000007E-2</v>
      </c>
      <c r="W14" s="2" t="s">
        <v>8</v>
      </c>
      <c r="X14" t="str">
        <f>IF(D14&gt;0,CONCATENATE("popneed_",D$1," = ",D14),"")</f>
        <v>popneed_heating = 7</v>
      </c>
      <c r="Y14" t="str">
        <f>IF(E14&gt;0,CONCATENATE("popneed_",E$1," = ",E14),"")</f>
        <v>popneed_basic_food = 21</v>
      </c>
      <c r="Z14" t="str">
        <f>IF(F14&gt;0,CONCATENATE("popneed_",F$1," = ",F14),"")</f>
        <v/>
      </c>
      <c r="AA14" t="str">
        <f>IF(G14&gt;0,CONCATENATE("popneed_",G$1," = ",G14),"")</f>
        <v>popneed_simple_clothing = 11</v>
      </c>
      <c r="AB14" t="str">
        <f>IF(H14&gt;0,CONCATENATE("popneed_",H$1," = ",H14),"")</f>
        <v/>
      </c>
      <c r="AC14" t="str">
        <f>IF(I14&gt;0,CONCATENATE("popneed_",I$1," = ",I14),"")</f>
        <v>popneed_crude_items = 19</v>
      </c>
      <c r="AD14" t="str">
        <f>IF(J14&gt;0,CONCATENATE("popneed_",J$1," = ",J14),"")</f>
        <v/>
      </c>
      <c r="AE14" t="str">
        <f>IF(K14&gt;0,CONCATENATE("popneed_",K$1," = ",K14),"")</f>
        <v/>
      </c>
      <c r="AF14" t="str">
        <f>IF(L14&gt;0,CONCATENATE("popneed_",L$1," = ",L14),"")</f>
        <v/>
      </c>
      <c r="AG14" t="str">
        <f>IF(M14&gt;0,CONCATENATE("popneed_",M$1," = ",M14),"")</f>
        <v>popneed_services = 1</v>
      </c>
      <c r="AH14" t="str">
        <f t="shared" si="2"/>
        <v/>
      </c>
      <c r="AI14" t="str">
        <f t="shared" si="0"/>
        <v/>
      </c>
      <c r="AJ14" t="str">
        <f t="shared" si="0"/>
        <v/>
      </c>
      <c r="AK14" t="str">
        <f t="shared" si="0"/>
        <v>popneed_intoxicants = 24</v>
      </c>
      <c r="AL14" t="str">
        <f t="shared" si="0"/>
        <v/>
      </c>
      <c r="AM14" t="s">
        <v>9</v>
      </c>
      <c r="AN14" t="s">
        <v>9</v>
      </c>
    </row>
    <row r="15" spans="1:40" x14ac:dyDescent="0.35">
      <c r="C15">
        <v>14</v>
      </c>
      <c r="D15">
        <v>7</v>
      </c>
      <c r="E15">
        <v>21</v>
      </c>
      <c r="F15">
        <v>0</v>
      </c>
      <c r="G15">
        <v>15</v>
      </c>
      <c r="H15">
        <v>0</v>
      </c>
      <c r="I15">
        <v>23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31</v>
      </c>
      <c r="R15">
        <v>0</v>
      </c>
      <c r="T15" s="2" t="s">
        <v>24</v>
      </c>
      <c r="U15" s="2" t="s">
        <v>109</v>
      </c>
      <c r="V15" s="4">
        <f t="shared" si="1"/>
        <v>4.9000000000000002E-2</v>
      </c>
      <c r="W15" s="2" t="s">
        <v>8</v>
      </c>
      <c r="X15" t="str">
        <f>IF(D15&gt;0,CONCATENATE("popneed_",D$1," = ",D15),"")</f>
        <v>popneed_heating = 7</v>
      </c>
      <c r="Y15" t="str">
        <f>IF(E15&gt;0,CONCATENATE("popneed_",E$1," = ",E15),"")</f>
        <v>popneed_basic_food = 21</v>
      </c>
      <c r="Z15" t="str">
        <f>IF(F15&gt;0,CONCATENATE("popneed_",F$1," = ",F15),"")</f>
        <v/>
      </c>
      <c r="AA15" t="str">
        <f>IF(G15&gt;0,CONCATENATE("popneed_",G$1," = ",G15),"")</f>
        <v>popneed_simple_clothing = 15</v>
      </c>
      <c r="AB15" t="str">
        <f>IF(H15&gt;0,CONCATENATE("popneed_",H$1," = ",H15),"")</f>
        <v/>
      </c>
      <c r="AC15" t="str">
        <f>IF(I15&gt;0,CONCATENATE("popneed_",I$1," = ",I15),"")</f>
        <v>popneed_crude_items = 23</v>
      </c>
      <c r="AD15" t="str">
        <f>IF(J15&gt;0,CONCATENATE("popneed_",J$1," = ",J15),"")</f>
        <v/>
      </c>
      <c r="AE15" t="str">
        <f>IF(K15&gt;0,CONCATENATE("popneed_",K$1," = ",K15),"")</f>
        <v/>
      </c>
      <c r="AF15" t="str">
        <f>IF(L15&gt;0,CONCATENATE("popneed_",L$1," = ",L15),"")</f>
        <v/>
      </c>
      <c r="AG15" t="str">
        <f>IF(M15&gt;0,CONCATENATE("popneed_",M$1," = ",M15),"")</f>
        <v>popneed_services = 2</v>
      </c>
      <c r="AH15" t="str">
        <f t="shared" si="2"/>
        <v/>
      </c>
      <c r="AI15" t="str">
        <f t="shared" si="0"/>
        <v/>
      </c>
      <c r="AJ15" t="str">
        <f t="shared" si="0"/>
        <v/>
      </c>
      <c r="AK15" t="str">
        <f t="shared" si="0"/>
        <v>popneed_intoxicants = 31</v>
      </c>
      <c r="AL15" t="str">
        <f t="shared" si="0"/>
        <v/>
      </c>
      <c r="AM15" t="s">
        <v>9</v>
      </c>
      <c r="AN15" t="s">
        <v>9</v>
      </c>
    </row>
    <row r="16" spans="1:40" x14ac:dyDescent="0.35">
      <c r="C16">
        <v>15</v>
      </c>
      <c r="D16">
        <v>7</v>
      </c>
      <c r="E16">
        <v>21</v>
      </c>
      <c r="F16">
        <v>0</v>
      </c>
      <c r="G16">
        <v>20</v>
      </c>
      <c r="H16">
        <v>0</v>
      </c>
      <c r="I16">
        <v>27</v>
      </c>
      <c r="J16">
        <v>1</v>
      </c>
      <c r="K16">
        <v>0</v>
      </c>
      <c r="L16">
        <v>0</v>
      </c>
      <c r="M16">
        <v>3</v>
      </c>
      <c r="N16">
        <v>0</v>
      </c>
      <c r="O16">
        <v>0</v>
      </c>
      <c r="P16">
        <v>0</v>
      </c>
      <c r="Q16">
        <v>39</v>
      </c>
      <c r="R16">
        <v>0</v>
      </c>
      <c r="T16" s="2" t="s">
        <v>25</v>
      </c>
      <c r="U16" s="2" t="s">
        <v>109</v>
      </c>
      <c r="V16" s="4">
        <f t="shared" si="1"/>
        <v>0.06</v>
      </c>
      <c r="W16" s="2" t="s">
        <v>8</v>
      </c>
      <c r="X16" t="str">
        <f>IF(D16&gt;0,CONCATENATE("popneed_",D$1," = ",D16),"")</f>
        <v>popneed_heating = 7</v>
      </c>
      <c r="Y16" t="str">
        <f>IF(E16&gt;0,CONCATENATE("popneed_",E$1," = ",E16),"")</f>
        <v>popneed_basic_food = 21</v>
      </c>
      <c r="Z16" t="str">
        <f>IF(F16&gt;0,CONCATENATE("popneed_",F$1," = ",F16),"")</f>
        <v/>
      </c>
      <c r="AA16" t="str">
        <f>IF(G16&gt;0,CONCATENATE("popneed_",G$1," = ",G16),"")</f>
        <v>popneed_simple_clothing = 20</v>
      </c>
      <c r="AB16" t="str">
        <f>IF(H16&gt;0,CONCATENATE("popneed_",H$1," = ",H16),"")</f>
        <v/>
      </c>
      <c r="AC16" t="str">
        <f>IF(I16&gt;0,CONCATENATE("popneed_",I$1," = ",I16),"")</f>
        <v>popneed_crude_items = 27</v>
      </c>
      <c r="AD16" t="str">
        <f>IF(J16&gt;0,CONCATENATE("popneed_",J$1," = ",J16),"")</f>
        <v>popneed_household_items = 1</v>
      </c>
      <c r="AE16" t="str">
        <f>IF(K16&gt;0,CONCATENATE("popneed_",K$1," = ",K16),"")</f>
        <v/>
      </c>
      <c r="AF16" t="str">
        <f>IF(L16&gt;0,CONCATENATE("popneed_",L$1," = ",L16),"")</f>
        <v/>
      </c>
      <c r="AG16" t="str">
        <f>IF(M16&gt;0,CONCATENATE("popneed_",M$1," = ",M16),"")</f>
        <v>popneed_services = 3</v>
      </c>
      <c r="AH16" t="str">
        <f t="shared" si="2"/>
        <v/>
      </c>
      <c r="AI16" t="str">
        <f t="shared" si="0"/>
        <v/>
      </c>
      <c r="AJ16" t="str">
        <f t="shared" si="0"/>
        <v/>
      </c>
      <c r="AK16" t="str">
        <f t="shared" si="0"/>
        <v>popneed_intoxicants = 39</v>
      </c>
      <c r="AL16" t="str">
        <f t="shared" si="0"/>
        <v/>
      </c>
      <c r="AM16" t="s">
        <v>9</v>
      </c>
      <c r="AN16" t="s">
        <v>9</v>
      </c>
    </row>
    <row r="17" spans="3:40" x14ac:dyDescent="0.35">
      <c r="C17">
        <v>16</v>
      </c>
      <c r="D17">
        <v>7</v>
      </c>
      <c r="E17">
        <v>21</v>
      </c>
      <c r="F17">
        <v>0</v>
      </c>
      <c r="G17">
        <v>25</v>
      </c>
      <c r="H17">
        <v>0</v>
      </c>
      <c r="I17">
        <v>30</v>
      </c>
      <c r="J17">
        <v>3</v>
      </c>
      <c r="K17">
        <v>0</v>
      </c>
      <c r="L17">
        <v>1</v>
      </c>
      <c r="M17">
        <v>5</v>
      </c>
      <c r="N17">
        <v>0</v>
      </c>
      <c r="O17">
        <v>0</v>
      </c>
      <c r="P17">
        <v>0</v>
      </c>
      <c r="Q17">
        <v>47</v>
      </c>
      <c r="R17">
        <v>0</v>
      </c>
      <c r="T17" s="2" t="s">
        <v>26</v>
      </c>
      <c r="U17" s="2" t="s">
        <v>109</v>
      </c>
      <c r="V17" s="4">
        <f t="shared" si="1"/>
        <v>7.3000000000000009E-2</v>
      </c>
      <c r="W17" s="2" t="s">
        <v>8</v>
      </c>
      <c r="X17" t="str">
        <f>IF(D17&gt;0,CONCATENATE("popneed_",D$1," = ",D17),"")</f>
        <v>popneed_heating = 7</v>
      </c>
      <c r="Y17" t="str">
        <f>IF(E17&gt;0,CONCATENATE("popneed_",E$1," = ",E17),"")</f>
        <v>popneed_basic_food = 21</v>
      </c>
      <c r="Z17" t="str">
        <f>IF(F17&gt;0,CONCATENATE("popneed_",F$1," = ",F17),"")</f>
        <v/>
      </c>
      <c r="AA17" t="str">
        <f>IF(G17&gt;0,CONCATENATE("popneed_",G$1," = ",G17),"")</f>
        <v>popneed_simple_clothing = 25</v>
      </c>
      <c r="AB17" t="str">
        <f>IF(H17&gt;0,CONCATENATE("popneed_",H$1," = ",H17),"")</f>
        <v/>
      </c>
      <c r="AC17" t="str">
        <f>IF(I17&gt;0,CONCATENATE("popneed_",I$1," = ",I17),"")</f>
        <v>popneed_crude_items = 30</v>
      </c>
      <c r="AD17" t="str">
        <f>IF(J17&gt;0,CONCATENATE("popneed_",J$1," = ",J17),"")</f>
        <v>popneed_household_items = 3</v>
      </c>
      <c r="AE17" t="str">
        <f>IF(K17&gt;0,CONCATENATE("popneed_",K$1," = ",K17),"")</f>
        <v/>
      </c>
      <c r="AF17" t="str">
        <f>IF(L17&gt;0,CONCATENATE("popneed_",L$1," = ",L17),"")</f>
        <v>popneed_luxury_drinks = 1</v>
      </c>
      <c r="AG17" t="str">
        <f>IF(M17&gt;0,CONCATENATE("popneed_",M$1," = ",M17),"")</f>
        <v>popneed_services = 5</v>
      </c>
      <c r="AH17" t="str">
        <f t="shared" si="2"/>
        <v/>
      </c>
      <c r="AI17" t="str">
        <f t="shared" si="0"/>
        <v/>
      </c>
      <c r="AJ17" t="str">
        <f t="shared" si="0"/>
        <v/>
      </c>
      <c r="AK17" t="str">
        <f t="shared" si="0"/>
        <v>popneed_intoxicants = 47</v>
      </c>
      <c r="AL17" t="str">
        <f t="shared" si="0"/>
        <v/>
      </c>
      <c r="AM17" t="s">
        <v>9</v>
      </c>
      <c r="AN17" t="s">
        <v>9</v>
      </c>
    </row>
    <row r="18" spans="3:40" x14ac:dyDescent="0.35">
      <c r="C18">
        <v>17</v>
      </c>
      <c r="D18">
        <v>7</v>
      </c>
      <c r="E18">
        <v>21</v>
      </c>
      <c r="F18">
        <v>0</v>
      </c>
      <c r="G18">
        <v>31</v>
      </c>
      <c r="H18">
        <v>0</v>
      </c>
      <c r="I18">
        <v>33</v>
      </c>
      <c r="J18">
        <v>6</v>
      </c>
      <c r="K18">
        <v>0</v>
      </c>
      <c r="L18">
        <v>2</v>
      </c>
      <c r="M18">
        <v>8</v>
      </c>
      <c r="N18">
        <v>0</v>
      </c>
      <c r="O18">
        <v>0</v>
      </c>
      <c r="P18">
        <v>0</v>
      </c>
      <c r="Q18">
        <v>56</v>
      </c>
      <c r="R18">
        <v>0</v>
      </c>
      <c r="T18" s="2" t="s">
        <v>27</v>
      </c>
      <c r="U18" s="2" t="s">
        <v>109</v>
      </c>
      <c r="V18" s="4">
        <f t="shared" si="1"/>
        <v>8.900000000000001E-2</v>
      </c>
      <c r="W18" s="2" t="s">
        <v>8</v>
      </c>
      <c r="X18" t="str">
        <f>IF(D18&gt;0,CONCATENATE("popneed_",D$1," = ",D18),"")</f>
        <v>popneed_heating = 7</v>
      </c>
      <c r="Y18" t="str">
        <f>IF(E18&gt;0,CONCATENATE("popneed_",E$1," = ",E18),"")</f>
        <v>popneed_basic_food = 21</v>
      </c>
      <c r="Z18" t="str">
        <f>IF(F18&gt;0,CONCATENATE("popneed_",F$1," = ",F18),"")</f>
        <v/>
      </c>
      <c r="AA18" t="str">
        <f>IF(G18&gt;0,CONCATENATE("popneed_",G$1," = ",G18),"")</f>
        <v>popneed_simple_clothing = 31</v>
      </c>
      <c r="AB18" t="str">
        <f>IF(H18&gt;0,CONCATENATE("popneed_",H$1," = ",H18),"")</f>
        <v/>
      </c>
      <c r="AC18" t="str">
        <f>IF(I18&gt;0,CONCATENATE("popneed_",I$1," = ",I18),"")</f>
        <v>popneed_crude_items = 33</v>
      </c>
      <c r="AD18" t="str">
        <f>IF(J18&gt;0,CONCATENATE("popneed_",J$1," = ",J18),"")</f>
        <v>popneed_household_items = 6</v>
      </c>
      <c r="AE18" t="str">
        <f>IF(K18&gt;0,CONCATENATE("popneed_",K$1," = ",K18),"")</f>
        <v/>
      </c>
      <c r="AF18" t="str">
        <f>IF(L18&gt;0,CONCATENATE("popneed_",L$1," = ",L18),"")</f>
        <v>popneed_luxury_drinks = 2</v>
      </c>
      <c r="AG18" t="str">
        <f>IF(M18&gt;0,CONCATENATE("popneed_",M$1," = ",M18),"")</f>
        <v>popneed_services = 8</v>
      </c>
      <c r="AH18" t="str">
        <f t="shared" si="2"/>
        <v/>
      </c>
      <c r="AI18" t="str">
        <f t="shared" ref="AI18:AL35" si="3">IF(O18&gt;0,CONCATENATE("popneed_",O$1," = ",O18),"")</f>
        <v/>
      </c>
      <c r="AJ18" t="str">
        <f t="shared" si="3"/>
        <v/>
      </c>
      <c r="AK18" t="str">
        <f t="shared" si="3"/>
        <v>popneed_intoxicants = 56</v>
      </c>
      <c r="AL18" t="str">
        <f t="shared" si="3"/>
        <v/>
      </c>
      <c r="AM18" t="s">
        <v>9</v>
      </c>
      <c r="AN18" t="s">
        <v>9</v>
      </c>
    </row>
    <row r="19" spans="3:40" x14ac:dyDescent="0.35">
      <c r="C19">
        <v>18</v>
      </c>
      <c r="D19">
        <v>7</v>
      </c>
      <c r="E19">
        <v>21</v>
      </c>
      <c r="F19">
        <v>0</v>
      </c>
      <c r="G19">
        <v>37</v>
      </c>
      <c r="H19">
        <v>0</v>
      </c>
      <c r="I19">
        <v>35</v>
      </c>
      <c r="J19">
        <v>11</v>
      </c>
      <c r="K19">
        <v>0</v>
      </c>
      <c r="L19">
        <v>4</v>
      </c>
      <c r="M19">
        <v>11</v>
      </c>
      <c r="N19">
        <v>0</v>
      </c>
      <c r="O19">
        <v>0</v>
      </c>
      <c r="P19">
        <v>0</v>
      </c>
      <c r="Q19">
        <v>66</v>
      </c>
      <c r="R19">
        <v>0</v>
      </c>
      <c r="T19" s="2" t="s">
        <v>28</v>
      </c>
      <c r="U19" s="2" t="s">
        <v>109</v>
      </c>
      <c r="V19" s="4">
        <f t="shared" si="1"/>
        <v>0.106</v>
      </c>
      <c r="W19" s="2" t="s">
        <v>8</v>
      </c>
      <c r="X19" t="str">
        <f>IF(D19&gt;0,CONCATENATE("popneed_",D$1," = ",D19),"")</f>
        <v>popneed_heating = 7</v>
      </c>
      <c r="Y19" t="str">
        <f>IF(E19&gt;0,CONCATENATE("popneed_",E$1," = ",E19),"")</f>
        <v>popneed_basic_food = 21</v>
      </c>
      <c r="Z19" t="str">
        <f>IF(F19&gt;0,CONCATENATE("popneed_",F$1," = ",F19),"")</f>
        <v/>
      </c>
      <c r="AA19" t="str">
        <f>IF(G19&gt;0,CONCATENATE("popneed_",G$1," = ",G19),"")</f>
        <v>popneed_simple_clothing = 37</v>
      </c>
      <c r="AB19" t="str">
        <f>IF(H19&gt;0,CONCATENATE("popneed_",H$1," = ",H19),"")</f>
        <v/>
      </c>
      <c r="AC19" t="str">
        <f>IF(I19&gt;0,CONCATENATE("popneed_",I$1," = ",I19),"")</f>
        <v>popneed_crude_items = 35</v>
      </c>
      <c r="AD19" t="str">
        <f>IF(J19&gt;0,CONCATENATE("popneed_",J$1," = ",J19),"")</f>
        <v>popneed_household_items = 11</v>
      </c>
      <c r="AE19" t="str">
        <f>IF(K19&gt;0,CONCATENATE("popneed_",K$1," = ",K19),"")</f>
        <v/>
      </c>
      <c r="AF19" t="str">
        <f>IF(L19&gt;0,CONCATENATE("popneed_",L$1," = ",L19),"")</f>
        <v>popneed_luxury_drinks = 4</v>
      </c>
      <c r="AG19" t="str">
        <f>IF(M19&gt;0,CONCATENATE("popneed_",M$1," = ",M19),"")</f>
        <v>popneed_services = 11</v>
      </c>
      <c r="AH19" t="str">
        <f t="shared" si="2"/>
        <v/>
      </c>
      <c r="AI19" t="str">
        <f t="shared" si="3"/>
        <v/>
      </c>
      <c r="AJ19" t="str">
        <f t="shared" si="3"/>
        <v/>
      </c>
      <c r="AK19" t="str">
        <f t="shared" si="3"/>
        <v>popneed_intoxicants = 66</v>
      </c>
      <c r="AL19" t="str">
        <f t="shared" si="3"/>
        <v/>
      </c>
      <c r="AM19" t="s">
        <v>9</v>
      </c>
      <c r="AN19" t="s">
        <v>9</v>
      </c>
    </row>
    <row r="20" spans="3:40" x14ac:dyDescent="0.35">
      <c r="C20">
        <v>19</v>
      </c>
      <c r="D20">
        <v>7</v>
      </c>
      <c r="E20">
        <v>21</v>
      </c>
      <c r="F20">
        <v>0</v>
      </c>
      <c r="G20">
        <v>44</v>
      </c>
      <c r="H20">
        <v>0</v>
      </c>
      <c r="I20">
        <v>36</v>
      </c>
      <c r="J20">
        <v>18</v>
      </c>
      <c r="K20">
        <v>0</v>
      </c>
      <c r="L20">
        <v>7</v>
      </c>
      <c r="M20">
        <v>15</v>
      </c>
      <c r="N20">
        <v>0</v>
      </c>
      <c r="O20">
        <v>0</v>
      </c>
      <c r="P20">
        <v>0</v>
      </c>
      <c r="Q20">
        <v>77</v>
      </c>
      <c r="R20">
        <v>0</v>
      </c>
      <c r="T20" s="2" t="s">
        <v>29</v>
      </c>
      <c r="U20" s="2" t="s">
        <v>109</v>
      </c>
      <c r="V20" s="4">
        <f t="shared" si="1"/>
        <v>0.126</v>
      </c>
      <c r="W20" s="2" t="s">
        <v>8</v>
      </c>
      <c r="X20" t="str">
        <f>IF(D20&gt;0,CONCATENATE("popneed_",D$1," = ",D20),"")</f>
        <v>popneed_heating = 7</v>
      </c>
      <c r="Y20" t="str">
        <f>IF(E20&gt;0,CONCATENATE("popneed_",E$1," = ",E20),"")</f>
        <v>popneed_basic_food = 21</v>
      </c>
      <c r="Z20" t="str">
        <f>IF(F20&gt;0,CONCATENATE("popneed_",F$1," = ",F20),"")</f>
        <v/>
      </c>
      <c r="AA20" t="str">
        <f>IF(G20&gt;0,CONCATENATE("popneed_",G$1," = ",G20),"")</f>
        <v>popneed_simple_clothing = 44</v>
      </c>
      <c r="AB20" t="str">
        <f>IF(H20&gt;0,CONCATENATE("popneed_",H$1," = ",H20),"")</f>
        <v/>
      </c>
      <c r="AC20" t="str">
        <f>IF(I20&gt;0,CONCATENATE("popneed_",I$1," = ",I20),"")</f>
        <v>popneed_crude_items = 36</v>
      </c>
      <c r="AD20" t="str">
        <f>IF(J20&gt;0,CONCATENATE("popneed_",J$1," = ",J20),"")</f>
        <v>popneed_household_items = 18</v>
      </c>
      <c r="AE20" t="str">
        <f>IF(K20&gt;0,CONCATENATE("popneed_",K$1," = ",K20),"")</f>
        <v/>
      </c>
      <c r="AF20" t="str">
        <f>IF(L20&gt;0,CONCATENATE("popneed_",L$1," = ",L20),"")</f>
        <v>popneed_luxury_drinks = 7</v>
      </c>
      <c r="AG20" t="str">
        <f>IF(M20&gt;0,CONCATENATE("popneed_",M$1," = ",M20),"")</f>
        <v>popneed_services = 15</v>
      </c>
      <c r="AH20" t="str">
        <f t="shared" si="2"/>
        <v/>
      </c>
      <c r="AI20" t="str">
        <f t="shared" si="3"/>
        <v/>
      </c>
      <c r="AJ20" t="str">
        <f t="shared" si="3"/>
        <v/>
      </c>
      <c r="AK20" t="str">
        <f t="shared" si="3"/>
        <v>popneed_intoxicants = 77</v>
      </c>
      <c r="AL20" t="str">
        <f t="shared" si="3"/>
        <v/>
      </c>
      <c r="AM20" t="s">
        <v>9</v>
      </c>
      <c r="AN20" t="s">
        <v>9</v>
      </c>
    </row>
    <row r="21" spans="3:40" x14ac:dyDescent="0.35">
      <c r="C21">
        <v>20</v>
      </c>
      <c r="D21">
        <v>7</v>
      </c>
      <c r="E21">
        <v>21</v>
      </c>
      <c r="F21">
        <v>0</v>
      </c>
      <c r="G21">
        <v>51</v>
      </c>
      <c r="H21">
        <v>0</v>
      </c>
      <c r="I21">
        <v>36</v>
      </c>
      <c r="J21">
        <v>26</v>
      </c>
      <c r="K21">
        <v>0</v>
      </c>
      <c r="L21">
        <v>12</v>
      </c>
      <c r="M21">
        <v>20</v>
      </c>
      <c r="N21">
        <v>0</v>
      </c>
      <c r="O21">
        <v>0</v>
      </c>
      <c r="P21">
        <v>0</v>
      </c>
      <c r="Q21">
        <v>89</v>
      </c>
      <c r="R21">
        <v>0</v>
      </c>
      <c r="T21" s="2" t="s">
        <v>30</v>
      </c>
      <c r="U21" s="2" t="s">
        <v>109</v>
      </c>
      <c r="V21" s="4">
        <f t="shared" si="1"/>
        <v>0.14899999999999999</v>
      </c>
      <c r="W21" s="2" t="s">
        <v>8</v>
      </c>
      <c r="X21" t="str">
        <f>IF(D21&gt;0,CONCATENATE("popneed_",D$1," = ",D21),"")</f>
        <v>popneed_heating = 7</v>
      </c>
      <c r="Y21" t="str">
        <f>IF(E21&gt;0,CONCATENATE("popneed_",E$1," = ",E21),"")</f>
        <v>popneed_basic_food = 21</v>
      </c>
      <c r="Z21" t="str">
        <f>IF(F21&gt;0,CONCATENATE("popneed_",F$1," = ",F21),"")</f>
        <v/>
      </c>
      <c r="AA21" t="str">
        <f>IF(G21&gt;0,CONCATENATE("popneed_",G$1," = ",G21),"")</f>
        <v>popneed_simple_clothing = 51</v>
      </c>
      <c r="AB21" t="str">
        <f>IF(H21&gt;0,CONCATENATE("popneed_",H$1," = ",H21),"")</f>
        <v/>
      </c>
      <c r="AC21" t="str">
        <f>IF(I21&gt;0,CONCATENATE("popneed_",I$1," = ",I21),"")</f>
        <v>popneed_crude_items = 36</v>
      </c>
      <c r="AD21" t="str">
        <f>IF(J21&gt;0,CONCATENATE("popneed_",J$1," = ",J21),"")</f>
        <v>popneed_household_items = 26</v>
      </c>
      <c r="AE21" t="str">
        <f>IF(K21&gt;0,CONCATENATE("popneed_",K$1," = ",K21),"")</f>
        <v/>
      </c>
      <c r="AF21" t="str">
        <f>IF(L21&gt;0,CONCATENATE("popneed_",L$1," = ",L21),"")</f>
        <v>popneed_luxury_drinks = 12</v>
      </c>
      <c r="AG21" t="str">
        <f>IF(M21&gt;0,CONCATENATE("popneed_",M$1," = ",M21),"")</f>
        <v>popneed_services = 20</v>
      </c>
      <c r="AH21" t="str">
        <f t="shared" si="2"/>
        <v/>
      </c>
      <c r="AI21" t="str">
        <f t="shared" si="3"/>
        <v/>
      </c>
      <c r="AJ21" t="str">
        <f t="shared" si="3"/>
        <v/>
      </c>
      <c r="AK21" t="str">
        <f t="shared" si="3"/>
        <v>popneed_intoxicants = 89</v>
      </c>
      <c r="AL21" t="str">
        <f t="shared" si="3"/>
        <v/>
      </c>
      <c r="AM21" t="s">
        <v>9</v>
      </c>
      <c r="AN21" t="s">
        <v>9</v>
      </c>
    </row>
    <row r="22" spans="3:40" x14ac:dyDescent="0.35">
      <c r="C22">
        <v>21</v>
      </c>
      <c r="D22">
        <v>7</v>
      </c>
      <c r="E22">
        <v>21</v>
      </c>
      <c r="F22">
        <v>0</v>
      </c>
      <c r="G22">
        <v>57</v>
      </c>
      <c r="H22">
        <v>1</v>
      </c>
      <c r="I22">
        <v>36</v>
      </c>
      <c r="J22">
        <v>35</v>
      </c>
      <c r="K22">
        <v>0</v>
      </c>
      <c r="L22">
        <v>18</v>
      </c>
      <c r="M22">
        <v>26</v>
      </c>
      <c r="N22">
        <v>0</v>
      </c>
      <c r="O22">
        <v>0</v>
      </c>
      <c r="P22">
        <v>0</v>
      </c>
      <c r="Q22">
        <v>103</v>
      </c>
      <c r="R22">
        <v>0</v>
      </c>
      <c r="T22" s="2" t="s">
        <v>31</v>
      </c>
      <c r="U22" s="2" t="s">
        <v>109</v>
      </c>
      <c r="V22" s="4">
        <f t="shared" si="1"/>
        <v>0.17600000000000002</v>
      </c>
      <c r="W22" s="2" t="s">
        <v>8</v>
      </c>
      <c r="X22" t="str">
        <f>IF(D22&gt;0,CONCATENATE("popneed_",D$1," = ",D22),"")</f>
        <v>popneed_heating = 7</v>
      </c>
      <c r="Y22" t="str">
        <f>IF(E22&gt;0,CONCATENATE("popneed_",E$1," = ",E22),"")</f>
        <v>popneed_basic_food = 21</v>
      </c>
      <c r="Z22" t="str">
        <f>IF(F22&gt;0,CONCATENATE("popneed_",F$1," = ",F22),"")</f>
        <v/>
      </c>
      <c r="AA22" t="str">
        <f>IF(G22&gt;0,CONCATENATE("popneed_",G$1," = ",G22),"")</f>
        <v>popneed_simple_clothing = 57</v>
      </c>
      <c r="AB22" t="str">
        <f>IF(H22&gt;0,CONCATENATE("popneed_",H$1," = ",H22),"")</f>
        <v>popneed_standard_clothing = 1</v>
      </c>
      <c r="AC22" t="str">
        <f>IF(I22&gt;0,CONCATENATE("popneed_",I$1," = ",I22),"")</f>
        <v>popneed_crude_items = 36</v>
      </c>
      <c r="AD22" t="str">
        <f>IF(J22&gt;0,CONCATENATE("popneed_",J$1," = ",J22),"")</f>
        <v>popneed_household_items = 35</v>
      </c>
      <c r="AE22" t="str">
        <f>IF(K22&gt;0,CONCATENATE("popneed_",K$1," = ",K22),"")</f>
        <v/>
      </c>
      <c r="AF22" t="str">
        <f>IF(L22&gt;0,CONCATENATE("popneed_",L$1," = ",L22),"")</f>
        <v>popneed_luxury_drinks = 18</v>
      </c>
      <c r="AG22" t="str">
        <f>IF(M22&gt;0,CONCATENATE("popneed_",M$1," = ",M22),"")</f>
        <v>popneed_services = 26</v>
      </c>
      <c r="AH22" t="str">
        <f t="shared" si="2"/>
        <v/>
      </c>
      <c r="AI22" t="str">
        <f t="shared" si="3"/>
        <v/>
      </c>
      <c r="AJ22" t="str">
        <f t="shared" si="3"/>
        <v/>
      </c>
      <c r="AK22" t="str">
        <f t="shared" si="3"/>
        <v>popneed_intoxicants = 103</v>
      </c>
      <c r="AL22" t="str">
        <f t="shared" si="3"/>
        <v/>
      </c>
      <c r="AM22" t="s">
        <v>9</v>
      </c>
      <c r="AN22" t="s">
        <v>9</v>
      </c>
    </row>
    <row r="23" spans="3:40" x14ac:dyDescent="0.35">
      <c r="C23">
        <v>22</v>
      </c>
      <c r="D23">
        <v>7</v>
      </c>
      <c r="E23">
        <v>21</v>
      </c>
      <c r="F23">
        <v>1</v>
      </c>
      <c r="G23">
        <v>62</v>
      </c>
      <c r="H23">
        <v>3</v>
      </c>
      <c r="I23">
        <v>36</v>
      </c>
      <c r="J23">
        <v>45</v>
      </c>
      <c r="K23">
        <v>0</v>
      </c>
      <c r="L23">
        <v>26</v>
      </c>
      <c r="M23">
        <v>34</v>
      </c>
      <c r="N23">
        <v>1</v>
      </c>
      <c r="O23">
        <v>0</v>
      </c>
      <c r="P23">
        <v>0</v>
      </c>
      <c r="Q23">
        <v>118</v>
      </c>
      <c r="R23">
        <v>0</v>
      </c>
      <c r="T23" s="2" t="s">
        <v>32</v>
      </c>
      <c r="U23" s="2" t="s">
        <v>109</v>
      </c>
      <c r="V23" s="4">
        <f t="shared" si="1"/>
        <v>0.20799999999999999</v>
      </c>
      <c r="W23" s="2" t="s">
        <v>8</v>
      </c>
      <c r="X23" t="str">
        <f>IF(D23&gt;0,CONCATENATE("popneed_",D$1," = ",D23),"")</f>
        <v>popneed_heating = 7</v>
      </c>
      <c r="Y23" t="str">
        <f>IF(E23&gt;0,CONCATENATE("popneed_",E$1," = ",E23),"")</f>
        <v>popneed_basic_food = 21</v>
      </c>
      <c r="Z23" t="str">
        <f>IF(F23&gt;0,CONCATENATE("popneed_",F$1," = ",F23),"")</f>
        <v>popneed_luxury_food = 1</v>
      </c>
      <c r="AA23" t="str">
        <f>IF(G23&gt;0,CONCATENATE("popneed_",G$1," = ",G23),"")</f>
        <v>popneed_simple_clothing = 62</v>
      </c>
      <c r="AB23" t="str">
        <f>IF(H23&gt;0,CONCATENATE("popneed_",H$1," = ",H23),"")</f>
        <v>popneed_standard_clothing = 3</v>
      </c>
      <c r="AC23" t="str">
        <f>IF(I23&gt;0,CONCATENATE("popneed_",I$1," = ",I23),"")</f>
        <v>popneed_crude_items = 36</v>
      </c>
      <c r="AD23" t="str">
        <f>IF(J23&gt;0,CONCATENATE("popneed_",J$1," = ",J23),"")</f>
        <v>popneed_household_items = 45</v>
      </c>
      <c r="AE23" t="str">
        <f>IF(K23&gt;0,CONCATENATE("popneed_",K$1," = ",K23),"")</f>
        <v/>
      </c>
      <c r="AF23" t="str">
        <f>IF(L23&gt;0,CONCATENATE("popneed_",L$1," = ",L23),"")</f>
        <v>popneed_luxury_drinks = 26</v>
      </c>
      <c r="AG23" t="str">
        <f>IF(M23&gt;0,CONCATENATE("popneed_",M$1," = ",M23),"")</f>
        <v>popneed_services = 34</v>
      </c>
      <c r="AH23" t="str">
        <f t="shared" si="2"/>
        <v>popneed_leisure = 1</v>
      </c>
      <c r="AI23" t="str">
        <f t="shared" si="3"/>
        <v/>
      </c>
      <c r="AJ23" t="str">
        <f t="shared" si="3"/>
        <v/>
      </c>
      <c r="AK23" t="str">
        <f t="shared" si="3"/>
        <v>popneed_intoxicants = 118</v>
      </c>
      <c r="AL23" t="str">
        <f t="shared" si="3"/>
        <v/>
      </c>
      <c r="AM23" t="s">
        <v>9</v>
      </c>
      <c r="AN23" t="s">
        <v>9</v>
      </c>
    </row>
    <row r="24" spans="3:40" x14ac:dyDescent="0.35">
      <c r="C24">
        <v>23</v>
      </c>
      <c r="D24">
        <v>7</v>
      </c>
      <c r="E24">
        <v>21</v>
      </c>
      <c r="F24">
        <v>3</v>
      </c>
      <c r="G24">
        <v>65</v>
      </c>
      <c r="H24">
        <v>6</v>
      </c>
      <c r="I24">
        <v>36</v>
      </c>
      <c r="J24">
        <v>56</v>
      </c>
      <c r="K24">
        <v>0</v>
      </c>
      <c r="L24">
        <v>36</v>
      </c>
      <c r="M24">
        <v>43</v>
      </c>
      <c r="N24">
        <v>3</v>
      </c>
      <c r="O24">
        <v>0</v>
      </c>
      <c r="P24">
        <v>0</v>
      </c>
      <c r="Q24">
        <v>135</v>
      </c>
      <c r="R24">
        <v>0</v>
      </c>
      <c r="T24" s="2" t="s">
        <v>33</v>
      </c>
      <c r="U24" s="2" t="s">
        <v>109</v>
      </c>
      <c r="V24" s="4">
        <f t="shared" si="1"/>
        <v>0.24400000000000002</v>
      </c>
      <c r="W24" s="2" t="s">
        <v>8</v>
      </c>
      <c r="X24" t="str">
        <f>IF(D24&gt;0,CONCATENATE("popneed_",D$1," = ",D24),"")</f>
        <v>popneed_heating = 7</v>
      </c>
      <c r="Y24" t="str">
        <f>IF(E24&gt;0,CONCATENATE("popneed_",E$1," = ",E24),"")</f>
        <v>popneed_basic_food = 21</v>
      </c>
      <c r="Z24" t="str">
        <f>IF(F24&gt;0,CONCATENATE("popneed_",F$1," = ",F24),"")</f>
        <v>popneed_luxury_food = 3</v>
      </c>
      <c r="AA24" t="str">
        <f>IF(G24&gt;0,CONCATENATE("popneed_",G$1," = ",G24),"")</f>
        <v>popneed_simple_clothing = 65</v>
      </c>
      <c r="AB24" t="str">
        <f>IF(H24&gt;0,CONCATENATE("popneed_",H$1," = ",H24),"")</f>
        <v>popneed_standard_clothing = 6</v>
      </c>
      <c r="AC24" t="str">
        <f>IF(I24&gt;0,CONCATENATE("popneed_",I$1," = ",I24),"")</f>
        <v>popneed_crude_items = 36</v>
      </c>
      <c r="AD24" t="str">
        <f>IF(J24&gt;0,CONCATENATE("popneed_",J$1," = ",J24),"")</f>
        <v>popneed_household_items = 56</v>
      </c>
      <c r="AE24" t="str">
        <f>IF(K24&gt;0,CONCATENATE("popneed_",K$1," = ",K24),"")</f>
        <v/>
      </c>
      <c r="AF24" t="str">
        <f>IF(L24&gt;0,CONCATENATE("popneed_",L$1," = ",L24),"")</f>
        <v>popneed_luxury_drinks = 36</v>
      </c>
      <c r="AG24" t="str">
        <f>IF(M24&gt;0,CONCATENATE("popneed_",M$1," = ",M24),"")</f>
        <v>popneed_services = 43</v>
      </c>
      <c r="AH24" t="str">
        <f t="shared" si="2"/>
        <v>popneed_leisure = 3</v>
      </c>
      <c r="AI24" t="str">
        <f t="shared" si="3"/>
        <v/>
      </c>
      <c r="AJ24" t="str">
        <f t="shared" si="3"/>
        <v/>
      </c>
      <c r="AK24" t="str">
        <f t="shared" si="3"/>
        <v>popneed_intoxicants = 135</v>
      </c>
      <c r="AL24" t="str">
        <f t="shared" si="3"/>
        <v/>
      </c>
      <c r="AM24" t="s">
        <v>9</v>
      </c>
      <c r="AN24" t="s">
        <v>9</v>
      </c>
    </row>
    <row r="25" spans="3:40" x14ac:dyDescent="0.35">
      <c r="C25">
        <v>24</v>
      </c>
      <c r="D25">
        <v>7</v>
      </c>
      <c r="E25">
        <v>21</v>
      </c>
      <c r="F25">
        <v>6</v>
      </c>
      <c r="G25">
        <v>67</v>
      </c>
      <c r="H25">
        <v>10</v>
      </c>
      <c r="I25">
        <v>36</v>
      </c>
      <c r="J25">
        <v>68</v>
      </c>
      <c r="K25">
        <v>0</v>
      </c>
      <c r="L25">
        <v>48</v>
      </c>
      <c r="M25">
        <v>54</v>
      </c>
      <c r="N25">
        <v>6</v>
      </c>
      <c r="O25">
        <v>0</v>
      </c>
      <c r="P25">
        <v>0</v>
      </c>
      <c r="Q25">
        <v>154</v>
      </c>
      <c r="R25">
        <v>0</v>
      </c>
      <c r="T25" s="2" t="s">
        <v>34</v>
      </c>
      <c r="U25" s="2" t="s">
        <v>109</v>
      </c>
      <c r="V25" s="4">
        <f t="shared" si="1"/>
        <v>0.28600000000000003</v>
      </c>
      <c r="W25" s="2" t="s">
        <v>8</v>
      </c>
      <c r="X25" t="str">
        <f>IF(D25&gt;0,CONCATENATE("popneed_",D$1," = ",D25),"")</f>
        <v>popneed_heating = 7</v>
      </c>
      <c r="Y25" t="str">
        <f>IF(E25&gt;0,CONCATENATE("popneed_",E$1," = ",E25),"")</f>
        <v>popneed_basic_food = 21</v>
      </c>
      <c r="Z25" t="str">
        <f>IF(F25&gt;0,CONCATENATE("popneed_",F$1," = ",F25),"")</f>
        <v>popneed_luxury_food = 6</v>
      </c>
      <c r="AA25" t="str">
        <f>IF(G25&gt;0,CONCATENATE("popneed_",G$1," = ",G25),"")</f>
        <v>popneed_simple_clothing = 67</v>
      </c>
      <c r="AB25" t="str">
        <f>IF(H25&gt;0,CONCATENATE("popneed_",H$1," = ",H25),"")</f>
        <v>popneed_standard_clothing = 10</v>
      </c>
      <c r="AC25" t="str">
        <f>IF(I25&gt;0,CONCATENATE("popneed_",I$1," = ",I25),"")</f>
        <v>popneed_crude_items = 36</v>
      </c>
      <c r="AD25" t="str">
        <f>IF(J25&gt;0,CONCATENATE("popneed_",J$1," = ",J25),"")</f>
        <v>popneed_household_items = 68</v>
      </c>
      <c r="AE25" t="str">
        <f>IF(K25&gt;0,CONCATENATE("popneed_",K$1," = ",K25),"")</f>
        <v/>
      </c>
      <c r="AF25" t="str">
        <f>IF(L25&gt;0,CONCATENATE("popneed_",L$1," = ",L25),"")</f>
        <v>popneed_luxury_drinks = 48</v>
      </c>
      <c r="AG25" t="str">
        <f>IF(M25&gt;0,CONCATENATE("popneed_",M$1," = ",M25),"")</f>
        <v>popneed_services = 54</v>
      </c>
      <c r="AH25" t="str">
        <f t="shared" si="2"/>
        <v>popneed_leisure = 6</v>
      </c>
      <c r="AI25" t="str">
        <f t="shared" si="3"/>
        <v/>
      </c>
      <c r="AJ25" t="str">
        <f t="shared" si="3"/>
        <v/>
      </c>
      <c r="AK25" t="str">
        <f t="shared" si="3"/>
        <v>popneed_intoxicants = 154</v>
      </c>
      <c r="AL25" t="str">
        <f t="shared" si="3"/>
        <v/>
      </c>
      <c r="AM25" t="s">
        <v>9</v>
      </c>
      <c r="AN25" t="s">
        <v>9</v>
      </c>
    </row>
    <row r="26" spans="3:40" x14ac:dyDescent="0.35">
      <c r="C26">
        <v>25</v>
      </c>
      <c r="D26">
        <v>7</v>
      </c>
      <c r="E26">
        <v>21</v>
      </c>
      <c r="F26">
        <v>10</v>
      </c>
      <c r="G26">
        <v>67</v>
      </c>
      <c r="H26">
        <v>15</v>
      </c>
      <c r="I26">
        <v>36</v>
      </c>
      <c r="J26">
        <v>79</v>
      </c>
      <c r="K26">
        <v>0</v>
      </c>
      <c r="L26">
        <v>62</v>
      </c>
      <c r="M26">
        <v>67</v>
      </c>
      <c r="N26">
        <v>10</v>
      </c>
      <c r="O26">
        <v>2</v>
      </c>
      <c r="P26">
        <v>0</v>
      </c>
      <c r="Q26">
        <v>175</v>
      </c>
      <c r="R26">
        <v>0</v>
      </c>
      <c r="T26" s="2" t="s">
        <v>35</v>
      </c>
      <c r="U26" s="2" t="s">
        <v>109</v>
      </c>
      <c r="V26" s="4">
        <f t="shared" si="1"/>
        <v>0.33400000000000007</v>
      </c>
      <c r="W26" s="2" t="s">
        <v>8</v>
      </c>
      <c r="X26" t="str">
        <f>IF(D26&gt;0,CONCATENATE("popneed_",D$1," = ",D26),"")</f>
        <v>popneed_heating = 7</v>
      </c>
      <c r="Y26" t="str">
        <f>IF(E26&gt;0,CONCATENATE("popneed_",E$1," = ",E26),"")</f>
        <v>popneed_basic_food = 21</v>
      </c>
      <c r="Z26" t="str">
        <f>IF(F26&gt;0,CONCATENATE("popneed_",F$1," = ",F26),"")</f>
        <v>popneed_luxury_food = 10</v>
      </c>
      <c r="AA26" t="str">
        <f>IF(G26&gt;0,CONCATENATE("popneed_",G$1," = ",G26),"")</f>
        <v>popneed_simple_clothing = 67</v>
      </c>
      <c r="AB26" t="str">
        <f>IF(H26&gt;0,CONCATENATE("popneed_",H$1," = ",H26),"")</f>
        <v>popneed_standard_clothing = 15</v>
      </c>
      <c r="AC26" t="str">
        <f>IF(I26&gt;0,CONCATENATE("popneed_",I$1," = ",I26),"")</f>
        <v>popneed_crude_items = 36</v>
      </c>
      <c r="AD26" t="str">
        <f>IF(J26&gt;0,CONCATENATE("popneed_",J$1," = ",J26),"")</f>
        <v>popneed_household_items = 79</v>
      </c>
      <c r="AE26" t="str">
        <f>IF(K26&gt;0,CONCATENATE("popneed_",K$1," = ",K26),"")</f>
        <v/>
      </c>
      <c r="AF26" t="str">
        <f>IF(L26&gt;0,CONCATENATE("popneed_",L$1," = ",L26),"")</f>
        <v>popneed_luxury_drinks = 62</v>
      </c>
      <c r="AG26" t="str">
        <f>IF(M26&gt;0,CONCATENATE("popneed_",M$1," = ",M26),"")</f>
        <v>popneed_services = 67</v>
      </c>
      <c r="AH26" t="str">
        <f t="shared" si="2"/>
        <v>popneed_leisure = 10</v>
      </c>
      <c r="AI26" t="str">
        <f t="shared" si="3"/>
        <v>popneed_free_movement = 2</v>
      </c>
      <c r="AJ26" t="str">
        <f t="shared" si="3"/>
        <v/>
      </c>
      <c r="AK26" t="str">
        <f t="shared" si="3"/>
        <v>popneed_intoxicants = 175</v>
      </c>
      <c r="AL26" t="str">
        <f t="shared" si="3"/>
        <v/>
      </c>
      <c r="AM26" t="s">
        <v>9</v>
      </c>
      <c r="AN26" t="s">
        <v>9</v>
      </c>
    </row>
    <row r="27" spans="3:40" x14ac:dyDescent="0.35">
      <c r="C27">
        <v>26</v>
      </c>
      <c r="D27">
        <v>7</v>
      </c>
      <c r="E27">
        <v>21</v>
      </c>
      <c r="F27">
        <v>15</v>
      </c>
      <c r="G27">
        <v>67</v>
      </c>
      <c r="H27">
        <v>22</v>
      </c>
      <c r="I27">
        <v>36</v>
      </c>
      <c r="J27">
        <v>89</v>
      </c>
      <c r="K27">
        <v>1</v>
      </c>
      <c r="L27">
        <v>77</v>
      </c>
      <c r="M27">
        <v>82</v>
      </c>
      <c r="N27">
        <v>15</v>
      </c>
      <c r="O27">
        <v>8</v>
      </c>
      <c r="P27">
        <v>0</v>
      </c>
      <c r="Q27">
        <v>198</v>
      </c>
      <c r="R27">
        <v>0</v>
      </c>
      <c r="T27" s="2" t="s">
        <v>36</v>
      </c>
      <c r="U27" s="2" t="s">
        <v>109</v>
      </c>
      <c r="V27" s="4">
        <f t="shared" si="1"/>
        <v>0.38800000000000001</v>
      </c>
      <c r="W27" s="2" t="s">
        <v>8</v>
      </c>
      <c r="X27" t="str">
        <f>IF(D27&gt;0,CONCATENATE("popneed_",D$1," = ",D27),"")</f>
        <v>popneed_heating = 7</v>
      </c>
      <c r="Y27" t="str">
        <f>IF(E27&gt;0,CONCATENATE("popneed_",E$1," = ",E27),"")</f>
        <v>popneed_basic_food = 21</v>
      </c>
      <c r="Z27" t="str">
        <f>IF(F27&gt;0,CONCATENATE("popneed_",F$1," = ",F27),"")</f>
        <v>popneed_luxury_food = 15</v>
      </c>
      <c r="AA27" t="str">
        <f>IF(G27&gt;0,CONCATENATE("popneed_",G$1," = ",G27),"")</f>
        <v>popneed_simple_clothing = 67</v>
      </c>
      <c r="AB27" t="str">
        <f>IF(H27&gt;0,CONCATENATE("popneed_",H$1," = ",H27),"")</f>
        <v>popneed_standard_clothing = 22</v>
      </c>
      <c r="AC27" t="str">
        <f>IF(I27&gt;0,CONCATENATE("popneed_",I$1," = ",I27),"")</f>
        <v>popneed_crude_items = 36</v>
      </c>
      <c r="AD27" t="str">
        <f>IF(J27&gt;0,CONCATENATE("popneed_",J$1," = ",J27),"")</f>
        <v>popneed_household_items = 89</v>
      </c>
      <c r="AE27" t="str">
        <f>IF(K27&gt;0,CONCATENATE("popneed_",K$1," = ",K27),"")</f>
        <v>popneed_luxury_items = 1</v>
      </c>
      <c r="AF27" t="str">
        <f>IF(L27&gt;0,CONCATENATE("popneed_",L$1," = ",L27),"")</f>
        <v>popneed_luxury_drinks = 77</v>
      </c>
      <c r="AG27" t="str">
        <f>IF(M27&gt;0,CONCATENATE("popneed_",M$1," = ",M27),"")</f>
        <v>popneed_services = 82</v>
      </c>
      <c r="AH27" t="str">
        <f t="shared" si="2"/>
        <v>popneed_leisure = 15</v>
      </c>
      <c r="AI27" t="str">
        <f t="shared" si="3"/>
        <v>popneed_free_movement = 8</v>
      </c>
      <c r="AJ27" t="str">
        <f t="shared" si="3"/>
        <v/>
      </c>
      <c r="AK27" t="str">
        <f t="shared" si="3"/>
        <v>popneed_intoxicants = 198</v>
      </c>
      <c r="AL27" t="str">
        <f t="shared" si="3"/>
        <v/>
      </c>
      <c r="AM27" t="s">
        <v>9</v>
      </c>
      <c r="AN27" t="s">
        <v>9</v>
      </c>
    </row>
    <row r="28" spans="3:40" x14ac:dyDescent="0.35">
      <c r="C28">
        <v>27</v>
      </c>
      <c r="D28">
        <v>7</v>
      </c>
      <c r="E28">
        <v>21</v>
      </c>
      <c r="F28">
        <v>21</v>
      </c>
      <c r="G28">
        <v>67</v>
      </c>
      <c r="H28">
        <v>30</v>
      </c>
      <c r="I28">
        <v>36</v>
      </c>
      <c r="J28">
        <v>97</v>
      </c>
      <c r="K28">
        <v>2</v>
      </c>
      <c r="L28">
        <v>93</v>
      </c>
      <c r="M28">
        <v>99</v>
      </c>
      <c r="N28">
        <v>21</v>
      </c>
      <c r="O28">
        <v>17</v>
      </c>
      <c r="P28">
        <v>0</v>
      </c>
      <c r="Q28">
        <v>222</v>
      </c>
      <c r="R28">
        <v>0</v>
      </c>
      <c r="T28" s="2" t="s">
        <v>37</v>
      </c>
      <c r="U28" s="2" t="s">
        <v>109</v>
      </c>
      <c r="V28" s="4">
        <f t="shared" si="1"/>
        <v>0.44700000000000006</v>
      </c>
      <c r="W28" s="2" t="s">
        <v>8</v>
      </c>
      <c r="X28" t="str">
        <f>IF(D28&gt;0,CONCATENATE("popneed_",D$1," = ",D28),"")</f>
        <v>popneed_heating = 7</v>
      </c>
      <c r="Y28" t="str">
        <f>IF(E28&gt;0,CONCATENATE("popneed_",E$1," = ",E28),"")</f>
        <v>popneed_basic_food = 21</v>
      </c>
      <c r="Z28" t="str">
        <f>IF(F28&gt;0,CONCATENATE("popneed_",F$1," = ",F28),"")</f>
        <v>popneed_luxury_food = 21</v>
      </c>
      <c r="AA28" t="str">
        <f>IF(G28&gt;0,CONCATENATE("popneed_",G$1," = ",G28),"")</f>
        <v>popneed_simple_clothing = 67</v>
      </c>
      <c r="AB28" t="str">
        <f>IF(H28&gt;0,CONCATENATE("popneed_",H$1," = ",H28),"")</f>
        <v>popneed_standard_clothing = 30</v>
      </c>
      <c r="AC28" t="str">
        <f>IF(I28&gt;0,CONCATENATE("popneed_",I$1," = ",I28),"")</f>
        <v>popneed_crude_items = 36</v>
      </c>
      <c r="AD28" t="str">
        <f>IF(J28&gt;0,CONCATENATE("popneed_",J$1," = ",J28),"")</f>
        <v>popneed_household_items = 97</v>
      </c>
      <c r="AE28" t="str">
        <f>IF(K28&gt;0,CONCATENATE("popneed_",K$1," = ",K28),"")</f>
        <v>popneed_luxury_items = 2</v>
      </c>
      <c r="AF28" t="str">
        <f>IF(L28&gt;0,CONCATENATE("popneed_",L$1," = ",L28),"")</f>
        <v>popneed_luxury_drinks = 93</v>
      </c>
      <c r="AG28" t="str">
        <f>IF(M28&gt;0,CONCATENATE("popneed_",M$1," = ",M28),"")</f>
        <v>popneed_services = 99</v>
      </c>
      <c r="AH28" t="str">
        <f t="shared" si="2"/>
        <v>popneed_leisure = 21</v>
      </c>
      <c r="AI28" t="str">
        <f t="shared" si="3"/>
        <v>popneed_free_movement = 17</v>
      </c>
      <c r="AJ28" t="str">
        <f t="shared" si="3"/>
        <v/>
      </c>
      <c r="AK28" t="str">
        <f t="shared" si="3"/>
        <v>popneed_intoxicants = 222</v>
      </c>
      <c r="AL28" t="str">
        <f t="shared" si="3"/>
        <v/>
      </c>
      <c r="AM28" t="s">
        <v>9</v>
      </c>
      <c r="AN28" t="s">
        <v>9</v>
      </c>
    </row>
    <row r="29" spans="3:40" x14ac:dyDescent="0.35">
      <c r="C29">
        <v>28</v>
      </c>
      <c r="D29">
        <v>7</v>
      </c>
      <c r="E29">
        <v>21</v>
      </c>
      <c r="F29">
        <v>29</v>
      </c>
      <c r="G29">
        <v>67</v>
      </c>
      <c r="H29">
        <v>40</v>
      </c>
      <c r="I29">
        <v>36</v>
      </c>
      <c r="J29">
        <v>103</v>
      </c>
      <c r="K29">
        <v>4</v>
      </c>
      <c r="L29">
        <v>111</v>
      </c>
      <c r="M29">
        <v>119</v>
      </c>
      <c r="N29">
        <v>29</v>
      </c>
      <c r="O29">
        <v>31</v>
      </c>
      <c r="P29">
        <v>0</v>
      </c>
      <c r="Q29">
        <v>249</v>
      </c>
      <c r="R29">
        <v>0</v>
      </c>
      <c r="T29" s="2" t="s">
        <v>38</v>
      </c>
      <c r="U29" s="2" t="s">
        <v>109</v>
      </c>
      <c r="V29" s="4">
        <f t="shared" si="1"/>
        <v>0.51500000000000001</v>
      </c>
      <c r="W29" s="2" t="s">
        <v>8</v>
      </c>
      <c r="X29" t="str">
        <f>IF(D29&gt;0,CONCATENATE("popneed_",D$1," = ",D29),"")</f>
        <v>popneed_heating = 7</v>
      </c>
      <c r="Y29" t="str">
        <f>IF(E29&gt;0,CONCATENATE("popneed_",E$1," = ",E29),"")</f>
        <v>popneed_basic_food = 21</v>
      </c>
      <c r="Z29" t="str">
        <f>IF(F29&gt;0,CONCATENATE("popneed_",F$1," = ",F29),"")</f>
        <v>popneed_luxury_food = 29</v>
      </c>
      <c r="AA29" t="str">
        <f>IF(G29&gt;0,CONCATENATE("popneed_",G$1," = ",G29),"")</f>
        <v>popneed_simple_clothing = 67</v>
      </c>
      <c r="AB29" t="str">
        <f>IF(H29&gt;0,CONCATENATE("popneed_",H$1," = ",H29),"")</f>
        <v>popneed_standard_clothing = 40</v>
      </c>
      <c r="AC29" t="str">
        <f>IF(I29&gt;0,CONCATENATE("popneed_",I$1," = ",I29),"")</f>
        <v>popneed_crude_items = 36</v>
      </c>
      <c r="AD29" t="str">
        <f>IF(J29&gt;0,CONCATENATE("popneed_",J$1," = ",J29),"")</f>
        <v>popneed_household_items = 103</v>
      </c>
      <c r="AE29" t="str">
        <f>IF(K29&gt;0,CONCATENATE("popneed_",K$1," = ",K29),"")</f>
        <v>popneed_luxury_items = 4</v>
      </c>
      <c r="AF29" t="str">
        <f>IF(L29&gt;0,CONCATENATE("popneed_",L$1," = ",L29),"")</f>
        <v>popneed_luxury_drinks = 111</v>
      </c>
      <c r="AG29" t="str">
        <f>IF(M29&gt;0,CONCATENATE("popneed_",M$1," = ",M29),"")</f>
        <v>popneed_services = 119</v>
      </c>
      <c r="AH29" t="str">
        <f t="shared" si="2"/>
        <v>popneed_leisure = 29</v>
      </c>
      <c r="AI29" t="str">
        <f t="shared" si="3"/>
        <v>popneed_free_movement = 31</v>
      </c>
      <c r="AJ29" t="str">
        <f t="shared" si="3"/>
        <v/>
      </c>
      <c r="AK29" t="str">
        <f t="shared" si="3"/>
        <v>popneed_intoxicants = 249</v>
      </c>
      <c r="AL29" t="str">
        <f t="shared" si="3"/>
        <v/>
      </c>
      <c r="AM29" t="s">
        <v>9</v>
      </c>
      <c r="AN29" t="s">
        <v>9</v>
      </c>
    </row>
    <row r="30" spans="3:40" x14ac:dyDescent="0.35">
      <c r="C30">
        <v>29</v>
      </c>
      <c r="D30">
        <v>7</v>
      </c>
      <c r="E30">
        <v>21</v>
      </c>
      <c r="F30">
        <v>38</v>
      </c>
      <c r="G30">
        <v>67</v>
      </c>
      <c r="H30">
        <v>53</v>
      </c>
      <c r="I30">
        <v>36</v>
      </c>
      <c r="J30">
        <v>106</v>
      </c>
      <c r="K30">
        <v>7</v>
      </c>
      <c r="L30">
        <v>130</v>
      </c>
      <c r="M30">
        <v>142</v>
      </c>
      <c r="N30">
        <v>38</v>
      </c>
      <c r="O30">
        <v>50</v>
      </c>
      <c r="P30">
        <v>0</v>
      </c>
      <c r="Q30">
        <v>278</v>
      </c>
      <c r="R30">
        <v>0</v>
      </c>
      <c r="T30" s="2" t="s">
        <v>39</v>
      </c>
      <c r="U30" s="2" t="s">
        <v>109</v>
      </c>
      <c r="V30" s="4">
        <f t="shared" si="1"/>
        <v>0.59100000000000008</v>
      </c>
      <c r="W30" s="2" t="s">
        <v>8</v>
      </c>
      <c r="X30" t="str">
        <f>IF(D30&gt;0,CONCATENATE("popneed_",D$1," = ",D30),"")</f>
        <v>popneed_heating = 7</v>
      </c>
      <c r="Y30" t="str">
        <f>IF(E30&gt;0,CONCATENATE("popneed_",E$1," = ",E30),"")</f>
        <v>popneed_basic_food = 21</v>
      </c>
      <c r="Z30" t="str">
        <f>IF(F30&gt;0,CONCATENATE("popneed_",F$1," = ",F30),"")</f>
        <v>popneed_luxury_food = 38</v>
      </c>
      <c r="AA30" t="str">
        <f>IF(G30&gt;0,CONCATENATE("popneed_",G$1," = ",G30),"")</f>
        <v>popneed_simple_clothing = 67</v>
      </c>
      <c r="AB30" t="str">
        <f>IF(H30&gt;0,CONCATENATE("popneed_",H$1," = ",H30),"")</f>
        <v>popneed_standard_clothing = 53</v>
      </c>
      <c r="AC30" t="str">
        <f>IF(I30&gt;0,CONCATENATE("popneed_",I$1," = ",I30),"")</f>
        <v>popneed_crude_items = 36</v>
      </c>
      <c r="AD30" t="str">
        <f>IF(J30&gt;0,CONCATENATE("popneed_",J$1," = ",J30),"")</f>
        <v>popneed_household_items = 106</v>
      </c>
      <c r="AE30" t="str">
        <f>IF(K30&gt;0,CONCATENATE("popneed_",K$1," = ",K30),"")</f>
        <v>popneed_luxury_items = 7</v>
      </c>
      <c r="AF30" t="str">
        <f>IF(L30&gt;0,CONCATENATE("popneed_",L$1," = ",L30),"")</f>
        <v>popneed_luxury_drinks = 130</v>
      </c>
      <c r="AG30" t="str">
        <f>IF(M30&gt;0,CONCATENATE("popneed_",M$1," = ",M30),"")</f>
        <v>popneed_services = 142</v>
      </c>
      <c r="AH30" t="str">
        <f t="shared" si="2"/>
        <v>popneed_leisure = 38</v>
      </c>
      <c r="AI30" t="str">
        <f t="shared" si="3"/>
        <v>popneed_free_movement = 50</v>
      </c>
      <c r="AJ30" t="str">
        <f t="shared" si="3"/>
        <v/>
      </c>
      <c r="AK30" t="str">
        <f t="shared" si="3"/>
        <v>popneed_intoxicants = 278</v>
      </c>
      <c r="AL30" t="str">
        <f t="shared" si="3"/>
        <v/>
      </c>
      <c r="AM30" t="s">
        <v>9</v>
      </c>
      <c r="AN30" t="s">
        <v>9</v>
      </c>
    </row>
    <row r="31" spans="3:40" x14ac:dyDescent="0.35">
      <c r="C31">
        <v>30</v>
      </c>
      <c r="D31">
        <v>7</v>
      </c>
      <c r="E31">
        <v>21</v>
      </c>
      <c r="F31">
        <v>51</v>
      </c>
      <c r="G31">
        <v>67</v>
      </c>
      <c r="H31">
        <v>70</v>
      </c>
      <c r="I31">
        <v>36</v>
      </c>
      <c r="J31">
        <v>106</v>
      </c>
      <c r="K31">
        <v>12</v>
      </c>
      <c r="L31">
        <v>149</v>
      </c>
      <c r="M31">
        <v>170</v>
      </c>
      <c r="N31">
        <v>49</v>
      </c>
      <c r="O31">
        <v>69</v>
      </c>
      <c r="P31">
        <v>0</v>
      </c>
      <c r="Q31">
        <v>312</v>
      </c>
      <c r="R31">
        <v>0</v>
      </c>
      <c r="T31" s="2" t="s">
        <v>40</v>
      </c>
      <c r="U31" s="2" t="s">
        <v>109</v>
      </c>
      <c r="V31" s="4">
        <f t="shared" si="1"/>
        <v>0.68200000000000005</v>
      </c>
      <c r="W31" s="2" t="s">
        <v>8</v>
      </c>
      <c r="X31" t="str">
        <f>IF(D31&gt;0,CONCATENATE("popneed_",D$1," = ",D31),"")</f>
        <v>popneed_heating = 7</v>
      </c>
      <c r="Y31" t="str">
        <f>IF(E31&gt;0,CONCATENATE("popneed_",E$1," = ",E31),"")</f>
        <v>popneed_basic_food = 21</v>
      </c>
      <c r="Z31" t="str">
        <f>IF(F31&gt;0,CONCATENATE("popneed_",F$1," = ",F31),"")</f>
        <v>popneed_luxury_food = 51</v>
      </c>
      <c r="AA31" t="str">
        <f>IF(G31&gt;0,CONCATENATE("popneed_",G$1," = ",G31),"")</f>
        <v>popneed_simple_clothing = 67</v>
      </c>
      <c r="AB31" t="str">
        <f>IF(H31&gt;0,CONCATENATE("popneed_",H$1," = ",H31),"")</f>
        <v>popneed_standard_clothing = 70</v>
      </c>
      <c r="AC31" t="str">
        <f>IF(I31&gt;0,CONCATENATE("popneed_",I$1," = ",I31),"")</f>
        <v>popneed_crude_items = 36</v>
      </c>
      <c r="AD31" t="str">
        <f>IF(J31&gt;0,CONCATENATE("popneed_",J$1," = ",J31),"")</f>
        <v>popneed_household_items = 106</v>
      </c>
      <c r="AE31" t="str">
        <f>IF(K31&gt;0,CONCATENATE("popneed_",K$1," = ",K31),"")</f>
        <v>popneed_luxury_items = 12</v>
      </c>
      <c r="AF31" t="str">
        <f>IF(L31&gt;0,CONCATENATE("popneed_",L$1," = ",L31),"")</f>
        <v>popneed_luxury_drinks = 149</v>
      </c>
      <c r="AG31" t="str">
        <f>IF(M31&gt;0,CONCATENATE("popneed_",M$1," = ",M31),"")</f>
        <v>popneed_services = 170</v>
      </c>
      <c r="AH31" t="str">
        <f t="shared" si="2"/>
        <v>popneed_leisure = 49</v>
      </c>
      <c r="AI31" t="str">
        <f t="shared" si="3"/>
        <v>popneed_free_movement = 69</v>
      </c>
      <c r="AJ31" t="str">
        <f t="shared" si="3"/>
        <v/>
      </c>
      <c r="AK31" t="str">
        <f t="shared" si="3"/>
        <v>popneed_intoxicants = 312</v>
      </c>
      <c r="AL31" t="str">
        <f t="shared" si="3"/>
        <v/>
      </c>
      <c r="AM31" t="s">
        <v>9</v>
      </c>
      <c r="AN31" t="s">
        <v>9</v>
      </c>
    </row>
    <row r="32" spans="3:40" x14ac:dyDescent="0.35">
      <c r="C32">
        <v>31</v>
      </c>
      <c r="D32">
        <v>7</v>
      </c>
      <c r="E32">
        <v>21</v>
      </c>
      <c r="F32">
        <v>67</v>
      </c>
      <c r="G32">
        <v>67</v>
      </c>
      <c r="H32">
        <v>92</v>
      </c>
      <c r="I32">
        <v>36</v>
      </c>
      <c r="J32">
        <v>106</v>
      </c>
      <c r="K32">
        <v>19</v>
      </c>
      <c r="L32">
        <v>167</v>
      </c>
      <c r="M32">
        <v>203</v>
      </c>
      <c r="N32">
        <v>63</v>
      </c>
      <c r="O32">
        <v>87</v>
      </c>
      <c r="P32">
        <v>0</v>
      </c>
      <c r="Q32">
        <v>350</v>
      </c>
      <c r="R32">
        <v>0</v>
      </c>
      <c r="T32" s="2" t="s">
        <v>41</v>
      </c>
      <c r="U32" s="2" t="s">
        <v>109</v>
      </c>
      <c r="V32" s="4">
        <f t="shared" si="1"/>
        <v>0.78700000000000003</v>
      </c>
      <c r="W32" s="2" t="s">
        <v>8</v>
      </c>
      <c r="X32" t="str">
        <f>IF(D32&gt;0,CONCATENATE("popneed_",D$1," = ",D32),"")</f>
        <v>popneed_heating = 7</v>
      </c>
      <c r="Y32" t="str">
        <f>IF(E32&gt;0,CONCATENATE("popneed_",E$1," = ",E32),"")</f>
        <v>popneed_basic_food = 21</v>
      </c>
      <c r="Z32" t="str">
        <f>IF(F32&gt;0,CONCATENATE("popneed_",F$1," = ",F32),"")</f>
        <v>popneed_luxury_food = 67</v>
      </c>
      <c r="AA32" t="str">
        <f>IF(G32&gt;0,CONCATENATE("popneed_",G$1," = ",G32),"")</f>
        <v>popneed_simple_clothing = 67</v>
      </c>
      <c r="AB32" t="str">
        <f>IF(H32&gt;0,CONCATENATE("popneed_",H$1," = ",H32),"")</f>
        <v>popneed_standard_clothing = 92</v>
      </c>
      <c r="AC32" t="str">
        <f>IF(I32&gt;0,CONCATENATE("popneed_",I$1," = ",I32),"")</f>
        <v>popneed_crude_items = 36</v>
      </c>
      <c r="AD32" t="str">
        <f>IF(J32&gt;0,CONCATENATE("popneed_",J$1," = ",J32),"")</f>
        <v>popneed_household_items = 106</v>
      </c>
      <c r="AE32" t="str">
        <f>IF(K32&gt;0,CONCATENATE("popneed_",K$1," = ",K32),"")</f>
        <v>popneed_luxury_items = 19</v>
      </c>
      <c r="AF32" t="str">
        <f>IF(L32&gt;0,CONCATENATE("popneed_",L$1," = ",L32),"")</f>
        <v>popneed_luxury_drinks = 167</v>
      </c>
      <c r="AG32" t="str">
        <f>IF(M32&gt;0,CONCATENATE("popneed_",M$1," = ",M32),"")</f>
        <v>popneed_services = 203</v>
      </c>
      <c r="AH32" t="str">
        <f t="shared" si="2"/>
        <v>popneed_leisure = 63</v>
      </c>
      <c r="AI32" t="str">
        <f t="shared" si="3"/>
        <v>popneed_free_movement = 87</v>
      </c>
      <c r="AJ32" t="str">
        <f t="shared" si="3"/>
        <v/>
      </c>
      <c r="AK32" t="str">
        <f t="shared" si="3"/>
        <v>popneed_intoxicants = 350</v>
      </c>
      <c r="AL32" t="str">
        <f t="shared" si="3"/>
        <v/>
      </c>
      <c r="AM32" t="s">
        <v>9</v>
      </c>
      <c r="AN32" t="s">
        <v>9</v>
      </c>
    </row>
    <row r="33" spans="3:40" x14ac:dyDescent="0.35">
      <c r="C33">
        <v>32</v>
      </c>
      <c r="D33">
        <v>7</v>
      </c>
      <c r="E33">
        <v>21</v>
      </c>
      <c r="F33">
        <v>88</v>
      </c>
      <c r="G33">
        <v>67</v>
      </c>
      <c r="H33">
        <v>121</v>
      </c>
      <c r="I33">
        <v>36</v>
      </c>
      <c r="J33">
        <v>106</v>
      </c>
      <c r="K33">
        <v>29</v>
      </c>
      <c r="L33">
        <v>183</v>
      </c>
      <c r="M33">
        <v>243</v>
      </c>
      <c r="N33">
        <v>79</v>
      </c>
      <c r="O33">
        <v>103</v>
      </c>
      <c r="P33">
        <v>0</v>
      </c>
      <c r="Q33">
        <v>393</v>
      </c>
      <c r="R33">
        <v>0</v>
      </c>
      <c r="T33" s="2" t="s">
        <v>42</v>
      </c>
      <c r="U33" s="2" t="s">
        <v>109</v>
      </c>
      <c r="V33" s="4">
        <f t="shared" si="1"/>
        <v>0.91100000000000003</v>
      </c>
      <c r="W33" s="2" t="s">
        <v>8</v>
      </c>
      <c r="X33" t="str">
        <f>IF(D33&gt;0,CONCATENATE("popneed_",D$1," = ",D33),"")</f>
        <v>popneed_heating = 7</v>
      </c>
      <c r="Y33" t="str">
        <f>IF(E33&gt;0,CONCATENATE("popneed_",E$1," = ",E33),"")</f>
        <v>popneed_basic_food = 21</v>
      </c>
      <c r="Z33" t="str">
        <f>IF(F33&gt;0,CONCATENATE("popneed_",F$1," = ",F33),"")</f>
        <v>popneed_luxury_food = 88</v>
      </c>
      <c r="AA33" t="str">
        <f>IF(G33&gt;0,CONCATENATE("popneed_",G$1," = ",G33),"")</f>
        <v>popneed_simple_clothing = 67</v>
      </c>
      <c r="AB33" t="str">
        <f>IF(H33&gt;0,CONCATENATE("popneed_",H$1," = ",H33),"")</f>
        <v>popneed_standard_clothing = 121</v>
      </c>
      <c r="AC33" t="str">
        <f>IF(I33&gt;0,CONCATENATE("popneed_",I$1," = ",I33),"")</f>
        <v>popneed_crude_items = 36</v>
      </c>
      <c r="AD33" t="str">
        <f>IF(J33&gt;0,CONCATENATE("popneed_",J$1," = ",J33),"")</f>
        <v>popneed_household_items = 106</v>
      </c>
      <c r="AE33" t="str">
        <f>IF(K33&gt;0,CONCATENATE("popneed_",K$1," = ",K33),"")</f>
        <v>popneed_luxury_items = 29</v>
      </c>
      <c r="AF33" t="str">
        <f>IF(L33&gt;0,CONCATENATE("popneed_",L$1," = ",L33),"")</f>
        <v>popneed_luxury_drinks = 183</v>
      </c>
      <c r="AG33" t="str">
        <f>IF(M33&gt;0,CONCATENATE("popneed_",M$1," = ",M33),"")</f>
        <v>popneed_services = 243</v>
      </c>
      <c r="AH33" t="str">
        <f t="shared" si="2"/>
        <v>popneed_leisure = 79</v>
      </c>
      <c r="AI33" t="str">
        <f t="shared" si="3"/>
        <v>popneed_free_movement = 103</v>
      </c>
      <c r="AJ33" t="str">
        <f t="shared" si="3"/>
        <v/>
      </c>
      <c r="AK33" t="str">
        <f t="shared" si="3"/>
        <v>popneed_intoxicants = 393</v>
      </c>
      <c r="AL33" t="str">
        <f t="shared" si="3"/>
        <v/>
      </c>
      <c r="AM33" t="s">
        <v>9</v>
      </c>
      <c r="AN33" t="s">
        <v>9</v>
      </c>
    </row>
    <row r="34" spans="3:40" x14ac:dyDescent="0.35">
      <c r="C34">
        <v>33</v>
      </c>
      <c r="D34">
        <v>7</v>
      </c>
      <c r="E34">
        <v>21</v>
      </c>
      <c r="F34">
        <v>115</v>
      </c>
      <c r="G34">
        <v>67</v>
      </c>
      <c r="H34">
        <v>158</v>
      </c>
      <c r="I34">
        <v>36</v>
      </c>
      <c r="J34">
        <v>106</v>
      </c>
      <c r="K34">
        <v>43</v>
      </c>
      <c r="L34">
        <v>196</v>
      </c>
      <c r="M34">
        <v>290</v>
      </c>
      <c r="N34">
        <v>98</v>
      </c>
      <c r="O34">
        <v>116</v>
      </c>
      <c r="P34">
        <v>0</v>
      </c>
      <c r="Q34">
        <v>441</v>
      </c>
      <c r="R34">
        <v>0</v>
      </c>
      <c r="T34" s="2" t="s">
        <v>43</v>
      </c>
      <c r="U34" s="2" t="s">
        <v>109</v>
      </c>
      <c r="V34" s="4">
        <f t="shared" si="1"/>
        <v>1.0539999999999998</v>
      </c>
      <c r="W34" s="2" t="s">
        <v>8</v>
      </c>
      <c r="X34" t="str">
        <f>IF(D34&gt;0,CONCATENATE("popneed_",D$1," = ",D34),"")</f>
        <v>popneed_heating = 7</v>
      </c>
      <c r="Y34" t="str">
        <f>IF(E34&gt;0,CONCATENATE("popneed_",E$1," = ",E34),"")</f>
        <v>popneed_basic_food = 21</v>
      </c>
      <c r="Z34" t="str">
        <f>IF(F34&gt;0,CONCATENATE("popneed_",F$1," = ",F34),"")</f>
        <v>popneed_luxury_food = 115</v>
      </c>
      <c r="AA34" t="str">
        <f>IF(G34&gt;0,CONCATENATE("popneed_",G$1," = ",G34),"")</f>
        <v>popneed_simple_clothing = 67</v>
      </c>
      <c r="AB34" t="str">
        <f>IF(H34&gt;0,CONCATENATE("popneed_",H$1," = ",H34),"")</f>
        <v>popneed_standard_clothing = 158</v>
      </c>
      <c r="AC34" t="str">
        <f>IF(I34&gt;0,CONCATENATE("popneed_",I$1," = ",I34),"")</f>
        <v>popneed_crude_items = 36</v>
      </c>
      <c r="AD34" t="str">
        <f>IF(J34&gt;0,CONCATENATE("popneed_",J$1," = ",J34),"")</f>
        <v>popneed_household_items = 106</v>
      </c>
      <c r="AE34" t="str">
        <f>IF(K34&gt;0,CONCATENATE("popneed_",K$1," = ",K34),"")</f>
        <v>popneed_luxury_items = 43</v>
      </c>
      <c r="AF34" t="str">
        <f>IF(L34&gt;0,CONCATENATE("popneed_",L$1," = ",L34),"")</f>
        <v>popneed_luxury_drinks = 196</v>
      </c>
      <c r="AG34" t="str">
        <f>IF(M34&gt;0,CONCATENATE("popneed_",M$1," = ",M34),"")</f>
        <v>popneed_services = 290</v>
      </c>
      <c r="AH34" t="str">
        <f t="shared" si="2"/>
        <v>popneed_leisure = 98</v>
      </c>
      <c r="AI34" t="str">
        <f t="shared" si="3"/>
        <v>popneed_free_movement = 116</v>
      </c>
      <c r="AJ34" t="str">
        <f t="shared" si="3"/>
        <v/>
      </c>
      <c r="AK34" t="str">
        <f t="shared" si="3"/>
        <v>popneed_intoxicants = 441</v>
      </c>
      <c r="AL34" t="str">
        <f t="shared" si="3"/>
        <v/>
      </c>
      <c r="AM34" t="s">
        <v>9</v>
      </c>
      <c r="AN34" t="s">
        <v>9</v>
      </c>
    </row>
    <row r="35" spans="3:40" x14ac:dyDescent="0.35">
      <c r="C35">
        <v>34</v>
      </c>
      <c r="D35">
        <v>7</v>
      </c>
      <c r="E35">
        <v>21</v>
      </c>
      <c r="F35">
        <v>150</v>
      </c>
      <c r="G35">
        <v>67</v>
      </c>
      <c r="H35">
        <v>205</v>
      </c>
      <c r="I35">
        <v>36</v>
      </c>
      <c r="J35">
        <v>106</v>
      </c>
      <c r="K35">
        <v>62</v>
      </c>
      <c r="L35">
        <v>203</v>
      </c>
      <c r="M35">
        <v>347</v>
      </c>
      <c r="N35">
        <v>121</v>
      </c>
      <c r="O35">
        <v>123</v>
      </c>
      <c r="P35">
        <v>0</v>
      </c>
      <c r="Q35">
        <v>495</v>
      </c>
      <c r="R35">
        <v>0</v>
      </c>
      <c r="T35" s="2" t="s">
        <v>44</v>
      </c>
      <c r="U35" s="2" t="s">
        <v>109</v>
      </c>
      <c r="V35" s="4">
        <f t="shared" si="1"/>
        <v>1.2230000000000001</v>
      </c>
      <c r="W35" s="2" t="s">
        <v>8</v>
      </c>
      <c r="X35" t="str">
        <f>IF(D35&gt;0,CONCATENATE("popneed_",D$1," = ",D35),"")</f>
        <v>popneed_heating = 7</v>
      </c>
      <c r="Y35" t="str">
        <f>IF(E35&gt;0,CONCATENATE("popneed_",E$1," = ",E35),"")</f>
        <v>popneed_basic_food = 21</v>
      </c>
      <c r="Z35" t="str">
        <f>IF(F35&gt;0,CONCATENATE("popneed_",F$1," = ",F35),"")</f>
        <v>popneed_luxury_food = 150</v>
      </c>
      <c r="AA35" t="str">
        <f>IF(G35&gt;0,CONCATENATE("popneed_",G$1," = ",G35),"")</f>
        <v>popneed_simple_clothing = 67</v>
      </c>
      <c r="AB35" t="str">
        <f>IF(H35&gt;0,CONCATENATE("popneed_",H$1," = ",H35),"")</f>
        <v>popneed_standard_clothing = 205</v>
      </c>
      <c r="AC35" t="str">
        <f>IF(I35&gt;0,CONCATENATE("popneed_",I$1," = ",I35),"")</f>
        <v>popneed_crude_items = 36</v>
      </c>
      <c r="AD35" t="str">
        <f>IF(J35&gt;0,CONCATENATE("popneed_",J$1," = ",J35),"")</f>
        <v>popneed_household_items = 106</v>
      </c>
      <c r="AE35" t="str">
        <f>IF(K35&gt;0,CONCATENATE("popneed_",K$1," = ",K35),"")</f>
        <v>popneed_luxury_items = 62</v>
      </c>
      <c r="AF35" t="str">
        <f>IF(L35&gt;0,CONCATENATE("popneed_",L$1," = ",L35),"")</f>
        <v>popneed_luxury_drinks = 203</v>
      </c>
      <c r="AG35" t="str">
        <f>IF(M35&gt;0,CONCATENATE("popneed_",M$1," = ",M35),"")</f>
        <v>popneed_services = 347</v>
      </c>
      <c r="AH35" t="str">
        <f t="shared" si="2"/>
        <v>popneed_leisure = 121</v>
      </c>
      <c r="AI35" t="str">
        <f t="shared" si="3"/>
        <v>popneed_free_movement = 123</v>
      </c>
      <c r="AJ35" t="str">
        <f t="shared" si="3"/>
        <v/>
      </c>
      <c r="AK35" t="str">
        <f t="shared" si="3"/>
        <v>popneed_intoxicants = 495</v>
      </c>
      <c r="AL35" t="str">
        <f t="shared" si="3"/>
        <v/>
      </c>
      <c r="AM35" t="s">
        <v>9</v>
      </c>
      <c r="AN35" t="s">
        <v>9</v>
      </c>
    </row>
    <row r="36" spans="3:40" x14ac:dyDescent="0.35">
      <c r="C36">
        <v>35</v>
      </c>
      <c r="D36">
        <v>7</v>
      </c>
      <c r="E36">
        <v>21</v>
      </c>
      <c r="F36">
        <v>195</v>
      </c>
      <c r="G36">
        <v>67</v>
      </c>
      <c r="H36">
        <v>261</v>
      </c>
      <c r="I36">
        <v>36</v>
      </c>
      <c r="J36">
        <v>106</v>
      </c>
      <c r="K36">
        <v>86</v>
      </c>
      <c r="L36">
        <v>203</v>
      </c>
      <c r="M36">
        <v>415</v>
      </c>
      <c r="N36">
        <v>147</v>
      </c>
      <c r="O36">
        <v>123</v>
      </c>
      <c r="P36">
        <v>5</v>
      </c>
      <c r="Q36">
        <v>555</v>
      </c>
      <c r="R36">
        <v>0</v>
      </c>
      <c r="T36" s="2" t="s">
        <v>45</v>
      </c>
      <c r="U36" s="2" t="s">
        <v>109</v>
      </c>
      <c r="V36" s="4">
        <f t="shared" si="1"/>
        <v>1.4200000000000002</v>
      </c>
      <c r="W36" s="2" t="s">
        <v>8</v>
      </c>
      <c r="X36" t="str">
        <f>IF(D36&gt;0,CONCATENATE("popneed_",D$1," = ",D36),"")</f>
        <v>popneed_heating = 7</v>
      </c>
      <c r="Y36" t="str">
        <f>IF(E36&gt;0,CONCATENATE("popneed_",E$1," = ",E36),"")</f>
        <v>popneed_basic_food = 21</v>
      </c>
      <c r="Z36" t="str">
        <f>IF(F36&gt;0,CONCATENATE("popneed_",F$1," = ",F36),"")</f>
        <v>popneed_luxury_food = 195</v>
      </c>
      <c r="AA36" t="str">
        <f>IF(G36&gt;0,CONCATENATE("popneed_",G$1," = ",G36),"")</f>
        <v>popneed_simple_clothing = 67</v>
      </c>
      <c r="AB36" t="str">
        <f>IF(H36&gt;0,CONCATENATE("popneed_",H$1," = ",H36),"")</f>
        <v>popneed_standard_clothing = 261</v>
      </c>
      <c r="AC36" t="str">
        <f>IF(I36&gt;0,CONCATENATE("popneed_",I$1," = ",I36),"")</f>
        <v>popneed_crude_items = 36</v>
      </c>
      <c r="AD36" t="str">
        <f>IF(J36&gt;0,CONCATENATE("popneed_",J$1," = ",J36),"")</f>
        <v>popneed_household_items = 106</v>
      </c>
      <c r="AE36" t="str">
        <f>IF(K36&gt;0,CONCATENATE("popneed_",K$1," = ",K36),"")</f>
        <v>popneed_luxury_items = 86</v>
      </c>
      <c r="AF36" t="str">
        <f>IF(L36&gt;0,CONCATENATE("popneed_",L$1," = ",L36),"")</f>
        <v>popneed_luxury_drinks = 203</v>
      </c>
      <c r="AG36" t="str">
        <f>IF(M36&gt;0,CONCATENATE("popneed_",M$1," = ",M36),"")</f>
        <v>popneed_services = 415</v>
      </c>
      <c r="AH36" t="str">
        <f t="shared" si="2"/>
        <v>popneed_leisure = 147</v>
      </c>
      <c r="AI36" t="str">
        <f t="shared" ref="AI36:AL58" si="4">IF(O36&gt;0,CONCATENATE("popneed_",O$1," = ",O36),"")</f>
        <v>popneed_free_movement = 123</v>
      </c>
      <c r="AJ36" t="str">
        <f t="shared" si="4"/>
        <v>popneed_communication = 5</v>
      </c>
      <c r="AK36" t="str">
        <f t="shared" si="4"/>
        <v>popneed_intoxicants = 555</v>
      </c>
      <c r="AL36" t="str">
        <f t="shared" si="4"/>
        <v/>
      </c>
      <c r="AM36" t="s">
        <v>9</v>
      </c>
      <c r="AN36" t="s">
        <v>9</v>
      </c>
    </row>
    <row r="37" spans="3:40" x14ac:dyDescent="0.35">
      <c r="C37">
        <v>36</v>
      </c>
      <c r="D37">
        <v>7</v>
      </c>
      <c r="E37">
        <v>21</v>
      </c>
      <c r="F37">
        <v>249</v>
      </c>
      <c r="G37">
        <v>67</v>
      </c>
      <c r="H37">
        <v>324</v>
      </c>
      <c r="I37">
        <v>36</v>
      </c>
      <c r="J37">
        <v>106</v>
      </c>
      <c r="K37">
        <v>116</v>
      </c>
      <c r="L37">
        <v>203</v>
      </c>
      <c r="M37">
        <v>491</v>
      </c>
      <c r="N37">
        <v>174</v>
      </c>
      <c r="O37">
        <v>123</v>
      </c>
      <c r="P37">
        <v>17</v>
      </c>
      <c r="Q37">
        <v>618</v>
      </c>
      <c r="R37">
        <v>0</v>
      </c>
      <c r="T37" s="2" t="s">
        <v>46</v>
      </c>
      <c r="U37" s="2" t="s">
        <v>109</v>
      </c>
      <c r="V37" s="4">
        <f t="shared" si="1"/>
        <v>1.6360000000000001</v>
      </c>
      <c r="W37" s="2" t="s">
        <v>8</v>
      </c>
      <c r="X37" t="str">
        <f>IF(D37&gt;0,CONCATENATE("popneed_",D$1," = ",D37),"")</f>
        <v>popneed_heating = 7</v>
      </c>
      <c r="Y37" t="str">
        <f>IF(E37&gt;0,CONCATENATE("popneed_",E$1," = ",E37),"")</f>
        <v>popneed_basic_food = 21</v>
      </c>
      <c r="Z37" t="str">
        <f>IF(F37&gt;0,CONCATENATE("popneed_",F$1," = ",F37),"")</f>
        <v>popneed_luxury_food = 249</v>
      </c>
      <c r="AA37" t="str">
        <f>IF(G37&gt;0,CONCATENATE("popneed_",G$1," = ",G37),"")</f>
        <v>popneed_simple_clothing = 67</v>
      </c>
      <c r="AB37" t="str">
        <f>IF(H37&gt;0,CONCATENATE("popneed_",H$1," = ",H37),"")</f>
        <v>popneed_standard_clothing = 324</v>
      </c>
      <c r="AC37" t="str">
        <f>IF(I37&gt;0,CONCATENATE("popneed_",I$1," = ",I37),"")</f>
        <v>popneed_crude_items = 36</v>
      </c>
      <c r="AD37" t="str">
        <f>IF(J37&gt;0,CONCATENATE("popneed_",J$1," = ",J37),"")</f>
        <v>popneed_household_items = 106</v>
      </c>
      <c r="AE37" t="str">
        <f>IF(K37&gt;0,CONCATENATE("popneed_",K$1," = ",K37),"")</f>
        <v>popneed_luxury_items = 116</v>
      </c>
      <c r="AF37" t="str">
        <f>IF(L37&gt;0,CONCATENATE("popneed_",L$1," = ",L37),"")</f>
        <v>popneed_luxury_drinks = 203</v>
      </c>
      <c r="AG37" t="str">
        <f>IF(M37&gt;0,CONCATENATE("popneed_",M$1," = ",M37),"")</f>
        <v>popneed_services = 491</v>
      </c>
      <c r="AH37" t="str">
        <f t="shared" si="2"/>
        <v>popneed_leisure = 174</v>
      </c>
      <c r="AI37" t="str">
        <f t="shared" si="4"/>
        <v>popneed_free_movement = 123</v>
      </c>
      <c r="AJ37" t="str">
        <f t="shared" si="4"/>
        <v>popneed_communication = 17</v>
      </c>
      <c r="AK37" t="str">
        <f t="shared" si="4"/>
        <v>popneed_intoxicants = 618</v>
      </c>
      <c r="AL37" t="str">
        <f t="shared" si="4"/>
        <v/>
      </c>
      <c r="AM37" t="s">
        <v>9</v>
      </c>
      <c r="AN37" t="s">
        <v>9</v>
      </c>
    </row>
    <row r="38" spans="3:40" x14ac:dyDescent="0.35">
      <c r="C38">
        <v>37</v>
      </c>
      <c r="D38">
        <v>7</v>
      </c>
      <c r="E38">
        <v>21</v>
      </c>
      <c r="F38">
        <v>313</v>
      </c>
      <c r="G38">
        <v>67</v>
      </c>
      <c r="H38">
        <v>395</v>
      </c>
      <c r="I38">
        <v>36</v>
      </c>
      <c r="J38">
        <v>106</v>
      </c>
      <c r="K38">
        <v>153</v>
      </c>
      <c r="L38">
        <v>203</v>
      </c>
      <c r="M38">
        <v>576</v>
      </c>
      <c r="N38">
        <v>202</v>
      </c>
      <c r="O38">
        <v>123</v>
      </c>
      <c r="P38">
        <v>38</v>
      </c>
      <c r="Q38">
        <v>684</v>
      </c>
      <c r="R38">
        <v>0</v>
      </c>
      <c r="T38" s="2" t="s">
        <v>47</v>
      </c>
      <c r="U38" s="2" t="s">
        <v>109</v>
      </c>
      <c r="V38" s="4">
        <f t="shared" si="1"/>
        <v>1.8730000000000002</v>
      </c>
      <c r="W38" s="2" t="s">
        <v>8</v>
      </c>
      <c r="X38" t="str">
        <f>IF(D38&gt;0,CONCATENATE("popneed_",D$1," = ",D38),"")</f>
        <v>popneed_heating = 7</v>
      </c>
      <c r="Y38" t="str">
        <f>IF(E38&gt;0,CONCATENATE("popneed_",E$1," = ",E38),"")</f>
        <v>popneed_basic_food = 21</v>
      </c>
      <c r="Z38" t="str">
        <f>IF(F38&gt;0,CONCATENATE("popneed_",F$1," = ",F38),"")</f>
        <v>popneed_luxury_food = 313</v>
      </c>
      <c r="AA38" t="str">
        <f>IF(G38&gt;0,CONCATENATE("popneed_",G$1," = ",G38),"")</f>
        <v>popneed_simple_clothing = 67</v>
      </c>
      <c r="AB38" t="str">
        <f>IF(H38&gt;0,CONCATENATE("popneed_",H$1," = ",H38),"")</f>
        <v>popneed_standard_clothing = 395</v>
      </c>
      <c r="AC38" t="str">
        <f>IF(I38&gt;0,CONCATENATE("popneed_",I$1," = ",I38),"")</f>
        <v>popneed_crude_items = 36</v>
      </c>
      <c r="AD38" t="str">
        <f>IF(J38&gt;0,CONCATENATE("popneed_",J$1," = ",J38),"")</f>
        <v>popneed_household_items = 106</v>
      </c>
      <c r="AE38" t="str">
        <f>IF(K38&gt;0,CONCATENATE("popneed_",K$1," = ",K38),"")</f>
        <v>popneed_luxury_items = 153</v>
      </c>
      <c r="AF38" t="str">
        <f>IF(L38&gt;0,CONCATENATE("popneed_",L$1," = ",L38),"")</f>
        <v>popneed_luxury_drinks = 203</v>
      </c>
      <c r="AG38" t="str">
        <f>IF(M38&gt;0,CONCATENATE("popneed_",M$1," = ",M38),"")</f>
        <v>popneed_services = 576</v>
      </c>
      <c r="AH38" t="str">
        <f t="shared" si="2"/>
        <v>popneed_leisure = 202</v>
      </c>
      <c r="AI38" t="str">
        <f t="shared" si="4"/>
        <v>popneed_free_movement = 123</v>
      </c>
      <c r="AJ38" t="str">
        <f t="shared" si="4"/>
        <v>popneed_communication = 38</v>
      </c>
      <c r="AK38" t="str">
        <f t="shared" si="4"/>
        <v>popneed_intoxicants = 684</v>
      </c>
      <c r="AL38" t="str">
        <f t="shared" si="4"/>
        <v/>
      </c>
      <c r="AM38" t="s">
        <v>9</v>
      </c>
      <c r="AN38" t="s">
        <v>9</v>
      </c>
    </row>
    <row r="39" spans="3:40" x14ac:dyDescent="0.35">
      <c r="C39">
        <v>38</v>
      </c>
      <c r="D39">
        <v>7</v>
      </c>
      <c r="E39">
        <v>21</v>
      </c>
      <c r="F39">
        <v>388</v>
      </c>
      <c r="G39">
        <v>67</v>
      </c>
      <c r="H39">
        <v>474</v>
      </c>
      <c r="I39">
        <v>36</v>
      </c>
      <c r="J39">
        <v>106</v>
      </c>
      <c r="K39">
        <v>197</v>
      </c>
      <c r="L39">
        <v>203</v>
      </c>
      <c r="M39">
        <v>671</v>
      </c>
      <c r="N39">
        <v>231</v>
      </c>
      <c r="O39">
        <v>123</v>
      </c>
      <c r="P39">
        <v>69</v>
      </c>
      <c r="Q39">
        <v>752</v>
      </c>
      <c r="R39">
        <v>0</v>
      </c>
      <c r="T39" s="2" t="s">
        <v>48</v>
      </c>
      <c r="U39" s="2" t="s">
        <v>109</v>
      </c>
      <c r="V39" s="4">
        <f t="shared" si="1"/>
        <v>2.1320000000000001</v>
      </c>
      <c r="W39" s="2" t="s">
        <v>8</v>
      </c>
      <c r="X39" t="str">
        <f>IF(D39&gt;0,CONCATENATE("popneed_",D$1," = ",D39),"")</f>
        <v>popneed_heating = 7</v>
      </c>
      <c r="Y39" t="str">
        <f>IF(E39&gt;0,CONCATENATE("popneed_",E$1," = ",E39),"")</f>
        <v>popneed_basic_food = 21</v>
      </c>
      <c r="Z39" t="str">
        <f>IF(F39&gt;0,CONCATENATE("popneed_",F$1," = ",F39),"")</f>
        <v>popneed_luxury_food = 388</v>
      </c>
      <c r="AA39" t="str">
        <f>IF(G39&gt;0,CONCATENATE("popneed_",G$1," = ",G39),"")</f>
        <v>popneed_simple_clothing = 67</v>
      </c>
      <c r="AB39" t="str">
        <f>IF(H39&gt;0,CONCATENATE("popneed_",H$1," = ",H39),"")</f>
        <v>popneed_standard_clothing = 474</v>
      </c>
      <c r="AC39" t="str">
        <f>IF(I39&gt;0,CONCATENATE("popneed_",I$1," = ",I39),"")</f>
        <v>popneed_crude_items = 36</v>
      </c>
      <c r="AD39" t="str">
        <f>IF(J39&gt;0,CONCATENATE("popneed_",J$1," = ",J39),"")</f>
        <v>popneed_household_items = 106</v>
      </c>
      <c r="AE39" t="str">
        <f>IF(K39&gt;0,CONCATENATE("popneed_",K$1," = ",K39),"")</f>
        <v>popneed_luxury_items = 197</v>
      </c>
      <c r="AF39" t="str">
        <f>IF(L39&gt;0,CONCATENATE("popneed_",L$1," = ",L39),"")</f>
        <v>popneed_luxury_drinks = 203</v>
      </c>
      <c r="AG39" t="str">
        <f>IF(M39&gt;0,CONCATENATE("popneed_",M$1," = ",M39),"")</f>
        <v>popneed_services = 671</v>
      </c>
      <c r="AH39" t="str">
        <f t="shared" si="2"/>
        <v>popneed_leisure = 231</v>
      </c>
      <c r="AI39" t="str">
        <f t="shared" si="4"/>
        <v>popneed_free_movement = 123</v>
      </c>
      <c r="AJ39" t="str">
        <f t="shared" si="4"/>
        <v>popneed_communication = 69</v>
      </c>
      <c r="AK39" t="str">
        <f t="shared" si="4"/>
        <v>popneed_intoxicants = 752</v>
      </c>
      <c r="AL39" t="str">
        <f t="shared" si="4"/>
        <v/>
      </c>
      <c r="AM39" t="s">
        <v>9</v>
      </c>
      <c r="AN39" t="s">
        <v>9</v>
      </c>
    </row>
    <row r="40" spans="3:40" x14ac:dyDescent="0.35">
      <c r="C40">
        <v>39</v>
      </c>
      <c r="D40">
        <v>7</v>
      </c>
      <c r="E40">
        <v>21</v>
      </c>
      <c r="F40">
        <v>477</v>
      </c>
      <c r="G40">
        <v>67</v>
      </c>
      <c r="H40">
        <v>563</v>
      </c>
      <c r="I40">
        <v>36</v>
      </c>
      <c r="J40">
        <v>106</v>
      </c>
      <c r="K40">
        <v>250</v>
      </c>
      <c r="L40">
        <v>203</v>
      </c>
      <c r="M40">
        <v>778</v>
      </c>
      <c r="N40">
        <v>261</v>
      </c>
      <c r="O40">
        <v>123</v>
      </c>
      <c r="P40">
        <v>113</v>
      </c>
      <c r="Q40">
        <v>822</v>
      </c>
      <c r="R40">
        <v>0</v>
      </c>
      <c r="T40" s="2" t="s">
        <v>49</v>
      </c>
      <c r="U40" s="2" t="s">
        <v>109</v>
      </c>
      <c r="V40" s="4">
        <f t="shared" si="1"/>
        <v>2.4170000000000003</v>
      </c>
      <c r="W40" s="2" t="s">
        <v>8</v>
      </c>
      <c r="X40" t="str">
        <f>IF(D40&gt;0,CONCATENATE("popneed_",D$1," = ",D40),"")</f>
        <v>popneed_heating = 7</v>
      </c>
      <c r="Y40" t="str">
        <f>IF(E40&gt;0,CONCATENATE("popneed_",E$1," = ",E40),"")</f>
        <v>popneed_basic_food = 21</v>
      </c>
      <c r="Z40" t="str">
        <f>IF(F40&gt;0,CONCATENATE("popneed_",F$1," = ",F40),"")</f>
        <v>popneed_luxury_food = 477</v>
      </c>
      <c r="AA40" t="str">
        <f>IF(G40&gt;0,CONCATENATE("popneed_",G$1," = ",G40),"")</f>
        <v>popneed_simple_clothing = 67</v>
      </c>
      <c r="AB40" t="str">
        <f>IF(H40&gt;0,CONCATENATE("popneed_",H$1," = ",H40),"")</f>
        <v>popneed_standard_clothing = 563</v>
      </c>
      <c r="AC40" t="str">
        <f>IF(I40&gt;0,CONCATENATE("popneed_",I$1," = ",I40),"")</f>
        <v>popneed_crude_items = 36</v>
      </c>
      <c r="AD40" t="str">
        <f>IF(J40&gt;0,CONCATENATE("popneed_",J$1," = ",J40),"")</f>
        <v>popneed_household_items = 106</v>
      </c>
      <c r="AE40" t="str">
        <f>IF(K40&gt;0,CONCATENATE("popneed_",K$1," = ",K40),"")</f>
        <v>popneed_luxury_items = 250</v>
      </c>
      <c r="AF40" t="str">
        <f>IF(L40&gt;0,CONCATENATE("popneed_",L$1," = ",L40),"")</f>
        <v>popneed_luxury_drinks = 203</v>
      </c>
      <c r="AG40" t="str">
        <f>IF(M40&gt;0,CONCATENATE("popneed_",M$1," = ",M40),"")</f>
        <v>popneed_services = 778</v>
      </c>
      <c r="AH40" t="str">
        <f t="shared" si="2"/>
        <v>popneed_leisure = 261</v>
      </c>
      <c r="AI40" t="str">
        <f t="shared" si="4"/>
        <v>popneed_free_movement = 123</v>
      </c>
      <c r="AJ40" t="str">
        <f t="shared" si="4"/>
        <v>popneed_communication = 113</v>
      </c>
      <c r="AK40" t="str">
        <f t="shared" si="4"/>
        <v>popneed_intoxicants = 822</v>
      </c>
      <c r="AL40" t="str">
        <f t="shared" si="4"/>
        <v/>
      </c>
      <c r="AM40" t="s">
        <v>9</v>
      </c>
      <c r="AN40" t="s">
        <v>9</v>
      </c>
    </row>
    <row r="41" spans="3:40" x14ac:dyDescent="0.35">
      <c r="C41">
        <v>40</v>
      </c>
      <c r="D41">
        <v>7</v>
      </c>
      <c r="E41">
        <v>21</v>
      </c>
      <c r="F41">
        <v>577</v>
      </c>
      <c r="G41">
        <v>67</v>
      </c>
      <c r="H41">
        <v>646</v>
      </c>
      <c r="I41">
        <v>36</v>
      </c>
      <c r="J41">
        <v>106</v>
      </c>
      <c r="K41">
        <v>314</v>
      </c>
      <c r="L41">
        <v>203</v>
      </c>
      <c r="M41">
        <v>898</v>
      </c>
      <c r="N41">
        <v>292</v>
      </c>
      <c r="O41">
        <v>123</v>
      </c>
      <c r="P41">
        <v>173</v>
      </c>
      <c r="Q41">
        <v>893</v>
      </c>
      <c r="R41">
        <v>20</v>
      </c>
      <c r="T41" s="2" t="s">
        <v>10</v>
      </c>
      <c r="U41" s="2" t="s">
        <v>109</v>
      </c>
      <c r="V41" s="4">
        <f t="shared" si="1"/>
        <v>2.7890000000000001</v>
      </c>
      <c r="W41" s="2" t="s">
        <v>8</v>
      </c>
      <c r="X41" t="str">
        <f>IF(D41&gt;0,CONCATENATE("popneed_",D$1," = ",D41),"")</f>
        <v>popneed_heating = 7</v>
      </c>
      <c r="Y41" t="str">
        <f>IF(E41&gt;0,CONCATENATE("popneed_",E$1," = ",E41),"")</f>
        <v>popneed_basic_food = 21</v>
      </c>
      <c r="Z41" t="str">
        <f>IF(F41&gt;0,CONCATENATE("popneed_",F$1," = ",F41),"")</f>
        <v>popneed_luxury_food = 577</v>
      </c>
      <c r="AA41" t="str">
        <f>IF(G41&gt;0,CONCATENATE("popneed_",G$1," = ",G41),"")</f>
        <v>popneed_simple_clothing = 67</v>
      </c>
      <c r="AB41" t="str">
        <f>IF(H41&gt;0,CONCATENATE("popneed_",H$1," = ",H41),"")</f>
        <v>popneed_standard_clothing = 646</v>
      </c>
      <c r="AC41" t="str">
        <f>IF(I41&gt;0,CONCATENATE("popneed_",I$1," = ",I41),"")</f>
        <v>popneed_crude_items = 36</v>
      </c>
      <c r="AD41" t="str">
        <f>IF(J41&gt;0,CONCATENATE("popneed_",J$1," = ",J41),"")</f>
        <v>popneed_household_items = 106</v>
      </c>
      <c r="AE41" t="str">
        <f>IF(K41&gt;0,CONCATENATE("popneed_",K$1," = ",K41),"")</f>
        <v>popneed_luxury_items = 314</v>
      </c>
      <c r="AF41" t="str">
        <f>IF(L41&gt;0,CONCATENATE("popneed_",L$1," = ",L41),"")</f>
        <v>popneed_luxury_drinks = 203</v>
      </c>
      <c r="AG41" t="str">
        <f>IF(M41&gt;0,CONCATENATE("popneed_",M$1," = ",M41),"")</f>
        <v>popneed_services = 898</v>
      </c>
      <c r="AH41" t="str">
        <f t="shared" si="2"/>
        <v>popneed_leisure = 292</v>
      </c>
      <c r="AI41" t="str">
        <f t="shared" si="4"/>
        <v>popneed_free_movement = 123</v>
      </c>
      <c r="AJ41" t="str">
        <f t="shared" si="4"/>
        <v>popneed_communication = 173</v>
      </c>
      <c r="AK41" t="str">
        <f t="shared" si="4"/>
        <v>popneed_intoxicants = 893</v>
      </c>
      <c r="AL41" t="str">
        <f t="shared" si="4"/>
        <v>popneed_art = 20</v>
      </c>
      <c r="AM41" t="s">
        <v>9</v>
      </c>
      <c r="AN41" t="s">
        <v>9</v>
      </c>
    </row>
    <row r="42" spans="3:40" x14ac:dyDescent="0.35">
      <c r="C42">
        <v>41</v>
      </c>
      <c r="D42">
        <v>7</v>
      </c>
      <c r="E42">
        <v>21</v>
      </c>
      <c r="F42">
        <v>689</v>
      </c>
      <c r="G42">
        <v>67</v>
      </c>
      <c r="H42">
        <v>721</v>
      </c>
      <c r="I42">
        <v>36</v>
      </c>
      <c r="J42">
        <v>106</v>
      </c>
      <c r="K42">
        <v>390</v>
      </c>
      <c r="L42">
        <v>203</v>
      </c>
      <c r="M42">
        <v>1033</v>
      </c>
      <c r="N42">
        <v>323</v>
      </c>
      <c r="O42">
        <v>123</v>
      </c>
      <c r="P42">
        <v>252</v>
      </c>
      <c r="Q42">
        <v>965</v>
      </c>
      <c r="R42">
        <v>65</v>
      </c>
      <c r="T42" s="2" t="s">
        <v>50</v>
      </c>
      <c r="U42" s="2" t="s">
        <v>109</v>
      </c>
      <c r="V42" s="4">
        <f t="shared" si="1"/>
        <v>3.2669999999999995</v>
      </c>
      <c r="W42" s="2" t="s">
        <v>8</v>
      </c>
      <c r="X42" t="str">
        <f>IF(D42&gt;0,CONCATENATE("popneed_",D$1," = ",D42),"")</f>
        <v>popneed_heating = 7</v>
      </c>
      <c r="Y42" t="str">
        <f>IF(E42&gt;0,CONCATENATE("popneed_",E$1," = ",E42),"")</f>
        <v>popneed_basic_food = 21</v>
      </c>
      <c r="Z42" t="str">
        <f>IF(F42&gt;0,CONCATENATE("popneed_",F$1," = ",F42),"")</f>
        <v>popneed_luxury_food = 689</v>
      </c>
      <c r="AA42" t="str">
        <f>IF(G42&gt;0,CONCATENATE("popneed_",G$1," = ",G42),"")</f>
        <v>popneed_simple_clothing = 67</v>
      </c>
      <c r="AB42" t="str">
        <f>IF(H42&gt;0,CONCATENATE("popneed_",H$1," = ",H42),"")</f>
        <v>popneed_standard_clothing = 721</v>
      </c>
      <c r="AC42" t="str">
        <f>IF(I42&gt;0,CONCATENATE("popneed_",I$1," = ",I42),"")</f>
        <v>popneed_crude_items = 36</v>
      </c>
      <c r="AD42" t="str">
        <f>IF(J42&gt;0,CONCATENATE("popneed_",J$1," = ",J42),"")</f>
        <v>popneed_household_items = 106</v>
      </c>
      <c r="AE42" t="str">
        <f>IF(K42&gt;0,CONCATENATE("popneed_",K$1," = ",K42),"")</f>
        <v>popneed_luxury_items = 390</v>
      </c>
      <c r="AF42" t="str">
        <f>IF(L42&gt;0,CONCATENATE("popneed_",L$1," = ",L42),"")</f>
        <v>popneed_luxury_drinks = 203</v>
      </c>
      <c r="AG42" t="str">
        <f>IF(M42&gt;0,CONCATENATE("popneed_",M$1," = ",M42),"")</f>
        <v>popneed_services = 1033</v>
      </c>
      <c r="AH42" t="str">
        <f t="shared" si="2"/>
        <v>popneed_leisure = 323</v>
      </c>
      <c r="AI42" t="str">
        <f t="shared" si="4"/>
        <v>popneed_free_movement = 123</v>
      </c>
      <c r="AJ42" t="str">
        <f t="shared" si="4"/>
        <v>popneed_communication = 252</v>
      </c>
      <c r="AK42" t="str">
        <f t="shared" si="4"/>
        <v>popneed_intoxicants = 965</v>
      </c>
      <c r="AL42" t="str">
        <f t="shared" si="4"/>
        <v>popneed_art = 65</v>
      </c>
      <c r="AM42" t="s">
        <v>9</v>
      </c>
      <c r="AN42" t="s">
        <v>9</v>
      </c>
    </row>
    <row r="43" spans="3:40" x14ac:dyDescent="0.35">
      <c r="C43">
        <v>42</v>
      </c>
      <c r="D43">
        <v>7</v>
      </c>
      <c r="E43">
        <v>21</v>
      </c>
      <c r="F43">
        <v>816</v>
      </c>
      <c r="G43">
        <v>67</v>
      </c>
      <c r="H43">
        <v>784</v>
      </c>
      <c r="I43">
        <v>36</v>
      </c>
      <c r="J43">
        <v>106</v>
      </c>
      <c r="K43">
        <v>481</v>
      </c>
      <c r="L43">
        <v>203</v>
      </c>
      <c r="M43">
        <v>1185</v>
      </c>
      <c r="N43">
        <v>354</v>
      </c>
      <c r="O43">
        <v>123</v>
      </c>
      <c r="P43">
        <v>353</v>
      </c>
      <c r="Q43">
        <v>1037</v>
      </c>
      <c r="R43">
        <v>141</v>
      </c>
      <c r="T43" s="2" t="s">
        <v>51</v>
      </c>
      <c r="U43" s="2" t="s">
        <v>109</v>
      </c>
      <c r="V43" s="4">
        <f t="shared" si="1"/>
        <v>3.8719999999999999</v>
      </c>
      <c r="W43" s="2" t="s">
        <v>8</v>
      </c>
      <c r="X43" t="str">
        <f>IF(D43&gt;0,CONCATENATE("popneed_",D$1," = ",D43),"")</f>
        <v>popneed_heating = 7</v>
      </c>
      <c r="Y43" t="str">
        <f>IF(E43&gt;0,CONCATENATE("popneed_",E$1," = ",E43),"")</f>
        <v>popneed_basic_food = 21</v>
      </c>
      <c r="Z43" t="str">
        <f>IF(F43&gt;0,CONCATENATE("popneed_",F$1," = ",F43),"")</f>
        <v>popneed_luxury_food = 816</v>
      </c>
      <c r="AA43" t="str">
        <f>IF(G43&gt;0,CONCATENATE("popneed_",G$1," = ",G43),"")</f>
        <v>popneed_simple_clothing = 67</v>
      </c>
      <c r="AB43" t="str">
        <f>IF(H43&gt;0,CONCATENATE("popneed_",H$1," = ",H43),"")</f>
        <v>popneed_standard_clothing = 784</v>
      </c>
      <c r="AC43" t="str">
        <f>IF(I43&gt;0,CONCATENATE("popneed_",I$1," = ",I43),"")</f>
        <v>popneed_crude_items = 36</v>
      </c>
      <c r="AD43" t="str">
        <f>IF(J43&gt;0,CONCATENATE("popneed_",J$1," = ",J43),"")</f>
        <v>popneed_household_items = 106</v>
      </c>
      <c r="AE43" t="str">
        <f>IF(K43&gt;0,CONCATENATE("popneed_",K$1," = ",K43),"")</f>
        <v>popneed_luxury_items = 481</v>
      </c>
      <c r="AF43" t="str">
        <f>IF(L43&gt;0,CONCATENATE("popneed_",L$1," = ",L43),"")</f>
        <v>popneed_luxury_drinks = 203</v>
      </c>
      <c r="AG43" t="str">
        <f>IF(M43&gt;0,CONCATENATE("popneed_",M$1," = ",M43),"")</f>
        <v>popneed_services = 1185</v>
      </c>
      <c r="AH43" t="str">
        <f t="shared" si="2"/>
        <v>popneed_leisure = 354</v>
      </c>
      <c r="AI43" t="str">
        <f t="shared" si="4"/>
        <v>popneed_free_movement = 123</v>
      </c>
      <c r="AJ43" t="str">
        <f t="shared" si="4"/>
        <v>popneed_communication = 353</v>
      </c>
      <c r="AK43" t="str">
        <f t="shared" si="4"/>
        <v>popneed_intoxicants = 1037</v>
      </c>
      <c r="AL43" t="str">
        <f t="shared" si="4"/>
        <v>popneed_art = 141</v>
      </c>
      <c r="AM43" t="s">
        <v>9</v>
      </c>
      <c r="AN43" t="s">
        <v>9</v>
      </c>
    </row>
    <row r="44" spans="3:40" x14ac:dyDescent="0.35">
      <c r="C44">
        <v>43</v>
      </c>
      <c r="D44">
        <v>7</v>
      </c>
      <c r="E44">
        <v>21</v>
      </c>
      <c r="F44">
        <v>958</v>
      </c>
      <c r="G44">
        <v>67</v>
      </c>
      <c r="H44">
        <v>831</v>
      </c>
      <c r="I44">
        <v>36</v>
      </c>
      <c r="J44">
        <v>106</v>
      </c>
      <c r="K44">
        <v>589</v>
      </c>
      <c r="L44">
        <v>203</v>
      </c>
      <c r="M44">
        <v>1356</v>
      </c>
      <c r="N44">
        <v>385</v>
      </c>
      <c r="O44">
        <v>123</v>
      </c>
      <c r="P44">
        <v>481</v>
      </c>
      <c r="Q44">
        <v>1108</v>
      </c>
      <c r="R44">
        <v>255</v>
      </c>
      <c r="T44" s="2" t="s">
        <v>52</v>
      </c>
      <c r="U44" s="2" t="s">
        <v>109</v>
      </c>
      <c r="V44" s="4">
        <f t="shared" si="1"/>
        <v>4.6280000000000001</v>
      </c>
      <c r="W44" s="2" t="s">
        <v>8</v>
      </c>
      <c r="X44" t="str">
        <f>IF(D44&gt;0,CONCATENATE("popneed_",D$1," = ",D44),"")</f>
        <v>popneed_heating = 7</v>
      </c>
      <c r="Y44" t="str">
        <f>IF(E44&gt;0,CONCATENATE("popneed_",E$1," = ",E44),"")</f>
        <v>popneed_basic_food = 21</v>
      </c>
      <c r="Z44" t="str">
        <f>IF(F44&gt;0,CONCATENATE("popneed_",F$1," = ",F44),"")</f>
        <v>popneed_luxury_food = 958</v>
      </c>
      <c r="AA44" t="str">
        <f>IF(G44&gt;0,CONCATENATE("popneed_",G$1," = ",G44),"")</f>
        <v>popneed_simple_clothing = 67</v>
      </c>
      <c r="AB44" t="str">
        <f>IF(H44&gt;0,CONCATENATE("popneed_",H$1," = ",H44),"")</f>
        <v>popneed_standard_clothing = 831</v>
      </c>
      <c r="AC44" t="str">
        <f>IF(I44&gt;0,CONCATENATE("popneed_",I$1," = ",I44),"")</f>
        <v>popneed_crude_items = 36</v>
      </c>
      <c r="AD44" t="str">
        <f>IF(J44&gt;0,CONCATENATE("popneed_",J$1," = ",J44),"")</f>
        <v>popneed_household_items = 106</v>
      </c>
      <c r="AE44" t="str">
        <f>IF(K44&gt;0,CONCATENATE("popneed_",K$1," = ",K44),"")</f>
        <v>popneed_luxury_items = 589</v>
      </c>
      <c r="AF44" t="str">
        <f>IF(L44&gt;0,CONCATENATE("popneed_",L$1," = ",L44),"")</f>
        <v>popneed_luxury_drinks = 203</v>
      </c>
      <c r="AG44" t="str">
        <f>IF(M44&gt;0,CONCATENATE("popneed_",M$1," = ",M44),"")</f>
        <v>popneed_services = 1356</v>
      </c>
      <c r="AH44" t="str">
        <f t="shared" si="2"/>
        <v>popneed_leisure = 385</v>
      </c>
      <c r="AI44" t="str">
        <f t="shared" si="4"/>
        <v>popneed_free_movement = 123</v>
      </c>
      <c r="AJ44" t="str">
        <f t="shared" si="4"/>
        <v>popneed_communication = 481</v>
      </c>
      <c r="AK44" t="str">
        <f t="shared" si="4"/>
        <v>popneed_intoxicants = 1108</v>
      </c>
      <c r="AL44" t="str">
        <f t="shared" si="4"/>
        <v>popneed_art = 255</v>
      </c>
      <c r="AM44" t="s">
        <v>9</v>
      </c>
      <c r="AN44" t="s">
        <v>9</v>
      </c>
    </row>
    <row r="45" spans="3:40" x14ac:dyDescent="0.35">
      <c r="C45">
        <v>44</v>
      </c>
      <c r="D45">
        <v>7</v>
      </c>
      <c r="E45">
        <v>21</v>
      </c>
      <c r="F45">
        <v>1118</v>
      </c>
      <c r="G45">
        <v>67</v>
      </c>
      <c r="H45">
        <v>857</v>
      </c>
      <c r="I45">
        <v>36</v>
      </c>
      <c r="J45">
        <v>106</v>
      </c>
      <c r="K45">
        <v>717</v>
      </c>
      <c r="L45">
        <v>203</v>
      </c>
      <c r="M45">
        <v>1548</v>
      </c>
      <c r="N45">
        <v>415</v>
      </c>
      <c r="O45">
        <v>123</v>
      </c>
      <c r="P45">
        <v>641</v>
      </c>
      <c r="Q45">
        <v>1176</v>
      </c>
      <c r="R45">
        <v>415</v>
      </c>
      <c r="T45" s="2" t="s">
        <v>53</v>
      </c>
      <c r="U45" s="2" t="s">
        <v>109</v>
      </c>
      <c r="V45" s="4">
        <f t="shared" si="1"/>
        <v>5.5609999999999999</v>
      </c>
      <c r="W45" s="2" t="s">
        <v>8</v>
      </c>
      <c r="X45" t="str">
        <f>IF(D45&gt;0,CONCATENATE("popneed_",D$1," = ",D45),"")</f>
        <v>popneed_heating = 7</v>
      </c>
      <c r="Y45" t="str">
        <f>IF(E45&gt;0,CONCATENATE("popneed_",E$1," = ",E45),"")</f>
        <v>popneed_basic_food = 21</v>
      </c>
      <c r="Z45" t="str">
        <f>IF(F45&gt;0,CONCATENATE("popneed_",F$1," = ",F45),"")</f>
        <v>popneed_luxury_food = 1118</v>
      </c>
      <c r="AA45" t="str">
        <f>IF(G45&gt;0,CONCATENATE("popneed_",G$1," = ",G45),"")</f>
        <v>popneed_simple_clothing = 67</v>
      </c>
      <c r="AB45" t="str">
        <f>IF(H45&gt;0,CONCATENATE("popneed_",H$1," = ",H45),"")</f>
        <v>popneed_standard_clothing = 857</v>
      </c>
      <c r="AC45" t="str">
        <f>IF(I45&gt;0,CONCATENATE("popneed_",I$1," = ",I45),"")</f>
        <v>popneed_crude_items = 36</v>
      </c>
      <c r="AD45" t="str">
        <f>IF(J45&gt;0,CONCATENATE("popneed_",J$1," = ",J45),"")</f>
        <v>popneed_household_items = 106</v>
      </c>
      <c r="AE45" t="str">
        <f>IF(K45&gt;0,CONCATENATE("popneed_",K$1," = ",K45),"")</f>
        <v>popneed_luxury_items = 717</v>
      </c>
      <c r="AF45" t="str">
        <f>IF(L45&gt;0,CONCATENATE("popneed_",L$1," = ",L45),"")</f>
        <v>popneed_luxury_drinks = 203</v>
      </c>
      <c r="AG45" t="str">
        <f>IF(M45&gt;0,CONCATENATE("popneed_",M$1," = ",M45),"")</f>
        <v>popneed_services = 1548</v>
      </c>
      <c r="AH45" t="str">
        <f t="shared" si="2"/>
        <v>popneed_leisure = 415</v>
      </c>
      <c r="AI45" t="str">
        <f t="shared" si="4"/>
        <v>popneed_free_movement = 123</v>
      </c>
      <c r="AJ45" t="str">
        <f t="shared" si="4"/>
        <v>popneed_communication = 641</v>
      </c>
      <c r="AK45" t="str">
        <f t="shared" si="4"/>
        <v>popneed_intoxicants = 1176</v>
      </c>
      <c r="AL45" t="str">
        <f t="shared" si="4"/>
        <v>popneed_art = 415</v>
      </c>
      <c r="AM45" t="s">
        <v>9</v>
      </c>
      <c r="AN45" t="s">
        <v>9</v>
      </c>
    </row>
    <row r="46" spans="3:40" x14ac:dyDescent="0.35">
      <c r="C46">
        <v>45</v>
      </c>
      <c r="D46">
        <v>7</v>
      </c>
      <c r="E46">
        <v>21</v>
      </c>
      <c r="F46">
        <v>1275</v>
      </c>
      <c r="G46">
        <v>67</v>
      </c>
      <c r="H46">
        <v>857</v>
      </c>
      <c r="I46">
        <v>36</v>
      </c>
      <c r="J46">
        <v>106</v>
      </c>
      <c r="K46">
        <v>876</v>
      </c>
      <c r="L46">
        <v>203</v>
      </c>
      <c r="M46">
        <v>1775</v>
      </c>
      <c r="N46">
        <v>444</v>
      </c>
      <c r="O46">
        <v>123</v>
      </c>
      <c r="P46">
        <v>830</v>
      </c>
      <c r="Q46">
        <v>1243</v>
      </c>
      <c r="R46">
        <v>642</v>
      </c>
      <c r="T46" s="2" t="s">
        <v>54</v>
      </c>
      <c r="U46" s="2" t="s">
        <v>109</v>
      </c>
      <c r="V46" s="4">
        <f t="shared" si="1"/>
        <v>6.7640000000000002</v>
      </c>
      <c r="W46" s="2" t="s">
        <v>8</v>
      </c>
      <c r="X46" t="str">
        <f>IF(D46&gt;0,CONCATENATE("popneed_",D$1," = ",D46),"")</f>
        <v>popneed_heating = 7</v>
      </c>
      <c r="Y46" t="str">
        <f>IF(E46&gt;0,CONCATENATE("popneed_",E$1," = ",E46),"")</f>
        <v>popneed_basic_food = 21</v>
      </c>
      <c r="Z46" t="str">
        <f>IF(F46&gt;0,CONCATENATE("popneed_",F$1," = ",F46),"")</f>
        <v>popneed_luxury_food = 1275</v>
      </c>
      <c r="AA46" t="str">
        <f>IF(G46&gt;0,CONCATENATE("popneed_",G$1," = ",G46),"")</f>
        <v>popneed_simple_clothing = 67</v>
      </c>
      <c r="AB46" t="str">
        <f>IF(H46&gt;0,CONCATENATE("popneed_",H$1," = ",H46),"")</f>
        <v>popneed_standard_clothing = 857</v>
      </c>
      <c r="AC46" t="str">
        <f>IF(I46&gt;0,CONCATENATE("popneed_",I$1," = ",I46),"")</f>
        <v>popneed_crude_items = 36</v>
      </c>
      <c r="AD46" t="str">
        <f>IF(J46&gt;0,CONCATENATE("popneed_",J$1," = ",J46),"")</f>
        <v>popneed_household_items = 106</v>
      </c>
      <c r="AE46" t="str">
        <f>IF(K46&gt;0,CONCATENATE("popneed_",K$1," = ",K46),"")</f>
        <v>popneed_luxury_items = 876</v>
      </c>
      <c r="AF46" t="str">
        <f>IF(L46&gt;0,CONCATENATE("popneed_",L$1," = ",L46),"")</f>
        <v>popneed_luxury_drinks = 203</v>
      </c>
      <c r="AG46" t="str">
        <f>IF(M46&gt;0,CONCATENATE("popneed_",M$1," = ",M46),"")</f>
        <v>popneed_services = 1775</v>
      </c>
      <c r="AH46" t="str">
        <f t="shared" si="2"/>
        <v>popneed_leisure = 444</v>
      </c>
      <c r="AI46" t="str">
        <f t="shared" si="4"/>
        <v>popneed_free_movement = 123</v>
      </c>
      <c r="AJ46" t="str">
        <f t="shared" si="4"/>
        <v>popneed_communication = 830</v>
      </c>
      <c r="AK46" t="str">
        <f t="shared" si="4"/>
        <v>popneed_intoxicants = 1243</v>
      </c>
      <c r="AL46" t="str">
        <f t="shared" si="4"/>
        <v>popneed_art = 642</v>
      </c>
      <c r="AM46" t="s">
        <v>9</v>
      </c>
      <c r="AN46" t="s">
        <v>9</v>
      </c>
    </row>
    <row r="47" spans="3:40" x14ac:dyDescent="0.35">
      <c r="C47">
        <v>46</v>
      </c>
      <c r="D47">
        <v>7</v>
      </c>
      <c r="E47">
        <v>21</v>
      </c>
      <c r="F47">
        <v>1419</v>
      </c>
      <c r="G47">
        <v>67</v>
      </c>
      <c r="H47">
        <v>857</v>
      </c>
      <c r="I47">
        <v>36</v>
      </c>
      <c r="J47">
        <v>106</v>
      </c>
      <c r="K47">
        <v>1066</v>
      </c>
      <c r="L47">
        <v>203</v>
      </c>
      <c r="M47">
        <v>2035</v>
      </c>
      <c r="N47">
        <v>471</v>
      </c>
      <c r="O47">
        <v>123</v>
      </c>
      <c r="P47">
        <v>1046</v>
      </c>
      <c r="Q47">
        <v>1304</v>
      </c>
      <c r="R47">
        <v>945</v>
      </c>
      <c r="T47" s="2" t="s">
        <v>55</v>
      </c>
      <c r="U47" s="2" t="s">
        <v>109</v>
      </c>
      <c r="V47" s="4">
        <f t="shared" si="1"/>
        <v>8.254999999999999</v>
      </c>
      <c r="W47" s="2" t="s">
        <v>8</v>
      </c>
      <c r="X47" t="str">
        <f>IF(D47&gt;0,CONCATENATE("popneed_",D$1," = ",D47),"")</f>
        <v>popneed_heating = 7</v>
      </c>
      <c r="Y47" t="str">
        <f>IF(E47&gt;0,CONCATENATE("popneed_",E$1," = ",E47),"")</f>
        <v>popneed_basic_food = 21</v>
      </c>
      <c r="Z47" t="str">
        <f>IF(F47&gt;0,CONCATENATE("popneed_",F$1," = ",F47),"")</f>
        <v>popneed_luxury_food = 1419</v>
      </c>
      <c r="AA47" t="str">
        <f>IF(G47&gt;0,CONCATENATE("popneed_",G$1," = ",G47),"")</f>
        <v>popneed_simple_clothing = 67</v>
      </c>
      <c r="AB47" t="str">
        <f>IF(H47&gt;0,CONCATENATE("popneed_",H$1," = ",H47),"")</f>
        <v>popneed_standard_clothing = 857</v>
      </c>
      <c r="AC47" t="str">
        <f>IF(I47&gt;0,CONCATENATE("popneed_",I$1," = ",I47),"")</f>
        <v>popneed_crude_items = 36</v>
      </c>
      <c r="AD47" t="str">
        <f>IF(J47&gt;0,CONCATENATE("popneed_",J$1," = ",J47),"")</f>
        <v>popneed_household_items = 106</v>
      </c>
      <c r="AE47" t="str">
        <f>IF(K47&gt;0,CONCATENATE("popneed_",K$1," = ",K47),"")</f>
        <v>popneed_luxury_items = 1066</v>
      </c>
      <c r="AF47" t="str">
        <f>IF(L47&gt;0,CONCATENATE("popneed_",L$1," = ",L47),"")</f>
        <v>popneed_luxury_drinks = 203</v>
      </c>
      <c r="AG47" t="str">
        <f>IF(M47&gt;0,CONCATENATE("popneed_",M$1," = ",M47),"")</f>
        <v>popneed_services = 2035</v>
      </c>
      <c r="AH47" t="str">
        <f t="shared" si="2"/>
        <v>popneed_leisure = 471</v>
      </c>
      <c r="AI47" t="str">
        <f t="shared" si="4"/>
        <v>popneed_free_movement = 123</v>
      </c>
      <c r="AJ47" t="str">
        <f t="shared" si="4"/>
        <v>popneed_communication = 1046</v>
      </c>
      <c r="AK47" t="str">
        <f t="shared" si="4"/>
        <v>popneed_intoxicants = 1304</v>
      </c>
      <c r="AL47" t="str">
        <f t="shared" si="4"/>
        <v>popneed_art = 945</v>
      </c>
      <c r="AM47" t="s">
        <v>9</v>
      </c>
      <c r="AN47" t="s">
        <v>9</v>
      </c>
    </row>
    <row r="48" spans="3:40" x14ac:dyDescent="0.35">
      <c r="C48">
        <v>47</v>
      </c>
      <c r="D48">
        <v>7</v>
      </c>
      <c r="E48">
        <v>21</v>
      </c>
      <c r="F48">
        <v>1543</v>
      </c>
      <c r="G48">
        <v>67</v>
      </c>
      <c r="H48">
        <v>857</v>
      </c>
      <c r="I48">
        <v>36</v>
      </c>
      <c r="J48">
        <v>106</v>
      </c>
      <c r="K48">
        <v>1294</v>
      </c>
      <c r="L48">
        <v>203</v>
      </c>
      <c r="M48">
        <v>2332</v>
      </c>
      <c r="N48">
        <v>494</v>
      </c>
      <c r="O48">
        <v>123</v>
      </c>
      <c r="P48">
        <v>1294</v>
      </c>
      <c r="Q48">
        <v>1357</v>
      </c>
      <c r="R48">
        <v>1342</v>
      </c>
      <c r="T48" s="2" t="s">
        <v>56</v>
      </c>
      <c r="U48" s="2" t="s">
        <v>109</v>
      </c>
      <c r="V48" s="4">
        <f t="shared" si="1"/>
        <v>10.094000000000001</v>
      </c>
      <c r="W48" s="2" t="s">
        <v>8</v>
      </c>
      <c r="X48" t="str">
        <f>IF(D48&gt;0,CONCATENATE("popneed_",D$1," = ",D48),"")</f>
        <v>popneed_heating = 7</v>
      </c>
      <c r="Y48" t="str">
        <f>IF(E48&gt;0,CONCATENATE("popneed_",E$1," = ",E48),"")</f>
        <v>popneed_basic_food = 21</v>
      </c>
      <c r="Z48" t="str">
        <f>IF(F48&gt;0,CONCATENATE("popneed_",F$1," = ",F48),"")</f>
        <v>popneed_luxury_food = 1543</v>
      </c>
      <c r="AA48" t="str">
        <f>IF(G48&gt;0,CONCATENATE("popneed_",G$1," = ",G48),"")</f>
        <v>popneed_simple_clothing = 67</v>
      </c>
      <c r="AB48" t="str">
        <f>IF(H48&gt;0,CONCATENATE("popneed_",H$1," = ",H48),"")</f>
        <v>popneed_standard_clothing = 857</v>
      </c>
      <c r="AC48" t="str">
        <f>IF(I48&gt;0,CONCATENATE("popneed_",I$1," = ",I48),"")</f>
        <v>popneed_crude_items = 36</v>
      </c>
      <c r="AD48" t="str">
        <f>IF(J48&gt;0,CONCATENATE("popneed_",J$1," = ",J48),"")</f>
        <v>popneed_household_items = 106</v>
      </c>
      <c r="AE48" t="str">
        <f>IF(K48&gt;0,CONCATENATE("popneed_",K$1," = ",K48),"")</f>
        <v>popneed_luxury_items = 1294</v>
      </c>
      <c r="AF48" t="str">
        <f>IF(L48&gt;0,CONCATENATE("popneed_",L$1," = ",L48),"")</f>
        <v>popneed_luxury_drinks = 203</v>
      </c>
      <c r="AG48" t="str">
        <f>IF(M48&gt;0,CONCATENATE("popneed_",M$1," = ",M48),"")</f>
        <v>popneed_services = 2332</v>
      </c>
      <c r="AH48" t="str">
        <f t="shared" si="2"/>
        <v>popneed_leisure = 494</v>
      </c>
      <c r="AI48" t="str">
        <f t="shared" si="4"/>
        <v>popneed_free_movement = 123</v>
      </c>
      <c r="AJ48" t="str">
        <f t="shared" si="4"/>
        <v>popneed_communication = 1294</v>
      </c>
      <c r="AK48" t="str">
        <f t="shared" si="4"/>
        <v>popneed_intoxicants = 1357</v>
      </c>
      <c r="AL48" t="str">
        <f t="shared" si="4"/>
        <v>popneed_art = 1342</v>
      </c>
      <c r="AM48" t="s">
        <v>9</v>
      </c>
      <c r="AN48" t="s">
        <v>9</v>
      </c>
    </row>
    <row r="49" spans="3:40" x14ac:dyDescent="0.35">
      <c r="C49">
        <v>48</v>
      </c>
      <c r="D49">
        <v>7</v>
      </c>
      <c r="E49">
        <v>21</v>
      </c>
      <c r="F49">
        <v>1637</v>
      </c>
      <c r="G49">
        <v>67</v>
      </c>
      <c r="H49">
        <v>857</v>
      </c>
      <c r="I49">
        <v>36</v>
      </c>
      <c r="J49">
        <v>106</v>
      </c>
      <c r="K49">
        <v>1566</v>
      </c>
      <c r="L49">
        <v>203</v>
      </c>
      <c r="M49">
        <v>2673</v>
      </c>
      <c r="N49">
        <v>511</v>
      </c>
      <c r="O49">
        <v>123</v>
      </c>
      <c r="P49">
        <v>1578</v>
      </c>
      <c r="Q49">
        <v>1397</v>
      </c>
      <c r="R49">
        <v>1853</v>
      </c>
      <c r="T49" s="2" t="s">
        <v>57</v>
      </c>
      <c r="U49" s="2" t="s">
        <v>109</v>
      </c>
      <c r="V49" s="4">
        <f t="shared" si="1"/>
        <v>12.35</v>
      </c>
      <c r="W49" s="2" t="s">
        <v>8</v>
      </c>
      <c r="X49" t="str">
        <f>IF(D49&gt;0,CONCATENATE("popneed_",D$1," = ",D49),"")</f>
        <v>popneed_heating = 7</v>
      </c>
      <c r="Y49" t="str">
        <f>IF(E49&gt;0,CONCATENATE("popneed_",E$1," = ",E49),"")</f>
        <v>popneed_basic_food = 21</v>
      </c>
      <c r="Z49" t="str">
        <f>IF(F49&gt;0,CONCATENATE("popneed_",F$1," = ",F49),"")</f>
        <v>popneed_luxury_food = 1637</v>
      </c>
      <c r="AA49" t="str">
        <f>IF(G49&gt;0,CONCATENATE("popneed_",G$1," = ",G49),"")</f>
        <v>popneed_simple_clothing = 67</v>
      </c>
      <c r="AB49" t="str">
        <f>IF(H49&gt;0,CONCATENATE("popneed_",H$1," = ",H49),"")</f>
        <v>popneed_standard_clothing = 857</v>
      </c>
      <c r="AC49" t="str">
        <f>IF(I49&gt;0,CONCATENATE("popneed_",I$1," = ",I49),"")</f>
        <v>popneed_crude_items = 36</v>
      </c>
      <c r="AD49" t="str">
        <f>IF(J49&gt;0,CONCATENATE("popneed_",J$1," = ",J49),"")</f>
        <v>popneed_household_items = 106</v>
      </c>
      <c r="AE49" t="str">
        <f>IF(K49&gt;0,CONCATENATE("popneed_",K$1," = ",K49),"")</f>
        <v>popneed_luxury_items = 1566</v>
      </c>
      <c r="AF49" t="str">
        <f>IF(L49&gt;0,CONCATENATE("popneed_",L$1," = ",L49),"")</f>
        <v>popneed_luxury_drinks = 203</v>
      </c>
      <c r="AG49" t="str">
        <f>IF(M49&gt;0,CONCATENATE("popneed_",M$1," = ",M49),"")</f>
        <v>popneed_services = 2673</v>
      </c>
      <c r="AH49" t="str">
        <f t="shared" si="2"/>
        <v>popneed_leisure = 511</v>
      </c>
      <c r="AI49" t="str">
        <f t="shared" si="4"/>
        <v>popneed_free_movement = 123</v>
      </c>
      <c r="AJ49" t="str">
        <f t="shared" si="4"/>
        <v>popneed_communication = 1578</v>
      </c>
      <c r="AK49" t="str">
        <f t="shared" si="4"/>
        <v>popneed_intoxicants = 1397</v>
      </c>
      <c r="AL49" t="str">
        <f t="shared" si="4"/>
        <v>popneed_art = 1853</v>
      </c>
      <c r="AM49" t="s">
        <v>9</v>
      </c>
      <c r="AN49" t="s">
        <v>9</v>
      </c>
    </row>
    <row r="50" spans="3:40" x14ac:dyDescent="0.35">
      <c r="C50">
        <v>49</v>
      </c>
      <c r="D50">
        <v>7</v>
      </c>
      <c r="E50">
        <v>21</v>
      </c>
      <c r="F50">
        <v>1691</v>
      </c>
      <c r="G50">
        <v>67</v>
      </c>
      <c r="H50">
        <v>857</v>
      </c>
      <c r="I50">
        <v>36</v>
      </c>
      <c r="J50">
        <v>106</v>
      </c>
      <c r="K50">
        <v>1891</v>
      </c>
      <c r="L50">
        <v>203</v>
      </c>
      <c r="M50">
        <v>3063</v>
      </c>
      <c r="N50">
        <v>521</v>
      </c>
      <c r="O50">
        <v>123</v>
      </c>
      <c r="P50">
        <v>1903</v>
      </c>
      <c r="Q50">
        <v>1420</v>
      </c>
      <c r="R50">
        <v>2503</v>
      </c>
      <c r="T50" s="2" t="s">
        <v>58</v>
      </c>
      <c r="U50" s="2" t="s">
        <v>109</v>
      </c>
      <c r="V50" s="4">
        <f t="shared" si="1"/>
        <v>15.103999999999999</v>
      </c>
      <c r="W50" s="2" t="s">
        <v>8</v>
      </c>
      <c r="X50" t="str">
        <f>IF(D50&gt;0,CONCATENATE("popneed_",D$1," = ",D50),"")</f>
        <v>popneed_heating = 7</v>
      </c>
      <c r="Y50" t="str">
        <f>IF(E50&gt;0,CONCATENATE("popneed_",E$1," = ",E50),"")</f>
        <v>popneed_basic_food = 21</v>
      </c>
      <c r="Z50" t="str">
        <f>IF(F50&gt;0,CONCATENATE("popneed_",F$1," = ",F50),"")</f>
        <v>popneed_luxury_food = 1691</v>
      </c>
      <c r="AA50" t="str">
        <f>IF(G50&gt;0,CONCATENATE("popneed_",G$1," = ",G50),"")</f>
        <v>popneed_simple_clothing = 67</v>
      </c>
      <c r="AB50" t="str">
        <f>IF(H50&gt;0,CONCATENATE("popneed_",H$1," = ",H50),"")</f>
        <v>popneed_standard_clothing = 857</v>
      </c>
      <c r="AC50" t="str">
        <f>IF(I50&gt;0,CONCATENATE("popneed_",I$1," = ",I50),"")</f>
        <v>popneed_crude_items = 36</v>
      </c>
      <c r="AD50" t="str">
        <f>IF(J50&gt;0,CONCATENATE("popneed_",J$1," = ",J50),"")</f>
        <v>popneed_household_items = 106</v>
      </c>
      <c r="AE50" t="str">
        <f>IF(K50&gt;0,CONCATENATE("popneed_",K$1," = ",K50),"")</f>
        <v>popneed_luxury_items = 1891</v>
      </c>
      <c r="AF50" t="str">
        <f>IF(L50&gt;0,CONCATENATE("popneed_",L$1," = ",L50),"")</f>
        <v>popneed_luxury_drinks = 203</v>
      </c>
      <c r="AG50" t="str">
        <f>IF(M50&gt;0,CONCATENATE("popneed_",M$1," = ",M50),"")</f>
        <v>popneed_services = 3063</v>
      </c>
      <c r="AH50" t="str">
        <f t="shared" si="2"/>
        <v>popneed_leisure = 521</v>
      </c>
      <c r="AI50" t="str">
        <f t="shared" si="4"/>
        <v>popneed_free_movement = 123</v>
      </c>
      <c r="AJ50" t="str">
        <f t="shared" si="4"/>
        <v>popneed_communication = 1903</v>
      </c>
      <c r="AK50" t="str">
        <f t="shared" si="4"/>
        <v>popneed_intoxicants = 1420</v>
      </c>
      <c r="AL50" t="str">
        <f t="shared" si="4"/>
        <v>popneed_art = 2503</v>
      </c>
      <c r="AM50" t="s">
        <v>9</v>
      </c>
      <c r="AN50" t="s">
        <v>9</v>
      </c>
    </row>
    <row r="51" spans="3:40" x14ac:dyDescent="0.35">
      <c r="C51">
        <v>50</v>
      </c>
      <c r="D51">
        <v>7</v>
      </c>
      <c r="E51">
        <v>21</v>
      </c>
      <c r="F51">
        <v>1691</v>
      </c>
      <c r="G51">
        <v>67</v>
      </c>
      <c r="H51">
        <v>857</v>
      </c>
      <c r="I51">
        <v>36</v>
      </c>
      <c r="J51">
        <v>106</v>
      </c>
      <c r="K51">
        <v>2302</v>
      </c>
      <c r="L51">
        <v>203</v>
      </c>
      <c r="M51">
        <v>3512</v>
      </c>
      <c r="N51">
        <v>521</v>
      </c>
      <c r="O51">
        <v>123</v>
      </c>
      <c r="P51">
        <v>2246</v>
      </c>
      <c r="Q51">
        <v>1420</v>
      </c>
      <c r="R51">
        <v>3326</v>
      </c>
      <c r="T51" s="2" t="s">
        <v>59</v>
      </c>
      <c r="U51" s="2" t="s">
        <v>109</v>
      </c>
      <c r="V51" s="4">
        <f t="shared" si="1"/>
        <v>18.471999999999998</v>
      </c>
      <c r="W51" s="2" t="s">
        <v>8</v>
      </c>
      <c r="X51" t="str">
        <f>IF(D51&gt;0,CONCATENATE("popneed_",D$1," = ",D51),"")</f>
        <v>popneed_heating = 7</v>
      </c>
      <c r="Y51" t="str">
        <f>IF(E51&gt;0,CONCATENATE("popneed_",E$1," = ",E51),"")</f>
        <v>popneed_basic_food = 21</v>
      </c>
      <c r="Z51" t="str">
        <f>IF(F51&gt;0,CONCATENATE("popneed_",F$1," = ",F51),"")</f>
        <v>popneed_luxury_food = 1691</v>
      </c>
      <c r="AA51" t="str">
        <f>IF(G51&gt;0,CONCATENATE("popneed_",G$1," = ",G51),"")</f>
        <v>popneed_simple_clothing = 67</v>
      </c>
      <c r="AB51" t="str">
        <f>IF(H51&gt;0,CONCATENATE("popneed_",H$1," = ",H51),"")</f>
        <v>popneed_standard_clothing = 857</v>
      </c>
      <c r="AC51" t="str">
        <f>IF(I51&gt;0,CONCATENATE("popneed_",I$1," = ",I51),"")</f>
        <v>popneed_crude_items = 36</v>
      </c>
      <c r="AD51" t="str">
        <f>IF(J51&gt;0,CONCATENATE("popneed_",J$1," = ",J51),"")</f>
        <v>popneed_household_items = 106</v>
      </c>
      <c r="AE51" t="str">
        <f>IF(K51&gt;0,CONCATENATE("popneed_",K$1," = ",K51),"")</f>
        <v>popneed_luxury_items = 2302</v>
      </c>
      <c r="AF51" t="str">
        <f>IF(L51&gt;0,CONCATENATE("popneed_",L$1," = ",L51),"")</f>
        <v>popneed_luxury_drinks = 203</v>
      </c>
      <c r="AG51" t="str">
        <f>IF(M51&gt;0,CONCATENATE("popneed_",M$1," = ",M51),"")</f>
        <v>popneed_services = 3512</v>
      </c>
      <c r="AH51" t="str">
        <f t="shared" si="2"/>
        <v>popneed_leisure = 521</v>
      </c>
      <c r="AI51" t="str">
        <f t="shared" si="4"/>
        <v>popneed_free_movement = 123</v>
      </c>
      <c r="AJ51" t="str">
        <f t="shared" si="4"/>
        <v>popneed_communication = 2246</v>
      </c>
      <c r="AK51" t="str">
        <f t="shared" si="4"/>
        <v>popneed_intoxicants = 1420</v>
      </c>
      <c r="AL51" t="str">
        <f t="shared" si="4"/>
        <v>popneed_art = 3326</v>
      </c>
      <c r="AM51" t="s">
        <v>9</v>
      </c>
      <c r="AN51" t="s">
        <v>9</v>
      </c>
    </row>
    <row r="52" spans="3:40" x14ac:dyDescent="0.35">
      <c r="C52">
        <v>51</v>
      </c>
      <c r="D52">
        <v>7</v>
      </c>
      <c r="E52">
        <v>21</v>
      </c>
      <c r="F52">
        <v>1691</v>
      </c>
      <c r="G52">
        <v>67</v>
      </c>
      <c r="H52">
        <v>857</v>
      </c>
      <c r="I52">
        <v>36</v>
      </c>
      <c r="J52">
        <v>106</v>
      </c>
      <c r="K52">
        <v>2798</v>
      </c>
      <c r="L52">
        <v>203</v>
      </c>
      <c r="M52">
        <v>3999</v>
      </c>
      <c r="N52">
        <v>521</v>
      </c>
      <c r="O52">
        <v>123</v>
      </c>
      <c r="P52">
        <v>2577</v>
      </c>
      <c r="Q52">
        <v>1420</v>
      </c>
      <c r="R52">
        <v>4319</v>
      </c>
      <c r="T52" s="2" t="s">
        <v>60</v>
      </c>
      <c r="U52" s="2" t="s">
        <v>109</v>
      </c>
      <c r="V52" s="4">
        <f t="shared" si="1"/>
        <v>22.425999999999998</v>
      </c>
      <c r="W52" s="2" t="s">
        <v>8</v>
      </c>
      <c r="X52" t="str">
        <f>IF(D52&gt;0,CONCATENATE("popneed_",D$1," = ",D52),"")</f>
        <v>popneed_heating = 7</v>
      </c>
      <c r="Y52" t="str">
        <f>IF(E52&gt;0,CONCATENATE("popneed_",E$1," = ",E52),"")</f>
        <v>popneed_basic_food = 21</v>
      </c>
      <c r="Z52" t="str">
        <f>IF(F52&gt;0,CONCATENATE("popneed_",F$1," = ",F52),"")</f>
        <v>popneed_luxury_food = 1691</v>
      </c>
      <c r="AA52" t="str">
        <f>IF(G52&gt;0,CONCATENATE("popneed_",G$1," = ",G52),"")</f>
        <v>popneed_simple_clothing = 67</v>
      </c>
      <c r="AB52" t="str">
        <f>IF(H52&gt;0,CONCATENATE("popneed_",H$1," = ",H52),"")</f>
        <v>popneed_standard_clothing = 857</v>
      </c>
      <c r="AC52" t="str">
        <f>IF(I52&gt;0,CONCATENATE("popneed_",I$1," = ",I52),"")</f>
        <v>popneed_crude_items = 36</v>
      </c>
      <c r="AD52" t="str">
        <f>IF(J52&gt;0,CONCATENATE("popneed_",J$1," = ",J52),"")</f>
        <v>popneed_household_items = 106</v>
      </c>
      <c r="AE52" t="str">
        <f>IF(K52&gt;0,CONCATENATE("popneed_",K$1," = ",K52),"")</f>
        <v>popneed_luxury_items = 2798</v>
      </c>
      <c r="AF52" t="str">
        <f>IF(L52&gt;0,CONCATENATE("popneed_",L$1," = ",L52),"")</f>
        <v>popneed_luxury_drinks = 203</v>
      </c>
      <c r="AG52" t="str">
        <f>IF(M52&gt;0,CONCATENATE("popneed_",M$1," = ",M52),"")</f>
        <v>popneed_services = 3999</v>
      </c>
      <c r="AH52" t="str">
        <f t="shared" si="2"/>
        <v>popneed_leisure = 521</v>
      </c>
      <c r="AI52" t="str">
        <f t="shared" si="4"/>
        <v>popneed_free_movement = 123</v>
      </c>
      <c r="AJ52" t="str">
        <f t="shared" si="4"/>
        <v>popneed_communication = 2577</v>
      </c>
      <c r="AK52" t="str">
        <f t="shared" si="4"/>
        <v>popneed_intoxicants = 1420</v>
      </c>
      <c r="AL52" t="str">
        <f t="shared" si="4"/>
        <v>popneed_art = 4319</v>
      </c>
      <c r="AM52" t="s">
        <v>9</v>
      </c>
      <c r="AN52" t="s">
        <v>9</v>
      </c>
    </row>
    <row r="53" spans="3:40" x14ac:dyDescent="0.35">
      <c r="C53">
        <v>52</v>
      </c>
      <c r="D53">
        <v>7</v>
      </c>
      <c r="E53">
        <v>21</v>
      </c>
      <c r="F53">
        <v>1691</v>
      </c>
      <c r="G53">
        <v>67</v>
      </c>
      <c r="H53">
        <v>857</v>
      </c>
      <c r="I53">
        <v>36</v>
      </c>
      <c r="J53">
        <v>106</v>
      </c>
      <c r="K53">
        <v>3399</v>
      </c>
      <c r="L53">
        <v>203</v>
      </c>
      <c r="M53">
        <v>4523</v>
      </c>
      <c r="N53">
        <v>521</v>
      </c>
      <c r="O53">
        <v>123</v>
      </c>
      <c r="P53">
        <v>2877</v>
      </c>
      <c r="Q53">
        <v>1420</v>
      </c>
      <c r="R53">
        <v>5521</v>
      </c>
      <c r="T53" s="2" t="s">
        <v>61</v>
      </c>
      <c r="U53" s="2" t="s">
        <v>109</v>
      </c>
      <c r="V53" s="4">
        <f t="shared" si="1"/>
        <v>27.080999999999996</v>
      </c>
      <c r="W53" s="2" t="s">
        <v>8</v>
      </c>
      <c r="X53" t="str">
        <f>IF(D53&gt;0,CONCATENATE("popneed_",D$1," = ",D53),"")</f>
        <v>popneed_heating = 7</v>
      </c>
      <c r="Y53" t="str">
        <f>IF(E53&gt;0,CONCATENATE("popneed_",E$1," = ",E53),"")</f>
        <v>popneed_basic_food = 21</v>
      </c>
      <c r="Z53" t="str">
        <f>IF(F53&gt;0,CONCATENATE("popneed_",F$1," = ",F53),"")</f>
        <v>popneed_luxury_food = 1691</v>
      </c>
      <c r="AA53" t="str">
        <f>IF(G53&gt;0,CONCATENATE("popneed_",G$1," = ",G53),"")</f>
        <v>popneed_simple_clothing = 67</v>
      </c>
      <c r="AB53" t="str">
        <f>IF(H53&gt;0,CONCATENATE("popneed_",H$1," = ",H53),"")</f>
        <v>popneed_standard_clothing = 857</v>
      </c>
      <c r="AC53" t="str">
        <f>IF(I53&gt;0,CONCATENATE("popneed_",I$1," = ",I53),"")</f>
        <v>popneed_crude_items = 36</v>
      </c>
      <c r="AD53" t="str">
        <f>IF(J53&gt;0,CONCATENATE("popneed_",J$1," = ",J53),"")</f>
        <v>popneed_household_items = 106</v>
      </c>
      <c r="AE53" t="str">
        <f>IF(K53&gt;0,CONCATENATE("popneed_",K$1," = ",K53),"")</f>
        <v>popneed_luxury_items = 3399</v>
      </c>
      <c r="AF53" t="str">
        <f>IF(L53&gt;0,CONCATENATE("popneed_",L$1," = ",L53),"")</f>
        <v>popneed_luxury_drinks = 203</v>
      </c>
      <c r="AG53" t="str">
        <f>IF(M53&gt;0,CONCATENATE("popneed_",M$1," = ",M53),"")</f>
        <v>popneed_services = 4523</v>
      </c>
      <c r="AH53" t="str">
        <f t="shared" si="2"/>
        <v>popneed_leisure = 521</v>
      </c>
      <c r="AI53" t="str">
        <f t="shared" si="4"/>
        <v>popneed_free_movement = 123</v>
      </c>
      <c r="AJ53" t="str">
        <f t="shared" si="4"/>
        <v>popneed_communication = 2877</v>
      </c>
      <c r="AK53" t="str">
        <f t="shared" si="4"/>
        <v>popneed_intoxicants = 1420</v>
      </c>
      <c r="AL53" t="str">
        <f t="shared" si="4"/>
        <v>popneed_art = 5521</v>
      </c>
      <c r="AM53" t="s">
        <v>9</v>
      </c>
      <c r="AN53" t="s">
        <v>9</v>
      </c>
    </row>
    <row r="54" spans="3:40" x14ac:dyDescent="0.35">
      <c r="C54">
        <v>53</v>
      </c>
      <c r="D54">
        <v>7</v>
      </c>
      <c r="E54">
        <v>21</v>
      </c>
      <c r="F54">
        <v>1691</v>
      </c>
      <c r="G54">
        <v>67</v>
      </c>
      <c r="H54">
        <v>857</v>
      </c>
      <c r="I54">
        <v>36</v>
      </c>
      <c r="J54">
        <v>106</v>
      </c>
      <c r="K54">
        <v>4129</v>
      </c>
      <c r="L54">
        <v>203</v>
      </c>
      <c r="M54">
        <v>5081</v>
      </c>
      <c r="N54">
        <v>521</v>
      </c>
      <c r="O54">
        <v>123</v>
      </c>
      <c r="P54">
        <v>3120</v>
      </c>
      <c r="Q54">
        <v>1420</v>
      </c>
      <c r="R54">
        <v>6982</v>
      </c>
      <c r="T54" s="2" t="s">
        <v>62</v>
      </c>
      <c r="U54" s="2" t="s">
        <v>109</v>
      </c>
      <c r="V54" s="4">
        <f t="shared" si="1"/>
        <v>32.581000000000003</v>
      </c>
      <c r="W54" s="2" t="s">
        <v>8</v>
      </c>
      <c r="X54" t="str">
        <f>IF(D54&gt;0,CONCATENATE("popneed_",D$1," = ",D54),"")</f>
        <v>popneed_heating = 7</v>
      </c>
      <c r="Y54" t="str">
        <f>IF(E54&gt;0,CONCATENATE("popneed_",E$1," = ",E54),"")</f>
        <v>popneed_basic_food = 21</v>
      </c>
      <c r="Z54" t="str">
        <f>IF(F54&gt;0,CONCATENATE("popneed_",F$1," = ",F54),"")</f>
        <v>popneed_luxury_food = 1691</v>
      </c>
      <c r="AA54" t="str">
        <f>IF(G54&gt;0,CONCATENATE("popneed_",G$1," = ",G54),"")</f>
        <v>popneed_simple_clothing = 67</v>
      </c>
      <c r="AB54" t="str">
        <f>IF(H54&gt;0,CONCATENATE("popneed_",H$1," = ",H54),"")</f>
        <v>popneed_standard_clothing = 857</v>
      </c>
      <c r="AC54" t="str">
        <f>IF(I54&gt;0,CONCATENATE("popneed_",I$1," = ",I54),"")</f>
        <v>popneed_crude_items = 36</v>
      </c>
      <c r="AD54" t="str">
        <f>IF(J54&gt;0,CONCATENATE("popneed_",J$1," = ",J54),"")</f>
        <v>popneed_household_items = 106</v>
      </c>
      <c r="AE54" t="str">
        <f>IF(K54&gt;0,CONCATENATE("popneed_",K$1," = ",K54),"")</f>
        <v>popneed_luxury_items = 4129</v>
      </c>
      <c r="AF54" t="str">
        <f>IF(L54&gt;0,CONCATENATE("popneed_",L$1," = ",L54),"")</f>
        <v>popneed_luxury_drinks = 203</v>
      </c>
      <c r="AG54" t="str">
        <f>IF(M54&gt;0,CONCATENATE("popneed_",M$1," = ",M54),"")</f>
        <v>popneed_services = 5081</v>
      </c>
      <c r="AH54" t="str">
        <f t="shared" si="2"/>
        <v>popneed_leisure = 521</v>
      </c>
      <c r="AI54" t="str">
        <f t="shared" si="4"/>
        <v>popneed_free_movement = 123</v>
      </c>
      <c r="AJ54" t="str">
        <f t="shared" si="4"/>
        <v>popneed_communication = 3120</v>
      </c>
      <c r="AK54" t="str">
        <f t="shared" si="4"/>
        <v>popneed_intoxicants = 1420</v>
      </c>
      <c r="AL54" t="str">
        <f t="shared" si="4"/>
        <v>popneed_art = 6982</v>
      </c>
      <c r="AM54" t="s">
        <v>9</v>
      </c>
      <c r="AN54" t="s">
        <v>9</v>
      </c>
    </row>
    <row r="55" spans="3:40" x14ac:dyDescent="0.35">
      <c r="C55">
        <v>54</v>
      </c>
      <c r="D55">
        <v>7</v>
      </c>
      <c r="E55">
        <v>21</v>
      </c>
      <c r="F55">
        <v>1691</v>
      </c>
      <c r="G55">
        <v>67</v>
      </c>
      <c r="H55">
        <v>857</v>
      </c>
      <c r="I55">
        <v>36</v>
      </c>
      <c r="J55">
        <v>106</v>
      </c>
      <c r="K55">
        <v>5021</v>
      </c>
      <c r="L55">
        <v>203</v>
      </c>
      <c r="M55">
        <v>5665</v>
      </c>
      <c r="N55">
        <v>521</v>
      </c>
      <c r="O55">
        <v>123</v>
      </c>
      <c r="P55">
        <v>3268</v>
      </c>
      <c r="Q55">
        <v>1420</v>
      </c>
      <c r="R55">
        <v>8766</v>
      </c>
      <c r="T55" s="2" t="s">
        <v>63</v>
      </c>
      <c r="U55" s="2" t="s">
        <v>109</v>
      </c>
      <c r="V55" s="4">
        <f t="shared" si="1"/>
        <v>39.102000000000004</v>
      </c>
      <c r="W55" s="2" t="s">
        <v>8</v>
      </c>
      <c r="X55" t="str">
        <f>IF(D55&gt;0,CONCATENATE("popneed_",D$1," = ",D55),"")</f>
        <v>popneed_heating = 7</v>
      </c>
      <c r="Y55" t="str">
        <f>IF(E55&gt;0,CONCATENATE("popneed_",E$1," = ",E55),"")</f>
        <v>popneed_basic_food = 21</v>
      </c>
      <c r="Z55" t="str">
        <f>IF(F55&gt;0,CONCATENATE("popneed_",F$1," = ",F55),"")</f>
        <v>popneed_luxury_food = 1691</v>
      </c>
      <c r="AA55" t="str">
        <f>IF(G55&gt;0,CONCATENATE("popneed_",G$1," = ",G55),"")</f>
        <v>popneed_simple_clothing = 67</v>
      </c>
      <c r="AB55" t="str">
        <f>IF(H55&gt;0,CONCATENATE("popneed_",H$1," = ",H55),"")</f>
        <v>popneed_standard_clothing = 857</v>
      </c>
      <c r="AC55" t="str">
        <f>IF(I55&gt;0,CONCATENATE("popneed_",I$1," = ",I55),"")</f>
        <v>popneed_crude_items = 36</v>
      </c>
      <c r="AD55" t="str">
        <f>IF(J55&gt;0,CONCATENATE("popneed_",J$1," = ",J55),"")</f>
        <v>popneed_household_items = 106</v>
      </c>
      <c r="AE55" t="str">
        <f>IF(K55&gt;0,CONCATENATE("popneed_",K$1," = ",K55),"")</f>
        <v>popneed_luxury_items = 5021</v>
      </c>
      <c r="AF55" t="str">
        <f>IF(L55&gt;0,CONCATENATE("popneed_",L$1," = ",L55),"")</f>
        <v>popneed_luxury_drinks = 203</v>
      </c>
      <c r="AG55" t="str">
        <f>IF(M55&gt;0,CONCATENATE("popneed_",M$1," = ",M55),"")</f>
        <v>popneed_services = 5665</v>
      </c>
      <c r="AH55" t="str">
        <f t="shared" si="2"/>
        <v>popneed_leisure = 521</v>
      </c>
      <c r="AI55" t="str">
        <f t="shared" si="4"/>
        <v>popneed_free_movement = 123</v>
      </c>
      <c r="AJ55" t="str">
        <f t="shared" si="4"/>
        <v>popneed_communication = 3268</v>
      </c>
      <c r="AK55" t="str">
        <f t="shared" si="4"/>
        <v>popneed_intoxicants = 1420</v>
      </c>
      <c r="AL55" t="str">
        <f t="shared" si="4"/>
        <v>popneed_art = 8766</v>
      </c>
      <c r="AM55" t="s">
        <v>9</v>
      </c>
      <c r="AN55" t="s">
        <v>9</v>
      </c>
    </row>
    <row r="56" spans="3:40" x14ac:dyDescent="0.35">
      <c r="C56">
        <v>55</v>
      </c>
      <c r="D56">
        <v>7</v>
      </c>
      <c r="E56">
        <v>21</v>
      </c>
      <c r="F56">
        <v>1691</v>
      </c>
      <c r="G56">
        <v>67</v>
      </c>
      <c r="H56">
        <v>857</v>
      </c>
      <c r="I56">
        <v>36</v>
      </c>
      <c r="J56">
        <v>106</v>
      </c>
      <c r="K56">
        <v>5978</v>
      </c>
      <c r="L56">
        <v>203</v>
      </c>
      <c r="M56">
        <v>6291</v>
      </c>
      <c r="N56">
        <v>521</v>
      </c>
      <c r="O56">
        <v>123</v>
      </c>
      <c r="P56">
        <v>3268</v>
      </c>
      <c r="Q56">
        <v>1420</v>
      </c>
      <c r="R56">
        <v>11064</v>
      </c>
      <c r="T56" s="2" t="s">
        <v>64</v>
      </c>
      <c r="U56" s="2" t="s">
        <v>109</v>
      </c>
      <c r="V56" s="4">
        <f t="shared" si="1"/>
        <v>47.249000000000002</v>
      </c>
      <c r="W56" s="2" t="s">
        <v>8</v>
      </c>
      <c r="X56" t="str">
        <f>IF(D56&gt;0,CONCATENATE("popneed_",D$1," = ",D56),"")</f>
        <v>popneed_heating = 7</v>
      </c>
      <c r="Y56" t="str">
        <f>IF(E56&gt;0,CONCATENATE("popneed_",E$1," = ",E56),"")</f>
        <v>popneed_basic_food = 21</v>
      </c>
      <c r="Z56" t="str">
        <f>IF(F56&gt;0,CONCATENATE("popneed_",F$1," = ",F56),"")</f>
        <v>popneed_luxury_food = 1691</v>
      </c>
      <c r="AA56" t="str">
        <f>IF(G56&gt;0,CONCATENATE("popneed_",G$1," = ",G56),"")</f>
        <v>popneed_simple_clothing = 67</v>
      </c>
      <c r="AB56" t="str">
        <f>IF(H56&gt;0,CONCATENATE("popneed_",H$1," = ",H56),"")</f>
        <v>popneed_standard_clothing = 857</v>
      </c>
      <c r="AC56" t="str">
        <f>IF(I56&gt;0,CONCATENATE("popneed_",I$1," = ",I56),"")</f>
        <v>popneed_crude_items = 36</v>
      </c>
      <c r="AD56" t="str">
        <f>IF(J56&gt;0,CONCATENATE("popneed_",J$1," = ",J56),"")</f>
        <v>popneed_household_items = 106</v>
      </c>
      <c r="AE56" t="str">
        <f>IF(K56&gt;0,CONCATENATE("popneed_",K$1," = ",K56),"")</f>
        <v>popneed_luxury_items = 5978</v>
      </c>
      <c r="AF56" t="str">
        <f>IF(L56&gt;0,CONCATENATE("popneed_",L$1," = ",L56),"")</f>
        <v>popneed_luxury_drinks = 203</v>
      </c>
      <c r="AG56" t="str">
        <f>IF(M56&gt;0,CONCATENATE("popneed_",M$1," = ",M56),"")</f>
        <v>popneed_services = 6291</v>
      </c>
      <c r="AH56" t="str">
        <f t="shared" si="2"/>
        <v>popneed_leisure = 521</v>
      </c>
      <c r="AI56" t="str">
        <f t="shared" si="4"/>
        <v>popneed_free_movement = 123</v>
      </c>
      <c r="AJ56" t="str">
        <f t="shared" si="4"/>
        <v>popneed_communication = 3268</v>
      </c>
      <c r="AK56" t="str">
        <f t="shared" si="4"/>
        <v>popneed_intoxicants = 1420</v>
      </c>
      <c r="AL56" t="str">
        <f t="shared" si="4"/>
        <v>popneed_art = 11064</v>
      </c>
      <c r="AM56" t="s">
        <v>9</v>
      </c>
      <c r="AN56" t="s">
        <v>9</v>
      </c>
    </row>
    <row r="57" spans="3:40" x14ac:dyDescent="0.35">
      <c r="C57">
        <v>56</v>
      </c>
      <c r="D57">
        <v>7</v>
      </c>
      <c r="E57">
        <v>21</v>
      </c>
      <c r="F57">
        <v>1691</v>
      </c>
      <c r="G57">
        <v>67</v>
      </c>
      <c r="H57">
        <v>857</v>
      </c>
      <c r="I57">
        <v>36</v>
      </c>
      <c r="J57">
        <v>106</v>
      </c>
      <c r="K57">
        <v>6928</v>
      </c>
      <c r="L57">
        <v>203</v>
      </c>
      <c r="M57">
        <v>6912</v>
      </c>
      <c r="N57">
        <v>521</v>
      </c>
      <c r="O57">
        <v>123</v>
      </c>
      <c r="P57">
        <v>3268</v>
      </c>
      <c r="Q57">
        <v>1420</v>
      </c>
      <c r="R57">
        <v>13914</v>
      </c>
      <c r="T57" s="2" t="s">
        <v>65</v>
      </c>
      <c r="U57" s="2" t="s">
        <v>109</v>
      </c>
      <c r="V57" s="4">
        <f t="shared" si="1"/>
        <v>57.041999999999994</v>
      </c>
      <c r="W57" s="2" t="s">
        <v>8</v>
      </c>
      <c r="X57" t="str">
        <f>IF(D57&gt;0,CONCATENATE("popneed_",D$1," = ",D57),"")</f>
        <v>popneed_heating = 7</v>
      </c>
      <c r="Y57" t="str">
        <f>IF(E57&gt;0,CONCATENATE("popneed_",E$1," = ",E57),"")</f>
        <v>popneed_basic_food = 21</v>
      </c>
      <c r="Z57" t="str">
        <f>IF(F57&gt;0,CONCATENATE("popneed_",F$1," = ",F57),"")</f>
        <v>popneed_luxury_food = 1691</v>
      </c>
      <c r="AA57" t="str">
        <f>IF(G57&gt;0,CONCATENATE("popneed_",G$1," = ",G57),"")</f>
        <v>popneed_simple_clothing = 67</v>
      </c>
      <c r="AB57" t="str">
        <f>IF(H57&gt;0,CONCATENATE("popneed_",H$1," = ",H57),"")</f>
        <v>popneed_standard_clothing = 857</v>
      </c>
      <c r="AC57" t="str">
        <f>IF(I57&gt;0,CONCATENATE("popneed_",I$1," = ",I57),"")</f>
        <v>popneed_crude_items = 36</v>
      </c>
      <c r="AD57" t="str">
        <f>IF(J57&gt;0,CONCATENATE("popneed_",J$1," = ",J57),"")</f>
        <v>popneed_household_items = 106</v>
      </c>
      <c r="AE57" t="str">
        <f>IF(K57&gt;0,CONCATENATE("popneed_",K$1," = ",K57),"")</f>
        <v>popneed_luxury_items = 6928</v>
      </c>
      <c r="AF57" t="str">
        <f>IF(L57&gt;0,CONCATENATE("popneed_",L$1," = ",L57),"")</f>
        <v>popneed_luxury_drinks = 203</v>
      </c>
      <c r="AG57" t="str">
        <f>IF(M57&gt;0,CONCATENATE("popneed_",M$1," = ",M57),"")</f>
        <v>popneed_services = 6912</v>
      </c>
      <c r="AH57" t="str">
        <f t="shared" si="2"/>
        <v>popneed_leisure = 521</v>
      </c>
      <c r="AI57" t="str">
        <f t="shared" si="4"/>
        <v>popneed_free_movement = 123</v>
      </c>
      <c r="AJ57" t="str">
        <f t="shared" si="4"/>
        <v>popneed_communication = 3268</v>
      </c>
      <c r="AK57" t="str">
        <f t="shared" si="4"/>
        <v>popneed_intoxicants = 1420</v>
      </c>
      <c r="AL57" t="str">
        <f t="shared" si="4"/>
        <v>popneed_art = 13914</v>
      </c>
      <c r="AM57" t="s">
        <v>9</v>
      </c>
      <c r="AN57" t="s">
        <v>9</v>
      </c>
    </row>
    <row r="58" spans="3:40" x14ac:dyDescent="0.35">
      <c r="C58">
        <v>57</v>
      </c>
      <c r="D58">
        <v>7</v>
      </c>
      <c r="E58">
        <v>21</v>
      </c>
      <c r="F58">
        <v>1691</v>
      </c>
      <c r="G58">
        <v>67</v>
      </c>
      <c r="H58">
        <v>857</v>
      </c>
      <c r="I58">
        <v>36</v>
      </c>
      <c r="J58">
        <v>106</v>
      </c>
      <c r="K58">
        <v>7818</v>
      </c>
      <c r="L58">
        <v>203</v>
      </c>
      <c r="M58">
        <v>7494</v>
      </c>
      <c r="N58">
        <v>521</v>
      </c>
      <c r="O58">
        <v>123</v>
      </c>
      <c r="P58">
        <v>3268</v>
      </c>
      <c r="Q58">
        <v>1420</v>
      </c>
      <c r="R58">
        <v>17476</v>
      </c>
      <c r="T58" s="2" t="s">
        <v>66</v>
      </c>
      <c r="U58" s="2" t="s">
        <v>109</v>
      </c>
      <c r="V58" s="4">
        <f t="shared" si="1"/>
        <v>68.893000000000015</v>
      </c>
      <c r="W58" s="2" t="s">
        <v>8</v>
      </c>
      <c r="X58" t="str">
        <f>IF(D58&gt;0,CONCATENATE("popneed_",D$1," = ",D58),"")</f>
        <v>popneed_heating = 7</v>
      </c>
      <c r="Y58" t="str">
        <f>IF(E58&gt;0,CONCATENATE("popneed_",E$1," = ",E58),"")</f>
        <v>popneed_basic_food = 21</v>
      </c>
      <c r="Z58" t="str">
        <f>IF(F58&gt;0,CONCATENATE("popneed_",F$1," = ",F58),"")</f>
        <v>popneed_luxury_food = 1691</v>
      </c>
      <c r="AA58" t="str">
        <f>IF(G58&gt;0,CONCATENATE("popneed_",G$1," = ",G58),"")</f>
        <v>popneed_simple_clothing = 67</v>
      </c>
      <c r="AB58" t="str">
        <f>IF(H58&gt;0,CONCATENATE("popneed_",H$1," = ",H58),"")</f>
        <v>popneed_standard_clothing = 857</v>
      </c>
      <c r="AC58" t="str">
        <f>IF(I58&gt;0,CONCATENATE("popneed_",I$1," = ",I58),"")</f>
        <v>popneed_crude_items = 36</v>
      </c>
      <c r="AD58" t="str">
        <f>IF(J58&gt;0,CONCATENATE("popneed_",J$1," = ",J58),"")</f>
        <v>popneed_household_items = 106</v>
      </c>
      <c r="AE58" t="str">
        <f>IF(K58&gt;0,CONCATENATE("popneed_",K$1," = ",K58),"")</f>
        <v>popneed_luxury_items = 7818</v>
      </c>
      <c r="AF58" t="str">
        <f>IF(L58&gt;0,CONCATENATE("popneed_",L$1," = ",L58),"")</f>
        <v>popneed_luxury_drinks = 203</v>
      </c>
      <c r="AG58" t="str">
        <f>IF(M58&gt;0,CONCATENATE("popneed_",M$1," = ",M58),"")</f>
        <v>popneed_services = 7494</v>
      </c>
      <c r="AH58" t="str">
        <f t="shared" si="2"/>
        <v>popneed_leisure = 521</v>
      </c>
      <c r="AI58" t="str">
        <f t="shared" si="4"/>
        <v>popneed_free_movement = 123</v>
      </c>
      <c r="AJ58" t="str">
        <f t="shared" si="4"/>
        <v>popneed_communication = 3268</v>
      </c>
      <c r="AK58" t="str">
        <f t="shared" si="4"/>
        <v>popneed_intoxicants = 1420</v>
      </c>
      <c r="AL58" t="str">
        <f t="shared" si="4"/>
        <v>popneed_art = 17476</v>
      </c>
      <c r="AM58" t="s">
        <v>9</v>
      </c>
      <c r="AN58" t="s">
        <v>9</v>
      </c>
    </row>
    <row r="59" spans="3:40" x14ac:dyDescent="0.35">
      <c r="C59">
        <v>58</v>
      </c>
      <c r="D59">
        <v>7</v>
      </c>
      <c r="E59">
        <v>21</v>
      </c>
      <c r="F59">
        <v>1691</v>
      </c>
      <c r="G59">
        <v>67</v>
      </c>
      <c r="H59">
        <v>857</v>
      </c>
      <c r="I59">
        <v>36</v>
      </c>
      <c r="J59">
        <v>106</v>
      </c>
      <c r="K59">
        <v>8567</v>
      </c>
      <c r="L59">
        <v>203</v>
      </c>
      <c r="M59">
        <v>7984</v>
      </c>
      <c r="N59">
        <v>521</v>
      </c>
      <c r="O59">
        <v>123</v>
      </c>
      <c r="P59">
        <v>3268</v>
      </c>
      <c r="Q59">
        <v>1420</v>
      </c>
      <c r="R59">
        <v>21971</v>
      </c>
      <c r="T59" s="2" t="s">
        <v>67</v>
      </c>
      <c r="U59" s="2" t="s">
        <v>109</v>
      </c>
      <c r="V59" s="4">
        <f t="shared" si="1"/>
        <v>83.358999999999995</v>
      </c>
      <c r="W59" s="2" t="s">
        <v>8</v>
      </c>
      <c r="X59" t="str">
        <f>IF(D59&gt;0,CONCATENATE("popneed_",D$1," = ",D59),"")</f>
        <v>popneed_heating = 7</v>
      </c>
      <c r="Y59" t="str">
        <f>IF(E59&gt;0,CONCATENATE("popneed_",E$1," = ",E59),"")</f>
        <v>popneed_basic_food = 21</v>
      </c>
      <c r="Z59" t="str">
        <f>IF(F59&gt;0,CONCATENATE("popneed_",F$1," = ",F59),"")</f>
        <v>popneed_luxury_food = 1691</v>
      </c>
      <c r="AA59" t="str">
        <f>IF(G59&gt;0,CONCATENATE("popneed_",G$1," = ",G59),"")</f>
        <v>popneed_simple_clothing = 67</v>
      </c>
      <c r="AB59" t="str">
        <f>IF(H59&gt;0,CONCATENATE("popneed_",H$1," = ",H59),"")</f>
        <v>popneed_standard_clothing = 857</v>
      </c>
      <c r="AC59" t="str">
        <f>IF(I59&gt;0,CONCATENATE("popneed_",I$1," = ",I59),"")</f>
        <v>popneed_crude_items = 36</v>
      </c>
      <c r="AD59" t="str">
        <f>IF(J59&gt;0,CONCATENATE("popneed_",J$1," = ",J59),"")</f>
        <v>popneed_household_items = 106</v>
      </c>
      <c r="AE59" t="str">
        <f>IF(K59&gt;0,CONCATENATE("popneed_",K$1," = ",K59),"")</f>
        <v>popneed_luxury_items = 8567</v>
      </c>
      <c r="AF59" t="str">
        <f>IF(L59&gt;0,CONCATENATE("popneed_",L$1," = ",L59),"")</f>
        <v>popneed_luxury_drinks = 203</v>
      </c>
      <c r="AG59" t="str">
        <f>IF(M59&gt;0,CONCATENATE("popneed_",M$1," = ",M59),"")</f>
        <v>popneed_services = 7984</v>
      </c>
      <c r="AH59" t="str">
        <f t="shared" si="2"/>
        <v>popneed_leisure = 521</v>
      </c>
      <c r="AI59" t="str">
        <f t="shared" ref="AI59:AL86" si="5">IF(O59&gt;0,CONCATENATE("popneed_",O$1," = ",O59),"")</f>
        <v>popneed_free_movement = 123</v>
      </c>
      <c r="AJ59" t="str">
        <f t="shared" si="5"/>
        <v>popneed_communication = 3268</v>
      </c>
      <c r="AK59" t="str">
        <f t="shared" si="5"/>
        <v>popneed_intoxicants = 1420</v>
      </c>
      <c r="AL59" t="str">
        <f t="shared" si="5"/>
        <v>popneed_art = 21971</v>
      </c>
      <c r="AM59" t="s">
        <v>9</v>
      </c>
      <c r="AN59" t="s">
        <v>9</v>
      </c>
    </row>
    <row r="60" spans="3:40" x14ac:dyDescent="0.35">
      <c r="C60">
        <v>59</v>
      </c>
      <c r="D60">
        <v>7</v>
      </c>
      <c r="E60">
        <v>21</v>
      </c>
      <c r="F60">
        <v>1691</v>
      </c>
      <c r="G60">
        <v>67</v>
      </c>
      <c r="H60">
        <v>857</v>
      </c>
      <c r="I60">
        <v>36</v>
      </c>
      <c r="J60">
        <v>106</v>
      </c>
      <c r="K60">
        <v>9045</v>
      </c>
      <c r="L60">
        <v>203</v>
      </c>
      <c r="M60">
        <v>8297</v>
      </c>
      <c r="N60">
        <v>521</v>
      </c>
      <c r="O60">
        <v>123</v>
      </c>
      <c r="P60">
        <v>3268</v>
      </c>
      <c r="Q60">
        <v>1420</v>
      </c>
      <c r="R60">
        <v>27710</v>
      </c>
      <c r="T60" s="2" t="s">
        <v>68</v>
      </c>
      <c r="U60" s="2" t="s">
        <v>109</v>
      </c>
      <c r="V60" s="4">
        <f t="shared" si="1"/>
        <v>101.203</v>
      </c>
      <c r="W60" s="2" t="s">
        <v>8</v>
      </c>
      <c r="X60" t="str">
        <f>IF(D60&gt;0,CONCATENATE("popneed_",D$1," = ",D60),"")</f>
        <v>popneed_heating = 7</v>
      </c>
      <c r="Y60" t="str">
        <f>IF(E60&gt;0,CONCATENATE("popneed_",E$1," = ",E60),"")</f>
        <v>popneed_basic_food = 21</v>
      </c>
      <c r="Z60" t="str">
        <f>IF(F60&gt;0,CONCATENATE("popneed_",F$1," = ",F60),"")</f>
        <v>popneed_luxury_food = 1691</v>
      </c>
      <c r="AA60" t="str">
        <f>IF(G60&gt;0,CONCATENATE("popneed_",G$1," = ",G60),"")</f>
        <v>popneed_simple_clothing = 67</v>
      </c>
      <c r="AB60" t="str">
        <f>IF(H60&gt;0,CONCATENATE("popneed_",H$1," = ",H60),"")</f>
        <v>popneed_standard_clothing = 857</v>
      </c>
      <c r="AC60" t="str">
        <f>IF(I60&gt;0,CONCATENATE("popneed_",I$1," = ",I60),"")</f>
        <v>popneed_crude_items = 36</v>
      </c>
      <c r="AD60" t="str">
        <f>IF(J60&gt;0,CONCATENATE("popneed_",J$1," = ",J60),"")</f>
        <v>popneed_household_items = 106</v>
      </c>
      <c r="AE60" t="str">
        <f>IF(K60&gt;0,CONCATENATE("popneed_",K$1," = ",K60),"")</f>
        <v>popneed_luxury_items = 9045</v>
      </c>
      <c r="AF60" t="str">
        <f>IF(L60&gt;0,CONCATENATE("popneed_",L$1," = ",L60),"")</f>
        <v>popneed_luxury_drinks = 203</v>
      </c>
      <c r="AG60" t="str">
        <f>IF(M60&gt;0,CONCATENATE("popneed_",M$1," = ",M60),"")</f>
        <v>popneed_services = 8297</v>
      </c>
      <c r="AH60" t="str">
        <f t="shared" si="2"/>
        <v>popneed_leisure = 521</v>
      </c>
      <c r="AI60" t="str">
        <f t="shared" si="5"/>
        <v>popneed_free_movement = 123</v>
      </c>
      <c r="AJ60" t="str">
        <f t="shared" si="5"/>
        <v>popneed_communication = 3268</v>
      </c>
      <c r="AK60" t="str">
        <f t="shared" si="5"/>
        <v>popneed_intoxicants = 1420</v>
      </c>
      <c r="AL60" t="str">
        <f t="shared" si="5"/>
        <v>popneed_art = 27710</v>
      </c>
      <c r="AM60" t="s">
        <v>9</v>
      </c>
      <c r="AN60" t="s">
        <v>9</v>
      </c>
    </row>
    <row r="61" spans="3:40" x14ac:dyDescent="0.35">
      <c r="C61">
        <v>60</v>
      </c>
      <c r="D61">
        <v>7</v>
      </c>
      <c r="E61">
        <v>21</v>
      </c>
      <c r="F61">
        <v>1691</v>
      </c>
      <c r="G61">
        <v>67</v>
      </c>
      <c r="H61">
        <v>857</v>
      </c>
      <c r="I61">
        <v>36</v>
      </c>
      <c r="J61">
        <v>106</v>
      </c>
      <c r="K61">
        <v>9045</v>
      </c>
      <c r="L61">
        <v>203</v>
      </c>
      <c r="M61">
        <v>8297</v>
      </c>
      <c r="N61">
        <v>521</v>
      </c>
      <c r="O61">
        <v>123</v>
      </c>
      <c r="P61">
        <v>3268</v>
      </c>
      <c r="Q61">
        <v>1420</v>
      </c>
      <c r="R61">
        <v>35148</v>
      </c>
      <c r="T61" s="2" t="s">
        <v>69</v>
      </c>
      <c r="U61" s="2" t="s">
        <v>109</v>
      </c>
      <c r="V61" s="4">
        <f t="shared" si="1"/>
        <v>123.518</v>
      </c>
      <c r="W61" s="2" t="s">
        <v>8</v>
      </c>
      <c r="X61" t="str">
        <f>IF(D61&gt;0,CONCATENATE("popneed_",D$1," = ",D61),"")</f>
        <v>popneed_heating = 7</v>
      </c>
      <c r="Y61" t="str">
        <f>IF(E61&gt;0,CONCATENATE("popneed_",E$1," = ",E61),"")</f>
        <v>popneed_basic_food = 21</v>
      </c>
      <c r="Z61" t="str">
        <f>IF(F61&gt;0,CONCATENATE("popneed_",F$1," = ",F61),"")</f>
        <v>popneed_luxury_food = 1691</v>
      </c>
      <c r="AA61" t="str">
        <f>IF(G61&gt;0,CONCATENATE("popneed_",G$1," = ",G61),"")</f>
        <v>popneed_simple_clothing = 67</v>
      </c>
      <c r="AB61" t="str">
        <f>IF(H61&gt;0,CONCATENATE("popneed_",H$1," = ",H61),"")</f>
        <v>popneed_standard_clothing = 857</v>
      </c>
      <c r="AC61" t="str">
        <f>IF(I61&gt;0,CONCATENATE("popneed_",I$1," = ",I61),"")</f>
        <v>popneed_crude_items = 36</v>
      </c>
      <c r="AD61" t="str">
        <f>IF(J61&gt;0,CONCATENATE("popneed_",J$1," = ",J61),"")</f>
        <v>popneed_household_items = 106</v>
      </c>
      <c r="AE61" t="str">
        <f>IF(K61&gt;0,CONCATENATE("popneed_",K$1," = ",K61),"")</f>
        <v>popneed_luxury_items = 9045</v>
      </c>
      <c r="AF61" t="str">
        <f>IF(L61&gt;0,CONCATENATE("popneed_",L$1," = ",L61),"")</f>
        <v>popneed_luxury_drinks = 203</v>
      </c>
      <c r="AG61" t="str">
        <f>IF(M61&gt;0,CONCATENATE("popneed_",M$1," = ",M61),"")</f>
        <v>popneed_services = 8297</v>
      </c>
      <c r="AH61" t="str">
        <f t="shared" si="2"/>
        <v>popneed_leisure = 521</v>
      </c>
      <c r="AI61" t="str">
        <f t="shared" si="5"/>
        <v>popneed_free_movement = 123</v>
      </c>
      <c r="AJ61" t="str">
        <f t="shared" si="5"/>
        <v>popneed_communication = 3268</v>
      </c>
      <c r="AK61" t="str">
        <f t="shared" si="5"/>
        <v>popneed_intoxicants = 1420</v>
      </c>
      <c r="AL61" t="str">
        <f t="shared" si="5"/>
        <v>popneed_art = 35148</v>
      </c>
      <c r="AM61" t="s">
        <v>9</v>
      </c>
      <c r="AN61" t="s">
        <v>9</v>
      </c>
    </row>
    <row r="62" spans="3:40" x14ac:dyDescent="0.35">
      <c r="C62">
        <v>61</v>
      </c>
      <c r="D62">
        <v>7</v>
      </c>
      <c r="E62">
        <v>21</v>
      </c>
      <c r="F62">
        <v>1691</v>
      </c>
      <c r="G62">
        <v>67</v>
      </c>
      <c r="H62">
        <v>857</v>
      </c>
      <c r="I62">
        <v>36</v>
      </c>
      <c r="J62">
        <v>106</v>
      </c>
      <c r="K62">
        <v>9045</v>
      </c>
      <c r="L62">
        <v>203</v>
      </c>
      <c r="M62">
        <v>8297</v>
      </c>
      <c r="N62">
        <v>521</v>
      </c>
      <c r="O62">
        <v>123</v>
      </c>
      <c r="P62">
        <v>3268</v>
      </c>
      <c r="Q62">
        <v>1420</v>
      </c>
      <c r="R62">
        <v>43618</v>
      </c>
      <c r="T62" s="2" t="s">
        <v>70</v>
      </c>
      <c r="U62" s="2" t="s">
        <v>109</v>
      </c>
      <c r="V62" s="4">
        <f t="shared" si="1"/>
        <v>148.92900000000003</v>
      </c>
      <c r="W62" s="2" t="s">
        <v>8</v>
      </c>
      <c r="X62" t="str">
        <f>IF(D62&gt;0,CONCATENATE("popneed_",D$1," = ",D62),"")</f>
        <v>popneed_heating = 7</v>
      </c>
      <c r="Y62" t="str">
        <f>IF(E62&gt;0,CONCATENATE("popneed_",E$1," = ",E62),"")</f>
        <v>popneed_basic_food = 21</v>
      </c>
      <c r="Z62" t="str">
        <f>IF(F62&gt;0,CONCATENATE("popneed_",F$1," = ",F62),"")</f>
        <v>popneed_luxury_food = 1691</v>
      </c>
      <c r="AA62" t="str">
        <f>IF(G62&gt;0,CONCATENATE("popneed_",G$1," = ",G62),"")</f>
        <v>popneed_simple_clothing = 67</v>
      </c>
      <c r="AB62" t="str">
        <f>IF(H62&gt;0,CONCATENATE("popneed_",H$1," = ",H62),"")</f>
        <v>popneed_standard_clothing = 857</v>
      </c>
      <c r="AC62" t="str">
        <f>IF(I62&gt;0,CONCATENATE("popneed_",I$1," = ",I62),"")</f>
        <v>popneed_crude_items = 36</v>
      </c>
      <c r="AD62" t="str">
        <f>IF(J62&gt;0,CONCATENATE("popneed_",J$1," = ",J62),"")</f>
        <v>popneed_household_items = 106</v>
      </c>
      <c r="AE62" t="str">
        <f>IF(K62&gt;0,CONCATENATE("popneed_",K$1," = ",K62),"")</f>
        <v>popneed_luxury_items = 9045</v>
      </c>
      <c r="AF62" t="str">
        <f>IF(L62&gt;0,CONCATENATE("popneed_",L$1," = ",L62),"")</f>
        <v>popneed_luxury_drinks = 203</v>
      </c>
      <c r="AG62" t="str">
        <f>IF(M62&gt;0,CONCATENATE("popneed_",M$1," = ",M62),"")</f>
        <v>popneed_services = 8297</v>
      </c>
      <c r="AH62" t="str">
        <f t="shared" si="2"/>
        <v>popneed_leisure = 521</v>
      </c>
      <c r="AI62" t="str">
        <f t="shared" si="5"/>
        <v>popneed_free_movement = 123</v>
      </c>
      <c r="AJ62" t="str">
        <f t="shared" si="5"/>
        <v>popneed_communication = 3268</v>
      </c>
      <c r="AK62" t="str">
        <f t="shared" si="5"/>
        <v>popneed_intoxicants = 1420</v>
      </c>
      <c r="AL62" t="str">
        <f t="shared" si="5"/>
        <v>popneed_art = 43618</v>
      </c>
      <c r="AM62" t="s">
        <v>9</v>
      </c>
      <c r="AN62" t="s">
        <v>9</v>
      </c>
    </row>
    <row r="63" spans="3:40" x14ac:dyDescent="0.35">
      <c r="C63">
        <v>62</v>
      </c>
      <c r="D63">
        <v>7</v>
      </c>
      <c r="E63">
        <v>21</v>
      </c>
      <c r="F63">
        <v>1691</v>
      </c>
      <c r="G63">
        <v>67</v>
      </c>
      <c r="H63">
        <v>857</v>
      </c>
      <c r="I63">
        <v>36</v>
      </c>
      <c r="J63">
        <v>106</v>
      </c>
      <c r="K63">
        <v>9045</v>
      </c>
      <c r="L63">
        <v>203</v>
      </c>
      <c r="M63">
        <v>8297</v>
      </c>
      <c r="N63">
        <v>521</v>
      </c>
      <c r="O63">
        <v>123</v>
      </c>
      <c r="P63">
        <v>3268</v>
      </c>
      <c r="Q63">
        <v>1420</v>
      </c>
      <c r="R63">
        <v>53264</v>
      </c>
      <c r="T63" s="2" t="s">
        <v>71</v>
      </c>
      <c r="U63" s="2" t="s">
        <v>109</v>
      </c>
      <c r="V63" s="4">
        <f t="shared" si="1"/>
        <v>177.86800000000002</v>
      </c>
      <c r="W63" s="2" t="s">
        <v>8</v>
      </c>
      <c r="X63" t="str">
        <f>IF(D63&gt;0,CONCATENATE("popneed_",D$1," = ",D63),"")</f>
        <v>popneed_heating = 7</v>
      </c>
      <c r="Y63" t="str">
        <f>IF(E63&gt;0,CONCATENATE("popneed_",E$1," = ",E63),"")</f>
        <v>popneed_basic_food = 21</v>
      </c>
      <c r="Z63" t="str">
        <f>IF(F63&gt;0,CONCATENATE("popneed_",F$1," = ",F63),"")</f>
        <v>popneed_luxury_food = 1691</v>
      </c>
      <c r="AA63" t="str">
        <f>IF(G63&gt;0,CONCATENATE("popneed_",G$1," = ",G63),"")</f>
        <v>popneed_simple_clothing = 67</v>
      </c>
      <c r="AB63" t="str">
        <f>IF(H63&gt;0,CONCATENATE("popneed_",H$1," = ",H63),"")</f>
        <v>popneed_standard_clothing = 857</v>
      </c>
      <c r="AC63" t="str">
        <f>IF(I63&gt;0,CONCATENATE("popneed_",I$1," = ",I63),"")</f>
        <v>popneed_crude_items = 36</v>
      </c>
      <c r="AD63" t="str">
        <f>IF(J63&gt;0,CONCATENATE("popneed_",J$1," = ",J63),"")</f>
        <v>popneed_household_items = 106</v>
      </c>
      <c r="AE63" t="str">
        <f>IF(K63&gt;0,CONCATENATE("popneed_",K$1," = ",K63),"")</f>
        <v>popneed_luxury_items = 9045</v>
      </c>
      <c r="AF63" t="str">
        <f>IF(L63&gt;0,CONCATENATE("popneed_",L$1," = ",L63),"")</f>
        <v>popneed_luxury_drinks = 203</v>
      </c>
      <c r="AG63" t="str">
        <f>IF(M63&gt;0,CONCATENATE("popneed_",M$1," = ",M63),"")</f>
        <v>popneed_services = 8297</v>
      </c>
      <c r="AH63" t="str">
        <f t="shared" si="2"/>
        <v>popneed_leisure = 521</v>
      </c>
      <c r="AI63" t="str">
        <f t="shared" si="5"/>
        <v>popneed_free_movement = 123</v>
      </c>
      <c r="AJ63" t="str">
        <f t="shared" si="5"/>
        <v>popneed_communication = 3268</v>
      </c>
      <c r="AK63" t="str">
        <f t="shared" si="5"/>
        <v>popneed_intoxicants = 1420</v>
      </c>
      <c r="AL63" t="str">
        <f t="shared" si="5"/>
        <v>popneed_art = 53264</v>
      </c>
      <c r="AM63" t="s">
        <v>9</v>
      </c>
      <c r="AN63" t="s">
        <v>9</v>
      </c>
    </row>
    <row r="64" spans="3:40" x14ac:dyDescent="0.35">
      <c r="C64">
        <v>63</v>
      </c>
      <c r="D64">
        <v>7</v>
      </c>
      <c r="E64">
        <v>21</v>
      </c>
      <c r="F64">
        <v>1691</v>
      </c>
      <c r="G64">
        <v>67</v>
      </c>
      <c r="H64">
        <v>857</v>
      </c>
      <c r="I64">
        <v>36</v>
      </c>
      <c r="J64">
        <v>106</v>
      </c>
      <c r="K64">
        <v>9045</v>
      </c>
      <c r="L64">
        <v>203</v>
      </c>
      <c r="M64">
        <v>8297</v>
      </c>
      <c r="N64">
        <v>521</v>
      </c>
      <c r="O64">
        <v>123</v>
      </c>
      <c r="P64">
        <v>3268</v>
      </c>
      <c r="Q64">
        <v>1420</v>
      </c>
      <c r="R64">
        <v>64249</v>
      </c>
      <c r="T64" s="2" t="s">
        <v>72</v>
      </c>
      <c r="U64" s="2" t="s">
        <v>109</v>
      </c>
      <c r="V64" s="4">
        <f t="shared" si="1"/>
        <v>210.82400000000001</v>
      </c>
      <c r="W64" s="2" t="s">
        <v>8</v>
      </c>
      <c r="X64" t="str">
        <f>IF(D64&gt;0,CONCATENATE("popneed_",D$1," = ",D64),"")</f>
        <v>popneed_heating = 7</v>
      </c>
      <c r="Y64" t="str">
        <f>IF(E64&gt;0,CONCATENATE("popneed_",E$1," = ",E64),"")</f>
        <v>popneed_basic_food = 21</v>
      </c>
      <c r="Z64" t="str">
        <f>IF(F64&gt;0,CONCATENATE("popneed_",F$1," = ",F64),"")</f>
        <v>popneed_luxury_food = 1691</v>
      </c>
      <c r="AA64" t="str">
        <f>IF(G64&gt;0,CONCATENATE("popneed_",G$1," = ",G64),"")</f>
        <v>popneed_simple_clothing = 67</v>
      </c>
      <c r="AB64" t="str">
        <f>IF(H64&gt;0,CONCATENATE("popneed_",H$1," = ",H64),"")</f>
        <v>popneed_standard_clothing = 857</v>
      </c>
      <c r="AC64" t="str">
        <f>IF(I64&gt;0,CONCATENATE("popneed_",I$1," = ",I64),"")</f>
        <v>popneed_crude_items = 36</v>
      </c>
      <c r="AD64" t="str">
        <f>IF(J64&gt;0,CONCATENATE("popneed_",J$1," = ",J64),"")</f>
        <v>popneed_household_items = 106</v>
      </c>
      <c r="AE64" t="str">
        <f>IF(K64&gt;0,CONCATENATE("popneed_",K$1," = ",K64),"")</f>
        <v>popneed_luxury_items = 9045</v>
      </c>
      <c r="AF64" t="str">
        <f>IF(L64&gt;0,CONCATENATE("popneed_",L$1," = ",L64),"")</f>
        <v>popneed_luxury_drinks = 203</v>
      </c>
      <c r="AG64" t="str">
        <f>IF(M64&gt;0,CONCATENATE("popneed_",M$1," = ",M64),"")</f>
        <v>popneed_services = 8297</v>
      </c>
      <c r="AH64" t="str">
        <f t="shared" si="2"/>
        <v>popneed_leisure = 521</v>
      </c>
      <c r="AI64" t="str">
        <f t="shared" si="5"/>
        <v>popneed_free_movement = 123</v>
      </c>
      <c r="AJ64" t="str">
        <f t="shared" si="5"/>
        <v>popneed_communication = 3268</v>
      </c>
      <c r="AK64" t="str">
        <f t="shared" si="5"/>
        <v>popneed_intoxicants = 1420</v>
      </c>
      <c r="AL64" t="str">
        <f t="shared" si="5"/>
        <v>popneed_art = 64249</v>
      </c>
      <c r="AM64" t="s">
        <v>9</v>
      </c>
      <c r="AN64" t="s">
        <v>9</v>
      </c>
    </row>
    <row r="65" spans="3:40" x14ac:dyDescent="0.35">
      <c r="C65">
        <v>64</v>
      </c>
      <c r="D65">
        <v>7</v>
      </c>
      <c r="E65">
        <v>21</v>
      </c>
      <c r="F65">
        <v>1691</v>
      </c>
      <c r="G65">
        <v>67</v>
      </c>
      <c r="H65">
        <v>857</v>
      </c>
      <c r="I65">
        <v>36</v>
      </c>
      <c r="J65">
        <v>106</v>
      </c>
      <c r="K65">
        <v>9045</v>
      </c>
      <c r="L65">
        <v>203</v>
      </c>
      <c r="M65">
        <v>8297</v>
      </c>
      <c r="N65">
        <v>521</v>
      </c>
      <c r="O65">
        <v>123</v>
      </c>
      <c r="P65">
        <v>3268</v>
      </c>
      <c r="Q65">
        <v>1420</v>
      </c>
      <c r="R65">
        <v>76759</v>
      </c>
      <c r="T65" s="2" t="s">
        <v>73</v>
      </c>
      <c r="U65" s="2" t="s">
        <v>109</v>
      </c>
      <c r="V65" s="4">
        <f t="shared" si="1"/>
        <v>248.35500000000002</v>
      </c>
      <c r="W65" s="2" t="s">
        <v>8</v>
      </c>
      <c r="X65" t="str">
        <f>IF(D65&gt;0,CONCATENATE("popneed_",D$1," = ",D65),"")</f>
        <v>popneed_heating = 7</v>
      </c>
      <c r="Y65" t="str">
        <f>IF(E65&gt;0,CONCATENATE("popneed_",E$1," = ",E65),"")</f>
        <v>popneed_basic_food = 21</v>
      </c>
      <c r="Z65" t="str">
        <f>IF(F65&gt;0,CONCATENATE("popneed_",F$1," = ",F65),"")</f>
        <v>popneed_luxury_food = 1691</v>
      </c>
      <c r="AA65" t="str">
        <f>IF(G65&gt;0,CONCATENATE("popneed_",G$1," = ",G65),"")</f>
        <v>popneed_simple_clothing = 67</v>
      </c>
      <c r="AB65" t="str">
        <f>IF(H65&gt;0,CONCATENATE("popneed_",H$1," = ",H65),"")</f>
        <v>popneed_standard_clothing = 857</v>
      </c>
      <c r="AC65" t="str">
        <f>IF(I65&gt;0,CONCATENATE("popneed_",I$1," = ",I65),"")</f>
        <v>popneed_crude_items = 36</v>
      </c>
      <c r="AD65" t="str">
        <f>IF(J65&gt;0,CONCATENATE("popneed_",J$1," = ",J65),"")</f>
        <v>popneed_household_items = 106</v>
      </c>
      <c r="AE65" t="str">
        <f>IF(K65&gt;0,CONCATENATE("popneed_",K$1," = ",K65),"")</f>
        <v>popneed_luxury_items = 9045</v>
      </c>
      <c r="AF65" t="str">
        <f>IF(L65&gt;0,CONCATENATE("popneed_",L$1," = ",L65),"")</f>
        <v>popneed_luxury_drinks = 203</v>
      </c>
      <c r="AG65" t="str">
        <f>IF(M65&gt;0,CONCATENATE("popneed_",M$1," = ",M65),"")</f>
        <v>popneed_services = 8297</v>
      </c>
      <c r="AH65" t="str">
        <f t="shared" si="2"/>
        <v>popneed_leisure = 521</v>
      </c>
      <c r="AI65" t="str">
        <f t="shared" si="5"/>
        <v>popneed_free_movement = 123</v>
      </c>
      <c r="AJ65" t="str">
        <f t="shared" si="5"/>
        <v>popneed_communication = 3268</v>
      </c>
      <c r="AK65" t="str">
        <f t="shared" si="5"/>
        <v>popneed_intoxicants = 1420</v>
      </c>
      <c r="AL65" t="str">
        <f t="shared" si="5"/>
        <v>popneed_art = 76759</v>
      </c>
      <c r="AM65" t="s">
        <v>9</v>
      </c>
      <c r="AN65" t="s">
        <v>9</v>
      </c>
    </row>
    <row r="66" spans="3:40" x14ac:dyDescent="0.35">
      <c r="C66">
        <v>65</v>
      </c>
      <c r="D66">
        <v>7</v>
      </c>
      <c r="E66">
        <v>21</v>
      </c>
      <c r="F66">
        <v>1691</v>
      </c>
      <c r="G66">
        <v>67</v>
      </c>
      <c r="H66">
        <v>857</v>
      </c>
      <c r="I66">
        <v>36</v>
      </c>
      <c r="J66">
        <v>106</v>
      </c>
      <c r="K66">
        <v>9045</v>
      </c>
      <c r="L66">
        <v>203</v>
      </c>
      <c r="M66">
        <v>8297</v>
      </c>
      <c r="N66">
        <v>521</v>
      </c>
      <c r="O66">
        <v>123</v>
      </c>
      <c r="P66">
        <v>3268</v>
      </c>
      <c r="Q66">
        <v>1420</v>
      </c>
      <c r="R66">
        <v>91006</v>
      </c>
      <c r="T66" s="2" t="s">
        <v>74</v>
      </c>
      <c r="U66" s="2" t="s">
        <v>109</v>
      </c>
      <c r="V66" s="4">
        <f t="shared" si="1"/>
        <v>291.09700000000004</v>
      </c>
      <c r="W66" s="2" t="s">
        <v>8</v>
      </c>
      <c r="X66" t="str">
        <f>IF(D66&gt;0,CONCATENATE("popneed_",D$1," = ",D66),"")</f>
        <v>popneed_heating = 7</v>
      </c>
      <c r="Y66" t="str">
        <f>IF(E66&gt;0,CONCATENATE("popneed_",E$1," = ",E66),"")</f>
        <v>popneed_basic_food = 21</v>
      </c>
      <c r="Z66" t="str">
        <f>IF(F66&gt;0,CONCATENATE("popneed_",F$1," = ",F66),"")</f>
        <v>popneed_luxury_food = 1691</v>
      </c>
      <c r="AA66" t="str">
        <f>IF(G66&gt;0,CONCATENATE("popneed_",G$1," = ",G66),"")</f>
        <v>popneed_simple_clothing = 67</v>
      </c>
      <c r="AB66" t="str">
        <f>IF(H66&gt;0,CONCATENATE("popneed_",H$1," = ",H66),"")</f>
        <v>popneed_standard_clothing = 857</v>
      </c>
      <c r="AC66" t="str">
        <f>IF(I66&gt;0,CONCATENATE("popneed_",I$1," = ",I66),"")</f>
        <v>popneed_crude_items = 36</v>
      </c>
      <c r="AD66" t="str">
        <f>IF(J66&gt;0,CONCATENATE("popneed_",J$1," = ",J66),"")</f>
        <v>popneed_household_items = 106</v>
      </c>
      <c r="AE66" t="str">
        <f>IF(K66&gt;0,CONCATENATE("popneed_",K$1," = ",K66),"")</f>
        <v>popneed_luxury_items = 9045</v>
      </c>
      <c r="AF66" t="str">
        <f>IF(L66&gt;0,CONCATENATE("popneed_",L$1," = ",L66),"")</f>
        <v>popneed_luxury_drinks = 203</v>
      </c>
      <c r="AG66" t="str">
        <f>IF(M66&gt;0,CONCATENATE("popneed_",M$1," = ",M66),"")</f>
        <v>popneed_services = 8297</v>
      </c>
      <c r="AH66" t="str">
        <f t="shared" si="2"/>
        <v>popneed_leisure = 521</v>
      </c>
      <c r="AI66" t="str">
        <f t="shared" si="5"/>
        <v>popneed_free_movement = 123</v>
      </c>
      <c r="AJ66" t="str">
        <f t="shared" si="5"/>
        <v>popneed_communication = 3268</v>
      </c>
      <c r="AK66" t="str">
        <f t="shared" si="5"/>
        <v>popneed_intoxicants = 1420</v>
      </c>
      <c r="AL66" t="str">
        <f t="shared" si="5"/>
        <v>popneed_art = 91006</v>
      </c>
      <c r="AM66" t="s">
        <v>9</v>
      </c>
      <c r="AN66" t="s">
        <v>9</v>
      </c>
    </row>
    <row r="67" spans="3:40" x14ac:dyDescent="0.35">
      <c r="C67">
        <v>66</v>
      </c>
      <c r="D67">
        <v>7</v>
      </c>
      <c r="E67">
        <v>21</v>
      </c>
      <c r="F67">
        <v>1691</v>
      </c>
      <c r="G67">
        <v>67</v>
      </c>
      <c r="H67">
        <v>857</v>
      </c>
      <c r="I67">
        <v>36</v>
      </c>
      <c r="J67">
        <v>106</v>
      </c>
      <c r="K67">
        <v>9045</v>
      </c>
      <c r="L67">
        <v>203</v>
      </c>
      <c r="M67">
        <v>8297</v>
      </c>
      <c r="N67">
        <v>521</v>
      </c>
      <c r="O67">
        <v>123</v>
      </c>
      <c r="P67">
        <v>3268</v>
      </c>
      <c r="Q67">
        <v>1420</v>
      </c>
      <c r="R67">
        <v>107231</v>
      </c>
      <c r="T67" s="2" t="s">
        <v>75</v>
      </c>
      <c r="U67" s="2" t="s">
        <v>109</v>
      </c>
      <c r="V67" s="4">
        <f t="shared" ref="V67:V100" si="6">0.001*Q67+0.002*M67+0.003*R67+0.001*C67</f>
        <v>339.77299999999997</v>
      </c>
      <c r="W67" s="2" t="s">
        <v>8</v>
      </c>
      <c r="X67" t="str">
        <f>IF(D67&gt;0,CONCATENATE("popneed_",D$1," = ",D67),"")</f>
        <v>popneed_heating = 7</v>
      </c>
      <c r="Y67" t="str">
        <f>IF(E67&gt;0,CONCATENATE("popneed_",E$1," = ",E67),"")</f>
        <v>popneed_basic_food = 21</v>
      </c>
      <c r="Z67" t="str">
        <f>IF(F67&gt;0,CONCATENATE("popneed_",F$1," = ",F67),"")</f>
        <v>popneed_luxury_food = 1691</v>
      </c>
      <c r="AA67" t="str">
        <f>IF(G67&gt;0,CONCATENATE("popneed_",G$1," = ",G67),"")</f>
        <v>popneed_simple_clothing = 67</v>
      </c>
      <c r="AB67" t="str">
        <f>IF(H67&gt;0,CONCATENATE("popneed_",H$1," = ",H67),"")</f>
        <v>popneed_standard_clothing = 857</v>
      </c>
      <c r="AC67" t="str">
        <f>IF(I67&gt;0,CONCATENATE("popneed_",I$1," = ",I67),"")</f>
        <v>popneed_crude_items = 36</v>
      </c>
      <c r="AD67" t="str">
        <f>IF(J67&gt;0,CONCATENATE("popneed_",J$1," = ",J67),"")</f>
        <v>popneed_household_items = 106</v>
      </c>
      <c r="AE67" t="str">
        <f>IF(K67&gt;0,CONCATENATE("popneed_",K$1," = ",K67),"")</f>
        <v>popneed_luxury_items = 9045</v>
      </c>
      <c r="AF67" t="str">
        <f>IF(L67&gt;0,CONCATENATE("popneed_",L$1," = ",L67),"")</f>
        <v>popneed_luxury_drinks = 203</v>
      </c>
      <c r="AG67" t="str">
        <f>IF(M67&gt;0,CONCATENATE("popneed_",M$1," = ",M67),"")</f>
        <v>popneed_services = 8297</v>
      </c>
      <c r="AH67" t="str">
        <f t="shared" ref="AH67:AH100" si="7">IF(N67&gt;0,CONCATENATE("popneed_",N$1," = ",N67),"")</f>
        <v>popneed_leisure = 521</v>
      </c>
      <c r="AI67" t="str">
        <f t="shared" si="5"/>
        <v>popneed_free_movement = 123</v>
      </c>
      <c r="AJ67" t="str">
        <f t="shared" si="5"/>
        <v>popneed_communication = 3268</v>
      </c>
      <c r="AK67" t="str">
        <f t="shared" si="5"/>
        <v>popneed_intoxicants = 1420</v>
      </c>
      <c r="AL67" t="str">
        <f t="shared" si="5"/>
        <v>popneed_art = 107231</v>
      </c>
      <c r="AM67" t="s">
        <v>9</v>
      </c>
      <c r="AN67" t="s">
        <v>9</v>
      </c>
    </row>
    <row r="68" spans="3:40" x14ac:dyDescent="0.35">
      <c r="C68">
        <v>67</v>
      </c>
      <c r="D68">
        <v>7</v>
      </c>
      <c r="E68">
        <v>21</v>
      </c>
      <c r="F68">
        <v>1691</v>
      </c>
      <c r="G68">
        <v>67</v>
      </c>
      <c r="H68">
        <v>857</v>
      </c>
      <c r="I68">
        <v>36</v>
      </c>
      <c r="J68">
        <v>106</v>
      </c>
      <c r="K68">
        <v>9045</v>
      </c>
      <c r="L68">
        <v>203</v>
      </c>
      <c r="M68">
        <v>8297</v>
      </c>
      <c r="N68">
        <v>521</v>
      </c>
      <c r="O68">
        <v>123</v>
      </c>
      <c r="P68">
        <v>3268</v>
      </c>
      <c r="Q68">
        <v>1420</v>
      </c>
      <c r="R68">
        <v>125709</v>
      </c>
      <c r="T68" s="2" t="s">
        <v>76</v>
      </c>
      <c r="U68" s="2" t="s">
        <v>109</v>
      </c>
      <c r="V68" s="4">
        <f t="shared" si="6"/>
        <v>395.20800000000003</v>
      </c>
      <c r="W68" s="2" t="s">
        <v>8</v>
      </c>
      <c r="X68" t="str">
        <f>IF(D68&gt;0,CONCATENATE("popneed_",D$1," = ",D68),"")</f>
        <v>popneed_heating = 7</v>
      </c>
      <c r="Y68" t="str">
        <f>IF(E68&gt;0,CONCATENATE("popneed_",E$1," = ",E68),"")</f>
        <v>popneed_basic_food = 21</v>
      </c>
      <c r="Z68" t="str">
        <f>IF(F68&gt;0,CONCATENATE("popneed_",F$1," = ",F68),"")</f>
        <v>popneed_luxury_food = 1691</v>
      </c>
      <c r="AA68" t="str">
        <f>IF(G68&gt;0,CONCATENATE("popneed_",G$1," = ",G68),"")</f>
        <v>popneed_simple_clothing = 67</v>
      </c>
      <c r="AB68" t="str">
        <f>IF(H68&gt;0,CONCATENATE("popneed_",H$1," = ",H68),"")</f>
        <v>popneed_standard_clothing = 857</v>
      </c>
      <c r="AC68" t="str">
        <f>IF(I68&gt;0,CONCATENATE("popneed_",I$1," = ",I68),"")</f>
        <v>popneed_crude_items = 36</v>
      </c>
      <c r="AD68" t="str">
        <f>IF(J68&gt;0,CONCATENATE("popneed_",J$1," = ",J68),"")</f>
        <v>popneed_household_items = 106</v>
      </c>
      <c r="AE68" t="str">
        <f>IF(K68&gt;0,CONCATENATE("popneed_",K$1," = ",K68),"")</f>
        <v>popneed_luxury_items = 9045</v>
      </c>
      <c r="AF68" t="str">
        <f>IF(L68&gt;0,CONCATENATE("popneed_",L$1," = ",L68),"")</f>
        <v>popneed_luxury_drinks = 203</v>
      </c>
      <c r="AG68" t="str">
        <f>IF(M68&gt;0,CONCATENATE("popneed_",M$1," = ",M68),"")</f>
        <v>popneed_services = 8297</v>
      </c>
      <c r="AH68" t="str">
        <f t="shared" si="7"/>
        <v>popneed_leisure = 521</v>
      </c>
      <c r="AI68" t="str">
        <f t="shared" si="5"/>
        <v>popneed_free_movement = 123</v>
      </c>
      <c r="AJ68" t="str">
        <f t="shared" si="5"/>
        <v>popneed_communication = 3268</v>
      </c>
      <c r="AK68" t="str">
        <f t="shared" si="5"/>
        <v>popneed_intoxicants = 1420</v>
      </c>
      <c r="AL68" t="str">
        <f t="shared" si="5"/>
        <v>popneed_art = 125709</v>
      </c>
      <c r="AM68" t="s">
        <v>9</v>
      </c>
      <c r="AN68" t="s">
        <v>9</v>
      </c>
    </row>
    <row r="69" spans="3:40" x14ac:dyDescent="0.35">
      <c r="C69">
        <v>68</v>
      </c>
      <c r="D69">
        <v>7</v>
      </c>
      <c r="E69">
        <v>21</v>
      </c>
      <c r="F69">
        <v>1691</v>
      </c>
      <c r="G69">
        <v>67</v>
      </c>
      <c r="H69">
        <v>857</v>
      </c>
      <c r="I69">
        <v>36</v>
      </c>
      <c r="J69">
        <v>106</v>
      </c>
      <c r="K69">
        <v>9045</v>
      </c>
      <c r="L69">
        <v>203</v>
      </c>
      <c r="M69">
        <v>8297</v>
      </c>
      <c r="N69">
        <v>521</v>
      </c>
      <c r="O69">
        <v>123</v>
      </c>
      <c r="P69">
        <v>3268</v>
      </c>
      <c r="Q69">
        <v>1420</v>
      </c>
      <c r="R69">
        <v>146752</v>
      </c>
      <c r="T69" s="2" t="s">
        <v>77</v>
      </c>
      <c r="U69" s="2" t="s">
        <v>109</v>
      </c>
      <c r="V69" s="4">
        <f t="shared" si="6"/>
        <v>458.33800000000002</v>
      </c>
      <c r="W69" s="2" t="s">
        <v>8</v>
      </c>
      <c r="X69" t="str">
        <f>IF(D69&gt;0,CONCATENATE("popneed_",D$1," = ",D69),"")</f>
        <v>popneed_heating = 7</v>
      </c>
      <c r="Y69" t="str">
        <f>IF(E69&gt;0,CONCATENATE("popneed_",E$1," = ",E69),"")</f>
        <v>popneed_basic_food = 21</v>
      </c>
      <c r="Z69" t="str">
        <f>IF(F69&gt;0,CONCATENATE("popneed_",F$1," = ",F69),"")</f>
        <v>popneed_luxury_food = 1691</v>
      </c>
      <c r="AA69" t="str">
        <f>IF(G69&gt;0,CONCATENATE("popneed_",G$1," = ",G69),"")</f>
        <v>popneed_simple_clothing = 67</v>
      </c>
      <c r="AB69" t="str">
        <f>IF(H69&gt;0,CONCATENATE("popneed_",H$1," = ",H69),"")</f>
        <v>popneed_standard_clothing = 857</v>
      </c>
      <c r="AC69" t="str">
        <f>IF(I69&gt;0,CONCATENATE("popneed_",I$1," = ",I69),"")</f>
        <v>popneed_crude_items = 36</v>
      </c>
      <c r="AD69" t="str">
        <f>IF(J69&gt;0,CONCATENATE("popneed_",J$1," = ",J69),"")</f>
        <v>popneed_household_items = 106</v>
      </c>
      <c r="AE69" t="str">
        <f>IF(K69&gt;0,CONCATENATE("popneed_",K$1," = ",K69),"")</f>
        <v>popneed_luxury_items = 9045</v>
      </c>
      <c r="AF69" t="str">
        <f>IF(L69&gt;0,CONCATENATE("popneed_",L$1," = ",L69),"")</f>
        <v>popneed_luxury_drinks = 203</v>
      </c>
      <c r="AG69" t="str">
        <f>IF(M69&gt;0,CONCATENATE("popneed_",M$1," = ",M69),"")</f>
        <v>popneed_services = 8297</v>
      </c>
      <c r="AH69" t="str">
        <f t="shared" si="7"/>
        <v>popneed_leisure = 521</v>
      </c>
      <c r="AI69" t="str">
        <f t="shared" si="5"/>
        <v>popneed_free_movement = 123</v>
      </c>
      <c r="AJ69" t="str">
        <f t="shared" si="5"/>
        <v>popneed_communication = 3268</v>
      </c>
      <c r="AK69" t="str">
        <f t="shared" si="5"/>
        <v>popneed_intoxicants = 1420</v>
      </c>
      <c r="AL69" t="str">
        <f t="shared" si="5"/>
        <v>popneed_art = 146752</v>
      </c>
      <c r="AM69" t="s">
        <v>9</v>
      </c>
      <c r="AN69" t="s">
        <v>9</v>
      </c>
    </row>
    <row r="70" spans="3:40" x14ac:dyDescent="0.35">
      <c r="C70">
        <v>69</v>
      </c>
      <c r="D70">
        <v>7</v>
      </c>
      <c r="E70">
        <v>21</v>
      </c>
      <c r="F70">
        <v>1691</v>
      </c>
      <c r="G70">
        <v>67</v>
      </c>
      <c r="H70">
        <v>857</v>
      </c>
      <c r="I70">
        <v>36</v>
      </c>
      <c r="J70">
        <v>106</v>
      </c>
      <c r="K70">
        <v>9045</v>
      </c>
      <c r="L70">
        <v>203</v>
      </c>
      <c r="M70">
        <v>8297</v>
      </c>
      <c r="N70">
        <v>521</v>
      </c>
      <c r="O70">
        <v>123</v>
      </c>
      <c r="P70">
        <v>3268</v>
      </c>
      <c r="Q70">
        <v>1420</v>
      </c>
      <c r="R70">
        <v>170717</v>
      </c>
      <c r="T70" s="2" t="s">
        <v>78</v>
      </c>
      <c r="U70" s="2" t="s">
        <v>109</v>
      </c>
      <c r="V70" s="4">
        <f t="shared" si="6"/>
        <v>530.23400000000004</v>
      </c>
      <c r="W70" s="2" t="s">
        <v>8</v>
      </c>
      <c r="X70" t="str">
        <f>IF(D70&gt;0,CONCATENATE("popneed_",D$1," = ",D70),"")</f>
        <v>popneed_heating = 7</v>
      </c>
      <c r="Y70" t="str">
        <f>IF(E70&gt;0,CONCATENATE("popneed_",E$1," = ",E70),"")</f>
        <v>popneed_basic_food = 21</v>
      </c>
      <c r="Z70" t="str">
        <f>IF(F70&gt;0,CONCATENATE("popneed_",F$1," = ",F70),"")</f>
        <v>popneed_luxury_food = 1691</v>
      </c>
      <c r="AA70" t="str">
        <f>IF(G70&gt;0,CONCATENATE("popneed_",G$1," = ",G70),"")</f>
        <v>popneed_simple_clothing = 67</v>
      </c>
      <c r="AB70" t="str">
        <f>IF(H70&gt;0,CONCATENATE("popneed_",H$1," = ",H70),"")</f>
        <v>popneed_standard_clothing = 857</v>
      </c>
      <c r="AC70" t="str">
        <f>IF(I70&gt;0,CONCATENATE("popneed_",I$1," = ",I70),"")</f>
        <v>popneed_crude_items = 36</v>
      </c>
      <c r="AD70" t="str">
        <f>IF(J70&gt;0,CONCATENATE("popneed_",J$1," = ",J70),"")</f>
        <v>popneed_household_items = 106</v>
      </c>
      <c r="AE70" t="str">
        <f>IF(K70&gt;0,CONCATENATE("popneed_",K$1," = ",K70),"")</f>
        <v>popneed_luxury_items = 9045</v>
      </c>
      <c r="AF70" t="str">
        <f>IF(L70&gt;0,CONCATENATE("popneed_",L$1," = ",L70),"")</f>
        <v>popneed_luxury_drinks = 203</v>
      </c>
      <c r="AG70" t="str">
        <f>IF(M70&gt;0,CONCATENATE("popneed_",M$1," = ",M70),"")</f>
        <v>popneed_services = 8297</v>
      </c>
      <c r="AH70" t="str">
        <f t="shared" si="7"/>
        <v>popneed_leisure = 521</v>
      </c>
      <c r="AI70" t="str">
        <f t="shared" si="5"/>
        <v>popneed_free_movement = 123</v>
      </c>
      <c r="AJ70" t="str">
        <f t="shared" si="5"/>
        <v>popneed_communication = 3268</v>
      </c>
      <c r="AK70" t="str">
        <f t="shared" si="5"/>
        <v>popneed_intoxicants = 1420</v>
      </c>
      <c r="AL70" t="str">
        <f t="shared" si="5"/>
        <v>popneed_art = 170717</v>
      </c>
      <c r="AM70" t="s">
        <v>9</v>
      </c>
      <c r="AN70" t="s">
        <v>9</v>
      </c>
    </row>
    <row r="71" spans="3:40" x14ac:dyDescent="0.35">
      <c r="C71">
        <v>70</v>
      </c>
      <c r="D71">
        <v>7</v>
      </c>
      <c r="E71">
        <v>21</v>
      </c>
      <c r="F71">
        <v>1691</v>
      </c>
      <c r="G71">
        <v>67</v>
      </c>
      <c r="H71">
        <v>857</v>
      </c>
      <c r="I71">
        <v>36</v>
      </c>
      <c r="J71">
        <v>106</v>
      </c>
      <c r="K71">
        <v>9045</v>
      </c>
      <c r="L71">
        <v>203</v>
      </c>
      <c r="M71">
        <v>8297</v>
      </c>
      <c r="N71">
        <v>521</v>
      </c>
      <c r="O71">
        <v>123</v>
      </c>
      <c r="P71">
        <v>3268</v>
      </c>
      <c r="Q71">
        <v>1420</v>
      </c>
      <c r="R71">
        <v>198009</v>
      </c>
      <c r="T71" s="2" t="s">
        <v>79</v>
      </c>
      <c r="U71" s="2" t="s">
        <v>109</v>
      </c>
      <c r="V71" s="4">
        <f t="shared" si="6"/>
        <v>612.1110000000001</v>
      </c>
      <c r="W71" s="2" t="s">
        <v>8</v>
      </c>
      <c r="X71" t="str">
        <f>IF(D71&gt;0,CONCATENATE("popneed_",D$1," = ",D71),"")</f>
        <v>popneed_heating = 7</v>
      </c>
      <c r="Y71" t="str">
        <f>IF(E71&gt;0,CONCATENATE("popneed_",E$1," = ",E71),"")</f>
        <v>popneed_basic_food = 21</v>
      </c>
      <c r="Z71" t="str">
        <f>IF(F71&gt;0,CONCATENATE("popneed_",F$1," = ",F71),"")</f>
        <v>popneed_luxury_food = 1691</v>
      </c>
      <c r="AA71" t="str">
        <f>IF(G71&gt;0,CONCATENATE("popneed_",G$1," = ",G71),"")</f>
        <v>popneed_simple_clothing = 67</v>
      </c>
      <c r="AB71" t="str">
        <f>IF(H71&gt;0,CONCATENATE("popneed_",H$1," = ",H71),"")</f>
        <v>popneed_standard_clothing = 857</v>
      </c>
      <c r="AC71" t="str">
        <f>IF(I71&gt;0,CONCATENATE("popneed_",I$1," = ",I71),"")</f>
        <v>popneed_crude_items = 36</v>
      </c>
      <c r="AD71" t="str">
        <f>IF(J71&gt;0,CONCATENATE("popneed_",J$1," = ",J71),"")</f>
        <v>popneed_household_items = 106</v>
      </c>
      <c r="AE71" t="str">
        <f>IF(K71&gt;0,CONCATENATE("popneed_",K$1," = ",K71),"")</f>
        <v>popneed_luxury_items = 9045</v>
      </c>
      <c r="AF71" t="str">
        <f>IF(L71&gt;0,CONCATENATE("popneed_",L$1," = ",L71),"")</f>
        <v>popneed_luxury_drinks = 203</v>
      </c>
      <c r="AG71" t="str">
        <f>IF(M71&gt;0,CONCATENATE("popneed_",M$1," = ",M71),"")</f>
        <v>popneed_services = 8297</v>
      </c>
      <c r="AH71" t="str">
        <f t="shared" si="7"/>
        <v>popneed_leisure = 521</v>
      </c>
      <c r="AI71" t="str">
        <f t="shared" si="5"/>
        <v>popneed_free_movement = 123</v>
      </c>
      <c r="AJ71" t="str">
        <f t="shared" si="5"/>
        <v>popneed_communication = 3268</v>
      </c>
      <c r="AK71" t="str">
        <f t="shared" si="5"/>
        <v>popneed_intoxicants = 1420</v>
      </c>
      <c r="AL71" t="str">
        <f t="shared" si="5"/>
        <v>popneed_art = 198009</v>
      </c>
      <c r="AM71" t="s">
        <v>9</v>
      </c>
      <c r="AN71" t="s">
        <v>9</v>
      </c>
    </row>
    <row r="72" spans="3:40" x14ac:dyDescent="0.35">
      <c r="C72">
        <v>71</v>
      </c>
      <c r="D72">
        <v>7</v>
      </c>
      <c r="E72">
        <v>21</v>
      </c>
      <c r="F72">
        <v>1691</v>
      </c>
      <c r="G72">
        <v>67</v>
      </c>
      <c r="H72">
        <v>857</v>
      </c>
      <c r="I72">
        <v>36</v>
      </c>
      <c r="J72">
        <v>106</v>
      </c>
      <c r="K72">
        <v>9045</v>
      </c>
      <c r="L72">
        <v>203</v>
      </c>
      <c r="M72">
        <v>8297</v>
      </c>
      <c r="N72">
        <v>521</v>
      </c>
      <c r="O72">
        <v>123</v>
      </c>
      <c r="P72">
        <v>3268</v>
      </c>
      <c r="Q72">
        <v>1420</v>
      </c>
      <c r="R72">
        <v>229090</v>
      </c>
      <c r="T72" s="2" t="s">
        <v>80</v>
      </c>
      <c r="U72" s="2" t="s">
        <v>109</v>
      </c>
      <c r="V72" s="4">
        <f t="shared" si="6"/>
        <v>705.35500000000002</v>
      </c>
      <c r="W72" s="2" t="s">
        <v>8</v>
      </c>
      <c r="X72" t="str">
        <f>IF(D72&gt;0,CONCATENATE("popneed_",D$1," = ",D72),"")</f>
        <v>popneed_heating = 7</v>
      </c>
      <c r="Y72" t="str">
        <f>IF(E72&gt;0,CONCATENATE("popneed_",E$1," = ",E72),"")</f>
        <v>popneed_basic_food = 21</v>
      </c>
      <c r="Z72" t="str">
        <f>IF(F72&gt;0,CONCATENATE("popneed_",F$1," = ",F72),"")</f>
        <v>popneed_luxury_food = 1691</v>
      </c>
      <c r="AA72" t="str">
        <f>IF(G72&gt;0,CONCATENATE("popneed_",G$1," = ",G72),"")</f>
        <v>popneed_simple_clothing = 67</v>
      </c>
      <c r="AB72" t="str">
        <f>IF(H72&gt;0,CONCATENATE("popneed_",H$1," = ",H72),"")</f>
        <v>popneed_standard_clothing = 857</v>
      </c>
      <c r="AC72" t="str">
        <f>IF(I72&gt;0,CONCATENATE("popneed_",I$1," = ",I72),"")</f>
        <v>popneed_crude_items = 36</v>
      </c>
      <c r="AD72" t="str">
        <f>IF(J72&gt;0,CONCATENATE("popneed_",J$1," = ",J72),"")</f>
        <v>popneed_household_items = 106</v>
      </c>
      <c r="AE72" t="str">
        <f>IF(K72&gt;0,CONCATENATE("popneed_",K$1," = ",K72),"")</f>
        <v>popneed_luxury_items = 9045</v>
      </c>
      <c r="AF72" t="str">
        <f>IF(L72&gt;0,CONCATENATE("popneed_",L$1," = ",L72),"")</f>
        <v>popneed_luxury_drinks = 203</v>
      </c>
      <c r="AG72" t="str">
        <f>IF(M72&gt;0,CONCATENATE("popneed_",M$1," = ",M72),"")</f>
        <v>popneed_services = 8297</v>
      </c>
      <c r="AH72" t="str">
        <f t="shared" si="7"/>
        <v>popneed_leisure = 521</v>
      </c>
      <c r="AI72" t="str">
        <f t="shared" si="5"/>
        <v>popneed_free_movement = 123</v>
      </c>
      <c r="AJ72" t="str">
        <f t="shared" si="5"/>
        <v>popneed_communication = 3268</v>
      </c>
      <c r="AK72" t="str">
        <f t="shared" si="5"/>
        <v>popneed_intoxicants = 1420</v>
      </c>
      <c r="AL72" t="str">
        <f t="shared" si="5"/>
        <v>popneed_art = 229090</v>
      </c>
      <c r="AM72" t="s">
        <v>9</v>
      </c>
      <c r="AN72" t="s">
        <v>9</v>
      </c>
    </row>
    <row r="73" spans="3:40" x14ac:dyDescent="0.35">
      <c r="C73">
        <v>72</v>
      </c>
      <c r="D73">
        <v>7</v>
      </c>
      <c r="E73">
        <v>21</v>
      </c>
      <c r="F73">
        <v>1691</v>
      </c>
      <c r="G73">
        <v>67</v>
      </c>
      <c r="H73">
        <v>857</v>
      </c>
      <c r="I73">
        <v>36</v>
      </c>
      <c r="J73">
        <v>106</v>
      </c>
      <c r="K73">
        <v>9045</v>
      </c>
      <c r="L73">
        <v>203</v>
      </c>
      <c r="M73">
        <v>8297</v>
      </c>
      <c r="N73">
        <v>521</v>
      </c>
      <c r="O73">
        <v>123</v>
      </c>
      <c r="P73">
        <v>3268</v>
      </c>
      <c r="Q73">
        <v>1420</v>
      </c>
      <c r="R73">
        <v>264486</v>
      </c>
      <c r="T73" s="2" t="s">
        <v>81</v>
      </c>
      <c r="U73" s="2" t="s">
        <v>109</v>
      </c>
      <c r="V73" s="4">
        <f t="shared" si="6"/>
        <v>811.54399999999998</v>
      </c>
      <c r="W73" s="2" t="s">
        <v>8</v>
      </c>
      <c r="X73" t="str">
        <f>IF(D73&gt;0,CONCATENATE("popneed_",D$1," = ",D73),"")</f>
        <v>popneed_heating = 7</v>
      </c>
      <c r="Y73" t="str">
        <f>IF(E73&gt;0,CONCATENATE("popneed_",E$1," = ",E73),"")</f>
        <v>popneed_basic_food = 21</v>
      </c>
      <c r="Z73" t="str">
        <f>IF(F73&gt;0,CONCATENATE("popneed_",F$1," = ",F73),"")</f>
        <v>popneed_luxury_food = 1691</v>
      </c>
      <c r="AA73" t="str">
        <f>IF(G73&gt;0,CONCATENATE("popneed_",G$1," = ",G73),"")</f>
        <v>popneed_simple_clothing = 67</v>
      </c>
      <c r="AB73" t="str">
        <f>IF(H73&gt;0,CONCATENATE("popneed_",H$1," = ",H73),"")</f>
        <v>popneed_standard_clothing = 857</v>
      </c>
      <c r="AC73" t="str">
        <f>IF(I73&gt;0,CONCATENATE("popneed_",I$1," = ",I73),"")</f>
        <v>popneed_crude_items = 36</v>
      </c>
      <c r="AD73" t="str">
        <f>IF(J73&gt;0,CONCATENATE("popneed_",J$1," = ",J73),"")</f>
        <v>popneed_household_items = 106</v>
      </c>
      <c r="AE73" t="str">
        <f>IF(K73&gt;0,CONCATENATE("popneed_",K$1," = ",K73),"")</f>
        <v>popneed_luxury_items = 9045</v>
      </c>
      <c r="AF73" t="str">
        <f>IF(L73&gt;0,CONCATENATE("popneed_",L$1," = ",L73),"")</f>
        <v>popneed_luxury_drinks = 203</v>
      </c>
      <c r="AG73" t="str">
        <f>IF(M73&gt;0,CONCATENATE("popneed_",M$1," = ",M73),"")</f>
        <v>popneed_services = 8297</v>
      </c>
      <c r="AH73" t="str">
        <f t="shared" si="7"/>
        <v>popneed_leisure = 521</v>
      </c>
      <c r="AI73" t="str">
        <f t="shared" si="5"/>
        <v>popneed_free_movement = 123</v>
      </c>
      <c r="AJ73" t="str">
        <f t="shared" si="5"/>
        <v>popneed_communication = 3268</v>
      </c>
      <c r="AK73" t="str">
        <f t="shared" si="5"/>
        <v>popneed_intoxicants = 1420</v>
      </c>
      <c r="AL73" t="str">
        <f t="shared" si="5"/>
        <v>popneed_art = 264486</v>
      </c>
      <c r="AM73" t="s">
        <v>9</v>
      </c>
      <c r="AN73" t="s">
        <v>9</v>
      </c>
    </row>
    <row r="74" spans="3:40" x14ac:dyDescent="0.35">
      <c r="C74">
        <v>73</v>
      </c>
      <c r="D74">
        <v>7</v>
      </c>
      <c r="E74">
        <v>21</v>
      </c>
      <c r="F74">
        <v>1691</v>
      </c>
      <c r="G74">
        <v>67</v>
      </c>
      <c r="H74">
        <v>857</v>
      </c>
      <c r="I74">
        <v>36</v>
      </c>
      <c r="J74">
        <v>106</v>
      </c>
      <c r="K74">
        <v>9045</v>
      </c>
      <c r="L74">
        <v>203</v>
      </c>
      <c r="M74">
        <v>8297</v>
      </c>
      <c r="N74">
        <v>521</v>
      </c>
      <c r="O74">
        <v>123</v>
      </c>
      <c r="P74">
        <v>3268</v>
      </c>
      <c r="Q74">
        <v>1420</v>
      </c>
      <c r="R74">
        <v>304796</v>
      </c>
      <c r="T74" s="2" t="s">
        <v>82</v>
      </c>
      <c r="U74" s="2" t="s">
        <v>109</v>
      </c>
      <c r="V74" s="4">
        <f t="shared" si="6"/>
        <v>932.47500000000002</v>
      </c>
      <c r="W74" s="2" t="s">
        <v>8</v>
      </c>
      <c r="X74" t="str">
        <f>IF(D74&gt;0,CONCATENATE("popneed_",D$1," = ",D74),"")</f>
        <v>popneed_heating = 7</v>
      </c>
      <c r="Y74" t="str">
        <f>IF(E74&gt;0,CONCATENATE("popneed_",E$1," = ",E74),"")</f>
        <v>popneed_basic_food = 21</v>
      </c>
      <c r="Z74" t="str">
        <f>IF(F74&gt;0,CONCATENATE("popneed_",F$1," = ",F74),"")</f>
        <v>popneed_luxury_food = 1691</v>
      </c>
      <c r="AA74" t="str">
        <f>IF(G74&gt;0,CONCATENATE("popneed_",G$1," = ",G74),"")</f>
        <v>popneed_simple_clothing = 67</v>
      </c>
      <c r="AB74" t="str">
        <f>IF(H74&gt;0,CONCATENATE("popneed_",H$1," = ",H74),"")</f>
        <v>popneed_standard_clothing = 857</v>
      </c>
      <c r="AC74" t="str">
        <f>IF(I74&gt;0,CONCATENATE("popneed_",I$1," = ",I74),"")</f>
        <v>popneed_crude_items = 36</v>
      </c>
      <c r="AD74" t="str">
        <f>IF(J74&gt;0,CONCATENATE("popneed_",J$1," = ",J74),"")</f>
        <v>popneed_household_items = 106</v>
      </c>
      <c r="AE74" t="str">
        <f>IF(K74&gt;0,CONCATENATE("popneed_",K$1," = ",K74),"")</f>
        <v>popneed_luxury_items = 9045</v>
      </c>
      <c r="AF74" t="str">
        <f>IF(L74&gt;0,CONCATENATE("popneed_",L$1," = ",L74),"")</f>
        <v>popneed_luxury_drinks = 203</v>
      </c>
      <c r="AG74" t="str">
        <f>IF(M74&gt;0,CONCATENATE("popneed_",M$1," = ",M74),"")</f>
        <v>popneed_services = 8297</v>
      </c>
      <c r="AH74" t="str">
        <f t="shared" si="7"/>
        <v>popneed_leisure = 521</v>
      </c>
      <c r="AI74" t="str">
        <f t="shared" si="5"/>
        <v>popneed_free_movement = 123</v>
      </c>
      <c r="AJ74" t="str">
        <f t="shared" si="5"/>
        <v>popneed_communication = 3268</v>
      </c>
      <c r="AK74" t="str">
        <f t="shared" si="5"/>
        <v>popneed_intoxicants = 1420</v>
      </c>
      <c r="AL74" t="str">
        <f t="shared" si="5"/>
        <v>popneed_art = 304796</v>
      </c>
      <c r="AM74" t="s">
        <v>9</v>
      </c>
      <c r="AN74" t="s">
        <v>9</v>
      </c>
    </row>
    <row r="75" spans="3:40" x14ac:dyDescent="0.35">
      <c r="C75">
        <v>74</v>
      </c>
      <c r="D75">
        <v>7</v>
      </c>
      <c r="E75">
        <v>21</v>
      </c>
      <c r="F75">
        <v>1691</v>
      </c>
      <c r="G75">
        <v>67</v>
      </c>
      <c r="H75">
        <v>857</v>
      </c>
      <c r="I75">
        <v>36</v>
      </c>
      <c r="J75">
        <v>106</v>
      </c>
      <c r="K75">
        <v>9045</v>
      </c>
      <c r="L75">
        <v>203</v>
      </c>
      <c r="M75">
        <v>8297</v>
      </c>
      <c r="N75">
        <v>521</v>
      </c>
      <c r="O75">
        <v>123</v>
      </c>
      <c r="P75">
        <v>3268</v>
      </c>
      <c r="Q75">
        <v>1420</v>
      </c>
      <c r="R75">
        <v>350702</v>
      </c>
      <c r="T75" s="2" t="s">
        <v>83</v>
      </c>
      <c r="U75" s="2" t="s">
        <v>109</v>
      </c>
      <c r="V75" s="4">
        <f t="shared" si="6"/>
        <v>1070.194</v>
      </c>
      <c r="W75" s="2" t="s">
        <v>8</v>
      </c>
      <c r="X75" t="str">
        <f>IF(D75&gt;0,CONCATENATE("popneed_",D$1," = ",D75),"")</f>
        <v>popneed_heating = 7</v>
      </c>
      <c r="Y75" t="str">
        <f>IF(E75&gt;0,CONCATENATE("popneed_",E$1," = ",E75),"")</f>
        <v>popneed_basic_food = 21</v>
      </c>
      <c r="Z75" t="str">
        <f>IF(F75&gt;0,CONCATENATE("popneed_",F$1," = ",F75),"")</f>
        <v>popneed_luxury_food = 1691</v>
      </c>
      <c r="AA75" t="str">
        <f>IF(G75&gt;0,CONCATENATE("popneed_",G$1," = ",G75),"")</f>
        <v>popneed_simple_clothing = 67</v>
      </c>
      <c r="AB75" t="str">
        <f>IF(H75&gt;0,CONCATENATE("popneed_",H$1," = ",H75),"")</f>
        <v>popneed_standard_clothing = 857</v>
      </c>
      <c r="AC75" t="str">
        <f>IF(I75&gt;0,CONCATENATE("popneed_",I$1," = ",I75),"")</f>
        <v>popneed_crude_items = 36</v>
      </c>
      <c r="AD75" t="str">
        <f>IF(J75&gt;0,CONCATENATE("popneed_",J$1," = ",J75),"")</f>
        <v>popneed_household_items = 106</v>
      </c>
      <c r="AE75" t="str">
        <f>IF(K75&gt;0,CONCATENATE("popneed_",K$1," = ",K75),"")</f>
        <v>popneed_luxury_items = 9045</v>
      </c>
      <c r="AF75" t="str">
        <f>IF(L75&gt;0,CONCATENATE("popneed_",L$1," = ",L75),"")</f>
        <v>popneed_luxury_drinks = 203</v>
      </c>
      <c r="AG75" t="str">
        <f>IF(M75&gt;0,CONCATENATE("popneed_",M$1," = ",M75),"")</f>
        <v>popneed_services = 8297</v>
      </c>
      <c r="AH75" t="str">
        <f t="shared" si="7"/>
        <v>popneed_leisure = 521</v>
      </c>
      <c r="AI75" t="str">
        <f t="shared" si="5"/>
        <v>popneed_free_movement = 123</v>
      </c>
      <c r="AJ75" t="str">
        <f t="shared" si="5"/>
        <v>popneed_communication = 3268</v>
      </c>
      <c r="AK75" t="str">
        <f t="shared" si="5"/>
        <v>popneed_intoxicants = 1420</v>
      </c>
      <c r="AL75" t="str">
        <f t="shared" si="5"/>
        <v>popneed_art = 350702</v>
      </c>
      <c r="AM75" t="s">
        <v>9</v>
      </c>
      <c r="AN75" t="s">
        <v>9</v>
      </c>
    </row>
    <row r="76" spans="3:40" x14ac:dyDescent="0.35">
      <c r="C76">
        <v>75</v>
      </c>
      <c r="D76">
        <v>7</v>
      </c>
      <c r="E76">
        <v>21</v>
      </c>
      <c r="F76">
        <v>1691</v>
      </c>
      <c r="G76">
        <v>67</v>
      </c>
      <c r="H76">
        <v>857</v>
      </c>
      <c r="I76">
        <v>36</v>
      </c>
      <c r="J76">
        <v>106</v>
      </c>
      <c r="K76">
        <v>9045</v>
      </c>
      <c r="L76">
        <v>203</v>
      </c>
      <c r="M76">
        <v>8297</v>
      </c>
      <c r="N76">
        <v>521</v>
      </c>
      <c r="O76">
        <v>123</v>
      </c>
      <c r="P76">
        <v>3268</v>
      </c>
      <c r="Q76">
        <v>1420</v>
      </c>
      <c r="R76">
        <v>402981</v>
      </c>
      <c r="T76" s="2" t="s">
        <v>84</v>
      </c>
      <c r="U76" s="2" t="s">
        <v>109</v>
      </c>
      <c r="V76" s="4">
        <f t="shared" si="6"/>
        <v>1227.0319999999999</v>
      </c>
      <c r="W76" s="2" t="s">
        <v>8</v>
      </c>
      <c r="X76" t="str">
        <f>IF(D76&gt;0,CONCATENATE("popneed_",D$1," = ",D76),"")</f>
        <v>popneed_heating = 7</v>
      </c>
      <c r="Y76" t="str">
        <f>IF(E76&gt;0,CONCATENATE("popneed_",E$1," = ",E76),"")</f>
        <v>popneed_basic_food = 21</v>
      </c>
      <c r="Z76" t="str">
        <f>IF(F76&gt;0,CONCATENATE("popneed_",F$1," = ",F76),"")</f>
        <v>popneed_luxury_food = 1691</v>
      </c>
      <c r="AA76" t="str">
        <f>IF(G76&gt;0,CONCATENATE("popneed_",G$1," = ",G76),"")</f>
        <v>popneed_simple_clothing = 67</v>
      </c>
      <c r="AB76" t="str">
        <f>IF(H76&gt;0,CONCATENATE("popneed_",H$1," = ",H76),"")</f>
        <v>popneed_standard_clothing = 857</v>
      </c>
      <c r="AC76" t="str">
        <f>IF(I76&gt;0,CONCATENATE("popneed_",I$1," = ",I76),"")</f>
        <v>popneed_crude_items = 36</v>
      </c>
      <c r="AD76" t="str">
        <f>IF(J76&gt;0,CONCATENATE("popneed_",J$1," = ",J76),"")</f>
        <v>popneed_household_items = 106</v>
      </c>
      <c r="AE76" t="str">
        <f>IF(K76&gt;0,CONCATENATE("popneed_",K$1," = ",K76),"")</f>
        <v>popneed_luxury_items = 9045</v>
      </c>
      <c r="AF76" t="str">
        <f>IF(L76&gt;0,CONCATENATE("popneed_",L$1," = ",L76),"")</f>
        <v>popneed_luxury_drinks = 203</v>
      </c>
      <c r="AG76" t="str">
        <f>IF(M76&gt;0,CONCATENATE("popneed_",M$1," = ",M76),"")</f>
        <v>popneed_services = 8297</v>
      </c>
      <c r="AH76" t="str">
        <f t="shared" si="7"/>
        <v>popneed_leisure = 521</v>
      </c>
      <c r="AI76" t="str">
        <f t="shared" si="5"/>
        <v>popneed_free_movement = 123</v>
      </c>
      <c r="AJ76" t="str">
        <f t="shared" si="5"/>
        <v>popneed_communication = 3268</v>
      </c>
      <c r="AK76" t="str">
        <f t="shared" si="5"/>
        <v>popneed_intoxicants = 1420</v>
      </c>
      <c r="AL76" t="str">
        <f t="shared" si="5"/>
        <v>popneed_art = 402981</v>
      </c>
      <c r="AM76" t="s">
        <v>9</v>
      </c>
      <c r="AN76" t="s">
        <v>9</v>
      </c>
    </row>
    <row r="77" spans="3:40" x14ac:dyDescent="0.35">
      <c r="C77">
        <v>76</v>
      </c>
      <c r="D77">
        <v>7</v>
      </c>
      <c r="E77">
        <v>21</v>
      </c>
      <c r="F77">
        <v>1691</v>
      </c>
      <c r="G77">
        <v>67</v>
      </c>
      <c r="H77">
        <v>857</v>
      </c>
      <c r="I77">
        <v>36</v>
      </c>
      <c r="J77">
        <v>106</v>
      </c>
      <c r="K77">
        <v>9045</v>
      </c>
      <c r="L77">
        <v>203</v>
      </c>
      <c r="M77">
        <v>8297</v>
      </c>
      <c r="N77">
        <v>521</v>
      </c>
      <c r="O77">
        <v>123</v>
      </c>
      <c r="P77">
        <v>3268</v>
      </c>
      <c r="Q77">
        <v>1420</v>
      </c>
      <c r="R77">
        <v>462518</v>
      </c>
      <c r="T77" s="2" t="s">
        <v>85</v>
      </c>
      <c r="U77" s="2" t="s">
        <v>109</v>
      </c>
      <c r="V77" s="4">
        <f t="shared" si="6"/>
        <v>1405.644</v>
      </c>
      <c r="W77" s="2" t="s">
        <v>8</v>
      </c>
      <c r="X77" t="str">
        <f>IF(D77&gt;0,CONCATENATE("popneed_",D$1," = ",D77),"")</f>
        <v>popneed_heating = 7</v>
      </c>
      <c r="Y77" t="str">
        <f>IF(E77&gt;0,CONCATENATE("popneed_",E$1," = ",E77),"")</f>
        <v>popneed_basic_food = 21</v>
      </c>
      <c r="Z77" t="str">
        <f>IF(F77&gt;0,CONCATENATE("popneed_",F$1," = ",F77),"")</f>
        <v>popneed_luxury_food = 1691</v>
      </c>
      <c r="AA77" t="str">
        <f>IF(G77&gt;0,CONCATENATE("popneed_",G$1," = ",G77),"")</f>
        <v>popneed_simple_clothing = 67</v>
      </c>
      <c r="AB77" t="str">
        <f>IF(H77&gt;0,CONCATENATE("popneed_",H$1," = ",H77),"")</f>
        <v>popneed_standard_clothing = 857</v>
      </c>
      <c r="AC77" t="str">
        <f>IF(I77&gt;0,CONCATENATE("popneed_",I$1," = ",I77),"")</f>
        <v>popneed_crude_items = 36</v>
      </c>
      <c r="AD77" t="str">
        <f>IF(J77&gt;0,CONCATENATE("popneed_",J$1," = ",J77),"")</f>
        <v>popneed_household_items = 106</v>
      </c>
      <c r="AE77" t="str">
        <f>IF(K77&gt;0,CONCATENATE("popneed_",K$1," = ",K77),"")</f>
        <v>popneed_luxury_items = 9045</v>
      </c>
      <c r="AF77" t="str">
        <f>IF(L77&gt;0,CONCATENATE("popneed_",L$1," = ",L77),"")</f>
        <v>popneed_luxury_drinks = 203</v>
      </c>
      <c r="AG77" t="str">
        <f>IF(M77&gt;0,CONCATENATE("popneed_",M$1," = ",M77),"")</f>
        <v>popneed_services = 8297</v>
      </c>
      <c r="AH77" t="str">
        <f t="shared" si="7"/>
        <v>popneed_leisure = 521</v>
      </c>
      <c r="AI77" t="str">
        <f t="shared" si="5"/>
        <v>popneed_free_movement = 123</v>
      </c>
      <c r="AJ77" t="str">
        <f t="shared" si="5"/>
        <v>popneed_communication = 3268</v>
      </c>
      <c r="AK77" t="str">
        <f t="shared" si="5"/>
        <v>popneed_intoxicants = 1420</v>
      </c>
      <c r="AL77" t="str">
        <f t="shared" si="5"/>
        <v>popneed_art = 462518</v>
      </c>
      <c r="AM77" t="s">
        <v>9</v>
      </c>
      <c r="AN77" t="s">
        <v>9</v>
      </c>
    </row>
    <row r="78" spans="3:40" x14ac:dyDescent="0.35">
      <c r="C78">
        <v>77</v>
      </c>
      <c r="D78">
        <v>7</v>
      </c>
      <c r="E78">
        <v>21</v>
      </c>
      <c r="F78">
        <v>1691</v>
      </c>
      <c r="G78">
        <v>67</v>
      </c>
      <c r="H78">
        <v>857</v>
      </c>
      <c r="I78">
        <v>36</v>
      </c>
      <c r="J78">
        <v>106</v>
      </c>
      <c r="K78">
        <v>9045</v>
      </c>
      <c r="L78">
        <v>203</v>
      </c>
      <c r="M78">
        <v>8297</v>
      </c>
      <c r="N78">
        <v>521</v>
      </c>
      <c r="O78">
        <v>123</v>
      </c>
      <c r="P78">
        <v>3268</v>
      </c>
      <c r="Q78">
        <v>1420</v>
      </c>
      <c r="R78">
        <v>530320</v>
      </c>
      <c r="T78" s="2" t="s">
        <v>86</v>
      </c>
      <c r="U78" s="2" t="s">
        <v>109</v>
      </c>
      <c r="V78" s="4">
        <f t="shared" si="6"/>
        <v>1609.0509999999999</v>
      </c>
      <c r="W78" s="2" t="s">
        <v>8</v>
      </c>
      <c r="X78" t="str">
        <f>IF(D78&gt;0,CONCATENATE("popneed_",D$1," = ",D78),"")</f>
        <v>popneed_heating = 7</v>
      </c>
      <c r="Y78" t="str">
        <f>IF(E78&gt;0,CONCATENATE("popneed_",E$1," = ",E78),"")</f>
        <v>popneed_basic_food = 21</v>
      </c>
      <c r="Z78" t="str">
        <f>IF(F78&gt;0,CONCATENATE("popneed_",F$1," = ",F78),"")</f>
        <v>popneed_luxury_food = 1691</v>
      </c>
      <c r="AA78" t="str">
        <f>IF(G78&gt;0,CONCATENATE("popneed_",G$1," = ",G78),"")</f>
        <v>popneed_simple_clothing = 67</v>
      </c>
      <c r="AB78" t="str">
        <f>IF(H78&gt;0,CONCATENATE("popneed_",H$1," = ",H78),"")</f>
        <v>popneed_standard_clothing = 857</v>
      </c>
      <c r="AC78" t="str">
        <f>IF(I78&gt;0,CONCATENATE("popneed_",I$1," = ",I78),"")</f>
        <v>popneed_crude_items = 36</v>
      </c>
      <c r="AD78" t="str">
        <f>IF(J78&gt;0,CONCATENATE("popneed_",J$1," = ",J78),"")</f>
        <v>popneed_household_items = 106</v>
      </c>
      <c r="AE78" t="str">
        <f>IF(K78&gt;0,CONCATENATE("popneed_",K$1," = ",K78),"")</f>
        <v>popneed_luxury_items = 9045</v>
      </c>
      <c r="AF78" t="str">
        <f>IF(L78&gt;0,CONCATENATE("popneed_",L$1," = ",L78),"")</f>
        <v>popneed_luxury_drinks = 203</v>
      </c>
      <c r="AG78" t="str">
        <f>IF(M78&gt;0,CONCATENATE("popneed_",M$1," = ",M78),"")</f>
        <v>popneed_services = 8297</v>
      </c>
      <c r="AH78" t="str">
        <f t="shared" si="7"/>
        <v>popneed_leisure = 521</v>
      </c>
      <c r="AI78" t="str">
        <f t="shared" si="5"/>
        <v>popneed_free_movement = 123</v>
      </c>
      <c r="AJ78" t="str">
        <f t="shared" si="5"/>
        <v>popneed_communication = 3268</v>
      </c>
      <c r="AK78" t="str">
        <f t="shared" si="5"/>
        <v>popneed_intoxicants = 1420</v>
      </c>
      <c r="AL78" t="str">
        <f t="shared" si="5"/>
        <v>popneed_art = 530320</v>
      </c>
      <c r="AM78" t="s">
        <v>9</v>
      </c>
      <c r="AN78" t="s">
        <v>9</v>
      </c>
    </row>
    <row r="79" spans="3:40" x14ac:dyDescent="0.35">
      <c r="C79">
        <v>78</v>
      </c>
      <c r="D79">
        <v>7</v>
      </c>
      <c r="E79">
        <v>21</v>
      </c>
      <c r="F79">
        <v>1691</v>
      </c>
      <c r="G79">
        <v>67</v>
      </c>
      <c r="H79">
        <v>857</v>
      </c>
      <c r="I79">
        <v>36</v>
      </c>
      <c r="J79">
        <v>106</v>
      </c>
      <c r="K79">
        <v>9045</v>
      </c>
      <c r="L79">
        <v>203</v>
      </c>
      <c r="M79">
        <v>8297</v>
      </c>
      <c r="N79">
        <v>521</v>
      </c>
      <c r="O79">
        <v>123</v>
      </c>
      <c r="P79">
        <v>3268</v>
      </c>
      <c r="Q79">
        <v>1420</v>
      </c>
      <c r="R79">
        <v>607535</v>
      </c>
      <c r="T79" s="2" t="s">
        <v>87</v>
      </c>
      <c r="U79" s="2" t="s">
        <v>109</v>
      </c>
      <c r="V79" s="4">
        <f t="shared" si="6"/>
        <v>1840.6969999999999</v>
      </c>
      <c r="W79" s="2" t="s">
        <v>8</v>
      </c>
      <c r="X79" t="str">
        <f>IF(D79&gt;0,CONCATENATE("popneed_",D$1," = ",D79),"")</f>
        <v>popneed_heating = 7</v>
      </c>
      <c r="Y79" t="str">
        <f>IF(E79&gt;0,CONCATENATE("popneed_",E$1," = ",E79),"")</f>
        <v>popneed_basic_food = 21</v>
      </c>
      <c r="Z79" t="str">
        <f>IF(F79&gt;0,CONCATENATE("popneed_",F$1," = ",F79),"")</f>
        <v>popneed_luxury_food = 1691</v>
      </c>
      <c r="AA79" t="str">
        <f>IF(G79&gt;0,CONCATENATE("popneed_",G$1," = ",G79),"")</f>
        <v>popneed_simple_clothing = 67</v>
      </c>
      <c r="AB79" t="str">
        <f>IF(H79&gt;0,CONCATENATE("popneed_",H$1," = ",H79),"")</f>
        <v>popneed_standard_clothing = 857</v>
      </c>
      <c r="AC79" t="str">
        <f>IF(I79&gt;0,CONCATENATE("popneed_",I$1," = ",I79),"")</f>
        <v>popneed_crude_items = 36</v>
      </c>
      <c r="AD79" t="str">
        <f>IF(J79&gt;0,CONCATENATE("popneed_",J$1," = ",J79),"")</f>
        <v>popneed_household_items = 106</v>
      </c>
      <c r="AE79" t="str">
        <f>IF(K79&gt;0,CONCATENATE("popneed_",K$1," = ",K79),"")</f>
        <v>popneed_luxury_items = 9045</v>
      </c>
      <c r="AF79" t="str">
        <f>IF(L79&gt;0,CONCATENATE("popneed_",L$1," = ",L79),"")</f>
        <v>popneed_luxury_drinks = 203</v>
      </c>
      <c r="AG79" t="str">
        <f>IF(M79&gt;0,CONCATENATE("popneed_",M$1," = ",M79),"")</f>
        <v>popneed_services = 8297</v>
      </c>
      <c r="AH79" t="str">
        <f t="shared" si="7"/>
        <v>popneed_leisure = 521</v>
      </c>
      <c r="AI79" t="str">
        <f t="shared" si="5"/>
        <v>popneed_free_movement = 123</v>
      </c>
      <c r="AJ79" t="str">
        <f t="shared" si="5"/>
        <v>popneed_communication = 3268</v>
      </c>
      <c r="AK79" t="str">
        <f t="shared" si="5"/>
        <v>popneed_intoxicants = 1420</v>
      </c>
      <c r="AL79" t="str">
        <f t="shared" si="5"/>
        <v>popneed_art = 607535</v>
      </c>
      <c r="AM79" t="s">
        <v>9</v>
      </c>
      <c r="AN79" t="s">
        <v>9</v>
      </c>
    </row>
    <row r="80" spans="3:40" x14ac:dyDescent="0.35">
      <c r="C80">
        <v>79</v>
      </c>
      <c r="D80">
        <v>7</v>
      </c>
      <c r="E80">
        <v>21</v>
      </c>
      <c r="F80">
        <v>1691</v>
      </c>
      <c r="G80">
        <v>67</v>
      </c>
      <c r="H80">
        <v>857</v>
      </c>
      <c r="I80">
        <v>36</v>
      </c>
      <c r="J80">
        <v>106</v>
      </c>
      <c r="K80">
        <v>9045</v>
      </c>
      <c r="L80">
        <v>203</v>
      </c>
      <c r="M80">
        <v>8297</v>
      </c>
      <c r="N80">
        <v>521</v>
      </c>
      <c r="O80">
        <v>123</v>
      </c>
      <c r="P80">
        <v>3268</v>
      </c>
      <c r="Q80">
        <v>1420</v>
      </c>
      <c r="R80">
        <v>695470</v>
      </c>
      <c r="T80" s="2" t="s">
        <v>88</v>
      </c>
      <c r="U80" s="2" t="s">
        <v>109</v>
      </c>
      <c r="V80" s="4">
        <f t="shared" si="6"/>
        <v>2104.5030000000002</v>
      </c>
      <c r="W80" s="2" t="s">
        <v>8</v>
      </c>
      <c r="X80" t="str">
        <f>IF(D80&gt;0,CONCATENATE("popneed_",D$1," = ",D80),"")</f>
        <v>popneed_heating = 7</v>
      </c>
      <c r="Y80" t="str">
        <f>IF(E80&gt;0,CONCATENATE("popneed_",E$1," = ",E80),"")</f>
        <v>popneed_basic_food = 21</v>
      </c>
      <c r="Z80" t="str">
        <f>IF(F80&gt;0,CONCATENATE("popneed_",F$1," = ",F80),"")</f>
        <v>popneed_luxury_food = 1691</v>
      </c>
      <c r="AA80" t="str">
        <f>IF(G80&gt;0,CONCATENATE("popneed_",G$1," = ",G80),"")</f>
        <v>popneed_simple_clothing = 67</v>
      </c>
      <c r="AB80" t="str">
        <f>IF(H80&gt;0,CONCATENATE("popneed_",H$1," = ",H80),"")</f>
        <v>popneed_standard_clothing = 857</v>
      </c>
      <c r="AC80" t="str">
        <f>IF(I80&gt;0,CONCATENATE("popneed_",I$1," = ",I80),"")</f>
        <v>popneed_crude_items = 36</v>
      </c>
      <c r="AD80" t="str">
        <f>IF(J80&gt;0,CONCATENATE("popneed_",J$1," = ",J80),"")</f>
        <v>popneed_household_items = 106</v>
      </c>
      <c r="AE80" t="str">
        <f>IF(K80&gt;0,CONCATENATE("popneed_",K$1," = ",K80),"")</f>
        <v>popneed_luxury_items = 9045</v>
      </c>
      <c r="AF80" t="str">
        <f>IF(L80&gt;0,CONCATENATE("popneed_",L$1," = ",L80),"")</f>
        <v>popneed_luxury_drinks = 203</v>
      </c>
      <c r="AG80" t="str">
        <f>IF(M80&gt;0,CONCATENATE("popneed_",M$1," = ",M80),"")</f>
        <v>popneed_services = 8297</v>
      </c>
      <c r="AH80" t="str">
        <f t="shared" si="7"/>
        <v>popneed_leisure = 521</v>
      </c>
      <c r="AI80" t="str">
        <f t="shared" si="5"/>
        <v>popneed_free_movement = 123</v>
      </c>
      <c r="AJ80" t="str">
        <f t="shared" si="5"/>
        <v>popneed_communication = 3268</v>
      </c>
      <c r="AK80" t="str">
        <f t="shared" si="5"/>
        <v>popneed_intoxicants = 1420</v>
      </c>
      <c r="AL80" t="str">
        <f t="shared" si="5"/>
        <v>popneed_art = 695470</v>
      </c>
      <c r="AM80" t="s">
        <v>9</v>
      </c>
      <c r="AN80" t="s">
        <v>9</v>
      </c>
    </row>
    <row r="81" spans="3:40" x14ac:dyDescent="0.35">
      <c r="C81">
        <v>80</v>
      </c>
      <c r="D81">
        <v>7</v>
      </c>
      <c r="E81">
        <v>21</v>
      </c>
      <c r="F81">
        <v>1691</v>
      </c>
      <c r="G81">
        <v>67</v>
      </c>
      <c r="H81">
        <v>857</v>
      </c>
      <c r="I81">
        <v>36</v>
      </c>
      <c r="J81">
        <v>106</v>
      </c>
      <c r="K81">
        <v>9045</v>
      </c>
      <c r="L81">
        <v>203</v>
      </c>
      <c r="M81">
        <v>8297</v>
      </c>
      <c r="N81">
        <v>521</v>
      </c>
      <c r="O81">
        <v>123</v>
      </c>
      <c r="P81">
        <v>3268</v>
      </c>
      <c r="Q81">
        <v>1420</v>
      </c>
      <c r="R81">
        <v>795613</v>
      </c>
      <c r="T81" s="2" t="s">
        <v>89</v>
      </c>
      <c r="U81" s="2" t="s">
        <v>109</v>
      </c>
      <c r="V81" s="4">
        <f t="shared" si="6"/>
        <v>2404.933</v>
      </c>
      <c r="W81" s="2" t="s">
        <v>8</v>
      </c>
      <c r="X81" t="str">
        <f>IF(D81&gt;0,CONCATENATE("popneed_",D$1," = ",D81),"")</f>
        <v>popneed_heating = 7</v>
      </c>
      <c r="Y81" t="str">
        <f>IF(E81&gt;0,CONCATENATE("popneed_",E$1," = ",E81),"")</f>
        <v>popneed_basic_food = 21</v>
      </c>
      <c r="Z81" t="str">
        <f>IF(F81&gt;0,CONCATENATE("popneed_",F$1," = ",F81),"")</f>
        <v>popneed_luxury_food = 1691</v>
      </c>
      <c r="AA81" t="str">
        <f>IF(G81&gt;0,CONCATENATE("popneed_",G$1," = ",G81),"")</f>
        <v>popneed_simple_clothing = 67</v>
      </c>
      <c r="AB81" t="str">
        <f>IF(H81&gt;0,CONCATENATE("popneed_",H$1," = ",H81),"")</f>
        <v>popneed_standard_clothing = 857</v>
      </c>
      <c r="AC81" t="str">
        <f>IF(I81&gt;0,CONCATENATE("popneed_",I$1," = ",I81),"")</f>
        <v>popneed_crude_items = 36</v>
      </c>
      <c r="AD81" t="str">
        <f>IF(J81&gt;0,CONCATENATE("popneed_",J$1," = ",J81),"")</f>
        <v>popneed_household_items = 106</v>
      </c>
      <c r="AE81" t="str">
        <f>IF(K81&gt;0,CONCATENATE("popneed_",K$1," = ",K81),"")</f>
        <v>popneed_luxury_items = 9045</v>
      </c>
      <c r="AF81" t="str">
        <f>IF(L81&gt;0,CONCATENATE("popneed_",L$1," = ",L81),"")</f>
        <v>popneed_luxury_drinks = 203</v>
      </c>
      <c r="AG81" t="str">
        <f>IF(M81&gt;0,CONCATENATE("popneed_",M$1," = ",M81),"")</f>
        <v>popneed_services = 8297</v>
      </c>
      <c r="AH81" t="str">
        <f t="shared" si="7"/>
        <v>popneed_leisure = 521</v>
      </c>
      <c r="AI81" t="str">
        <f t="shared" si="5"/>
        <v>popneed_free_movement = 123</v>
      </c>
      <c r="AJ81" t="str">
        <f t="shared" si="5"/>
        <v>popneed_communication = 3268</v>
      </c>
      <c r="AK81" t="str">
        <f t="shared" si="5"/>
        <v>popneed_intoxicants = 1420</v>
      </c>
      <c r="AL81" t="str">
        <f t="shared" si="5"/>
        <v>popneed_art = 795613</v>
      </c>
      <c r="AM81" t="s">
        <v>9</v>
      </c>
      <c r="AN81" t="s">
        <v>9</v>
      </c>
    </row>
    <row r="82" spans="3:40" x14ac:dyDescent="0.35">
      <c r="C82">
        <v>81</v>
      </c>
      <c r="D82">
        <v>7</v>
      </c>
      <c r="E82">
        <v>21</v>
      </c>
      <c r="F82">
        <v>1691</v>
      </c>
      <c r="G82">
        <v>67</v>
      </c>
      <c r="H82">
        <v>857</v>
      </c>
      <c r="I82">
        <v>36</v>
      </c>
      <c r="J82">
        <v>106</v>
      </c>
      <c r="K82">
        <v>9045</v>
      </c>
      <c r="L82">
        <v>203</v>
      </c>
      <c r="M82">
        <v>8297</v>
      </c>
      <c r="N82">
        <v>521</v>
      </c>
      <c r="O82">
        <v>123</v>
      </c>
      <c r="P82">
        <v>3268</v>
      </c>
      <c r="Q82">
        <v>1420</v>
      </c>
      <c r="R82">
        <v>909659</v>
      </c>
      <c r="T82" s="2" t="s">
        <v>90</v>
      </c>
      <c r="U82" s="2" t="s">
        <v>109</v>
      </c>
      <c r="V82" s="4">
        <f t="shared" si="6"/>
        <v>2747.0720000000001</v>
      </c>
      <c r="W82" s="2" t="s">
        <v>8</v>
      </c>
      <c r="X82" t="str">
        <f>IF(D82&gt;0,CONCATENATE("popneed_",D$1," = ",D82),"")</f>
        <v>popneed_heating = 7</v>
      </c>
      <c r="Y82" t="str">
        <f>IF(E82&gt;0,CONCATENATE("popneed_",E$1," = ",E82),"")</f>
        <v>popneed_basic_food = 21</v>
      </c>
      <c r="Z82" t="str">
        <f>IF(F82&gt;0,CONCATENATE("popneed_",F$1," = ",F82),"")</f>
        <v>popneed_luxury_food = 1691</v>
      </c>
      <c r="AA82" t="str">
        <f>IF(G82&gt;0,CONCATENATE("popneed_",G$1," = ",G82),"")</f>
        <v>popneed_simple_clothing = 67</v>
      </c>
      <c r="AB82" t="str">
        <f>IF(H82&gt;0,CONCATENATE("popneed_",H$1," = ",H82),"")</f>
        <v>popneed_standard_clothing = 857</v>
      </c>
      <c r="AC82" t="str">
        <f>IF(I82&gt;0,CONCATENATE("popneed_",I$1," = ",I82),"")</f>
        <v>popneed_crude_items = 36</v>
      </c>
      <c r="AD82" t="str">
        <f>IF(J82&gt;0,CONCATENATE("popneed_",J$1," = ",J82),"")</f>
        <v>popneed_household_items = 106</v>
      </c>
      <c r="AE82" t="str">
        <f>IF(K82&gt;0,CONCATENATE("popneed_",K$1," = ",K82),"")</f>
        <v>popneed_luxury_items = 9045</v>
      </c>
      <c r="AF82" t="str">
        <f>IF(L82&gt;0,CONCATENATE("popneed_",L$1," = ",L82),"")</f>
        <v>popneed_luxury_drinks = 203</v>
      </c>
      <c r="AG82" t="str">
        <f>IF(M82&gt;0,CONCATENATE("popneed_",M$1," = ",M82),"")</f>
        <v>popneed_services = 8297</v>
      </c>
      <c r="AH82" t="str">
        <f t="shared" si="7"/>
        <v>popneed_leisure = 521</v>
      </c>
      <c r="AI82" t="str">
        <f t="shared" si="5"/>
        <v>popneed_free_movement = 123</v>
      </c>
      <c r="AJ82" t="str">
        <f t="shared" si="5"/>
        <v>popneed_communication = 3268</v>
      </c>
      <c r="AK82" t="str">
        <f t="shared" si="5"/>
        <v>popneed_intoxicants = 1420</v>
      </c>
      <c r="AL82" t="str">
        <f t="shared" si="5"/>
        <v>popneed_art = 909659</v>
      </c>
      <c r="AM82" t="s">
        <v>9</v>
      </c>
      <c r="AN82" t="s">
        <v>9</v>
      </c>
    </row>
    <row r="83" spans="3:40" x14ac:dyDescent="0.35">
      <c r="C83">
        <v>82</v>
      </c>
      <c r="D83">
        <v>7</v>
      </c>
      <c r="E83">
        <v>21</v>
      </c>
      <c r="F83">
        <v>1691</v>
      </c>
      <c r="G83">
        <v>67</v>
      </c>
      <c r="H83">
        <v>857</v>
      </c>
      <c r="I83">
        <v>36</v>
      </c>
      <c r="J83">
        <v>106</v>
      </c>
      <c r="K83">
        <v>9045</v>
      </c>
      <c r="L83">
        <v>203</v>
      </c>
      <c r="M83">
        <v>8297</v>
      </c>
      <c r="N83">
        <v>521</v>
      </c>
      <c r="O83">
        <v>123</v>
      </c>
      <c r="P83">
        <v>3268</v>
      </c>
      <c r="Q83">
        <v>1420</v>
      </c>
      <c r="R83">
        <v>1039538</v>
      </c>
      <c r="T83" s="2" t="s">
        <v>91</v>
      </c>
      <c r="U83" s="2" t="s">
        <v>109</v>
      </c>
      <c r="V83" s="4">
        <f t="shared" si="6"/>
        <v>3136.71</v>
      </c>
      <c r="W83" s="2" t="s">
        <v>8</v>
      </c>
      <c r="X83" t="str">
        <f>IF(D83&gt;0,CONCATENATE("popneed_",D$1," = ",D83),"")</f>
        <v>popneed_heating = 7</v>
      </c>
      <c r="Y83" t="str">
        <f>IF(E83&gt;0,CONCATENATE("popneed_",E$1," = ",E83),"")</f>
        <v>popneed_basic_food = 21</v>
      </c>
      <c r="Z83" t="str">
        <f>IF(F83&gt;0,CONCATENATE("popneed_",F$1," = ",F83),"")</f>
        <v>popneed_luxury_food = 1691</v>
      </c>
      <c r="AA83" t="str">
        <f>IF(G83&gt;0,CONCATENATE("popneed_",G$1," = ",G83),"")</f>
        <v>popneed_simple_clothing = 67</v>
      </c>
      <c r="AB83" t="str">
        <f>IF(H83&gt;0,CONCATENATE("popneed_",H$1," = ",H83),"")</f>
        <v>popneed_standard_clothing = 857</v>
      </c>
      <c r="AC83" t="str">
        <f>IF(I83&gt;0,CONCATENATE("popneed_",I$1," = ",I83),"")</f>
        <v>popneed_crude_items = 36</v>
      </c>
      <c r="AD83" t="str">
        <f>IF(J83&gt;0,CONCATENATE("popneed_",J$1," = ",J83),"")</f>
        <v>popneed_household_items = 106</v>
      </c>
      <c r="AE83" t="str">
        <f>IF(K83&gt;0,CONCATENATE("popneed_",K$1," = ",K83),"")</f>
        <v>popneed_luxury_items = 9045</v>
      </c>
      <c r="AF83" t="str">
        <f>IF(L83&gt;0,CONCATENATE("popneed_",L$1," = ",L83),"")</f>
        <v>popneed_luxury_drinks = 203</v>
      </c>
      <c r="AG83" t="str">
        <f>IF(M83&gt;0,CONCATENATE("popneed_",M$1," = ",M83),"")</f>
        <v>popneed_services = 8297</v>
      </c>
      <c r="AH83" t="str">
        <f t="shared" si="7"/>
        <v>popneed_leisure = 521</v>
      </c>
      <c r="AI83" t="str">
        <f t="shared" si="5"/>
        <v>popneed_free_movement = 123</v>
      </c>
      <c r="AJ83" t="str">
        <f t="shared" si="5"/>
        <v>popneed_communication = 3268</v>
      </c>
      <c r="AK83" t="str">
        <f t="shared" si="5"/>
        <v>popneed_intoxicants = 1420</v>
      </c>
      <c r="AL83" t="str">
        <f t="shared" si="5"/>
        <v>popneed_art = 1039538</v>
      </c>
      <c r="AM83" t="s">
        <v>9</v>
      </c>
      <c r="AN83" t="s">
        <v>9</v>
      </c>
    </row>
    <row r="84" spans="3:40" x14ac:dyDescent="0.35">
      <c r="C84">
        <v>83</v>
      </c>
      <c r="D84">
        <v>7</v>
      </c>
      <c r="E84">
        <v>21</v>
      </c>
      <c r="F84">
        <v>1691</v>
      </c>
      <c r="G84">
        <v>67</v>
      </c>
      <c r="H84">
        <v>857</v>
      </c>
      <c r="I84">
        <v>36</v>
      </c>
      <c r="J84">
        <v>106</v>
      </c>
      <c r="K84">
        <v>9045</v>
      </c>
      <c r="L84">
        <v>203</v>
      </c>
      <c r="M84">
        <v>8297</v>
      </c>
      <c r="N84">
        <v>521</v>
      </c>
      <c r="O84">
        <v>123</v>
      </c>
      <c r="P84">
        <v>3268</v>
      </c>
      <c r="Q84">
        <v>1420</v>
      </c>
      <c r="R84">
        <v>1187447</v>
      </c>
      <c r="T84" s="2" t="s">
        <v>92</v>
      </c>
      <c r="U84" s="2" t="s">
        <v>109</v>
      </c>
      <c r="V84" s="4">
        <f t="shared" si="6"/>
        <v>3580.4380000000001</v>
      </c>
      <c r="W84" s="2" t="s">
        <v>8</v>
      </c>
      <c r="X84" t="str">
        <f>IF(D84&gt;0,CONCATENATE("popneed_",D$1," = ",D84),"")</f>
        <v>popneed_heating = 7</v>
      </c>
      <c r="Y84" t="str">
        <f>IF(E84&gt;0,CONCATENATE("popneed_",E$1," = ",E84),"")</f>
        <v>popneed_basic_food = 21</v>
      </c>
      <c r="Z84" t="str">
        <f>IF(F84&gt;0,CONCATENATE("popneed_",F$1," = ",F84),"")</f>
        <v>popneed_luxury_food = 1691</v>
      </c>
      <c r="AA84" t="str">
        <f>IF(G84&gt;0,CONCATENATE("popneed_",G$1," = ",G84),"")</f>
        <v>popneed_simple_clothing = 67</v>
      </c>
      <c r="AB84" t="str">
        <f>IF(H84&gt;0,CONCATENATE("popneed_",H$1," = ",H84),"")</f>
        <v>popneed_standard_clothing = 857</v>
      </c>
      <c r="AC84" t="str">
        <f>IF(I84&gt;0,CONCATENATE("popneed_",I$1," = ",I84),"")</f>
        <v>popneed_crude_items = 36</v>
      </c>
      <c r="AD84" t="str">
        <f>IF(J84&gt;0,CONCATENATE("popneed_",J$1," = ",J84),"")</f>
        <v>popneed_household_items = 106</v>
      </c>
      <c r="AE84" t="str">
        <f>IF(K84&gt;0,CONCATENATE("popneed_",K$1," = ",K84),"")</f>
        <v>popneed_luxury_items = 9045</v>
      </c>
      <c r="AF84" t="str">
        <f>IF(L84&gt;0,CONCATENATE("popneed_",L$1," = ",L84),"")</f>
        <v>popneed_luxury_drinks = 203</v>
      </c>
      <c r="AG84" t="str">
        <f>IF(M84&gt;0,CONCATENATE("popneed_",M$1," = ",M84),"")</f>
        <v>popneed_services = 8297</v>
      </c>
      <c r="AH84" t="str">
        <f t="shared" si="7"/>
        <v>popneed_leisure = 521</v>
      </c>
      <c r="AI84" t="str">
        <f t="shared" si="5"/>
        <v>popneed_free_movement = 123</v>
      </c>
      <c r="AJ84" t="str">
        <f t="shared" si="5"/>
        <v>popneed_communication = 3268</v>
      </c>
      <c r="AK84" t="str">
        <f t="shared" si="5"/>
        <v>popneed_intoxicants = 1420</v>
      </c>
      <c r="AL84" t="str">
        <f t="shared" si="5"/>
        <v>popneed_art = 1187447</v>
      </c>
      <c r="AM84" t="s">
        <v>9</v>
      </c>
      <c r="AN84" t="s">
        <v>9</v>
      </c>
    </row>
    <row r="85" spans="3:40" x14ac:dyDescent="0.35">
      <c r="C85">
        <v>84</v>
      </c>
      <c r="D85">
        <v>7</v>
      </c>
      <c r="E85">
        <v>21</v>
      </c>
      <c r="F85">
        <v>1691</v>
      </c>
      <c r="G85">
        <v>67</v>
      </c>
      <c r="H85">
        <v>857</v>
      </c>
      <c r="I85">
        <v>36</v>
      </c>
      <c r="J85">
        <v>106</v>
      </c>
      <c r="K85">
        <v>9045</v>
      </c>
      <c r="L85">
        <v>203</v>
      </c>
      <c r="M85">
        <v>8297</v>
      </c>
      <c r="N85">
        <v>521</v>
      </c>
      <c r="O85">
        <v>123</v>
      </c>
      <c r="P85">
        <v>3268</v>
      </c>
      <c r="Q85">
        <v>1420</v>
      </c>
      <c r="R85">
        <v>1355891</v>
      </c>
      <c r="T85" s="2" t="s">
        <v>93</v>
      </c>
      <c r="U85" s="2" t="s">
        <v>109</v>
      </c>
      <c r="V85" s="4">
        <f t="shared" si="6"/>
        <v>4085.7710000000002</v>
      </c>
      <c r="W85" s="2" t="s">
        <v>8</v>
      </c>
      <c r="X85" t="str">
        <f>IF(D85&gt;0,CONCATENATE("popneed_",D$1," = ",D85),"")</f>
        <v>popneed_heating = 7</v>
      </c>
      <c r="Y85" t="str">
        <f>IF(E85&gt;0,CONCATENATE("popneed_",E$1," = ",E85),"")</f>
        <v>popneed_basic_food = 21</v>
      </c>
      <c r="Z85" t="str">
        <f>IF(F85&gt;0,CONCATENATE("popneed_",F$1," = ",F85),"")</f>
        <v>popneed_luxury_food = 1691</v>
      </c>
      <c r="AA85" t="str">
        <f>IF(G85&gt;0,CONCATENATE("popneed_",G$1," = ",G85),"")</f>
        <v>popneed_simple_clothing = 67</v>
      </c>
      <c r="AB85" t="str">
        <f>IF(H85&gt;0,CONCATENATE("popneed_",H$1," = ",H85),"")</f>
        <v>popneed_standard_clothing = 857</v>
      </c>
      <c r="AC85" t="str">
        <f>IF(I85&gt;0,CONCATENATE("popneed_",I$1," = ",I85),"")</f>
        <v>popneed_crude_items = 36</v>
      </c>
      <c r="AD85" t="str">
        <f>IF(J85&gt;0,CONCATENATE("popneed_",J$1," = ",J85),"")</f>
        <v>popneed_household_items = 106</v>
      </c>
      <c r="AE85" t="str">
        <f>IF(K85&gt;0,CONCATENATE("popneed_",K$1," = ",K85),"")</f>
        <v>popneed_luxury_items = 9045</v>
      </c>
      <c r="AF85" t="str">
        <f>IF(L85&gt;0,CONCATENATE("popneed_",L$1," = ",L85),"")</f>
        <v>popneed_luxury_drinks = 203</v>
      </c>
      <c r="AG85" t="str">
        <f>IF(M85&gt;0,CONCATENATE("popneed_",M$1," = ",M85),"")</f>
        <v>popneed_services = 8297</v>
      </c>
      <c r="AH85" t="str">
        <f t="shared" si="7"/>
        <v>popneed_leisure = 521</v>
      </c>
      <c r="AI85" t="str">
        <f t="shared" si="5"/>
        <v>popneed_free_movement = 123</v>
      </c>
      <c r="AJ85" t="str">
        <f t="shared" si="5"/>
        <v>popneed_communication = 3268</v>
      </c>
      <c r="AK85" t="str">
        <f t="shared" si="5"/>
        <v>popneed_intoxicants = 1420</v>
      </c>
      <c r="AL85" t="str">
        <f t="shared" si="5"/>
        <v>popneed_art = 1355891</v>
      </c>
      <c r="AM85" t="s">
        <v>9</v>
      </c>
      <c r="AN85" t="s">
        <v>9</v>
      </c>
    </row>
    <row r="86" spans="3:40" x14ac:dyDescent="0.35">
      <c r="C86">
        <v>85</v>
      </c>
      <c r="D86">
        <v>7</v>
      </c>
      <c r="E86">
        <v>21</v>
      </c>
      <c r="F86">
        <v>1691</v>
      </c>
      <c r="G86">
        <v>67</v>
      </c>
      <c r="H86">
        <v>857</v>
      </c>
      <c r="I86">
        <v>36</v>
      </c>
      <c r="J86">
        <v>106</v>
      </c>
      <c r="K86">
        <v>9045</v>
      </c>
      <c r="L86">
        <v>203</v>
      </c>
      <c r="M86">
        <v>8297</v>
      </c>
      <c r="N86">
        <v>521</v>
      </c>
      <c r="O86">
        <v>123</v>
      </c>
      <c r="P86">
        <v>3268</v>
      </c>
      <c r="Q86">
        <v>1420</v>
      </c>
      <c r="R86">
        <v>1547719</v>
      </c>
      <c r="T86" s="2" t="s">
        <v>94</v>
      </c>
      <c r="U86" s="2" t="s">
        <v>109</v>
      </c>
      <c r="V86" s="4">
        <f t="shared" si="6"/>
        <v>4661.2560000000003</v>
      </c>
      <c r="W86" s="2" t="s">
        <v>8</v>
      </c>
      <c r="X86" t="str">
        <f>IF(D86&gt;0,CONCATENATE("popneed_",D$1," = ",D86),"")</f>
        <v>popneed_heating = 7</v>
      </c>
      <c r="Y86" t="str">
        <f>IF(E86&gt;0,CONCATENATE("popneed_",E$1," = ",E86),"")</f>
        <v>popneed_basic_food = 21</v>
      </c>
      <c r="Z86" t="str">
        <f>IF(F86&gt;0,CONCATENATE("popneed_",F$1," = ",F86),"")</f>
        <v>popneed_luxury_food = 1691</v>
      </c>
      <c r="AA86" t="str">
        <f>IF(G86&gt;0,CONCATENATE("popneed_",G$1," = ",G86),"")</f>
        <v>popneed_simple_clothing = 67</v>
      </c>
      <c r="AB86" t="str">
        <f>IF(H86&gt;0,CONCATENATE("popneed_",H$1," = ",H86),"")</f>
        <v>popneed_standard_clothing = 857</v>
      </c>
      <c r="AC86" t="str">
        <f>IF(I86&gt;0,CONCATENATE("popneed_",I$1," = ",I86),"")</f>
        <v>popneed_crude_items = 36</v>
      </c>
      <c r="AD86" t="str">
        <f>IF(J86&gt;0,CONCATENATE("popneed_",J$1," = ",J86),"")</f>
        <v>popneed_household_items = 106</v>
      </c>
      <c r="AE86" t="str">
        <f>IF(K86&gt;0,CONCATENATE("popneed_",K$1," = ",K86),"")</f>
        <v>popneed_luxury_items = 9045</v>
      </c>
      <c r="AF86" t="str">
        <f>IF(L86&gt;0,CONCATENATE("popneed_",L$1," = ",L86),"")</f>
        <v>popneed_luxury_drinks = 203</v>
      </c>
      <c r="AG86" t="str">
        <f>IF(M86&gt;0,CONCATENATE("popneed_",M$1," = ",M86),"")</f>
        <v>popneed_services = 8297</v>
      </c>
      <c r="AH86" t="str">
        <f t="shared" si="7"/>
        <v>popneed_leisure = 521</v>
      </c>
      <c r="AI86" t="str">
        <f t="shared" si="5"/>
        <v>popneed_free_movement = 123</v>
      </c>
      <c r="AJ86" t="str">
        <f t="shared" si="5"/>
        <v>popneed_communication = 3268</v>
      </c>
      <c r="AK86" t="str">
        <f t="shared" si="5"/>
        <v>popneed_intoxicants = 1420</v>
      </c>
      <c r="AL86" t="str">
        <f t="shared" si="5"/>
        <v>popneed_art = 1547719</v>
      </c>
      <c r="AM86" t="s">
        <v>9</v>
      </c>
      <c r="AN86" t="s">
        <v>9</v>
      </c>
    </row>
    <row r="87" spans="3:40" x14ac:dyDescent="0.35">
      <c r="C87">
        <v>86</v>
      </c>
      <c r="D87">
        <v>7</v>
      </c>
      <c r="E87">
        <v>21</v>
      </c>
      <c r="F87">
        <v>1691</v>
      </c>
      <c r="G87">
        <v>67</v>
      </c>
      <c r="H87">
        <v>857</v>
      </c>
      <c r="I87">
        <v>36</v>
      </c>
      <c r="J87">
        <v>106</v>
      </c>
      <c r="K87">
        <v>9045</v>
      </c>
      <c r="L87">
        <v>203</v>
      </c>
      <c r="M87">
        <v>8297</v>
      </c>
      <c r="N87">
        <v>521</v>
      </c>
      <c r="O87">
        <v>123</v>
      </c>
      <c r="P87">
        <v>3268</v>
      </c>
      <c r="Q87">
        <v>1420</v>
      </c>
      <c r="R87">
        <v>1766179</v>
      </c>
      <c r="T87" s="2" t="s">
        <v>95</v>
      </c>
      <c r="U87" s="2" t="s">
        <v>109</v>
      </c>
      <c r="V87" s="4">
        <f t="shared" si="6"/>
        <v>5316.6370000000006</v>
      </c>
      <c r="W87" s="2" t="s">
        <v>8</v>
      </c>
      <c r="X87" t="str">
        <f>IF(D87&gt;0,CONCATENATE("popneed_",D$1," = ",D87),"")</f>
        <v>popneed_heating = 7</v>
      </c>
      <c r="Y87" t="str">
        <f>IF(E87&gt;0,CONCATENATE("popneed_",E$1," = ",E87),"")</f>
        <v>popneed_basic_food = 21</v>
      </c>
      <c r="Z87" t="str">
        <f>IF(F87&gt;0,CONCATENATE("popneed_",F$1," = ",F87),"")</f>
        <v>popneed_luxury_food = 1691</v>
      </c>
      <c r="AA87" t="str">
        <f>IF(G87&gt;0,CONCATENATE("popneed_",G$1," = ",G87),"")</f>
        <v>popneed_simple_clothing = 67</v>
      </c>
      <c r="AB87" t="str">
        <f>IF(H87&gt;0,CONCATENATE("popneed_",H$1," = ",H87),"")</f>
        <v>popneed_standard_clothing = 857</v>
      </c>
      <c r="AC87" t="str">
        <f>IF(I87&gt;0,CONCATENATE("popneed_",I$1," = ",I87),"")</f>
        <v>popneed_crude_items = 36</v>
      </c>
      <c r="AD87" t="str">
        <f>IF(J87&gt;0,CONCATENATE("popneed_",J$1," = ",J87),"")</f>
        <v>popneed_household_items = 106</v>
      </c>
      <c r="AE87" t="str">
        <f>IF(K87&gt;0,CONCATENATE("popneed_",K$1," = ",K87),"")</f>
        <v>popneed_luxury_items = 9045</v>
      </c>
      <c r="AF87" t="str">
        <f>IF(L87&gt;0,CONCATENATE("popneed_",L$1," = ",L87),"")</f>
        <v>popneed_luxury_drinks = 203</v>
      </c>
      <c r="AG87" t="str">
        <f>IF(M87&gt;0,CONCATENATE("popneed_",M$1," = ",M87),"")</f>
        <v>popneed_services = 8297</v>
      </c>
      <c r="AH87" t="str">
        <f t="shared" si="7"/>
        <v>popneed_leisure = 521</v>
      </c>
      <c r="AI87" t="str">
        <f t="shared" ref="AI87:AL100" si="8">IF(O87&gt;0,CONCATENATE("popneed_",O$1," = ",O87),"")</f>
        <v>popneed_free_movement = 123</v>
      </c>
      <c r="AJ87" t="str">
        <f t="shared" si="8"/>
        <v>popneed_communication = 3268</v>
      </c>
      <c r="AK87" t="str">
        <f t="shared" si="8"/>
        <v>popneed_intoxicants = 1420</v>
      </c>
      <c r="AL87" t="str">
        <f t="shared" si="8"/>
        <v>popneed_art = 1766179</v>
      </c>
      <c r="AM87" t="s">
        <v>9</v>
      </c>
      <c r="AN87" t="s">
        <v>9</v>
      </c>
    </row>
    <row r="88" spans="3:40" x14ac:dyDescent="0.35">
      <c r="C88">
        <v>87</v>
      </c>
      <c r="D88">
        <v>7</v>
      </c>
      <c r="E88">
        <v>21</v>
      </c>
      <c r="F88">
        <v>1691</v>
      </c>
      <c r="G88">
        <v>67</v>
      </c>
      <c r="H88">
        <v>857</v>
      </c>
      <c r="I88">
        <v>36</v>
      </c>
      <c r="J88">
        <v>106</v>
      </c>
      <c r="K88">
        <v>9045</v>
      </c>
      <c r="L88">
        <v>203</v>
      </c>
      <c r="M88">
        <v>8297</v>
      </c>
      <c r="N88">
        <v>521</v>
      </c>
      <c r="O88">
        <v>123</v>
      </c>
      <c r="P88">
        <v>3268</v>
      </c>
      <c r="Q88">
        <v>1420</v>
      </c>
      <c r="R88">
        <v>2014967</v>
      </c>
      <c r="T88" s="2" t="s">
        <v>96</v>
      </c>
      <c r="U88" s="2" t="s">
        <v>109</v>
      </c>
      <c r="V88" s="4">
        <f t="shared" si="6"/>
        <v>6063.0020000000004</v>
      </c>
      <c r="W88" s="2" t="s">
        <v>8</v>
      </c>
      <c r="X88" t="str">
        <f>IF(D88&gt;0,CONCATENATE("popneed_",D$1," = ",D88),"")</f>
        <v>popneed_heating = 7</v>
      </c>
      <c r="Y88" t="str">
        <f>IF(E88&gt;0,CONCATENATE("popneed_",E$1," = ",E88),"")</f>
        <v>popneed_basic_food = 21</v>
      </c>
      <c r="Z88" t="str">
        <f>IF(F88&gt;0,CONCATENATE("popneed_",F$1," = ",F88),"")</f>
        <v>popneed_luxury_food = 1691</v>
      </c>
      <c r="AA88" t="str">
        <f>IF(G88&gt;0,CONCATENATE("popneed_",G$1," = ",G88),"")</f>
        <v>popneed_simple_clothing = 67</v>
      </c>
      <c r="AB88" t="str">
        <f>IF(H88&gt;0,CONCATENATE("popneed_",H$1," = ",H88),"")</f>
        <v>popneed_standard_clothing = 857</v>
      </c>
      <c r="AC88" t="str">
        <f>IF(I88&gt;0,CONCATENATE("popneed_",I$1," = ",I88),"")</f>
        <v>popneed_crude_items = 36</v>
      </c>
      <c r="AD88" t="str">
        <f>IF(J88&gt;0,CONCATENATE("popneed_",J$1," = ",J88),"")</f>
        <v>popneed_household_items = 106</v>
      </c>
      <c r="AE88" t="str">
        <f>IF(K88&gt;0,CONCATENATE("popneed_",K$1," = ",K88),"")</f>
        <v>popneed_luxury_items = 9045</v>
      </c>
      <c r="AF88" t="str">
        <f>IF(L88&gt;0,CONCATENATE("popneed_",L$1," = ",L88),"")</f>
        <v>popneed_luxury_drinks = 203</v>
      </c>
      <c r="AG88" t="str">
        <f>IF(M88&gt;0,CONCATENATE("popneed_",M$1," = ",M88),"")</f>
        <v>popneed_services = 8297</v>
      </c>
      <c r="AH88" t="str">
        <f t="shared" si="7"/>
        <v>popneed_leisure = 521</v>
      </c>
      <c r="AI88" t="str">
        <f t="shared" si="8"/>
        <v>popneed_free_movement = 123</v>
      </c>
      <c r="AJ88" t="str">
        <f t="shared" si="8"/>
        <v>popneed_communication = 3268</v>
      </c>
      <c r="AK88" t="str">
        <f t="shared" si="8"/>
        <v>popneed_intoxicants = 1420</v>
      </c>
      <c r="AL88" t="str">
        <f t="shared" si="8"/>
        <v>popneed_art = 2014967</v>
      </c>
      <c r="AM88" t="s">
        <v>9</v>
      </c>
      <c r="AN88" t="s">
        <v>9</v>
      </c>
    </row>
    <row r="89" spans="3:40" x14ac:dyDescent="0.35">
      <c r="C89">
        <v>88</v>
      </c>
      <c r="D89">
        <v>7</v>
      </c>
      <c r="E89">
        <v>21</v>
      </c>
      <c r="F89">
        <v>1691</v>
      </c>
      <c r="G89">
        <v>67</v>
      </c>
      <c r="H89">
        <v>857</v>
      </c>
      <c r="I89">
        <v>36</v>
      </c>
      <c r="J89">
        <v>106</v>
      </c>
      <c r="K89">
        <v>9045</v>
      </c>
      <c r="L89">
        <v>203</v>
      </c>
      <c r="M89">
        <v>8297</v>
      </c>
      <c r="N89">
        <v>521</v>
      </c>
      <c r="O89">
        <v>123</v>
      </c>
      <c r="P89">
        <v>3268</v>
      </c>
      <c r="Q89">
        <v>1420</v>
      </c>
      <c r="R89">
        <v>2298294</v>
      </c>
      <c r="T89" s="2" t="s">
        <v>97</v>
      </c>
      <c r="U89" s="2" t="s">
        <v>109</v>
      </c>
      <c r="V89" s="4">
        <f t="shared" si="6"/>
        <v>6912.9840000000004</v>
      </c>
      <c r="W89" s="2" t="s">
        <v>8</v>
      </c>
      <c r="X89" t="str">
        <f>IF(D89&gt;0,CONCATENATE("popneed_",D$1," = ",D89),"")</f>
        <v>popneed_heating = 7</v>
      </c>
      <c r="Y89" t="str">
        <f>IF(E89&gt;0,CONCATENATE("popneed_",E$1," = ",E89),"")</f>
        <v>popneed_basic_food = 21</v>
      </c>
      <c r="Z89" t="str">
        <f>IF(F89&gt;0,CONCATENATE("popneed_",F$1," = ",F89),"")</f>
        <v>popneed_luxury_food = 1691</v>
      </c>
      <c r="AA89" t="str">
        <f>IF(G89&gt;0,CONCATENATE("popneed_",G$1," = ",G89),"")</f>
        <v>popneed_simple_clothing = 67</v>
      </c>
      <c r="AB89" t="str">
        <f>IF(H89&gt;0,CONCATENATE("popneed_",H$1," = ",H89),"")</f>
        <v>popneed_standard_clothing = 857</v>
      </c>
      <c r="AC89" t="str">
        <f>IF(I89&gt;0,CONCATENATE("popneed_",I$1," = ",I89),"")</f>
        <v>popneed_crude_items = 36</v>
      </c>
      <c r="AD89" t="str">
        <f>IF(J89&gt;0,CONCATENATE("popneed_",J$1," = ",J89),"")</f>
        <v>popneed_household_items = 106</v>
      </c>
      <c r="AE89" t="str">
        <f>IF(K89&gt;0,CONCATENATE("popneed_",K$1," = ",K89),"")</f>
        <v>popneed_luxury_items = 9045</v>
      </c>
      <c r="AF89" t="str">
        <f>IF(L89&gt;0,CONCATENATE("popneed_",L$1," = ",L89),"")</f>
        <v>popneed_luxury_drinks = 203</v>
      </c>
      <c r="AG89" t="str">
        <f>IF(M89&gt;0,CONCATENATE("popneed_",M$1," = ",M89),"")</f>
        <v>popneed_services = 8297</v>
      </c>
      <c r="AH89" t="str">
        <f t="shared" si="7"/>
        <v>popneed_leisure = 521</v>
      </c>
      <c r="AI89" t="str">
        <f t="shared" si="8"/>
        <v>popneed_free_movement = 123</v>
      </c>
      <c r="AJ89" t="str">
        <f t="shared" si="8"/>
        <v>popneed_communication = 3268</v>
      </c>
      <c r="AK89" t="str">
        <f t="shared" si="8"/>
        <v>popneed_intoxicants = 1420</v>
      </c>
      <c r="AL89" t="str">
        <f t="shared" si="8"/>
        <v>popneed_art = 2298294</v>
      </c>
      <c r="AM89" t="s">
        <v>9</v>
      </c>
      <c r="AN89" t="s">
        <v>9</v>
      </c>
    </row>
    <row r="90" spans="3:40" x14ac:dyDescent="0.35">
      <c r="C90">
        <v>89</v>
      </c>
      <c r="D90">
        <v>7</v>
      </c>
      <c r="E90">
        <v>21</v>
      </c>
      <c r="F90">
        <v>1691</v>
      </c>
      <c r="G90">
        <v>67</v>
      </c>
      <c r="H90">
        <v>857</v>
      </c>
      <c r="I90">
        <v>36</v>
      </c>
      <c r="J90">
        <v>106</v>
      </c>
      <c r="K90">
        <v>9045</v>
      </c>
      <c r="L90">
        <v>203</v>
      </c>
      <c r="M90">
        <v>8297</v>
      </c>
      <c r="N90">
        <v>521</v>
      </c>
      <c r="O90">
        <v>123</v>
      </c>
      <c r="P90">
        <v>3268</v>
      </c>
      <c r="Q90">
        <v>1420</v>
      </c>
      <c r="R90">
        <v>2620955</v>
      </c>
      <c r="T90" s="2" t="s">
        <v>98</v>
      </c>
      <c r="U90" s="2" t="s">
        <v>109</v>
      </c>
      <c r="V90" s="4">
        <f t="shared" si="6"/>
        <v>7880.9679999999998</v>
      </c>
      <c r="W90" s="2" t="s">
        <v>8</v>
      </c>
      <c r="X90" t="str">
        <f>IF(D90&gt;0,CONCATENATE("popneed_",D$1," = ",D90),"")</f>
        <v>popneed_heating = 7</v>
      </c>
      <c r="Y90" t="str">
        <f>IF(E90&gt;0,CONCATENATE("popneed_",E$1," = ",E90),"")</f>
        <v>popneed_basic_food = 21</v>
      </c>
      <c r="Z90" t="str">
        <f>IF(F90&gt;0,CONCATENATE("popneed_",F$1," = ",F90),"")</f>
        <v>popneed_luxury_food = 1691</v>
      </c>
      <c r="AA90" t="str">
        <f>IF(G90&gt;0,CONCATENATE("popneed_",G$1," = ",G90),"")</f>
        <v>popneed_simple_clothing = 67</v>
      </c>
      <c r="AB90" t="str">
        <f>IF(H90&gt;0,CONCATENATE("popneed_",H$1," = ",H90),"")</f>
        <v>popneed_standard_clothing = 857</v>
      </c>
      <c r="AC90" t="str">
        <f>IF(I90&gt;0,CONCATENATE("popneed_",I$1," = ",I90),"")</f>
        <v>popneed_crude_items = 36</v>
      </c>
      <c r="AD90" t="str">
        <f>IF(J90&gt;0,CONCATENATE("popneed_",J$1," = ",J90),"")</f>
        <v>popneed_household_items = 106</v>
      </c>
      <c r="AE90" t="str">
        <f>IF(K90&gt;0,CONCATENATE("popneed_",K$1," = ",K90),"")</f>
        <v>popneed_luxury_items = 9045</v>
      </c>
      <c r="AF90" t="str">
        <f>IF(L90&gt;0,CONCATENATE("popneed_",L$1," = ",L90),"")</f>
        <v>popneed_luxury_drinks = 203</v>
      </c>
      <c r="AG90" t="str">
        <f>IF(M90&gt;0,CONCATENATE("popneed_",M$1," = ",M90),"")</f>
        <v>popneed_services = 8297</v>
      </c>
      <c r="AH90" t="str">
        <f t="shared" si="7"/>
        <v>popneed_leisure = 521</v>
      </c>
      <c r="AI90" t="str">
        <f t="shared" si="8"/>
        <v>popneed_free_movement = 123</v>
      </c>
      <c r="AJ90" t="str">
        <f t="shared" si="8"/>
        <v>popneed_communication = 3268</v>
      </c>
      <c r="AK90" t="str">
        <f t="shared" si="8"/>
        <v>popneed_intoxicants = 1420</v>
      </c>
      <c r="AL90" t="str">
        <f t="shared" si="8"/>
        <v>popneed_art = 2620955</v>
      </c>
      <c r="AM90" t="s">
        <v>9</v>
      </c>
      <c r="AN90" t="s">
        <v>9</v>
      </c>
    </row>
    <row r="91" spans="3:40" x14ac:dyDescent="0.35">
      <c r="C91">
        <v>90</v>
      </c>
      <c r="D91">
        <v>7</v>
      </c>
      <c r="E91">
        <v>21</v>
      </c>
      <c r="F91">
        <v>1691</v>
      </c>
      <c r="G91">
        <v>67</v>
      </c>
      <c r="H91">
        <v>857</v>
      </c>
      <c r="I91">
        <v>36</v>
      </c>
      <c r="J91">
        <v>106</v>
      </c>
      <c r="K91">
        <v>9045</v>
      </c>
      <c r="L91">
        <v>203</v>
      </c>
      <c r="M91">
        <v>8297</v>
      </c>
      <c r="N91">
        <v>521</v>
      </c>
      <c r="O91">
        <v>123</v>
      </c>
      <c r="P91">
        <v>3268</v>
      </c>
      <c r="Q91">
        <v>1420</v>
      </c>
      <c r="R91">
        <v>2988411</v>
      </c>
      <c r="T91" s="2" t="s">
        <v>99</v>
      </c>
      <c r="U91" s="2" t="s">
        <v>109</v>
      </c>
      <c r="V91" s="4">
        <f t="shared" si="6"/>
        <v>8983.3369999999995</v>
      </c>
      <c r="W91" s="2" t="s">
        <v>8</v>
      </c>
      <c r="X91" t="str">
        <f>IF(D91&gt;0,CONCATENATE("popneed_",D$1," = ",D91),"")</f>
        <v>popneed_heating = 7</v>
      </c>
      <c r="Y91" t="str">
        <f>IF(E91&gt;0,CONCATENATE("popneed_",E$1," = ",E91),"")</f>
        <v>popneed_basic_food = 21</v>
      </c>
      <c r="Z91" t="str">
        <f>IF(F91&gt;0,CONCATENATE("popneed_",F$1," = ",F91),"")</f>
        <v>popneed_luxury_food = 1691</v>
      </c>
      <c r="AA91" t="str">
        <f>IF(G91&gt;0,CONCATENATE("popneed_",G$1," = ",G91),"")</f>
        <v>popneed_simple_clothing = 67</v>
      </c>
      <c r="AB91" t="str">
        <f>IF(H91&gt;0,CONCATENATE("popneed_",H$1," = ",H91),"")</f>
        <v>popneed_standard_clothing = 857</v>
      </c>
      <c r="AC91" t="str">
        <f>IF(I91&gt;0,CONCATENATE("popneed_",I$1," = ",I91),"")</f>
        <v>popneed_crude_items = 36</v>
      </c>
      <c r="AD91" t="str">
        <f>IF(J91&gt;0,CONCATENATE("popneed_",J$1," = ",J91),"")</f>
        <v>popneed_household_items = 106</v>
      </c>
      <c r="AE91" t="str">
        <f>IF(K91&gt;0,CONCATENATE("popneed_",K$1," = ",K91),"")</f>
        <v>popneed_luxury_items = 9045</v>
      </c>
      <c r="AF91" t="str">
        <f>IF(L91&gt;0,CONCATENATE("popneed_",L$1," = ",L91),"")</f>
        <v>popneed_luxury_drinks = 203</v>
      </c>
      <c r="AG91" t="str">
        <f>IF(M91&gt;0,CONCATENATE("popneed_",M$1," = ",M91),"")</f>
        <v>popneed_services = 8297</v>
      </c>
      <c r="AH91" t="str">
        <f t="shared" si="7"/>
        <v>popneed_leisure = 521</v>
      </c>
      <c r="AI91" t="str">
        <f t="shared" si="8"/>
        <v>popneed_free_movement = 123</v>
      </c>
      <c r="AJ91" t="str">
        <f t="shared" si="8"/>
        <v>popneed_communication = 3268</v>
      </c>
      <c r="AK91" t="str">
        <f t="shared" si="8"/>
        <v>popneed_intoxicants = 1420</v>
      </c>
      <c r="AL91" t="str">
        <f t="shared" si="8"/>
        <v>popneed_art = 2988411</v>
      </c>
      <c r="AM91" t="s">
        <v>9</v>
      </c>
      <c r="AN91" t="s">
        <v>9</v>
      </c>
    </row>
    <row r="92" spans="3:40" x14ac:dyDescent="0.35">
      <c r="C92">
        <v>91</v>
      </c>
      <c r="D92">
        <v>7</v>
      </c>
      <c r="E92">
        <v>21</v>
      </c>
      <c r="F92">
        <v>1691</v>
      </c>
      <c r="G92">
        <v>67</v>
      </c>
      <c r="H92">
        <v>857</v>
      </c>
      <c r="I92">
        <v>36</v>
      </c>
      <c r="J92">
        <v>106</v>
      </c>
      <c r="K92">
        <v>9045</v>
      </c>
      <c r="L92">
        <v>203</v>
      </c>
      <c r="M92">
        <v>8297</v>
      </c>
      <c r="N92">
        <v>521</v>
      </c>
      <c r="O92">
        <v>123</v>
      </c>
      <c r="P92">
        <v>3268</v>
      </c>
      <c r="Q92">
        <v>1420</v>
      </c>
      <c r="R92">
        <v>3406880</v>
      </c>
      <c r="T92" s="2" t="s">
        <v>100</v>
      </c>
      <c r="U92" s="2" t="s">
        <v>109</v>
      </c>
      <c r="V92" s="4">
        <f t="shared" si="6"/>
        <v>10238.744999999999</v>
      </c>
      <c r="W92" s="2" t="s">
        <v>8</v>
      </c>
      <c r="X92" t="str">
        <f>IF(D92&gt;0,CONCATENATE("popneed_",D$1," = ",D92),"")</f>
        <v>popneed_heating = 7</v>
      </c>
      <c r="Y92" t="str">
        <f>IF(E92&gt;0,CONCATENATE("popneed_",E$1," = ",E92),"")</f>
        <v>popneed_basic_food = 21</v>
      </c>
      <c r="Z92" t="str">
        <f>IF(F92&gt;0,CONCATENATE("popneed_",F$1," = ",F92),"")</f>
        <v>popneed_luxury_food = 1691</v>
      </c>
      <c r="AA92" t="str">
        <f>IF(G92&gt;0,CONCATENATE("popneed_",G$1," = ",G92),"")</f>
        <v>popneed_simple_clothing = 67</v>
      </c>
      <c r="AB92" t="str">
        <f>IF(H92&gt;0,CONCATENATE("popneed_",H$1," = ",H92),"")</f>
        <v>popneed_standard_clothing = 857</v>
      </c>
      <c r="AC92" t="str">
        <f>IF(I92&gt;0,CONCATENATE("popneed_",I$1," = ",I92),"")</f>
        <v>popneed_crude_items = 36</v>
      </c>
      <c r="AD92" t="str">
        <f>IF(J92&gt;0,CONCATENATE("popneed_",J$1," = ",J92),"")</f>
        <v>popneed_household_items = 106</v>
      </c>
      <c r="AE92" t="str">
        <f>IF(K92&gt;0,CONCATENATE("popneed_",K$1," = ",K92),"")</f>
        <v>popneed_luxury_items = 9045</v>
      </c>
      <c r="AF92" t="str">
        <f>IF(L92&gt;0,CONCATENATE("popneed_",L$1," = ",L92),"")</f>
        <v>popneed_luxury_drinks = 203</v>
      </c>
      <c r="AG92" t="str">
        <f>IF(M92&gt;0,CONCATENATE("popneed_",M$1," = ",M92),"")</f>
        <v>popneed_services = 8297</v>
      </c>
      <c r="AH92" t="str">
        <f t="shared" si="7"/>
        <v>popneed_leisure = 521</v>
      </c>
      <c r="AI92" t="str">
        <f t="shared" si="8"/>
        <v>popneed_free_movement = 123</v>
      </c>
      <c r="AJ92" t="str">
        <f t="shared" si="8"/>
        <v>popneed_communication = 3268</v>
      </c>
      <c r="AK92" t="str">
        <f t="shared" si="8"/>
        <v>popneed_intoxicants = 1420</v>
      </c>
      <c r="AL92" t="str">
        <f t="shared" si="8"/>
        <v>popneed_art = 3406880</v>
      </c>
      <c r="AM92" t="s">
        <v>9</v>
      </c>
      <c r="AN92" t="s">
        <v>9</v>
      </c>
    </row>
    <row r="93" spans="3:40" x14ac:dyDescent="0.35">
      <c r="C93">
        <v>92</v>
      </c>
      <c r="D93">
        <v>7</v>
      </c>
      <c r="E93">
        <v>21</v>
      </c>
      <c r="F93">
        <v>1691</v>
      </c>
      <c r="G93">
        <v>67</v>
      </c>
      <c r="H93">
        <v>857</v>
      </c>
      <c r="I93">
        <v>36</v>
      </c>
      <c r="J93">
        <v>106</v>
      </c>
      <c r="K93">
        <v>9045</v>
      </c>
      <c r="L93">
        <v>203</v>
      </c>
      <c r="M93">
        <v>8297</v>
      </c>
      <c r="N93">
        <v>521</v>
      </c>
      <c r="O93">
        <v>123</v>
      </c>
      <c r="P93">
        <v>3268</v>
      </c>
      <c r="Q93">
        <v>1420</v>
      </c>
      <c r="R93">
        <v>3883444</v>
      </c>
      <c r="T93" s="2" t="s">
        <v>101</v>
      </c>
      <c r="U93" s="2" t="s">
        <v>109</v>
      </c>
      <c r="V93" s="4">
        <f t="shared" si="6"/>
        <v>11668.438</v>
      </c>
      <c r="W93" s="2" t="s">
        <v>8</v>
      </c>
      <c r="X93" t="str">
        <f>IF(D93&gt;0,CONCATENATE("popneed_",D$1," = ",D93),"")</f>
        <v>popneed_heating = 7</v>
      </c>
      <c r="Y93" t="str">
        <f>IF(E93&gt;0,CONCATENATE("popneed_",E$1," = ",E93),"")</f>
        <v>popneed_basic_food = 21</v>
      </c>
      <c r="Z93" t="str">
        <f>IF(F93&gt;0,CONCATENATE("popneed_",F$1," = ",F93),"")</f>
        <v>popneed_luxury_food = 1691</v>
      </c>
      <c r="AA93" t="str">
        <f>IF(G93&gt;0,CONCATENATE("popneed_",G$1," = ",G93),"")</f>
        <v>popneed_simple_clothing = 67</v>
      </c>
      <c r="AB93" t="str">
        <f>IF(H93&gt;0,CONCATENATE("popneed_",H$1," = ",H93),"")</f>
        <v>popneed_standard_clothing = 857</v>
      </c>
      <c r="AC93" t="str">
        <f>IF(I93&gt;0,CONCATENATE("popneed_",I$1," = ",I93),"")</f>
        <v>popneed_crude_items = 36</v>
      </c>
      <c r="AD93" t="str">
        <f t="shared" ref="AD93:AE100" si="9">IF(J93&gt;0,CONCATENATE("popneed_",J$1," = ",J93),"")</f>
        <v>popneed_household_items = 106</v>
      </c>
      <c r="AE93" t="str">
        <f t="shared" si="9"/>
        <v>popneed_luxury_items = 9045</v>
      </c>
      <c r="AF93" t="str">
        <f>IF(L93&gt;0,CONCATENATE("popneed_",L$1," = ",L93),"")</f>
        <v>popneed_luxury_drinks = 203</v>
      </c>
      <c r="AG93" t="str">
        <f>IF(M93&gt;0,CONCATENATE("popneed_",M$1," = ",M93),"")</f>
        <v>popneed_services = 8297</v>
      </c>
      <c r="AH93" t="str">
        <f t="shared" si="7"/>
        <v>popneed_leisure = 521</v>
      </c>
      <c r="AI93" t="str">
        <f t="shared" si="8"/>
        <v>popneed_free_movement = 123</v>
      </c>
      <c r="AJ93" t="str">
        <f t="shared" si="8"/>
        <v>popneed_communication = 3268</v>
      </c>
      <c r="AK93" t="str">
        <f t="shared" si="8"/>
        <v>popneed_intoxicants = 1420</v>
      </c>
      <c r="AL93" t="str">
        <f t="shared" si="8"/>
        <v>popneed_art = 3883444</v>
      </c>
      <c r="AM93" t="s">
        <v>9</v>
      </c>
      <c r="AN93" t="s">
        <v>9</v>
      </c>
    </row>
    <row r="94" spans="3:40" x14ac:dyDescent="0.35">
      <c r="C94">
        <v>93</v>
      </c>
      <c r="D94">
        <v>7</v>
      </c>
      <c r="E94">
        <v>21</v>
      </c>
      <c r="F94">
        <v>1691</v>
      </c>
      <c r="G94">
        <v>67</v>
      </c>
      <c r="H94">
        <v>857</v>
      </c>
      <c r="I94">
        <v>36</v>
      </c>
      <c r="J94">
        <v>106</v>
      </c>
      <c r="K94">
        <v>9045</v>
      </c>
      <c r="L94">
        <v>203</v>
      </c>
      <c r="M94">
        <v>8297</v>
      </c>
      <c r="N94">
        <v>521</v>
      </c>
      <c r="O94">
        <v>123</v>
      </c>
      <c r="P94">
        <v>3268</v>
      </c>
      <c r="Q94">
        <v>1420</v>
      </c>
      <c r="R94">
        <v>4426169</v>
      </c>
      <c r="T94" s="2" t="s">
        <v>102</v>
      </c>
      <c r="U94" s="2" t="s">
        <v>109</v>
      </c>
      <c r="V94" s="4">
        <f t="shared" si="6"/>
        <v>13296.614</v>
      </c>
      <c r="W94" s="2" t="s">
        <v>8</v>
      </c>
      <c r="X94" t="str">
        <f t="shared" ref="X94:AC100" si="10">IF(D94&gt;0,CONCATENATE("popneed_",D$1," = ",D94),"")</f>
        <v>popneed_heating = 7</v>
      </c>
      <c r="Y94" t="str">
        <f t="shared" si="10"/>
        <v>popneed_basic_food = 21</v>
      </c>
      <c r="Z94" t="str">
        <f t="shared" si="10"/>
        <v>popneed_luxury_food = 1691</v>
      </c>
      <c r="AA94" t="str">
        <f t="shared" si="10"/>
        <v>popneed_simple_clothing = 67</v>
      </c>
      <c r="AB94" t="str">
        <f t="shared" si="10"/>
        <v>popneed_standard_clothing = 857</v>
      </c>
      <c r="AC94" t="str">
        <f t="shared" si="10"/>
        <v>popneed_crude_items = 36</v>
      </c>
      <c r="AD94" t="str">
        <f t="shared" si="9"/>
        <v>popneed_household_items = 106</v>
      </c>
      <c r="AE94" t="str">
        <f t="shared" si="9"/>
        <v>popneed_luxury_items = 9045</v>
      </c>
      <c r="AF94" t="str">
        <f>IF(L94&gt;0,CONCATENATE("popneed_",L$1," = ",L94),"")</f>
        <v>popneed_luxury_drinks = 203</v>
      </c>
      <c r="AG94" t="str">
        <f>IF(M94&gt;0,CONCATENATE("popneed_",M$1," = ",M94),"")</f>
        <v>popneed_services = 8297</v>
      </c>
      <c r="AH94" t="str">
        <f t="shared" si="7"/>
        <v>popneed_leisure = 521</v>
      </c>
      <c r="AI94" t="str">
        <f t="shared" si="8"/>
        <v>popneed_free_movement = 123</v>
      </c>
      <c r="AJ94" t="str">
        <f t="shared" si="8"/>
        <v>popneed_communication = 3268</v>
      </c>
      <c r="AK94" t="str">
        <f t="shared" si="8"/>
        <v>popneed_intoxicants = 1420</v>
      </c>
      <c r="AL94" t="str">
        <f t="shared" si="8"/>
        <v>popneed_art = 4426169</v>
      </c>
      <c r="AM94" t="s">
        <v>9</v>
      </c>
      <c r="AN94" t="s">
        <v>9</v>
      </c>
    </row>
    <row r="95" spans="3:40" x14ac:dyDescent="0.35">
      <c r="C95">
        <v>94</v>
      </c>
      <c r="D95">
        <v>7</v>
      </c>
      <c r="E95">
        <v>21</v>
      </c>
      <c r="F95">
        <v>1691</v>
      </c>
      <c r="G95">
        <v>67</v>
      </c>
      <c r="H95">
        <v>857</v>
      </c>
      <c r="I95">
        <v>36</v>
      </c>
      <c r="J95">
        <v>106</v>
      </c>
      <c r="K95">
        <v>9045</v>
      </c>
      <c r="L95">
        <v>203</v>
      </c>
      <c r="M95">
        <v>8297</v>
      </c>
      <c r="N95">
        <v>521</v>
      </c>
      <c r="O95">
        <v>123</v>
      </c>
      <c r="P95">
        <v>3268</v>
      </c>
      <c r="Q95">
        <v>1420</v>
      </c>
      <c r="R95">
        <v>5044240</v>
      </c>
      <c r="T95" s="2" t="s">
        <v>103</v>
      </c>
      <c r="U95" s="2" t="s">
        <v>109</v>
      </c>
      <c r="V95" s="4">
        <f t="shared" si="6"/>
        <v>15150.828</v>
      </c>
      <c r="W95" s="2" t="s">
        <v>8</v>
      </c>
      <c r="X95" t="str">
        <f t="shared" si="10"/>
        <v>popneed_heating = 7</v>
      </c>
      <c r="Y95" t="str">
        <f t="shared" si="10"/>
        <v>popneed_basic_food = 21</v>
      </c>
      <c r="Z95" t="str">
        <f t="shared" si="10"/>
        <v>popneed_luxury_food = 1691</v>
      </c>
      <c r="AA95" t="str">
        <f t="shared" si="10"/>
        <v>popneed_simple_clothing = 67</v>
      </c>
      <c r="AB95" t="str">
        <f t="shared" si="10"/>
        <v>popneed_standard_clothing = 857</v>
      </c>
      <c r="AC95" t="str">
        <f t="shared" si="10"/>
        <v>popneed_crude_items = 36</v>
      </c>
      <c r="AD95" t="str">
        <f t="shared" si="9"/>
        <v>popneed_household_items = 106</v>
      </c>
      <c r="AE95" t="str">
        <f t="shared" si="9"/>
        <v>popneed_luxury_items = 9045</v>
      </c>
      <c r="AF95" t="str">
        <f>IF(L95&gt;0,CONCATENATE("popneed_",L$1," = ",L95),"")</f>
        <v>popneed_luxury_drinks = 203</v>
      </c>
      <c r="AG95" t="str">
        <f>IF(M95&gt;0,CONCATENATE("popneed_",M$1," = ",M95),"")</f>
        <v>popneed_services = 8297</v>
      </c>
      <c r="AH95" t="str">
        <f t="shared" si="7"/>
        <v>popneed_leisure = 521</v>
      </c>
      <c r="AI95" t="str">
        <f t="shared" si="8"/>
        <v>popneed_free_movement = 123</v>
      </c>
      <c r="AJ95" t="str">
        <f t="shared" si="8"/>
        <v>popneed_communication = 3268</v>
      </c>
      <c r="AK95" t="str">
        <f t="shared" si="8"/>
        <v>popneed_intoxicants = 1420</v>
      </c>
      <c r="AL95" t="str">
        <f t="shared" si="8"/>
        <v>popneed_art = 5044240</v>
      </c>
      <c r="AM95" t="s">
        <v>9</v>
      </c>
      <c r="AN95" t="s">
        <v>9</v>
      </c>
    </row>
    <row r="96" spans="3:40" x14ac:dyDescent="0.35">
      <c r="C96">
        <v>95</v>
      </c>
      <c r="D96">
        <v>7</v>
      </c>
      <c r="E96">
        <v>21</v>
      </c>
      <c r="F96">
        <v>1691</v>
      </c>
      <c r="G96">
        <v>67</v>
      </c>
      <c r="H96">
        <v>857</v>
      </c>
      <c r="I96">
        <v>36</v>
      </c>
      <c r="J96">
        <v>106</v>
      </c>
      <c r="K96">
        <v>9045</v>
      </c>
      <c r="L96">
        <v>203</v>
      </c>
      <c r="M96">
        <v>8297</v>
      </c>
      <c r="N96">
        <v>521</v>
      </c>
      <c r="O96">
        <v>123</v>
      </c>
      <c r="P96">
        <v>3268</v>
      </c>
      <c r="Q96">
        <v>1420</v>
      </c>
      <c r="R96">
        <v>5748117</v>
      </c>
      <c r="T96" s="2" t="s">
        <v>104</v>
      </c>
      <c r="U96" s="2" t="s">
        <v>109</v>
      </c>
      <c r="V96" s="4">
        <f t="shared" si="6"/>
        <v>17262.46</v>
      </c>
      <c r="W96" s="2" t="s">
        <v>8</v>
      </c>
      <c r="X96" t="str">
        <f t="shared" si="10"/>
        <v>popneed_heating = 7</v>
      </c>
      <c r="Y96" t="str">
        <f t="shared" si="10"/>
        <v>popneed_basic_food = 21</v>
      </c>
      <c r="Z96" t="str">
        <f t="shared" si="10"/>
        <v>popneed_luxury_food = 1691</v>
      </c>
      <c r="AA96" t="str">
        <f t="shared" si="10"/>
        <v>popneed_simple_clothing = 67</v>
      </c>
      <c r="AB96" t="str">
        <f t="shared" si="10"/>
        <v>popneed_standard_clothing = 857</v>
      </c>
      <c r="AC96" t="str">
        <f t="shared" si="10"/>
        <v>popneed_crude_items = 36</v>
      </c>
      <c r="AD96" t="str">
        <f t="shared" si="9"/>
        <v>popneed_household_items = 106</v>
      </c>
      <c r="AE96" t="str">
        <f t="shared" si="9"/>
        <v>popneed_luxury_items = 9045</v>
      </c>
      <c r="AF96" t="str">
        <f>IF(L96&gt;0,CONCATENATE("popneed_",L$1," = ",L96),"")</f>
        <v>popneed_luxury_drinks = 203</v>
      </c>
      <c r="AG96" t="str">
        <f>IF(M96&gt;0,CONCATENATE("popneed_",M$1," = ",M96),"")</f>
        <v>popneed_services = 8297</v>
      </c>
      <c r="AH96" t="str">
        <f t="shared" si="7"/>
        <v>popneed_leisure = 521</v>
      </c>
      <c r="AI96" t="str">
        <f t="shared" si="8"/>
        <v>popneed_free_movement = 123</v>
      </c>
      <c r="AJ96" t="str">
        <f t="shared" si="8"/>
        <v>popneed_communication = 3268</v>
      </c>
      <c r="AK96" t="str">
        <f t="shared" si="8"/>
        <v>popneed_intoxicants = 1420</v>
      </c>
      <c r="AL96" t="str">
        <f t="shared" si="8"/>
        <v>popneed_art = 5748117</v>
      </c>
      <c r="AM96" t="s">
        <v>9</v>
      </c>
      <c r="AN96" t="s">
        <v>9</v>
      </c>
    </row>
    <row r="97" spans="3:40" x14ac:dyDescent="0.35">
      <c r="C97">
        <v>96</v>
      </c>
      <c r="D97">
        <v>7</v>
      </c>
      <c r="E97">
        <v>21</v>
      </c>
      <c r="F97">
        <v>1691</v>
      </c>
      <c r="G97">
        <v>67</v>
      </c>
      <c r="H97">
        <v>857</v>
      </c>
      <c r="I97">
        <v>36</v>
      </c>
      <c r="J97">
        <v>106</v>
      </c>
      <c r="K97">
        <v>9045</v>
      </c>
      <c r="L97">
        <v>203</v>
      </c>
      <c r="M97">
        <v>8297</v>
      </c>
      <c r="N97">
        <v>521</v>
      </c>
      <c r="O97">
        <v>123</v>
      </c>
      <c r="P97">
        <v>3268</v>
      </c>
      <c r="Q97">
        <v>1420</v>
      </c>
      <c r="R97">
        <v>6549712</v>
      </c>
      <c r="T97" s="2" t="s">
        <v>105</v>
      </c>
      <c r="U97" s="2" t="s">
        <v>109</v>
      </c>
      <c r="V97" s="4">
        <f t="shared" si="6"/>
        <v>19667.245999999999</v>
      </c>
      <c r="W97" s="2" t="s">
        <v>8</v>
      </c>
      <c r="X97" t="str">
        <f t="shared" si="10"/>
        <v>popneed_heating = 7</v>
      </c>
      <c r="Y97" t="str">
        <f t="shared" si="10"/>
        <v>popneed_basic_food = 21</v>
      </c>
      <c r="Z97" t="str">
        <f t="shared" si="10"/>
        <v>popneed_luxury_food = 1691</v>
      </c>
      <c r="AA97" t="str">
        <f t="shared" si="10"/>
        <v>popneed_simple_clothing = 67</v>
      </c>
      <c r="AB97" t="str">
        <f t="shared" si="10"/>
        <v>popneed_standard_clothing = 857</v>
      </c>
      <c r="AC97" t="str">
        <f t="shared" si="10"/>
        <v>popneed_crude_items = 36</v>
      </c>
      <c r="AD97" t="str">
        <f t="shared" si="9"/>
        <v>popneed_household_items = 106</v>
      </c>
      <c r="AE97" t="str">
        <f t="shared" si="9"/>
        <v>popneed_luxury_items = 9045</v>
      </c>
      <c r="AF97" t="str">
        <f>IF(L97&gt;0,CONCATENATE("popneed_",L$1," = ",L97),"")</f>
        <v>popneed_luxury_drinks = 203</v>
      </c>
      <c r="AG97" t="str">
        <f>IF(M97&gt;0,CONCATENATE("popneed_",M$1," = ",M97),"")</f>
        <v>popneed_services = 8297</v>
      </c>
      <c r="AH97" t="str">
        <f t="shared" si="7"/>
        <v>popneed_leisure = 521</v>
      </c>
      <c r="AI97" t="str">
        <f t="shared" si="8"/>
        <v>popneed_free_movement = 123</v>
      </c>
      <c r="AJ97" t="str">
        <f t="shared" si="8"/>
        <v>popneed_communication = 3268</v>
      </c>
      <c r="AK97" t="str">
        <f t="shared" si="8"/>
        <v>popneed_intoxicants = 1420</v>
      </c>
      <c r="AL97" t="str">
        <f t="shared" si="8"/>
        <v>popneed_art = 6549712</v>
      </c>
      <c r="AM97" t="s">
        <v>9</v>
      </c>
      <c r="AN97" t="s">
        <v>9</v>
      </c>
    </row>
    <row r="98" spans="3:40" x14ac:dyDescent="0.35">
      <c r="C98">
        <v>97</v>
      </c>
      <c r="D98">
        <v>7</v>
      </c>
      <c r="E98">
        <v>21</v>
      </c>
      <c r="F98">
        <v>1691</v>
      </c>
      <c r="G98">
        <v>67</v>
      </c>
      <c r="H98">
        <v>857</v>
      </c>
      <c r="I98">
        <v>36</v>
      </c>
      <c r="J98">
        <v>106</v>
      </c>
      <c r="K98">
        <v>9045</v>
      </c>
      <c r="L98">
        <v>203</v>
      </c>
      <c r="M98">
        <v>8297</v>
      </c>
      <c r="N98">
        <v>521</v>
      </c>
      <c r="O98">
        <v>123</v>
      </c>
      <c r="P98">
        <v>3268</v>
      </c>
      <c r="Q98">
        <v>1420</v>
      </c>
      <c r="R98">
        <v>7462591</v>
      </c>
      <c r="T98" s="2" t="s">
        <v>106</v>
      </c>
      <c r="U98" s="2" t="s">
        <v>109</v>
      </c>
      <c r="V98" s="4">
        <f t="shared" si="6"/>
        <v>22405.884000000002</v>
      </c>
      <c r="W98" s="2" t="s">
        <v>8</v>
      </c>
      <c r="X98" t="str">
        <f t="shared" si="10"/>
        <v>popneed_heating = 7</v>
      </c>
      <c r="Y98" t="str">
        <f t="shared" si="10"/>
        <v>popneed_basic_food = 21</v>
      </c>
      <c r="Z98" t="str">
        <f t="shared" si="10"/>
        <v>popneed_luxury_food = 1691</v>
      </c>
      <c r="AA98" t="str">
        <f t="shared" si="10"/>
        <v>popneed_simple_clothing = 67</v>
      </c>
      <c r="AB98" t="str">
        <f t="shared" si="10"/>
        <v>popneed_standard_clothing = 857</v>
      </c>
      <c r="AC98" t="str">
        <f t="shared" si="10"/>
        <v>popneed_crude_items = 36</v>
      </c>
      <c r="AD98" t="str">
        <f t="shared" si="9"/>
        <v>popneed_household_items = 106</v>
      </c>
      <c r="AE98" t="str">
        <f t="shared" si="9"/>
        <v>popneed_luxury_items = 9045</v>
      </c>
      <c r="AF98" t="str">
        <f>IF(L98&gt;0,CONCATENATE("popneed_",L$1," = ",L98),"")</f>
        <v>popneed_luxury_drinks = 203</v>
      </c>
      <c r="AG98" t="str">
        <f>IF(M98&gt;0,CONCATENATE("popneed_",M$1," = ",M98),"")</f>
        <v>popneed_services = 8297</v>
      </c>
      <c r="AH98" t="str">
        <f t="shared" si="7"/>
        <v>popneed_leisure = 521</v>
      </c>
      <c r="AI98" t="str">
        <f t="shared" si="8"/>
        <v>popneed_free_movement = 123</v>
      </c>
      <c r="AJ98" t="str">
        <f t="shared" si="8"/>
        <v>popneed_communication = 3268</v>
      </c>
      <c r="AK98" t="str">
        <f t="shared" si="8"/>
        <v>popneed_intoxicants = 1420</v>
      </c>
      <c r="AL98" t="str">
        <f t="shared" si="8"/>
        <v>popneed_art = 7462591</v>
      </c>
      <c r="AM98" t="s">
        <v>9</v>
      </c>
      <c r="AN98" t="s">
        <v>9</v>
      </c>
    </row>
    <row r="99" spans="3:40" x14ac:dyDescent="0.35">
      <c r="C99">
        <v>98</v>
      </c>
      <c r="D99">
        <v>7</v>
      </c>
      <c r="E99">
        <v>21</v>
      </c>
      <c r="F99">
        <v>1691</v>
      </c>
      <c r="G99">
        <v>67</v>
      </c>
      <c r="H99">
        <v>857</v>
      </c>
      <c r="I99">
        <v>36</v>
      </c>
      <c r="J99">
        <v>106</v>
      </c>
      <c r="K99">
        <v>9045</v>
      </c>
      <c r="L99">
        <v>203</v>
      </c>
      <c r="M99">
        <v>8297</v>
      </c>
      <c r="N99">
        <v>521</v>
      </c>
      <c r="O99">
        <v>123</v>
      </c>
      <c r="P99">
        <v>3268</v>
      </c>
      <c r="Q99">
        <v>1420</v>
      </c>
      <c r="R99">
        <v>8502203</v>
      </c>
      <c r="T99" s="2" t="s">
        <v>107</v>
      </c>
      <c r="U99" s="2" t="s">
        <v>109</v>
      </c>
      <c r="V99" s="4">
        <f t="shared" si="6"/>
        <v>25524.721000000001</v>
      </c>
      <c r="W99" s="2" t="s">
        <v>8</v>
      </c>
      <c r="X99" t="str">
        <f t="shared" si="10"/>
        <v>popneed_heating = 7</v>
      </c>
      <c r="Y99" t="str">
        <f t="shared" si="10"/>
        <v>popneed_basic_food = 21</v>
      </c>
      <c r="Z99" t="str">
        <f t="shared" si="10"/>
        <v>popneed_luxury_food = 1691</v>
      </c>
      <c r="AA99" t="str">
        <f t="shared" si="10"/>
        <v>popneed_simple_clothing = 67</v>
      </c>
      <c r="AB99" t="str">
        <f t="shared" si="10"/>
        <v>popneed_standard_clothing = 857</v>
      </c>
      <c r="AC99" t="str">
        <f t="shared" si="10"/>
        <v>popneed_crude_items = 36</v>
      </c>
      <c r="AD99" t="str">
        <f t="shared" si="9"/>
        <v>popneed_household_items = 106</v>
      </c>
      <c r="AE99" t="str">
        <f t="shared" si="9"/>
        <v>popneed_luxury_items = 9045</v>
      </c>
      <c r="AF99" t="str">
        <f>IF(L99&gt;0,CONCATENATE("popneed_",L$1," = ",L99),"")</f>
        <v>popneed_luxury_drinks = 203</v>
      </c>
      <c r="AG99" t="str">
        <f>IF(M99&gt;0,CONCATENATE("popneed_",M$1," = ",M99),"")</f>
        <v>popneed_services = 8297</v>
      </c>
      <c r="AH99" t="str">
        <f t="shared" si="7"/>
        <v>popneed_leisure = 521</v>
      </c>
      <c r="AI99" t="str">
        <f t="shared" si="8"/>
        <v>popneed_free_movement = 123</v>
      </c>
      <c r="AJ99" t="str">
        <f t="shared" si="8"/>
        <v>popneed_communication = 3268</v>
      </c>
      <c r="AK99" t="str">
        <f t="shared" si="8"/>
        <v>popneed_intoxicants = 1420</v>
      </c>
      <c r="AL99" t="str">
        <f t="shared" si="8"/>
        <v>popneed_art = 8502203</v>
      </c>
      <c r="AM99" t="s">
        <v>9</v>
      </c>
      <c r="AN99" t="s">
        <v>9</v>
      </c>
    </row>
    <row r="100" spans="3:40" x14ac:dyDescent="0.35">
      <c r="C100">
        <v>99</v>
      </c>
      <c r="D100">
        <v>7</v>
      </c>
      <c r="E100">
        <v>21</v>
      </c>
      <c r="F100">
        <v>1691</v>
      </c>
      <c r="G100">
        <v>67</v>
      </c>
      <c r="H100">
        <v>857</v>
      </c>
      <c r="I100">
        <v>36</v>
      </c>
      <c r="J100">
        <v>106</v>
      </c>
      <c r="K100">
        <v>9045</v>
      </c>
      <c r="L100">
        <v>203</v>
      </c>
      <c r="M100">
        <v>8297</v>
      </c>
      <c r="N100">
        <v>521</v>
      </c>
      <c r="O100">
        <v>123</v>
      </c>
      <c r="P100">
        <v>3268</v>
      </c>
      <c r="Q100">
        <v>1420</v>
      </c>
      <c r="R100">
        <v>9686143</v>
      </c>
      <c r="T100" s="2" t="s">
        <v>108</v>
      </c>
      <c r="U100" s="2" t="s">
        <v>109</v>
      </c>
      <c r="V100" s="4">
        <f t="shared" si="6"/>
        <v>29076.541999999998</v>
      </c>
      <c r="W100" s="2" t="s">
        <v>8</v>
      </c>
      <c r="X100" t="str">
        <f t="shared" si="10"/>
        <v>popneed_heating = 7</v>
      </c>
      <c r="Y100" t="str">
        <f t="shared" si="10"/>
        <v>popneed_basic_food = 21</v>
      </c>
      <c r="Z100" t="str">
        <f t="shared" si="10"/>
        <v>popneed_luxury_food = 1691</v>
      </c>
      <c r="AA100" t="str">
        <f t="shared" si="10"/>
        <v>popneed_simple_clothing = 67</v>
      </c>
      <c r="AB100" t="str">
        <f t="shared" si="10"/>
        <v>popneed_standard_clothing = 857</v>
      </c>
      <c r="AC100" t="str">
        <f t="shared" si="10"/>
        <v>popneed_crude_items = 36</v>
      </c>
      <c r="AD100" t="str">
        <f t="shared" si="9"/>
        <v>popneed_household_items = 106</v>
      </c>
      <c r="AE100" t="str">
        <f t="shared" si="9"/>
        <v>popneed_luxury_items = 9045</v>
      </c>
      <c r="AF100" t="str">
        <f>IF(L100&gt;0,CONCATENATE("popneed_",L$1," = ",L100),"")</f>
        <v>popneed_luxury_drinks = 203</v>
      </c>
      <c r="AG100" t="str">
        <f>IF(M100&gt;0,CONCATENATE("popneed_",M$1," = ",M100),"")</f>
        <v>popneed_services = 8297</v>
      </c>
      <c r="AH100" t="str">
        <f t="shared" si="7"/>
        <v>popneed_leisure = 521</v>
      </c>
      <c r="AI100" t="str">
        <f t="shared" si="8"/>
        <v>popneed_free_movement = 123</v>
      </c>
      <c r="AJ100" t="str">
        <f t="shared" si="8"/>
        <v>popneed_communication = 3268</v>
      </c>
      <c r="AK100" t="str">
        <f t="shared" si="8"/>
        <v>popneed_intoxicants = 1420</v>
      </c>
      <c r="AL100" t="str">
        <f t="shared" si="8"/>
        <v>popneed_art = 9686143</v>
      </c>
      <c r="AM100" t="s">
        <v>9</v>
      </c>
      <c r="AN100" t="s">
        <v>9</v>
      </c>
    </row>
  </sheetData>
  <phoneticPr fontId="1" type="noConversion"/>
  <conditionalFormatting sqref="D2:R2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{F2192618-8875-40C7-ABA1-D6159FC6E185}</x14:id>
        </ext>
      </extLst>
    </cfRule>
  </conditionalFormatting>
  <conditionalFormatting sqref="D3:R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{31E4BAF1-3AB3-472E-A181-83B3E1170673}</x14:id>
        </ext>
      </extLst>
    </cfRule>
  </conditionalFormatting>
  <conditionalFormatting sqref="D4:R4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{5AE9B1ED-6916-4A21-BCBE-9529E6BE0CDA}</x14:id>
        </ext>
      </extLst>
    </cfRule>
  </conditionalFormatting>
  <conditionalFormatting sqref="D5:R5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{86FDCB66-820C-4EF7-A17F-979618C27A86}</x14:id>
        </ext>
      </extLst>
    </cfRule>
  </conditionalFormatting>
  <conditionalFormatting sqref="D6:R6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{D9490615-68BB-4EB9-8420-F77EA56C1B1F}</x14:id>
        </ext>
      </extLst>
    </cfRule>
  </conditionalFormatting>
  <conditionalFormatting sqref="D7:R7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{C1D3C8C4-B77E-4022-A342-DCDE45DABA09}</x14:id>
        </ext>
      </extLst>
    </cfRule>
  </conditionalFormatting>
  <conditionalFormatting sqref="D8:R8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{A87CEEA5-1D0F-4EE4-B39F-11F3199430A6}</x14:id>
        </ext>
      </extLst>
    </cfRule>
  </conditionalFormatting>
  <conditionalFormatting sqref="D9:R9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{6506577D-ECA8-4E4A-A5D1-6484BC3C7CB6}</x14:id>
        </ext>
      </extLst>
    </cfRule>
  </conditionalFormatting>
  <conditionalFormatting sqref="D10:R1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{31548F0C-ADF6-41F5-B06E-403E858AF823}</x14:id>
        </ext>
      </extLst>
    </cfRule>
  </conditionalFormatting>
  <conditionalFormatting sqref="D11:R11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{484B4CF7-D769-4E15-8E55-80648CEEAFAB}</x14:id>
        </ext>
      </extLst>
    </cfRule>
  </conditionalFormatting>
  <conditionalFormatting sqref="D12:R12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{4571A34C-676D-457E-BAB1-734248FBA303}</x14:id>
        </ext>
      </extLst>
    </cfRule>
  </conditionalFormatting>
  <conditionalFormatting sqref="D13:R13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{316FD06E-DE04-4E77-88D6-446B3641519A}</x14:id>
        </ext>
      </extLst>
    </cfRule>
  </conditionalFormatting>
  <conditionalFormatting sqref="D14:R14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{AB6F39EC-EAAE-4DAC-9A8E-4592F02A3B56}</x14:id>
        </ext>
      </extLst>
    </cfRule>
  </conditionalFormatting>
  <conditionalFormatting sqref="D15:R1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{D9C5A8AD-E654-47A9-B73F-644090F5B4ED}</x14:id>
        </ext>
      </extLst>
    </cfRule>
  </conditionalFormatting>
  <conditionalFormatting sqref="D16:R16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{A6AF4E50-6CC7-451B-89C1-263013A6B7F9}</x14:id>
        </ext>
      </extLst>
    </cfRule>
  </conditionalFormatting>
  <conditionalFormatting sqref="D17:R17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{6CACBC35-2E1C-43C7-9E26-2EAD69F20F03}</x14:id>
        </ext>
      </extLst>
    </cfRule>
  </conditionalFormatting>
  <conditionalFormatting sqref="D18:R1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{34F8494D-3A6C-4822-8F86-096CA711B354}</x14:id>
        </ext>
      </extLst>
    </cfRule>
  </conditionalFormatting>
  <conditionalFormatting sqref="D19:R1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{DD167647-8E08-465B-95B8-D68369F532BA}</x14:id>
        </ext>
      </extLst>
    </cfRule>
  </conditionalFormatting>
  <conditionalFormatting sqref="D20:R20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{07FDA13C-D94B-47A4-A126-926FD6CFAF30}</x14:id>
        </ext>
      </extLst>
    </cfRule>
  </conditionalFormatting>
  <conditionalFormatting sqref="D21:R2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{81089F9C-72E1-4B6E-BC37-545F5A4CF8BF}</x14:id>
        </ext>
      </extLst>
    </cfRule>
  </conditionalFormatting>
  <conditionalFormatting sqref="D22:R22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{6C559652-6888-46E7-A41A-95D3047E0A59}</x14:id>
        </ext>
      </extLst>
    </cfRule>
  </conditionalFormatting>
  <conditionalFormatting sqref="D23:R2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{DD89E02F-1364-4124-B6A9-592A1781D2EF}</x14:id>
        </ext>
      </extLst>
    </cfRule>
  </conditionalFormatting>
  <conditionalFormatting sqref="D24:R24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{343B31B6-2792-4106-AEFF-794C895EE067}</x14:id>
        </ext>
      </extLst>
    </cfRule>
  </conditionalFormatting>
  <conditionalFormatting sqref="D25:R25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{3CA98536-935C-4C90-93DD-638F58C57F41}</x14:id>
        </ext>
      </extLst>
    </cfRule>
  </conditionalFormatting>
  <conditionalFormatting sqref="D26:R2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{F9705F34-716D-4AD8-9CD3-F9131492C209}</x14:id>
        </ext>
      </extLst>
    </cfRule>
  </conditionalFormatting>
  <conditionalFormatting sqref="D27:R2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{CABD41C2-2A8D-4C2A-A143-A0C3E8ABA3F9}</x14:id>
        </ext>
      </extLst>
    </cfRule>
  </conditionalFormatting>
  <conditionalFormatting sqref="D28:R28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{7550EC4A-E135-4655-8FBE-B18502E1F5BD}</x14:id>
        </ext>
      </extLst>
    </cfRule>
  </conditionalFormatting>
  <conditionalFormatting sqref="D29:R2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{21FAAF21-B22C-43C8-AE94-EF152161B83A}</x14:id>
        </ext>
      </extLst>
    </cfRule>
  </conditionalFormatting>
  <conditionalFormatting sqref="D30:R3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{DE8C25B3-80E7-479B-82FF-C08036E83584}</x14:id>
        </ext>
      </extLst>
    </cfRule>
  </conditionalFormatting>
  <conditionalFormatting sqref="D31:R3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{8F5FFD02-5939-4CA5-B4B3-7925D8F51926}</x14:id>
        </ext>
      </extLst>
    </cfRule>
  </conditionalFormatting>
  <conditionalFormatting sqref="D32:R3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{9014D095-AFFA-4E13-B096-DF56134B7B05}</x14:id>
        </ext>
      </extLst>
    </cfRule>
  </conditionalFormatting>
  <conditionalFormatting sqref="D33:R3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{443E17F5-0CFD-47A0-B029-77CF512039DE}</x14:id>
        </ext>
      </extLst>
    </cfRule>
  </conditionalFormatting>
  <conditionalFormatting sqref="D34:R3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{DD5E6626-4B4A-4A7B-BCAD-2BF285D0C10F}</x14:id>
        </ext>
      </extLst>
    </cfRule>
  </conditionalFormatting>
  <conditionalFormatting sqref="D35:R3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{84E6507F-519B-4228-A383-670611B48B63}</x14:id>
        </ext>
      </extLst>
    </cfRule>
  </conditionalFormatting>
  <conditionalFormatting sqref="D36:R3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{6BF826C5-A381-4C00-A28A-C64161CEA138}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192618-8875-40C7-ABA1-D6159FC6E1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D2:R2</xm:sqref>
        </x14:conditionalFormatting>
        <x14:conditionalFormatting xmlns:xm="http://schemas.microsoft.com/office/excel/2006/main">
          <x14:cfRule type="dataBar" id="{31E4BAF1-3AB3-472E-A181-83B3E11706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D3:R3</xm:sqref>
        </x14:conditionalFormatting>
        <x14:conditionalFormatting xmlns:xm="http://schemas.microsoft.com/office/excel/2006/main">
          <x14:cfRule type="dataBar" id="{5AE9B1ED-6916-4A21-BCBE-9529E6BE0C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D4:R4</xm:sqref>
        </x14:conditionalFormatting>
        <x14:conditionalFormatting xmlns:xm="http://schemas.microsoft.com/office/excel/2006/main">
          <x14:cfRule type="dataBar" id="{86FDCB66-820C-4EF7-A17F-979618C27A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D5:R5</xm:sqref>
        </x14:conditionalFormatting>
        <x14:conditionalFormatting xmlns:xm="http://schemas.microsoft.com/office/excel/2006/main">
          <x14:cfRule type="dataBar" id="{D9490615-68BB-4EB9-8420-F77EA56C1B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D6:R6</xm:sqref>
        </x14:conditionalFormatting>
        <x14:conditionalFormatting xmlns:xm="http://schemas.microsoft.com/office/excel/2006/main">
          <x14:cfRule type="dataBar" id="{C1D3C8C4-B77E-4022-A342-DCDE45DABA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D7:R7</xm:sqref>
        </x14:conditionalFormatting>
        <x14:conditionalFormatting xmlns:xm="http://schemas.microsoft.com/office/excel/2006/main">
          <x14:cfRule type="dataBar" id="{A87CEEA5-1D0F-4EE4-B39F-11F3199430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D8:R8</xm:sqref>
        </x14:conditionalFormatting>
        <x14:conditionalFormatting xmlns:xm="http://schemas.microsoft.com/office/excel/2006/main">
          <x14:cfRule type="dataBar" id="{6506577D-ECA8-4E4A-A5D1-6484BC3C7C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D9:R9</xm:sqref>
        </x14:conditionalFormatting>
        <x14:conditionalFormatting xmlns:xm="http://schemas.microsoft.com/office/excel/2006/main">
          <x14:cfRule type="dataBar" id="{31548F0C-ADF6-41F5-B06E-403E858AF8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D10:R10</xm:sqref>
        </x14:conditionalFormatting>
        <x14:conditionalFormatting xmlns:xm="http://schemas.microsoft.com/office/excel/2006/main">
          <x14:cfRule type="dataBar" id="{484B4CF7-D769-4E15-8E55-80648CEEAF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D11:R11</xm:sqref>
        </x14:conditionalFormatting>
        <x14:conditionalFormatting xmlns:xm="http://schemas.microsoft.com/office/excel/2006/main">
          <x14:cfRule type="dataBar" id="{4571A34C-676D-457E-BAB1-734248FBA3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D12:R12</xm:sqref>
        </x14:conditionalFormatting>
        <x14:conditionalFormatting xmlns:xm="http://schemas.microsoft.com/office/excel/2006/main">
          <x14:cfRule type="dataBar" id="{316FD06E-DE04-4E77-88D6-446B364151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D13:R13</xm:sqref>
        </x14:conditionalFormatting>
        <x14:conditionalFormatting xmlns:xm="http://schemas.microsoft.com/office/excel/2006/main">
          <x14:cfRule type="dataBar" id="{AB6F39EC-EAAE-4DAC-9A8E-4592F02A3B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D14:R14</xm:sqref>
        </x14:conditionalFormatting>
        <x14:conditionalFormatting xmlns:xm="http://schemas.microsoft.com/office/excel/2006/main">
          <x14:cfRule type="dataBar" id="{D9C5A8AD-E654-47A9-B73F-644090F5B4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D15:R15</xm:sqref>
        </x14:conditionalFormatting>
        <x14:conditionalFormatting xmlns:xm="http://schemas.microsoft.com/office/excel/2006/main">
          <x14:cfRule type="dataBar" id="{A6AF4E50-6CC7-451B-89C1-263013A6B7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D16:R16</xm:sqref>
        </x14:conditionalFormatting>
        <x14:conditionalFormatting xmlns:xm="http://schemas.microsoft.com/office/excel/2006/main">
          <x14:cfRule type="dataBar" id="{6CACBC35-2E1C-43C7-9E26-2EAD69F20F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D17:R17</xm:sqref>
        </x14:conditionalFormatting>
        <x14:conditionalFormatting xmlns:xm="http://schemas.microsoft.com/office/excel/2006/main">
          <x14:cfRule type="dataBar" id="{34F8494D-3A6C-4822-8F86-096CA711B3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D18:R18</xm:sqref>
        </x14:conditionalFormatting>
        <x14:conditionalFormatting xmlns:xm="http://schemas.microsoft.com/office/excel/2006/main">
          <x14:cfRule type="dataBar" id="{DD167647-8E08-465B-95B8-D68369F532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D19:R19</xm:sqref>
        </x14:conditionalFormatting>
        <x14:conditionalFormatting xmlns:xm="http://schemas.microsoft.com/office/excel/2006/main">
          <x14:cfRule type="dataBar" id="{07FDA13C-D94B-47A4-A126-926FD6CFAF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D20:R20</xm:sqref>
        </x14:conditionalFormatting>
        <x14:conditionalFormatting xmlns:xm="http://schemas.microsoft.com/office/excel/2006/main">
          <x14:cfRule type="dataBar" id="{81089F9C-72E1-4B6E-BC37-545F5A4CF8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D21:R21</xm:sqref>
        </x14:conditionalFormatting>
        <x14:conditionalFormatting xmlns:xm="http://schemas.microsoft.com/office/excel/2006/main">
          <x14:cfRule type="dataBar" id="{6C559652-6888-46E7-A41A-95D3047E0A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D22:R22</xm:sqref>
        </x14:conditionalFormatting>
        <x14:conditionalFormatting xmlns:xm="http://schemas.microsoft.com/office/excel/2006/main">
          <x14:cfRule type="dataBar" id="{DD89E02F-1364-4124-B6A9-592A1781D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D23:R23</xm:sqref>
        </x14:conditionalFormatting>
        <x14:conditionalFormatting xmlns:xm="http://schemas.microsoft.com/office/excel/2006/main">
          <x14:cfRule type="dataBar" id="{343B31B6-2792-4106-AEFF-794C895EE0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D24:R24</xm:sqref>
        </x14:conditionalFormatting>
        <x14:conditionalFormatting xmlns:xm="http://schemas.microsoft.com/office/excel/2006/main">
          <x14:cfRule type="dataBar" id="{3CA98536-935C-4C90-93DD-638F58C57F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D25:R25</xm:sqref>
        </x14:conditionalFormatting>
        <x14:conditionalFormatting xmlns:xm="http://schemas.microsoft.com/office/excel/2006/main">
          <x14:cfRule type="dataBar" id="{F9705F34-716D-4AD8-9CD3-F9131492C2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D26:R26</xm:sqref>
        </x14:conditionalFormatting>
        <x14:conditionalFormatting xmlns:xm="http://schemas.microsoft.com/office/excel/2006/main">
          <x14:cfRule type="dataBar" id="{CABD41C2-2A8D-4C2A-A143-A0C3E8ABA3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D27:R27</xm:sqref>
        </x14:conditionalFormatting>
        <x14:conditionalFormatting xmlns:xm="http://schemas.microsoft.com/office/excel/2006/main">
          <x14:cfRule type="dataBar" id="{7550EC4A-E135-4655-8FBE-B18502E1F5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D28:R28</xm:sqref>
        </x14:conditionalFormatting>
        <x14:conditionalFormatting xmlns:xm="http://schemas.microsoft.com/office/excel/2006/main">
          <x14:cfRule type="dataBar" id="{21FAAF21-B22C-43C8-AE94-EF152161B8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D29:R29</xm:sqref>
        </x14:conditionalFormatting>
        <x14:conditionalFormatting xmlns:xm="http://schemas.microsoft.com/office/excel/2006/main">
          <x14:cfRule type="dataBar" id="{DE8C25B3-80E7-479B-82FF-C08036E835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D30:R30</xm:sqref>
        </x14:conditionalFormatting>
        <x14:conditionalFormatting xmlns:xm="http://schemas.microsoft.com/office/excel/2006/main">
          <x14:cfRule type="dataBar" id="{8F5FFD02-5939-4CA5-B4B3-7925D8F519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D31:R31</xm:sqref>
        </x14:conditionalFormatting>
        <x14:conditionalFormatting xmlns:xm="http://schemas.microsoft.com/office/excel/2006/main">
          <x14:cfRule type="dataBar" id="{9014D095-AFFA-4E13-B096-DF56134B7B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D32:R32</xm:sqref>
        </x14:conditionalFormatting>
        <x14:conditionalFormatting xmlns:xm="http://schemas.microsoft.com/office/excel/2006/main">
          <x14:cfRule type="dataBar" id="{443E17F5-0CFD-47A0-B029-77CF512039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D33:R33</xm:sqref>
        </x14:conditionalFormatting>
        <x14:conditionalFormatting xmlns:xm="http://schemas.microsoft.com/office/excel/2006/main">
          <x14:cfRule type="dataBar" id="{DD5E6626-4B4A-4A7B-BCAD-2BF285D0C1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D34:R34</xm:sqref>
        </x14:conditionalFormatting>
        <x14:conditionalFormatting xmlns:xm="http://schemas.microsoft.com/office/excel/2006/main">
          <x14:cfRule type="dataBar" id="{84E6507F-519B-4228-A383-670611B48B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D35:R35</xm:sqref>
        </x14:conditionalFormatting>
        <x14:conditionalFormatting xmlns:xm="http://schemas.microsoft.com/office/excel/2006/main">
          <x14:cfRule type="dataBar" id="{6BF826C5-A381-4C00-A28A-C64161CEA1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D36:R36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权重表</vt:lpstr>
      <vt:lpstr>需求表</vt:lpstr>
      <vt:lpstr>代码化</vt:lpstr>
      <vt:lpstr>阶梯权重表</vt:lpstr>
      <vt:lpstr>阶梯代码化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咸宁</dc:creator>
  <cp:lastModifiedBy>知行 陈</cp:lastModifiedBy>
  <dcterms:created xsi:type="dcterms:W3CDTF">2015-06-05T18:19:34Z</dcterms:created>
  <dcterms:modified xsi:type="dcterms:W3CDTF">2024-06-25T12:14:52Z</dcterms:modified>
</cp:coreProperties>
</file>