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tables/table2.xml" ContentType="application/vnd.openxmlformats-officedocument.spreadsheetml.tab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1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10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raj Ahammed\OneDrive\Desktop\"/>
    </mc:Choice>
  </mc:AlternateContent>
  <bookViews>
    <workbookView xWindow="0" yWindow="0" windowWidth="19080" windowHeight="2670" tabRatio="821" firstSheet="8" activeTab="15"/>
  </bookViews>
  <sheets>
    <sheet name="Sheet1" sheetId="1" r:id="rId1"/>
    <sheet name="Flood effect in income" sheetId="21" r:id="rId2"/>
    <sheet name="Other ocupaion" sheetId="20" r:id="rId3"/>
    <sheet name="During flood yield" sheetId="17" r:id="rId4"/>
    <sheet name="Cost" sheetId="13" r:id="rId5"/>
    <sheet name="During flood" sheetId="16" r:id="rId6"/>
    <sheet name="rice producton without floods" sheetId="14" r:id="rId7"/>
    <sheet name="2021 land size" sheetId="15" r:id="rId8"/>
    <sheet name="Income in rice without floods" sheetId="9" r:id="rId9"/>
    <sheet name="Income others" sheetId="10" r:id="rId10"/>
    <sheet name="land cultivated" sheetId="7" r:id="rId11"/>
    <sheet name="F member" sheetId="4" r:id="rId12"/>
    <sheet name="Total inccome" sheetId="18" r:id="rId13"/>
    <sheet name="seed" sheetId="8" r:id="rId14"/>
    <sheet name="family mem invol" sheetId="6" r:id="rId15"/>
    <sheet name="age" sheetId="2" r:id="rId16"/>
    <sheet name="Education" sheetId="3" r:id="rId17"/>
    <sheet name="years involved" sheetId="5" r:id="rId18"/>
  </sheets>
  <definedNames>
    <definedName name="_xlnm._FilterDatabase" localSheetId="1" hidden="1">'Flood effect in income'!$F$4:$H$8</definedName>
    <definedName name="_xlchart.v1.0" hidden="1">'Other ocupaion'!$F$5:$F$7</definedName>
    <definedName name="_xlchart.v1.1" hidden="1">'Other ocupaion'!$G$4</definedName>
    <definedName name="_xlchart.v1.10" hidden="1">age!$P$5:$P$10</definedName>
    <definedName name="_xlchart.v1.2" hidden="1">'Other ocupaion'!$G$5:$G$7</definedName>
    <definedName name="_xlchart.v1.3" hidden="1">'Other ocupaion'!$H$4</definedName>
    <definedName name="_xlchart.v1.4" hidden="1">'Other ocupaion'!$H$5:$H$7</definedName>
    <definedName name="_xlchart.v1.5" hidden="1">age!$N$5:$O$10</definedName>
    <definedName name="_xlchart.v1.6" hidden="1">age!$P$4</definedName>
    <definedName name="_xlchart.v1.7" hidden="1">age!$P$5:$P$10</definedName>
    <definedName name="_xlchart.v1.8" hidden="1">age!$N$5:$O$10</definedName>
    <definedName name="_xlchart.v1.9" hidden="1">age!$P$4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21" l="1"/>
  <c r="H7" i="21"/>
  <c r="H8" i="21"/>
  <c r="L5" i="21" a="1"/>
  <c r="L5" i="21" s="1"/>
  <c r="G9" i="21"/>
  <c r="H5" i="21"/>
  <c r="D4" i="21"/>
  <c r="D3" i="21"/>
  <c r="D6" i="21" s="1"/>
  <c r="H6" i="9"/>
  <c r="G7" i="20"/>
  <c r="H6" i="20"/>
  <c r="L6" i="20"/>
  <c r="L5" i="20" a="1"/>
  <c r="L7" i="20" s="1"/>
  <c r="H5" i="20"/>
  <c r="H7" i="20" s="1"/>
  <c r="D4" i="20"/>
  <c r="D3" i="20"/>
  <c r="H6" i="18"/>
  <c r="H7" i="18"/>
  <c r="H8" i="18"/>
  <c r="G9" i="18"/>
  <c r="H5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G9" i="17"/>
  <c r="H7" i="17"/>
  <c r="H6" i="17"/>
  <c r="H5" i="17"/>
  <c r="H9" i="17" s="1"/>
  <c r="L11" i="16"/>
  <c r="H10" i="16"/>
  <c r="G10" i="16"/>
  <c r="H6" i="16"/>
  <c r="H7" i="16"/>
  <c r="H8" i="16"/>
  <c r="H9" i="16"/>
  <c r="H5" i="16"/>
  <c r="L5" i="16" a="1"/>
  <c r="L5" i="16" s="1"/>
  <c r="D4" i="16"/>
  <c r="D3" i="16"/>
  <c r="D6" i="16" s="1"/>
  <c r="L5" i="15" a="1"/>
  <c r="L5" i="15" s="1"/>
  <c r="G9" i="15"/>
  <c r="H8" i="15"/>
  <c r="H7" i="15"/>
  <c r="H6" i="15"/>
  <c r="H5" i="15"/>
  <c r="H9" i="15" s="1"/>
  <c r="D4" i="15"/>
  <c r="D3" i="15"/>
  <c r="D6" i="15" s="1"/>
  <c r="H11" i="14"/>
  <c r="H6" i="14"/>
  <c r="H7" i="14"/>
  <c r="H8" i="14"/>
  <c r="H9" i="14"/>
  <c r="H10" i="14"/>
  <c r="G11" i="14"/>
  <c r="L11" i="14"/>
  <c r="L5" i="14" a="1"/>
  <c r="L5" i="14" s="1"/>
  <c r="H5" i="14"/>
  <c r="D4" i="14"/>
  <c r="D3" i="14"/>
  <c r="D6" i="14" s="1"/>
  <c r="L11" i="13"/>
  <c r="H11" i="13"/>
  <c r="H6" i="13"/>
  <c r="H7" i="13"/>
  <c r="H8" i="13"/>
  <c r="H9" i="13"/>
  <c r="H10" i="13"/>
  <c r="G11" i="13"/>
  <c r="L5" i="13" a="1"/>
  <c r="L6" i="13" s="1"/>
  <c r="H5" i="13"/>
  <c r="D4" i="13"/>
  <c r="D3" i="13"/>
  <c r="D6" i="13" s="1"/>
  <c r="H11" i="10"/>
  <c r="H6" i="10"/>
  <c r="H7" i="10"/>
  <c r="H8" i="10"/>
  <c r="H9" i="10"/>
  <c r="H10" i="10"/>
  <c r="G11" i="10"/>
  <c r="L5" i="10" a="1"/>
  <c r="L5" i="10" s="1"/>
  <c r="D6" i="10"/>
  <c r="H5" i="10"/>
  <c r="D4" i="10"/>
  <c r="D3" i="10"/>
  <c r="H7" i="9"/>
  <c r="H8" i="9"/>
  <c r="H9" i="9"/>
  <c r="G10" i="9"/>
  <c r="L5" i="9" a="1"/>
  <c r="L6" i="9" s="1"/>
  <c r="H5" i="9"/>
  <c r="H10" i="9" s="1"/>
  <c r="D4" i="9"/>
  <c r="D3" i="9"/>
  <c r="D6" i="9" s="1"/>
  <c r="H11" i="8"/>
  <c r="H7" i="8"/>
  <c r="H8" i="8"/>
  <c r="H9" i="8"/>
  <c r="H10" i="8"/>
  <c r="G11" i="8"/>
  <c r="L5" i="8" a="1"/>
  <c r="L6" i="8" s="1"/>
  <c r="H6" i="8"/>
  <c r="H5" i="8"/>
  <c r="D4" i="8"/>
  <c r="D3" i="8"/>
  <c r="D6" i="8" s="1"/>
  <c r="G9" i="7"/>
  <c r="H8" i="7"/>
  <c r="H7" i="7"/>
  <c r="H6" i="7"/>
  <c r="L5" i="7" a="1"/>
  <c r="L5" i="7" s="1"/>
  <c r="H5" i="7"/>
  <c r="D4" i="7"/>
  <c r="D3" i="7"/>
  <c r="D6" i="7" s="1"/>
  <c r="H7" i="6"/>
  <c r="G7" i="6"/>
  <c r="H6" i="6"/>
  <c r="L5" i="6" a="1"/>
  <c r="L5" i="6" s="1"/>
  <c r="H5" i="6"/>
  <c r="D4" i="6"/>
  <c r="D3" i="6"/>
  <c r="H9" i="21" l="1"/>
  <c r="L7" i="21"/>
  <c r="L8" i="21"/>
  <c r="L6" i="21"/>
  <c r="L8" i="20"/>
  <c r="L5" i="20"/>
  <c r="D3" i="18"/>
  <c r="L5" i="18" a="1"/>
  <c r="L5" i="18" s="1"/>
  <c r="D4" i="18"/>
  <c r="H9" i="18"/>
  <c r="L7" i="16"/>
  <c r="L8" i="16"/>
  <c r="L10" i="16"/>
  <c r="L6" i="16"/>
  <c r="L9" i="16"/>
  <c r="L7" i="15"/>
  <c r="L8" i="15"/>
  <c r="L6" i="15"/>
  <c r="L7" i="14"/>
  <c r="L8" i="14"/>
  <c r="L10" i="14"/>
  <c r="L6" i="14"/>
  <c r="L9" i="14"/>
  <c r="L7" i="13"/>
  <c r="L9" i="13"/>
  <c r="L5" i="13"/>
  <c r="L8" i="13"/>
  <c r="L10" i="13"/>
  <c r="L7" i="10"/>
  <c r="L8" i="10"/>
  <c r="L10" i="10"/>
  <c r="L6" i="10"/>
  <c r="L9" i="10"/>
  <c r="L7" i="9"/>
  <c r="L9" i="9"/>
  <c r="L5" i="9"/>
  <c r="L10" i="9" s="1"/>
  <c r="L8" i="9"/>
  <c r="L7" i="8"/>
  <c r="L9" i="8"/>
  <c r="L5" i="8"/>
  <c r="L8" i="8"/>
  <c r="L10" i="8"/>
  <c r="H9" i="7"/>
  <c r="L6" i="7"/>
  <c r="L7" i="7"/>
  <c r="L8" i="7"/>
  <c r="L6" i="6"/>
  <c r="L7" i="6"/>
  <c r="L8" i="6"/>
  <c r="D6" i="18" l="1"/>
  <c r="L7" i="18"/>
  <c r="L8" i="18"/>
  <c r="L6" i="18"/>
  <c r="G9" i="5"/>
  <c r="H8" i="5"/>
  <c r="H7" i="5"/>
  <c r="H6" i="5"/>
  <c r="L5" i="5" a="1"/>
  <c r="L6" i="5" s="1"/>
  <c r="H5" i="5"/>
  <c r="D4" i="5"/>
  <c r="D3" i="5"/>
  <c r="D6" i="5" s="1"/>
  <c r="H3" i="3"/>
  <c r="H4" i="3"/>
  <c r="H5" i="3"/>
  <c r="H6" i="3"/>
  <c r="H7" i="3"/>
  <c r="H8" i="3"/>
  <c r="H9" i="3"/>
  <c r="G9" i="3"/>
  <c r="P5" i="3" a="1"/>
  <c r="P5" i="3" s="1"/>
  <c r="H9" i="4"/>
  <c r="H6" i="4"/>
  <c r="H7" i="4"/>
  <c r="H8" i="4"/>
  <c r="H5" i="4"/>
  <c r="G9" i="4"/>
  <c r="L5" i="4" a="1"/>
  <c r="L5" i="4" s="1"/>
  <c r="D4" i="4"/>
  <c r="D3" i="4"/>
  <c r="D4" i="3"/>
  <c r="D3" i="3"/>
  <c r="H3" i="2"/>
  <c r="H4" i="2"/>
  <c r="H5" i="2"/>
  <c r="H6" i="2"/>
  <c r="H7" i="2"/>
  <c r="H8" i="2"/>
  <c r="G8" i="2"/>
  <c r="P10" i="2"/>
  <c r="P5" i="2" a="1"/>
  <c r="P5" i="2" s="1"/>
  <c r="D4" i="2"/>
  <c r="D3" i="2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5" i="1"/>
  <c r="L9" i="18" l="1"/>
  <c r="H9" i="5"/>
  <c r="L8" i="5"/>
  <c r="L7" i="5"/>
  <c r="L5" i="5"/>
  <c r="P7" i="3"/>
  <c r="P8" i="3"/>
  <c r="P10" i="3"/>
  <c r="P6" i="3"/>
  <c r="P9" i="3"/>
  <c r="L7" i="4"/>
  <c r="L8" i="4"/>
  <c r="L6" i="4"/>
  <c r="D6" i="4"/>
  <c r="D6" i="3"/>
  <c r="P7" i="2"/>
  <c r="P8" i="2"/>
  <c r="P6" i="2"/>
  <c r="P9" i="2"/>
</calcChain>
</file>

<file path=xl/sharedStrings.xml><?xml version="1.0" encoding="utf-8"?>
<sst xmlns="http://schemas.openxmlformats.org/spreadsheetml/2006/main" count="434" uniqueCount="141">
  <si>
    <t>The impact of flood on the paddy</t>
  </si>
  <si>
    <t>Name</t>
  </si>
  <si>
    <t>Serial</t>
  </si>
  <si>
    <t>Years involved in rice cultivation</t>
  </si>
  <si>
    <t>Family members</t>
  </si>
  <si>
    <t>Is anyone else in the family involved in agriculture?</t>
  </si>
  <si>
    <t>Where do you get rice seeds from?</t>
  </si>
  <si>
    <t>What varieties of rice do you grow?</t>
  </si>
  <si>
    <t>Do you grow the same variety every year?</t>
  </si>
  <si>
    <t>What is spent on what?</t>
  </si>
  <si>
    <t>What was the yield in 2022 (during the floods)?</t>
  </si>
  <si>
    <t>What problems did you face during the flood?</t>
  </si>
  <si>
    <t>Age</t>
  </si>
  <si>
    <t>Joshim Uddin</t>
  </si>
  <si>
    <t>Self produce</t>
  </si>
  <si>
    <t>Boro rice</t>
  </si>
  <si>
    <t>Yes</t>
  </si>
  <si>
    <t>Fertilizers, pesticides, tillage, irrigation, labour and others</t>
  </si>
  <si>
    <t>very bad</t>
  </si>
  <si>
    <t>variety problem,waterlogging</t>
  </si>
  <si>
    <t>Akter hossen</t>
  </si>
  <si>
    <t xml:space="preserve">Self produce </t>
  </si>
  <si>
    <t>Jalal Uddin</t>
  </si>
  <si>
    <t>Miraz talukdar</t>
  </si>
  <si>
    <t>Nazimur Rahman</t>
  </si>
  <si>
    <t xml:space="preserve">Sumon Mia </t>
  </si>
  <si>
    <t>Md Juel</t>
  </si>
  <si>
    <t>Abu Bakkar</t>
  </si>
  <si>
    <t xml:space="preserve">very bad </t>
  </si>
  <si>
    <t>Nokib hasan</t>
  </si>
  <si>
    <t>Cultivation of the land,Irrigation cost,fertilizer,pesticides, labor cost and other cost</t>
  </si>
  <si>
    <t xml:space="preserve">Md Jakaria </t>
  </si>
  <si>
    <t>Self produce and local market</t>
  </si>
  <si>
    <t>local market</t>
  </si>
  <si>
    <t>What is your yearly income from rice cultivation?</t>
  </si>
  <si>
    <t xml:space="preserve">Duration of flood days </t>
  </si>
  <si>
    <t>income from others</t>
  </si>
  <si>
    <t>78 days</t>
  </si>
  <si>
    <t>Various problem</t>
  </si>
  <si>
    <t>various problem</t>
  </si>
  <si>
    <t>Total income</t>
  </si>
  <si>
    <t>Hasem Mia</t>
  </si>
  <si>
    <t>Anishul haq</t>
  </si>
  <si>
    <t>Islam uddin</t>
  </si>
  <si>
    <t>Bad</t>
  </si>
  <si>
    <t>Hossain ahmed</t>
  </si>
  <si>
    <t>Md Abdullah</t>
  </si>
  <si>
    <t>Abdul Hamid Mia</t>
  </si>
  <si>
    <t>max</t>
  </si>
  <si>
    <t>min</t>
  </si>
  <si>
    <t>Range</t>
  </si>
  <si>
    <t>Frequency</t>
  </si>
  <si>
    <t>Percentage</t>
  </si>
  <si>
    <t>24-33</t>
  </si>
  <si>
    <t>34-43</t>
  </si>
  <si>
    <t>44-53</t>
  </si>
  <si>
    <t>54-63</t>
  </si>
  <si>
    <t>64-73</t>
  </si>
  <si>
    <t>Upper</t>
  </si>
  <si>
    <t>Total</t>
  </si>
  <si>
    <t>0-1</t>
  </si>
  <si>
    <t>2-3</t>
  </si>
  <si>
    <t>4-5</t>
  </si>
  <si>
    <t>8-9</t>
  </si>
  <si>
    <t>10-11</t>
  </si>
  <si>
    <t>Education</t>
  </si>
  <si>
    <t>6-7</t>
  </si>
  <si>
    <t>range</t>
  </si>
  <si>
    <t>frequency</t>
  </si>
  <si>
    <t>percentage</t>
  </si>
  <si>
    <t>3-5</t>
  </si>
  <si>
    <t>6-8</t>
  </si>
  <si>
    <t>9-11</t>
  </si>
  <si>
    <t>12-14</t>
  </si>
  <si>
    <t>upper</t>
  </si>
  <si>
    <t>3-12</t>
  </si>
  <si>
    <t>13-22</t>
  </si>
  <si>
    <t>23-32</t>
  </si>
  <si>
    <t>33-42</t>
  </si>
  <si>
    <t>1</t>
  </si>
  <si>
    <t>0</t>
  </si>
  <si>
    <t>How much land do you currently cultivate rice (Bigha)</t>
  </si>
  <si>
    <t>1-3</t>
  </si>
  <si>
    <t>4-6</t>
  </si>
  <si>
    <t>7-9</t>
  </si>
  <si>
    <t>How much seed does your land need? (kg)</t>
  </si>
  <si>
    <t>5-13</t>
  </si>
  <si>
    <t>14-22</t>
  </si>
  <si>
    <t>23-31</t>
  </si>
  <si>
    <t>32-40</t>
  </si>
  <si>
    <t>41-49</t>
  </si>
  <si>
    <t>50-58</t>
  </si>
  <si>
    <t>20000-50000</t>
  </si>
  <si>
    <t>50001-80000</t>
  </si>
  <si>
    <t>80001-110000</t>
  </si>
  <si>
    <t>110001-140000</t>
  </si>
  <si>
    <t>140001-170000</t>
  </si>
  <si>
    <t>4999-25000</t>
  </si>
  <si>
    <t>25001-45000</t>
  </si>
  <si>
    <t>45001-65000</t>
  </si>
  <si>
    <t>85001-105000</t>
  </si>
  <si>
    <t>105001-125000</t>
  </si>
  <si>
    <t>65001-85000</t>
  </si>
  <si>
    <t>In a season How much does it cost you to grow rice? (TK)</t>
  </si>
  <si>
    <t>9999-25000</t>
  </si>
  <si>
    <t>25001-40000</t>
  </si>
  <si>
    <t>40001-55000</t>
  </si>
  <si>
    <t>55001-70000</t>
  </si>
  <si>
    <t>70001-85000</t>
  </si>
  <si>
    <t>85001-100000</t>
  </si>
  <si>
    <t>How much does your land grow without floods? (KG)</t>
  </si>
  <si>
    <t>719-2220</t>
  </si>
  <si>
    <t>2221-3720</t>
  </si>
  <si>
    <t>3721-5220</t>
  </si>
  <si>
    <t>5221-6720</t>
  </si>
  <si>
    <t>6721-8220</t>
  </si>
  <si>
    <t>8221-9720</t>
  </si>
  <si>
    <t>How much land did you cultivate rice in 2021? (Bigha)</t>
  </si>
  <si>
    <t>10-12</t>
  </si>
  <si>
    <t>Very bad</t>
  </si>
  <si>
    <t>Good</t>
  </si>
  <si>
    <t>How much is grown on your land during floods? (KG)</t>
  </si>
  <si>
    <t>0-499</t>
  </si>
  <si>
    <t>500-999</t>
  </si>
  <si>
    <t>1000-1499</t>
  </si>
  <si>
    <t>1500-1999</t>
  </si>
  <si>
    <t>2000-2499</t>
  </si>
  <si>
    <t>Very Bad</t>
  </si>
  <si>
    <t>39999-90000</t>
  </si>
  <si>
    <t>90001-140000</t>
  </si>
  <si>
    <t>140001-190000</t>
  </si>
  <si>
    <t>190001-240000</t>
  </si>
  <si>
    <t>Other ocupation</t>
  </si>
  <si>
    <t xml:space="preserve"> Education qualificaton</t>
  </si>
  <si>
    <t>Flood effect on income (TK)</t>
  </si>
  <si>
    <t xml:space="preserve">How much does your land grow without floods? (KG) </t>
  </si>
  <si>
    <t>4999-55000</t>
  </si>
  <si>
    <t>55001-105000</t>
  </si>
  <si>
    <t>105001-155000</t>
  </si>
  <si>
    <t>155001-205000</t>
  </si>
  <si>
    <t>In a season How much does it cost to grow rice? (TK)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</si>
</sst>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34" Type="http://schemas.microsoft.com/office/2017/10/relationships/person" Target="persons/pers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3.xml"/><Relationship Id="rId33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29" Type="http://schemas.microsoft.com/office/2017/10/relationships/person" Target="persons/pers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32" Type="http://schemas.microsoft.com/office/2017/10/relationships/person" Target="persons/pers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8" Type="http://schemas.microsoft.com/office/2017/10/relationships/person" Target="persons/person9.xml"/><Relationship Id="rId23" Type="http://schemas.microsoft.com/office/2017/10/relationships/person" Target="persons/person8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microsoft.com/office/2017/10/relationships/person" Target="persons/pers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microsoft.com/office/2017/10/relationships/person" Target="persons/person10.xml"/><Relationship Id="rId30" Type="http://schemas.microsoft.com/office/2017/10/relationships/person" Target="persons/person7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'Other ocupaion'!$K$4</c:f>
              <c:strCache>
                <c:ptCount val="1"/>
                <c:pt idx="0">
                  <c:v>upper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'Other ocupaion'!$K$5:$K$8</c:f>
              <c:numCache>
                <c:formatCode>General</c:formatCode>
                <c:ptCount val="4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B-4C25-9134-77EB118262D1}"/>
            </c:ext>
          </c:extLst>
        </c:ser>
        <c:ser>
          <c:idx val="1"/>
          <c:order val="1"/>
          <c:tx>
            <c:strRef>
              <c:f>'Other ocupaion'!$L$4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'Other ocupaion'!$L$5:$L$8</c:f>
              <c:numCache>
                <c:formatCode>General</c:formatCode>
                <c:ptCount val="4"/>
                <c:pt idx="0">
                  <c:v>6</c:v>
                </c:pt>
                <c:pt idx="1">
                  <c:v>10</c:v>
                </c:pt>
                <c:pt idx="2">
                  <c:v>0</c:v>
                </c:pt>
                <c:pt idx="3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B-4C25-9134-77EB11826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45048608"/>
        <c:axId val="1345049024"/>
      </c:barChart>
      <c:catAx>
        <c:axId val="1345048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9024"/>
        <c:crosses val="autoZero"/>
        <c:auto val="1"/>
        <c:lblAlgn val="ctr"/>
        <c:lblOffset val="100"/>
        <c:noMultiLvlLbl val="0"/>
      </c:catAx>
      <c:valAx>
        <c:axId val="134504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</a:t>
            </a:r>
            <a:r>
              <a:rPr lang="en-US" sz="1400" b="0" i="1" u="none" baseline="0"/>
              <a:t>Crop conditions in floods</a:t>
            </a:r>
            <a:endParaRPr lang="en-US" b="0" i="1" u="non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947565543071164E-2"/>
          <c:y val="0.26186321602986079"/>
          <c:w val="0.93408239700374529"/>
          <c:h val="0.63537504192395877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16-4B22-ACC2-41B60F4CC8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16-4B22-ACC2-41B60F4CC8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716-4B22-ACC2-41B60F4CC8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716-4B22-ACC2-41B60F4CC8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'During flood yield'!$F$5:$F$7</c:f>
              <c:strCache>
                <c:ptCount val="3"/>
                <c:pt idx="0">
                  <c:v>Very Bad</c:v>
                </c:pt>
                <c:pt idx="1">
                  <c:v>Good</c:v>
                </c:pt>
                <c:pt idx="2">
                  <c:v>Bad</c:v>
                </c:pt>
              </c:strCache>
            </c:strRef>
          </c:cat>
          <c:val>
            <c:numRef>
              <c:f>'During flood yield'!$G$5:$G$7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3-4B71-9003-6B276E4920A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716-4B22-ACC2-41B60F4CC8C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716-4B22-ACC2-41B60F4CC8C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716-4B22-ACC2-41B60F4CC8C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716-4B22-ACC2-41B60F4CC8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'During flood yield'!$F$5:$F$7</c:f>
              <c:strCache>
                <c:ptCount val="3"/>
                <c:pt idx="0">
                  <c:v>Very Bad</c:v>
                </c:pt>
                <c:pt idx="1">
                  <c:v>Good</c:v>
                </c:pt>
                <c:pt idx="2">
                  <c:v>Bad</c:v>
                </c:pt>
              </c:strCache>
            </c:strRef>
          </c:cat>
          <c:val>
            <c:numRef>
              <c:f>'During flood yield'!$H$5:$H$7</c:f>
              <c:numCache>
                <c:formatCode>General</c:formatCode>
                <c:ptCount val="3"/>
                <c:pt idx="0">
                  <c:v>68.75</c:v>
                </c:pt>
                <c:pt idx="1">
                  <c:v>18.75</c:v>
                </c:pt>
                <c:pt idx="2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3-4B71-9003-6B276E4920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2">
        <a:lumMod val="20000"/>
        <a:lumOff val="8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'During flood yield'!$L$4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'During flood yield'!$K$5:$K$7</c:f>
              <c:strCache>
                <c:ptCount val="3"/>
                <c:pt idx="0">
                  <c:v>Very bad</c:v>
                </c:pt>
                <c:pt idx="1">
                  <c:v>Good</c:v>
                </c:pt>
                <c:pt idx="2">
                  <c:v>Bad</c:v>
                </c:pt>
              </c:strCache>
            </c:strRef>
          </c:cat>
          <c:val>
            <c:numRef>
              <c:f>'During flood yield'!$L$5:$L$7</c:f>
              <c:numCache>
                <c:formatCode>General</c:formatCode>
                <c:ptCount val="3"/>
                <c:pt idx="0">
                  <c:v>11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9-463E-AF62-B0EDB7728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73771424"/>
        <c:axId val="1373765184"/>
        <c:axId val="1343287120"/>
      </c:bar3DChart>
      <c:catAx>
        <c:axId val="137377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65184"/>
        <c:crosses val="autoZero"/>
        <c:auto val="1"/>
        <c:lblAlgn val="ctr"/>
        <c:lblOffset val="100"/>
        <c:noMultiLvlLbl val="0"/>
      </c:catAx>
      <c:valAx>
        <c:axId val="13737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71424"/>
        <c:crosses val="autoZero"/>
        <c:crossBetween val="between"/>
      </c:valAx>
      <c:serAx>
        <c:axId val="1343287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65184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7EE-4DF9-AF89-777B9D5BAE33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7EE-4DF9-AF89-777B9D5BAE33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7EE-4DF9-AF89-777B9D5BAE33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7EE-4DF9-AF89-777B9D5BAE33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7EE-4DF9-AF89-777B9D5BAE33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7EE-4DF9-AF89-777B9D5BAE33}"/>
              </c:ext>
            </c:extLst>
          </c:dPt>
          <c:dLbls>
            <c:dLbl>
              <c:idx val="0"/>
              <c:layout>
                <c:manualLayout>
                  <c:x val="-4.8968553727532026E-2"/>
                  <c:y val="3.795890875409148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7EE-4DF9-AF89-777B9D5BAE33}"/>
                </c:ext>
              </c:extLst>
            </c:dLbl>
            <c:dLbl>
              <c:idx val="1"/>
              <c:layout>
                <c:manualLayout>
                  <c:x val="-2.1681639388572364E-2"/>
                  <c:y val="-4.88680046212427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7EE-4DF9-AF89-777B9D5BAE33}"/>
                </c:ext>
              </c:extLst>
            </c:dLbl>
            <c:dLbl>
              <c:idx val="2"/>
              <c:layout>
                <c:manualLayout>
                  <c:x val="5.6192732006060203E-2"/>
                  <c:y val="2.4456045019847529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D7EE-4DF9-AF89-777B9D5BAE33}"/>
                </c:ext>
              </c:extLst>
            </c:dLbl>
            <c:dLbl>
              <c:idx val="3"/>
              <c:layout>
                <c:manualLayout>
                  <c:x val="3.5593396353911032E-2"/>
                  <c:y val="3.37530689359596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D7EE-4DF9-AF89-777B9D5BAE33}"/>
                </c:ext>
              </c:extLst>
            </c:dLbl>
            <c:dLbl>
              <c:idx val="4"/>
              <c:layout>
                <c:manualLayout>
                  <c:x val="5.0242622111260481E-2"/>
                  <c:y val="4.687825243583294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D7EE-4DF9-AF89-777B9D5BAE33}"/>
                </c:ext>
              </c:extLst>
            </c:dLbl>
            <c:dLbl>
              <c:idx val="5"/>
              <c:layout>
                <c:manualLayout>
                  <c:x val="4.923144769505438E-2"/>
                  <c:y val="6.698347569439079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D7EE-4DF9-AF89-777B9D5BAE33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Cost!$F$5:$F$10</c:f>
              <c:strCache>
                <c:ptCount val="6"/>
                <c:pt idx="0">
                  <c:v>9999-25000</c:v>
                </c:pt>
                <c:pt idx="1">
                  <c:v>25001-40000</c:v>
                </c:pt>
                <c:pt idx="2">
                  <c:v>40001-55000</c:v>
                </c:pt>
                <c:pt idx="3">
                  <c:v>55001-70000</c:v>
                </c:pt>
                <c:pt idx="4">
                  <c:v>70001-85000</c:v>
                </c:pt>
                <c:pt idx="5">
                  <c:v>85001-100000</c:v>
                </c:pt>
              </c:strCache>
            </c:strRef>
          </c:cat>
          <c:val>
            <c:numRef>
              <c:f>Cost!$G$5:$G$10</c:f>
              <c:numCache>
                <c:formatCode>General</c:formatCode>
                <c:ptCount val="6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9-455D-98DA-DE57368CDD5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Rice</a:t>
            </a:r>
            <a:r>
              <a:rPr lang="en-US" sz="1400" baseline="0">
                <a:solidFill>
                  <a:schemeClr val="lt1"/>
                </a:solidFill>
                <a:latin typeface="+mn-lt"/>
                <a:ea typeface="+mn-ea"/>
                <a:cs typeface="+mn-cs"/>
              </a:rPr>
              <a:t> producation without flooding</a:t>
            </a:r>
            <a:endParaRPr lang="en-US" sz="1400"/>
          </a:p>
        </c:rich>
      </c:tx>
      <c:layout/>
      <c:overlay val="0"/>
      <c:spPr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'rice producton without floods'!$H$4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'rice producton without floods'!$F$5:$F$10</c:f>
              <c:strCache>
                <c:ptCount val="6"/>
                <c:pt idx="0">
                  <c:v>719-2220</c:v>
                </c:pt>
                <c:pt idx="1">
                  <c:v>2221-3720</c:v>
                </c:pt>
                <c:pt idx="2">
                  <c:v>3721-5220</c:v>
                </c:pt>
                <c:pt idx="3">
                  <c:v>5221-6720</c:v>
                </c:pt>
                <c:pt idx="4">
                  <c:v>6721-8220</c:v>
                </c:pt>
                <c:pt idx="5">
                  <c:v>8221-9720</c:v>
                </c:pt>
              </c:strCache>
            </c:strRef>
          </c:cat>
          <c:val>
            <c:numRef>
              <c:f>'rice producton without floods'!$H$5:$H$10</c:f>
              <c:numCache>
                <c:formatCode>General</c:formatCode>
                <c:ptCount val="6"/>
                <c:pt idx="0">
                  <c:v>31.25</c:v>
                </c:pt>
                <c:pt idx="1">
                  <c:v>37.5</c:v>
                </c:pt>
                <c:pt idx="2">
                  <c:v>6.25</c:v>
                </c:pt>
                <c:pt idx="3">
                  <c:v>6.25</c:v>
                </c:pt>
                <c:pt idx="4">
                  <c:v>6.25</c:v>
                </c:pt>
                <c:pt idx="5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4-4C11-92D5-2288B51CC2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1856288"/>
        <c:axId val="6018559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'rice producton without floods'!$G$4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'rice producton without floods'!$F$5:$F$10</c15:sqref>
                        </c15:formulaRef>
                      </c:ext>
                    </c:extLst>
                    <c:strCache>
                      <c:ptCount val="6"/>
                      <c:pt idx="0">
                        <c:v>719-2220</c:v>
                      </c:pt>
                      <c:pt idx="1">
                        <c:v>2221-3720</c:v>
                      </c:pt>
                      <c:pt idx="2">
                        <c:v>3721-5220</c:v>
                      </c:pt>
                      <c:pt idx="3">
                        <c:v>5221-6720</c:v>
                      </c:pt>
                      <c:pt idx="4">
                        <c:v>6721-8220</c:v>
                      </c:pt>
                      <c:pt idx="5">
                        <c:v>8221-9720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'rice producton without floods'!$G$5:$G$10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6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524-4C11-92D5-2288B51CC227}"/>
                  </c:ext>
                </c:extLst>
              </c15:ser>
            </c15:filteredBarSeries>
          </c:ext>
        </c:extLst>
      </c:barChart>
      <c:catAx>
        <c:axId val="60185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55928"/>
        <c:crosses val="autoZero"/>
        <c:auto val="1"/>
        <c:lblAlgn val="ctr"/>
        <c:lblOffset val="100"/>
        <c:noMultiLvlLbl val="0"/>
      </c:catAx>
      <c:valAx>
        <c:axId val="60185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5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income from rice cultivation without floods</a:t>
            </a:r>
          </a:p>
        </c:rich>
      </c:tx>
      <c:layout>
        <c:manualLayout>
          <c:xMode val="edge"/>
          <c:yMode val="edge"/>
          <c:x val="0.1318895966029723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030671785861472E-2"/>
          <c:y val="0.2632327853172125"/>
          <c:w val="0.89264701416455183"/>
          <c:h val="0.61229626838115703"/>
        </c:manualLayout>
      </c:layout>
      <c:barChart>
        <c:barDir val="col"/>
        <c:grouping val="clustered"/>
        <c:varyColors val="0"/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4"/>
              <c:layout>
                <c:manualLayout>
                  <c:x val="8.264462809917255E-3"/>
                  <c:y val="6.59752881541823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EE80-4A74-803A-89D6E1105FAF}"/>
                </c:ext>
              </c:extLst>
            </c:dLbl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'Income in rice without floods'!$F$5:$F$9</c:f>
              <c:strCache>
                <c:ptCount val="5"/>
                <c:pt idx="0">
                  <c:v>20000-50000</c:v>
                </c:pt>
                <c:pt idx="1">
                  <c:v>50001-80000</c:v>
                </c:pt>
                <c:pt idx="2">
                  <c:v>80001-110000</c:v>
                </c:pt>
                <c:pt idx="3">
                  <c:v>110001-140000</c:v>
                </c:pt>
                <c:pt idx="4">
                  <c:v>140001-170000</c:v>
                </c:pt>
              </c:strCache>
            </c:strRef>
          </c:cat>
          <c:val>
            <c:numRef>
              <c:f>'Income in rice without floods'!$H$5:$H$9</c:f>
              <c:numCache>
                <c:formatCode>General</c:formatCode>
                <c:ptCount val="5"/>
                <c:pt idx="0">
                  <c:v>62.5</c:v>
                </c:pt>
                <c:pt idx="1">
                  <c:v>18.75</c:v>
                </c:pt>
                <c:pt idx="2">
                  <c:v>12.5</c:v>
                </c:pt>
                <c:pt idx="3">
                  <c:v>0</c:v>
                </c:pt>
                <c:pt idx="4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0-4A74-803A-89D6E1105FA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76859320"/>
        <c:axId val="5768539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'Income in rice without floods'!$F$5:$F$9</c15:sqref>
                        </c15:formulaRef>
                      </c:ext>
                    </c:extLst>
                    <c:strCache>
                      <c:ptCount val="5"/>
                      <c:pt idx="0">
                        <c:v>20000-50000</c:v>
                      </c:pt>
                      <c:pt idx="1">
                        <c:v>50001-80000</c:v>
                      </c:pt>
                      <c:pt idx="2">
                        <c:v>80001-110000</c:v>
                      </c:pt>
                      <c:pt idx="3">
                        <c:v>110001-140000</c:v>
                      </c:pt>
                      <c:pt idx="4">
                        <c:v>140001-170000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'Income in rice without floods'!$G$5:$G$9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0</c:v>
                      </c:pt>
                      <c:pt idx="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E80-4A74-803A-89D6E1105FAF}"/>
                  </c:ext>
                </c:extLst>
              </c15:ser>
            </c15:filteredBarSeries>
          </c:ext>
        </c:extLst>
      </c:barChart>
      <c:catAx>
        <c:axId val="576859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53920"/>
        <c:crosses val="autoZero"/>
        <c:auto val="1"/>
        <c:lblAlgn val="ctr"/>
        <c:lblOffset val="100"/>
        <c:noMultiLvlLbl val="0"/>
      </c:catAx>
      <c:valAx>
        <c:axId val="5768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859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50277077865266839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'Income others'!$F$5:$F$10</c:f>
              <c:strCache>
                <c:ptCount val="6"/>
                <c:pt idx="0">
                  <c:v>4999-25000</c:v>
                </c:pt>
                <c:pt idx="1">
                  <c:v>25001-45000</c:v>
                </c:pt>
                <c:pt idx="2">
                  <c:v>45001-65000</c:v>
                </c:pt>
                <c:pt idx="3">
                  <c:v>65001-85000</c:v>
                </c:pt>
                <c:pt idx="4">
                  <c:v>85001-105000</c:v>
                </c:pt>
                <c:pt idx="5">
                  <c:v>105001-125000</c:v>
                </c:pt>
              </c:strCache>
            </c:strRef>
          </c:cat>
          <c:val>
            <c:numRef>
              <c:f>'Income others'!$H$5:$H$10</c:f>
              <c:numCache>
                <c:formatCode>General</c:formatCode>
                <c:ptCount val="6"/>
                <c:pt idx="0">
                  <c:v>25</c:v>
                </c:pt>
                <c:pt idx="1">
                  <c:v>50</c:v>
                </c:pt>
                <c:pt idx="2">
                  <c:v>6.25</c:v>
                </c:pt>
                <c:pt idx="3">
                  <c:v>12.5</c:v>
                </c:pt>
                <c:pt idx="4">
                  <c:v>0</c:v>
                </c:pt>
                <c:pt idx="5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92-470F-A718-AFA283E871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493243224"/>
        <c:axId val="493241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6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'Income others'!$F$5:$F$10</c15:sqref>
                        </c15:formulaRef>
                      </c:ext>
                    </c:extLst>
                    <c:strCache>
                      <c:ptCount val="6"/>
                      <c:pt idx="0">
                        <c:v>4999-25000</c:v>
                      </c:pt>
                      <c:pt idx="1">
                        <c:v>25001-45000</c:v>
                      </c:pt>
                      <c:pt idx="2">
                        <c:v>45001-65000</c:v>
                      </c:pt>
                      <c:pt idx="3">
                        <c:v>65001-85000</c:v>
                      </c:pt>
                      <c:pt idx="4">
                        <c:v>85001-105000</c:v>
                      </c:pt>
                      <c:pt idx="5">
                        <c:v>105001-125000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'Income others'!$G$5:$G$10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4</c:v>
                      </c:pt>
                      <c:pt idx="1">
                        <c:v>8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0</c:v>
                      </c:pt>
                      <c:pt idx="5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C92-470F-A718-AFA283E8717E}"/>
                  </c:ext>
                </c:extLst>
              </c15:ser>
            </c15:filteredBarSeries>
          </c:ext>
        </c:extLst>
      </c:barChart>
      <c:catAx>
        <c:axId val="493243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241784"/>
        <c:crosses val="autoZero"/>
        <c:auto val="1"/>
        <c:lblAlgn val="ctr"/>
        <c:lblOffset val="100"/>
        <c:noMultiLvlLbl val="0"/>
      </c:catAx>
      <c:valAx>
        <c:axId val="49324178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93243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Land</a:t>
            </a:r>
            <a:r>
              <a:rPr lang="en-US" baseline="0"/>
              <a:t> cultivated (Bigha)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'land cultivated'!$H$4</c:f>
              <c:strCache>
                <c:ptCount val="1"/>
                <c:pt idx="0">
                  <c:v>percentage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'land cultivated'!$F$5:$F$9</c15:sqref>
                  </c15:fullRef>
                </c:ext>
              </c:extLst>
              <c:f>'land cultivated'!$F$5:$F$8</c:f>
              <c:strCache>
                <c:ptCount val="4"/>
                <c:pt idx="0">
                  <c:v>1-3</c:v>
                </c:pt>
                <c:pt idx="1">
                  <c:v>4-6</c:v>
                </c:pt>
                <c:pt idx="2">
                  <c:v>7-9</c:v>
                </c:pt>
                <c:pt idx="3">
                  <c:v>9-11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'land cultivated'!$H$5:$H$9</c15:sqref>
                  </c15:fullRef>
                </c:ext>
              </c:extLst>
              <c:f>'land cultivated'!$H$5:$H$8</c:f>
              <c:numCache>
                <c:formatCode>General</c:formatCode>
                <c:ptCount val="4"/>
                <c:pt idx="0">
                  <c:v>37.5</c:v>
                </c:pt>
                <c:pt idx="1">
                  <c:v>37.5</c:v>
                </c:pt>
                <c:pt idx="2">
                  <c:v>18.75</c:v>
                </c:pt>
                <c:pt idx="3">
                  <c:v>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B-4127-9E6D-39CBDB7601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2306808"/>
        <c:axId val="6223042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'land cultivated'!$G$4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'land cultivated'!$F$5:$F$9</c15:sqref>
                        </c15:fullRef>
                        <c15:formulaRef>
                          <c15:sqref>'land cultivated'!$F$5:$F$8</c15:sqref>
                        </c15:formulaRef>
                      </c:ext>
                    </c:extLst>
                    <c:strCache>
                      <c:ptCount val="4"/>
                      <c:pt idx="0">
                        <c:v>1-3</c:v>
                      </c:pt>
                      <c:pt idx="1">
                        <c:v>4-6</c:v>
                      </c:pt>
                      <c:pt idx="2">
                        <c:v>7-9</c:v>
                      </c:pt>
                      <c:pt idx="3">
                        <c:v>9-11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'land cultivated'!$G$5:$G$9</c15:sqref>
                        </c15:fullRef>
                        <c15:formulaRef>
                          <c15:sqref>'land cultivated'!$G$5:$G$8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6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6B-4127-9E6D-39CBDB7601D8}"/>
                  </c:ext>
                </c:extLst>
              </c15:ser>
            </c15:filteredBarSeries>
          </c:ext>
        </c:extLst>
      </c:barChart>
      <c:catAx>
        <c:axId val="62230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4288"/>
        <c:crosses val="autoZero"/>
        <c:auto val="1"/>
        <c:lblAlgn val="ctr"/>
        <c:lblOffset val="100"/>
        <c:noMultiLvlLbl val="0"/>
      </c:catAx>
      <c:valAx>
        <c:axId val="62230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0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 member'!$G$4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 member'!$F$5:$F$9</c:f>
              <c:strCache>
                <c:ptCount val="5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Total</c:v>
                </c:pt>
              </c:strCache>
            </c:strRef>
          </c:cat>
          <c:val>
            <c:numRef>
              <c:f>'F member'!$G$5:$G$9</c:f>
              <c:numCache>
                <c:formatCode>General</c:formatCode>
                <c:ptCount val="5"/>
                <c:pt idx="0">
                  <c:v>9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B9-47C0-A77B-3929DA6E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5044864"/>
        <c:axId val="1345046528"/>
      </c:barChart>
      <c:lineChart>
        <c:grouping val="standard"/>
        <c:varyColors val="0"/>
        <c:ser>
          <c:idx val="1"/>
          <c:order val="1"/>
          <c:tx>
            <c:strRef>
              <c:f>'F member'!$H$4</c:f>
              <c:strCache>
                <c:ptCount val="1"/>
                <c:pt idx="0">
                  <c:v>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 member'!$F$5:$F$9</c:f>
              <c:strCache>
                <c:ptCount val="5"/>
                <c:pt idx="0">
                  <c:v>3-5</c:v>
                </c:pt>
                <c:pt idx="1">
                  <c:v>6-8</c:v>
                </c:pt>
                <c:pt idx="2">
                  <c:v>9-11</c:v>
                </c:pt>
                <c:pt idx="3">
                  <c:v>12-14</c:v>
                </c:pt>
                <c:pt idx="4">
                  <c:v>Total</c:v>
                </c:pt>
              </c:strCache>
            </c:strRef>
          </c:cat>
          <c:val>
            <c:numRef>
              <c:f>'F member'!$H$5:$H$9</c:f>
              <c:numCache>
                <c:formatCode>General</c:formatCode>
                <c:ptCount val="5"/>
                <c:pt idx="0">
                  <c:v>56.25</c:v>
                </c:pt>
                <c:pt idx="1">
                  <c:v>31.25</c:v>
                </c:pt>
                <c:pt idx="2">
                  <c:v>6.25</c:v>
                </c:pt>
                <c:pt idx="3">
                  <c:v>6.25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B9-47C0-A77B-3929DA6E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3773504"/>
        <c:axId val="1373773088"/>
      </c:lineChart>
      <c:catAx>
        <c:axId val="134504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6528"/>
        <c:auto val="1"/>
        <c:lblAlgn val="ctr"/>
        <c:lblOffset val="100"/>
        <c:noMultiLvlLbl val="0"/>
      </c:catAx>
      <c:valAx>
        <c:axId val="134504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4864"/>
        <c:crossBetween val="between"/>
      </c:valAx>
      <c:valAx>
        <c:axId val="1373773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773504"/>
        <c:crosses val="max"/>
        <c:crossBetween val="between"/>
      </c:valAx>
      <c:catAx>
        <c:axId val="137377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737730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seed used in rice production</a:t>
            </a:r>
          </a:p>
        </c:rich>
      </c:tx>
      <c:layout>
        <c:manualLayout>
          <c:xMode val="edge"/>
          <c:yMode val="edge"/>
          <c:x val="0.10575936268957863"/>
          <c:y val="4.8611084530246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seed!$H$4</c:f>
              <c:strCache>
                <c:ptCount val="1"/>
                <c:pt idx="0">
                  <c:v>percentage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seed!$F$5:$F$10</c:f>
              <c:strCache>
                <c:ptCount val="6"/>
                <c:pt idx="0">
                  <c:v>5-13</c:v>
                </c:pt>
                <c:pt idx="1">
                  <c:v>14-22</c:v>
                </c:pt>
                <c:pt idx="2">
                  <c:v>23-31</c:v>
                </c:pt>
                <c:pt idx="3">
                  <c:v>32-40</c:v>
                </c:pt>
                <c:pt idx="4">
                  <c:v>41-49</c:v>
                </c:pt>
                <c:pt idx="5">
                  <c:v>50-58</c:v>
                </c:pt>
              </c:strCache>
            </c:strRef>
          </c:cat>
          <c:val>
            <c:numRef>
              <c:f>seed!$H$5:$H$10</c:f>
              <c:numCache>
                <c:formatCode>General</c:formatCode>
                <c:ptCount val="6"/>
                <c:pt idx="0">
                  <c:v>31.25</c:v>
                </c:pt>
                <c:pt idx="1">
                  <c:v>43.75</c:v>
                </c:pt>
                <c:pt idx="2">
                  <c:v>0</c:v>
                </c:pt>
                <c:pt idx="3">
                  <c:v>0</c:v>
                </c:pt>
                <c:pt idx="4">
                  <c:v>6.25</c:v>
                </c:pt>
                <c:pt idx="5">
                  <c:v>18.75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E-45E4-8195-748536C78BC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271960"/>
        <c:axId val="6142752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seed!$G$4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spPr>
                  <a:ln w="317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17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seed!$F$5:$F$10</c15:sqref>
                        </c15:formulaRef>
                      </c:ext>
                    </c:extLst>
                    <c:strCache>
                      <c:ptCount val="6"/>
                      <c:pt idx="0">
                        <c:v>5-13</c:v>
                      </c:pt>
                      <c:pt idx="1">
                        <c:v>14-22</c:v>
                      </c:pt>
                      <c:pt idx="2">
                        <c:v>23-31</c:v>
                      </c:pt>
                      <c:pt idx="3">
                        <c:v>32-40</c:v>
                      </c:pt>
                      <c:pt idx="4">
                        <c:v>41-49</c:v>
                      </c:pt>
                      <c:pt idx="5">
                        <c:v>50-58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seed!$G$5:$G$10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5</c:v>
                      </c:pt>
                      <c:pt idx="1">
                        <c:v>7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1</c:v>
                      </c:pt>
                      <c:pt idx="5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59E-45E4-8195-748536C78BC0}"/>
                  </c:ext>
                </c:extLst>
              </c15:ser>
            </c15:filteredLineSeries>
          </c:ext>
        </c:extLst>
      </c:lineChart>
      <c:catAx>
        <c:axId val="614271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75200"/>
        <c:crosses val="autoZero"/>
        <c:auto val="1"/>
        <c:lblAlgn val="ctr"/>
        <c:lblOffset val="100"/>
        <c:noMultiLvlLbl val="0"/>
      </c:catAx>
      <c:valAx>
        <c:axId val="614275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427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age!$G$2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age!$F$3:$F$8</c:f>
              <c:strCache>
                <c:ptCount val="6"/>
                <c:pt idx="0">
                  <c:v>24-33</c:v>
                </c:pt>
                <c:pt idx="1">
                  <c:v>34-43</c:v>
                </c:pt>
                <c:pt idx="2">
                  <c:v>44-53</c:v>
                </c:pt>
                <c:pt idx="3">
                  <c:v>54-63</c:v>
                </c:pt>
                <c:pt idx="4">
                  <c:v>64-73</c:v>
                </c:pt>
                <c:pt idx="5">
                  <c:v>Total</c:v>
                </c:pt>
              </c:strCache>
            </c:strRef>
          </c:xVal>
          <c:yVal>
            <c:numRef>
              <c:f>age!$G$3:$G$8</c:f>
              <c:numCache>
                <c:formatCode>General</c:formatCode>
                <c:ptCount val="6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A-4760-BB6F-00E4537C62E7}"/>
            </c:ext>
          </c:extLst>
        </c:ser>
        <c:ser>
          <c:idx val="1"/>
          <c:order val="1"/>
          <c:tx>
            <c:strRef>
              <c:f>age!$H$2</c:f>
              <c:strCache>
                <c:ptCount val="1"/>
                <c:pt idx="0">
                  <c:v>Percentage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age!$F$3:$F$8</c:f>
              <c:strCache>
                <c:ptCount val="6"/>
                <c:pt idx="0">
                  <c:v>24-33</c:v>
                </c:pt>
                <c:pt idx="1">
                  <c:v>34-43</c:v>
                </c:pt>
                <c:pt idx="2">
                  <c:v>44-53</c:v>
                </c:pt>
                <c:pt idx="3">
                  <c:v>54-63</c:v>
                </c:pt>
                <c:pt idx="4">
                  <c:v>64-73</c:v>
                </c:pt>
                <c:pt idx="5">
                  <c:v>Total</c:v>
                </c:pt>
              </c:strCache>
            </c:strRef>
          </c:xVal>
          <c:yVal>
            <c:numRef>
              <c:f>age!$H$3:$H$8</c:f>
              <c:numCache>
                <c:formatCode>General</c:formatCode>
                <c:ptCount val="6"/>
                <c:pt idx="0">
                  <c:v>31.25</c:v>
                </c:pt>
                <c:pt idx="1">
                  <c:v>31.25</c:v>
                </c:pt>
                <c:pt idx="2">
                  <c:v>18.75</c:v>
                </c:pt>
                <c:pt idx="3">
                  <c:v>6.25</c:v>
                </c:pt>
                <c:pt idx="4">
                  <c:v>12.5</c:v>
                </c:pt>
                <c:pt idx="5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1A-4760-BB6F-00E4537C6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98128"/>
        <c:axId val="1342690224"/>
      </c:scatterChart>
      <c:valAx>
        <c:axId val="134269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90224"/>
        <c:crosses val="autoZero"/>
        <c:crossBetween val="midCat"/>
      </c:valAx>
      <c:valAx>
        <c:axId val="134269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9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qualification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69-4A23-AA54-5839F25CED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69-4A23-AA54-5839F25CED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69-4A23-AA54-5839F25CED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69-4A23-AA54-5839F25CED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B69-4A23-AA54-5839F25CED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B69-4A23-AA54-5839F25CED2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Education!$F$3:$F$8</c:f>
              <c:strCache>
                <c:ptCount val="6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</c:strCache>
            </c:strRef>
          </c:cat>
          <c:val>
            <c:numRef>
              <c:f>Education!$G$3:$G$8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B-4FD8-94F4-5475D36E3CDA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B69-4A23-AA54-5839F25CED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B69-4A23-AA54-5839F25CED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B69-4A23-AA54-5839F25CED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B69-4A23-AA54-5839F25CED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B69-4A23-AA54-5839F25CED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B69-4A23-AA54-5839F25CED2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Education!$F$3:$F$8</c:f>
              <c:strCache>
                <c:ptCount val="6"/>
                <c:pt idx="0">
                  <c:v>0-1</c:v>
                </c:pt>
                <c:pt idx="1">
                  <c:v>2-3</c:v>
                </c:pt>
                <c:pt idx="2">
                  <c:v>4-5</c:v>
                </c:pt>
                <c:pt idx="3">
                  <c:v>6-7</c:v>
                </c:pt>
                <c:pt idx="4">
                  <c:v>8-9</c:v>
                </c:pt>
                <c:pt idx="5">
                  <c:v>10-11</c:v>
                </c:pt>
              </c:strCache>
            </c:strRef>
          </c:cat>
          <c:val>
            <c:numRef>
              <c:f>Education!$H$3:$H$8</c:f>
              <c:numCache>
                <c:formatCode>General</c:formatCode>
                <c:ptCount val="6"/>
                <c:pt idx="0">
                  <c:v>6.25</c:v>
                </c:pt>
                <c:pt idx="1">
                  <c:v>6.25</c:v>
                </c:pt>
                <c:pt idx="2">
                  <c:v>12.5</c:v>
                </c:pt>
                <c:pt idx="3">
                  <c:v>18.75</c:v>
                </c:pt>
                <c:pt idx="4">
                  <c:v>37.5</c:v>
                </c:pt>
                <c:pt idx="5">
                  <c:v>18.75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EB-4FD8-94F4-5475D36E3CD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162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/>
              <a:t>Years involved in agriculture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22890281855682726"/>
          <c:w val="1"/>
          <c:h val="0.67907201027798125"/>
        </c:manualLayout>
      </c:layout>
      <c:pie3DChart>
        <c:varyColors val="1"/>
        <c:ser>
          <c:idx val="0"/>
          <c:order val="0"/>
          <c:tx>
            <c:strRef>
              <c:f>'years involved'!$G$4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56CB-4427-870C-C7415CE410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56CB-4427-870C-C7415CE410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56CB-4427-870C-C7415CE410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56CB-4427-870C-C7415CE410DC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56CB-4427-870C-C7415CE410DC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56CB-4427-870C-C7415CE410DC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56CB-4427-870C-C7415CE410DC}"/>
                </c:ext>
              </c:extLst>
            </c:dLbl>
            <c:dLbl>
              <c:idx val="3"/>
              <c:layout>
                <c:manualLayout>
                  <c:x val="1.9512195121951219E-2"/>
                  <c:y val="2.726653618806095E-2"/>
                </c:manualLayout>
              </c:layout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6CB-4427-870C-C7415CE410DC}"/>
                </c:ext>
              </c:extLst>
            </c:dLbl>
            <c:spPr>
              <a:solidFill>
                <a:sysClr val="window" lastClr="FFFFFF"/>
              </a:solidFill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'years involved'!$F$5:$F$8</c:f>
              <c:strCache>
                <c:ptCount val="4"/>
                <c:pt idx="0">
                  <c:v>3-12</c:v>
                </c:pt>
                <c:pt idx="1">
                  <c:v>13-22</c:v>
                </c:pt>
                <c:pt idx="2">
                  <c:v>23-32</c:v>
                </c:pt>
                <c:pt idx="3">
                  <c:v>33-42</c:v>
                </c:pt>
              </c:strCache>
            </c:strRef>
          </c:cat>
          <c:val>
            <c:numRef>
              <c:f>'years involved'!$G$5:$G$8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B-4427-870C-C7415CE410DC}"/>
            </c:ext>
          </c:extLst>
        </c:ser>
        <c:ser>
          <c:idx val="1"/>
          <c:order val="1"/>
          <c:tx>
            <c:strRef>
              <c:f>'years involved'!$H$4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6-56CB-4427-870C-C7415CE410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56CB-4427-870C-C7415CE410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8-56CB-4427-870C-C7415CE410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56CB-4427-870C-C7415CE410D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56CB-4427-870C-C7415CE410D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6CB-4427-870C-C7415CE410D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56CB-4427-870C-C7415CE410D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6CB-4427-870C-C7415CE410D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'years involved'!$F$5:$F$8</c:f>
              <c:strCache>
                <c:ptCount val="4"/>
                <c:pt idx="0">
                  <c:v>3-12</c:v>
                </c:pt>
                <c:pt idx="1">
                  <c:v>13-22</c:v>
                </c:pt>
                <c:pt idx="2">
                  <c:v>23-32</c:v>
                </c:pt>
                <c:pt idx="3">
                  <c:v>33-42</c:v>
                </c:pt>
              </c:strCache>
            </c:strRef>
          </c:cat>
          <c:val>
            <c:numRef>
              <c:f>'years involved'!$H$5:$H$8</c:f>
              <c:numCache>
                <c:formatCode>General</c:formatCode>
                <c:ptCount val="4"/>
                <c:pt idx="0">
                  <c:v>56.25</c:v>
                </c:pt>
                <c:pt idx="1">
                  <c:v>25</c:v>
                </c:pt>
                <c:pt idx="2">
                  <c:v>6.25</c:v>
                </c:pt>
                <c:pt idx="3">
                  <c:v>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B-4427-870C-C7415CE410D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  <cx:data id="1">
      <cx:strDim type="cat">
        <cx:f>_xlchart.v1.0</cx:f>
      </cx:strDim>
      <cx:numDim type="size">
        <cx:f>_xlchart.v1.4</cx:f>
      </cx:numDim>
    </cx:data>
  </cx:chartData>
  <cx:chart>
    <cx:title pos="t" align="ctr" overlay="0"/>
    <cx:plotArea>
      <cx:plotAreaRegion>
        <cx:series layoutId="sunburst" uniqueId="{0E8E5D48-90CC-4E08-B807-054F2343B913}" formatIdx="0">
          <cx:tx>
            <cx:txData>
              <cx:f>_xlchart.v1.1</cx:f>
              <cx:v>frequency</cx:v>
            </cx:txData>
          </cx:tx>
          <cx:dataLabels pos="ctr">
            <cx:visibility seriesName="0" categoryName="1" value="0"/>
          </cx:dataLabels>
          <cx:dataId val="0"/>
        </cx:series>
        <cx:series layoutId="sunburst" hidden="1" uniqueId="{BE5D2457-AAE1-4522-A151-05E5A4652BC6}" formatIdx="1">
          <cx:tx>
            <cx:txData>
              <cx:f>_xlchart.v1.3</cx:f>
              <cx:v>percentage</cx:v>
            </cx:txData>
          </cx:tx>
          <cx:dataLabels pos="ctr">
            <cx:visibility seriesName="0" categoryName="1" value="0"/>
          </cx:dataLabels>
          <cx:dataId val="1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size">
        <cx:f>_xlchart.v1.10</cx:f>
      </cx:numDim>
    </cx:data>
  </cx:chartData>
  <cx:chart>
    <cx:title pos="t" align="ctr" overlay="0"/>
    <cx:plotArea>
      <cx:plotAreaRegion>
        <cx:series layoutId="sunburst" uniqueId="{15CAF9E9-5F4F-46E7-A03E-901B3DE6B3DE}">
          <cx:tx>
            <cx:txData>
              <cx:f>_xlchart.v1.9</cx:f>
              <cx:v>Frequency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microsoft.com/office/2014/relationships/chartEx" Target="../charts/chartEx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114301</xdr:colOff>
      <xdr:row>10</xdr:row>
      <xdr:rowOff>171450</xdr:rowOff>
    </xdr:from>
    <xdr:to>
      <xdr:col>11</xdr:col>
      <xdr:colOff>600075</xdr:colOff>
      <xdr:row>17</xdr:row>
      <xdr:rowOff>161924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11</xdr:row>
      <xdr:rowOff>9525</xdr:rowOff>
    </xdr:from>
    <xdr:to>
      <xdr:col>7</xdr:col>
      <xdr:colOff>533400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10</xdr:row>
      <xdr:rowOff>57151</xdr:rowOff>
    </xdr:from>
    <xdr:to>
      <xdr:col>9</xdr:col>
      <xdr:colOff>371475</xdr:colOff>
      <xdr:row>18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77482-869C-698F-0770-86BC06FB6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10</xdr:row>
      <xdr:rowOff>114300</xdr:rowOff>
    </xdr:from>
    <xdr:to>
      <xdr:col>12</xdr:col>
      <xdr:colOff>390525</xdr:colOff>
      <xdr:row>17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13</xdr:row>
      <xdr:rowOff>9524</xdr:rowOff>
    </xdr:from>
    <xdr:to>
      <xdr:col>10</xdr:col>
      <xdr:colOff>381000</xdr:colOff>
      <xdr:row>21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66EE0-C141-40EE-BD34-2C55E3453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11</xdr:row>
      <xdr:rowOff>142875</xdr:rowOff>
    </xdr:from>
    <xdr:to>
      <xdr:col>11</xdr:col>
      <xdr:colOff>285750</xdr:colOff>
      <xdr:row>20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47028A-63C6-D6E3-F19C-42D6D789D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12</xdr:row>
      <xdr:rowOff>152400</xdr:rowOff>
    </xdr:from>
    <xdr:to>
      <xdr:col>9</xdr:col>
      <xdr:colOff>419100</xdr:colOff>
      <xdr:row>20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8DCF66-FC80-9103-821B-27107E797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12</xdr:row>
      <xdr:rowOff>95250</xdr:rowOff>
    </xdr:from>
    <xdr:to>
      <xdr:col>10</xdr:col>
      <xdr:colOff>133350</xdr:colOff>
      <xdr:row>21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9F409D-CAF3-0C28-5C6F-D9FED8138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10</xdr:row>
      <xdr:rowOff>76201</xdr:rowOff>
    </xdr:from>
    <xdr:to>
      <xdr:col>10</xdr:col>
      <xdr:colOff>123825</xdr:colOff>
      <xdr:row>20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36F68-662D-BDE8-A7CF-9380EFF33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11</xdr:row>
      <xdr:rowOff>0</xdr:rowOff>
    </xdr:from>
    <xdr:to>
      <xdr:col>9</xdr:col>
      <xdr:colOff>476250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361951</xdr:colOff>
      <xdr:row>12</xdr:row>
      <xdr:rowOff>171449</xdr:rowOff>
    </xdr:from>
    <xdr:to>
      <xdr:col>13</xdr:col>
      <xdr:colOff>323850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78094-8660-D9CD-EE1C-815CBB9AB0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10</xdr:row>
      <xdr:rowOff>190499</xdr:rowOff>
    </xdr:from>
    <xdr:to>
      <xdr:col>15</xdr:col>
      <xdr:colOff>714375</xdr:colOff>
      <xdr:row>19</xdr:row>
      <xdr:rowOff>85724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657225</xdr:colOff>
      <xdr:row>9</xdr:row>
      <xdr:rowOff>28574</xdr:rowOff>
    </xdr:from>
    <xdr:to>
      <xdr:col>7</xdr:col>
      <xdr:colOff>723900</xdr:colOff>
      <xdr:row>16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8</xdr:row>
      <xdr:rowOff>171449</xdr:rowOff>
    </xdr:from>
    <xdr:to>
      <xdr:col>13</xdr:col>
      <xdr:colOff>304800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62CB7-A3C6-5841-B4EA-1E95460C5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10</xdr:row>
      <xdr:rowOff>142875</xdr:rowOff>
    </xdr:from>
    <xdr:to>
      <xdr:col>11</xdr:col>
      <xdr:colOff>9525</xdr:colOff>
      <xdr:row>19</xdr:row>
      <xdr:rowOff>166686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96C2B0-CC44-BABA-0825-1C04E6B6D0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4:Y26" totalsRowShown="0">
  <autoFilter ref="A4:Y26"/>
  <tableColumns count="25">
    <tableColumn id="1" name="Serial"/>
    <tableColumn id="2" name="Name"/>
    <tableColumn id="4" name="Age"/>
    <tableColumn id="5" name=" Education qualificaton"/>
    <tableColumn id="6" name="Family members"/>
    <tableColumn id="7" name="Years involved in rice cultivation"/>
    <tableColumn id="8" name="Is anyone else in the family involved in agriculture?"/>
    <tableColumn id="3" name="Other ocupation"/>
    <tableColumn id="9" name="How much land do you currently cultivate rice (Bigha)"/>
    <tableColumn id="10" name="Where do you get rice seeds from?"/>
    <tableColumn id="22" name="How much seed does your land need? (kg)"/>
    <tableColumn id="11" name="What varieties of rice do you grow?"/>
    <tableColumn id="12" name="Do you grow the same variety every year?"/>
    <tableColumn id="13" name="What is your yearly income from rice cultivation?"/>
    <tableColumn id="27" name="income from others"/>
    <tableColumn id="26" name="Total income">
      <calculatedColumnFormula>SUM(Table1[[#This Row],[What is your yearly income from rice cultivation?]:[income from others]])</calculatedColumnFormula>
    </tableColumn>
    <tableColumn id="14" name="In a season How much does it cost you to grow rice? (TK)"/>
    <tableColumn id="15" name="What is spent on what?"/>
    <tableColumn id="16" name="How much does your land grow without floods? (KG) "/>
    <tableColumn id="17" name="How much land did you cultivate rice in 2021? (Bigha)"/>
    <tableColumn id="25" name="Duration of flood days "/>
    <tableColumn id="18" name="Flood effect on income (TK)"/>
    <tableColumn id="19" name="What was the yield in 2022 (during the floods)?"/>
    <tableColumn id="20" name="What problems did you face during the flood?"/>
    <tableColumn id="21" name="How much is grown on your land during floods? (KG)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2:H8" totalsRowShown="0">
  <autoFilter ref="F2:H8"/>
  <tableColumns count="3">
    <tableColumn id="1" name="Range"/>
    <tableColumn id="2" name="Frequency"/>
    <tableColumn id="3" name="Percentage">
      <calculatedColumnFormula>Table2[[#This Row],[Frequency]]/16*100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F2:H9" totalsRowShown="0" headerRowDxfId="6" headerRowBorderDxfId="5" tableBorderDxfId="4" totalsRowBorderDxfId="3">
  <autoFilter ref="F2:H9"/>
  <tableColumns count="3">
    <tableColumn id="1" name="Range" dataDxfId="2"/>
    <tableColumn id="2" name="Frequency" dataDxfId="1"/>
    <tableColumn id="3" name="Percentage" dataDxfId="0">
      <calculatedColumnFormula>G3/16*100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Y1" workbookViewId="0">
      <selection activeCell="O15" sqref="O15"/>
    </sheetView>
  </sheetViews>
  <sheetFormatPr defaultRowHeight="15" x14ac:dyDescent="0.25"/>
  <cols>
    <col min="1" max="1" width="11.42578125" customWidth="1"/>
    <col min="2" max="2" width="24.7109375" customWidth="1"/>
    <col min="3" max="3" width="13.28515625" customWidth="1"/>
    <col min="4" max="4" width="27.85546875" customWidth="1"/>
    <col min="5" max="5" width="21.85546875" customWidth="1"/>
    <col min="6" max="6" width="16.140625" customWidth="1"/>
    <col min="7" max="8" width="21.28515625" customWidth="1"/>
    <col min="9" max="9" width="21.5703125" customWidth="1"/>
    <col min="10" max="10" width="27.7109375" customWidth="1"/>
    <col min="11" max="11" width="24.140625" customWidth="1"/>
    <col min="12" max="12" width="27.85546875" customWidth="1"/>
    <col min="13" max="13" width="30.5703125" customWidth="1"/>
    <col min="14" max="14" width="34.28515625" customWidth="1"/>
    <col min="15" max="15" width="42.5703125" customWidth="1"/>
    <col min="16" max="16" width="33" customWidth="1"/>
    <col min="17" max="17" width="29" customWidth="1"/>
    <col min="18" max="18" width="36.140625" customWidth="1"/>
    <col min="19" max="19" width="49.28515625" customWidth="1"/>
    <col min="20" max="20" width="43" customWidth="1"/>
    <col min="21" max="21" width="32" customWidth="1"/>
    <col min="22" max="22" width="33.5703125" customWidth="1"/>
    <col min="23" max="23" width="45" customWidth="1"/>
    <col min="24" max="24" width="45.28515625" customWidth="1"/>
    <col min="25" max="25" width="49.7109375" customWidth="1"/>
    <col min="26" max="26" width="19.28515625" customWidth="1"/>
    <col min="27" max="27" width="28.28515625" customWidth="1"/>
    <col min="28" max="28" width="25.5703125" customWidth="1"/>
    <col min="29" max="29" width="44.7109375" customWidth="1"/>
    <col min="30" max="30" width="43.7109375" customWidth="1"/>
    <col min="31" max="31" width="44.85546875" customWidth="1"/>
  </cols>
  <sheetData>
    <row r="1" spans="1:25" x14ac:dyDescent="0.25">
      <c r="A1" t="s">
        <v>0</v>
      </c>
    </row>
    <row r="4" spans="1:25" ht="15.75" x14ac:dyDescent="0.25">
      <c r="A4" s="1" t="s">
        <v>2</v>
      </c>
      <c r="B4" s="1" t="s">
        <v>1</v>
      </c>
      <c r="C4" s="1" t="s">
        <v>12</v>
      </c>
      <c r="D4" s="16" t="s">
        <v>133</v>
      </c>
      <c r="E4" s="17" t="s">
        <v>4</v>
      </c>
      <c r="F4" s="15" t="s">
        <v>3</v>
      </c>
      <c r="G4" t="s">
        <v>5</v>
      </c>
      <c r="H4" t="s">
        <v>132</v>
      </c>
      <c r="I4" t="s">
        <v>81</v>
      </c>
      <c r="J4" s="1" t="s">
        <v>6</v>
      </c>
      <c r="K4" s="1" t="s">
        <v>85</v>
      </c>
      <c r="L4" s="1" t="s">
        <v>7</v>
      </c>
      <c r="M4" s="1" t="s">
        <v>8</v>
      </c>
      <c r="N4" s="1" t="s">
        <v>34</v>
      </c>
      <c r="O4" s="1" t="s">
        <v>36</v>
      </c>
      <c r="P4" s="1" t="s">
        <v>40</v>
      </c>
      <c r="Q4" t="s">
        <v>103</v>
      </c>
      <c r="R4" t="s">
        <v>9</v>
      </c>
      <c r="S4" s="15" t="s">
        <v>135</v>
      </c>
      <c r="T4" s="15" t="s">
        <v>117</v>
      </c>
      <c r="U4" s="1" t="s">
        <v>35</v>
      </c>
      <c r="V4" s="1" t="s">
        <v>134</v>
      </c>
      <c r="W4" s="1" t="s">
        <v>10</v>
      </c>
      <c r="X4" s="1" t="s">
        <v>11</v>
      </c>
      <c r="Y4" s="1" t="s">
        <v>121</v>
      </c>
    </row>
    <row r="5" spans="1:25" x14ac:dyDescent="0.25">
      <c r="A5" s="1">
        <v>1</v>
      </c>
      <c r="B5" s="1" t="s">
        <v>13</v>
      </c>
      <c r="C5" s="1">
        <v>34</v>
      </c>
      <c r="D5" s="1">
        <v>5</v>
      </c>
      <c r="E5" s="1">
        <v>6</v>
      </c>
      <c r="F5" s="1">
        <v>16</v>
      </c>
      <c r="G5" s="1">
        <v>1</v>
      </c>
      <c r="H5" s="1">
        <v>1</v>
      </c>
      <c r="I5" s="1">
        <v>2</v>
      </c>
      <c r="J5" s="1" t="s">
        <v>14</v>
      </c>
      <c r="K5" s="1">
        <v>12</v>
      </c>
      <c r="L5" s="1" t="s">
        <v>15</v>
      </c>
      <c r="M5" s="1" t="s">
        <v>16</v>
      </c>
      <c r="N5" s="1">
        <v>40000</v>
      </c>
      <c r="O5" s="1">
        <v>35000</v>
      </c>
      <c r="P5" s="1">
        <f>SUM(Table1[[#This Row],[What is your yearly income from rice cultivation?]:[income from others]])</f>
        <v>75000</v>
      </c>
      <c r="Q5" s="1">
        <v>17000</v>
      </c>
      <c r="R5" t="s">
        <v>17</v>
      </c>
      <c r="S5" s="1">
        <v>1840</v>
      </c>
      <c r="T5" s="1">
        <v>2</v>
      </c>
      <c r="U5" s="1" t="s">
        <v>37</v>
      </c>
      <c r="V5" s="1">
        <v>50000</v>
      </c>
      <c r="W5" s="1" t="s">
        <v>18</v>
      </c>
      <c r="X5" s="1" t="s">
        <v>19</v>
      </c>
      <c r="Y5" s="1">
        <v>227</v>
      </c>
    </row>
    <row r="6" spans="1:25" x14ac:dyDescent="0.25">
      <c r="A6" s="1">
        <v>2</v>
      </c>
      <c r="B6" s="1" t="s">
        <v>20</v>
      </c>
      <c r="C6" s="1">
        <v>38</v>
      </c>
      <c r="D6" s="1">
        <v>8</v>
      </c>
      <c r="E6" s="1">
        <v>4</v>
      </c>
      <c r="F6" s="1">
        <v>12</v>
      </c>
      <c r="G6" s="1">
        <v>0</v>
      </c>
      <c r="H6" s="1">
        <v>0</v>
      </c>
      <c r="I6" s="1">
        <v>4.2</v>
      </c>
      <c r="J6" s="1" t="s">
        <v>21</v>
      </c>
      <c r="K6" s="1">
        <v>22</v>
      </c>
      <c r="L6" s="1" t="s">
        <v>15</v>
      </c>
      <c r="M6" s="1" t="s">
        <v>16</v>
      </c>
      <c r="N6" s="1">
        <v>45000</v>
      </c>
      <c r="O6" s="1">
        <v>23000</v>
      </c>
      <c r="P6" s="1">
        <f>SUM(Table1[[#This Row],[What is your yearly income from rice cultivation?]:[income from others]])</f>
        <v>68000</v>
      </c>
      <c r="Q6" s="1">
        <v>42000</v>
      </c>
      <c r="R6" t="s">
        <v>30</v>
      </c>
      <c r="S6" s="1">
        <v>3368</v>
      </c>
      <c r="T6" s="1">
        <v>4.2</v>
      </c>
      <c r="U6" s="1" t="s">
        <v>37</v>
      </c>
      <c r="V6" s="1">
        <v>200000</v>
      </c>
      <c r="W6" s="1" t="s">
        <v>18</v>
      </c>
      <c r="X6" s="1" t="s">
        <v>38</v>
      </c>
      <c r="Y6" s="1">
        <v>480</v>
      </c>
    </row>
    <row r="7" spans="1:25" x14ac:dyDescent="0.25">
      <c r="A7" s="1">
        <v>3</v>
      </c>
      <c r="B7" s="1" t="s">
        <v>22</v>
      </c>
      <c r="C7" s="1">
        <v>56</v>
      </c>
      <c r="D7" s="1">
        <v>7</v>
      </c>
      <c r="E7" s="1">
        <v>9</v>
      </c>
      <c r="F7" s="1">
        <v>42</v>
      </c>
      <c r="G7" s="1">
        <v>1</v>
      </c>
      <c r="H7" s="1">
        <v>0</v>
      </c>
      <c r="I7" s="1">
        <v>8.4</v>
      </c>
      <c r="J7" s="1" t="s">
        <v>14</v>
      </c>
      <c r="K7" s="1">
        <v>56</v>
      </c>
      <c r="L7" s="1" t="s">
        <v>15</v>
      </c>
      <c r="M7" s="1" t="s">
        <v>16</v>
      </c>
      <c r="N7" s="1">
        <v>75000</v>
      </c>
      <c r="O7" s="1">
        <v>120000</v>
      </c>
      <c r="P7" s="1">
        <f>SUM(Table1[[#This Row],[What is your yearly income from rice cultivation?]:[income from others]])</f>
        <v>195000</v>
      </c>
      <c r="Q7" s="1">
        <v>86000</v>
      </c>
      <c r="R7" t="s">
        <v>30</v>
      </c>
      <c r="S7" s="1">
        <v>8320</v>
      </c>
      <c r="T7" s="1">
        <v>8.4</v>
      </c>
      <c r="U7" s="1" t="s">
        <v>37</v>
      </c>
      <c r="V7" s="1">
        <v>150000</v>
      </c>
      <c r="W7" s="1" t="s">
        <v>18</v>
      </c>
      <c r="X7" s="1" t="s">
        <v>39</v>
      </c>
      <c r="Y7" s="1">
        <v>0</v>
      </c>
    </row>
    <row r="8" spans="1:25" x14ac:dyDescent="0.25">
      <c r="A8" s="1">
        <v>4</v>
      </c>
      <c r="B8" s="1" t="s">
        <v>23</v>
      </c>
      <c r="C8" s="1">
        <v>70</v>
      </c>
      <c r="D8" s="1">
        <v>6</v>
      </c>
      <c r="E8" s="1">
        <v>4</v>
      </c>
      <c r="F8" s="1">
        <v>38</v>
      </c>
      <c r="G8" s="1">
        <v>0</v>
      </c>
      <c r="H8" s="1">
        <v>0</v>
      </c>
      <c r="I8" s="1">
        <v>8</v>
      </c>
      <c r="J8" s="1" t="s">
        <v>32</v>
      </c>
      <c r="K8" s="1">
        <v>50</v>
      </c>
      <c r="L8" s="1" t="s">
        <v>15</v>
      </c>
      <c r="M8" s="1" t="s">
        <v>16</v>
      </c>
      <c r="N8" s="1">
        <v>55000</v>
      </c>
      <c r="O8" s="1">
        <v>80000</v>
      </c>
      <c r="P8" s="1">
        <f>SUM(Table1[[#This Row],[What is your yearly income from rice cultivation?]:[income from others]])</f>
        <v>135000</v>
      </c>
      <c r="Q8" s="1">
        <v>75000</v>
      </c>
      <c r="R8" t="s">
        <v>30</v>
      </c>
      <c r="S8" s="1">
        <v>6800</v>
      </c>
      <c r="T8" s="1">
        <v>8</v>
      </c>
      <c r="U8" s="1" t="s">
        <v>37</v>
      </c>
      <c r="V8" s="1">
        <v>80000</v>
      </c>
      <c r="W8" s="1" t="s">
        <v>120</v>
      </c>
      <c r="X8" s="1" t="s">
        <v>38</v>
      </c>
      <c r="Y8" s="1">
        <v>2240</v>
      </c>
    </row>
    <row r="9" spans="1:25" x14ac:dyDescent="0.25">
      <c r="A9" s="1">
        <v>5</v>
      </c>
      <c r="B9" s="1" t="s">
        <v>24</v>
      </c>
      <c r="C9" s="1">
        <v>40</v>
      </c>
      <c r="D9" s="1">
        <v>8</v>
      </c>
      <c r="E9" s="1">
        <v>6</v>
      </c>
      <c r="F9" s="1">
        <v>15</v>
      </c>
      <c r="G9" s="1">
        <v>1</v>
      </c>
      <c r="H9" s="1">
        <v>0</v>
      </c>
      <c r="I9" s="1">
        <v>3</v>
      </c>
      <c r="J9" s="1" t="s">
        <v>21</v>
      </c>
      <c r="K9" s="1">
        <v>12</v>
      </c>
      <c r="L9" s="1" t="s">
        <v>15</v>
      </c>
      <c r="M9" s="1" t="s">
        <v>16</v>
      </c>
      <c r="N9" s="1">
        <v>40000</v>
      </c>
      <c r="O9" s="1">
        <v>7000</v>
      </c>
      <c r="P9" s="1">
        <f>SUM(Table1[[#This Row],[What is your yearly income from rice cultivation?]:[income from others]])</f>
        <v>47000</v>
      </c>
      <c r="Q9" s="1">
        <v>25000</v>
      </c>
      <c r="R9" t="s">
        <v>30</v>
      </c>
      <c r="S9" s="1">
        <v>2160</v>
      </c>
      <c r="T9" s="1">
        <v>1</v>
      </c>
      <c r="U9" s="1" t="s">
        <v>37</v>
      </c>
      <c r="V9" s="1">
        <v>15000</v>
      </c>
      <c r="W9" s="1" t="s">
        <v>120</v>
      </c>
      <c r="X9" s="1" t="s">
        <v>39</v>
      </c>
      <c r="Y9" s="1">
        <v>560</v>
      </c>
    </row>
    <row r="10" spans="1:25" x14ac:dyDescent="0.25">
      <c r="A10" s="1">
        <v>6</v>
      </c>
      <c r="B10" s="1" t="s">
        <v>25</v>
      </c>
      <c r="C10" s="1">
        <v>32</v>
      </c>
      <c r="D10" s="1">
        <v>2</v>
      </c>
      <c r="E10" s="1">
        <v>4</v>
      </c>
      <c r="F10" s="1">
        <v>7</v>
      </c>
      <c r="G10" s="1">
        <v>1</v>
      </c>
      <c r="H10" s="1">
        <v>0</v>
      </c>
      <c r="I10" s="1">
        <v>4</v>
      </c>
      <c r="J10" s="1" t="s">
        <v>14</v>
      </c>
      <c r="K10" s="1">
        <v>22</v>
      </c>
      <c r="L10" s="1" t="s">
        <v>15</v>
      </c>
      <c r="M10" s="1" t="s">
        <v>16</v>
      </c>
      <c r="N10" s="1">
        <v>45000</v>
      </c>
      <c r="O10" s="1">
        <v>35000</v>
      </c>
      <c r="P10" s="1">
        <f>SUM(Table1[[#This Row],[What is your yearly income from rice cultivation?]:[income from others]])</f>
        <v>80000</v>
      </c>
      <c r="Q10" s="1">
        <v>45000</v>
      </c>
      <c r="R10" t="s">
        <v>30</v>
      </c>
      <c r="S10" s="1">
        <v>4560</v>
      </c>
      <c r="T10" s="1">
        <v>1</v>
      </c>
      <c r="U10" s="1" t="s">
        <v>37</v>
      </c>
      <c r="V10" s="1">
        <v>5000</v>
      </c>
      <c r="W10" s="1" t="s">
        <v>44</v>
      </c>
      <c r="X10" s="1" t="s">
        <v>38</v>
      </c>
      <c r="Y10" s="1">
        <v>160</v>
      </c>
    </row>
    <row r="11" spans="1:25" x14ac:dyDescent="0.25">
      <c r="A11" s="1">
        <v>7</v>
      </c>
      <c r="B11" s="1" t="s">
        <v>26</v>
      </c>
      <c r="C11" s="1">
        <v>38</v>
      </c>
      <c r="D11" s="1">
        <v>11</v>
      </c>
      <c r="E11" s="1">
        <v>5</v>
      </c>
      <c r="F11" s="1">
        <v>4</v>
      </c>
      <c r="G11" s="1">
        <v>1</v>
      </c>
      <c r="H11" s="1">
        <v>0</v>
      </c>
      <c r="I11" s="1">
        <v>3.2</v>
      </c>
      <c r="J11" s="1" t="s">
        <v>14</v>
      </c>
      <c r="K11" s="1">
        <v>17</v>
      </c>
      <c r="L11" s="1" t="s">
        <v>15</v>
      </c>
      <c r="M11" s="1" t="s">
        <v>16</v>
      </c>
      <c r="N11" s="1">
        <v>25000</v>
      </c>
      <c r="O11" s="1">
        <v>15000</v>
      </c>
      <c r="P11" s="1">
        <f>SUM(Table1[[#This Row],[What is your yearly income from rice cultivation?]:[income from others]])</f>
        <v>40000</v>
      </c>
      <c r="Q11" s="1">
        <v>24000</v>
      </c>
      <c r="R11" t="s">
        <v>30</v>
      </c>
      <c r="S11" s="1">
        <v>2480</v>
      </c>
      <c r="T11" s="1">
        <v>3.2</v>
      </c>
      <c r="U11" s="1" t="s">
        <v>37</v>
      </c>
      <c r="V11" s="1">
        <v>30000</v>
      </c>
      <c r="W11" s="1" t="s">
        <v>18</v>
      </c>
      <c r="X11" s="1" t="s">
        <v>39</v>
      </c>
      <c r="Y11" s="1">
        <v>164</v>
      </c>
    </row>
    <row r="12" spans="1:25" x14ac:dyDescent="0.25">
      <c r="A12" s="1">
        <v>8</v>
      </c>
      <c r="B12" s="1" t="s">
        <v>27</v>
      </c>
      <c r="C12" s="1">
        <v>29</v>
      </c>
      <c r="D12" s="1">
        <v>10</v>
      </c>
      <c r="E12" s="1">
        <v>3</v>
      </c>
      <c r="F12" s="1">
        <v>8</v>
      </c>
      <c r="G12" s="1">
        <v>0</v>
      </c>
      <c r="H12" s="1">
        <v>1</v>
      </c>
      <c r="I12" s="1">
        <v>1</v>
      </c>
      <c r="J12" s="1" t="s">
        <v>33</v>
      </c>
      <c r="K12" s="1">
        <v>6</v>
      </c>
      <c r="L12" s="1" t="s">
        <v>15</v>
      </c>
      <c r="M12" s="1" t="s">
        <v>16</v>
      </c>
      <c r="N12" s="1">
        <v>20000</v>
      </c>
      <c r="O12" s="1">
        <v>35000</v>
      </c>
      <c r="P12" s="1">
        <f>SUM(Table1[[#This Row],[What is your yearly income from rice cultivation?]:[income from others]])</f>
        <v>55000</v>
      </c>
      <c r="Q12" s="1">
        <v>10000</v>
      </c>
      <c r="R12" t="s">
        <v>30</v>
      </c>
      <c r="S12" s="1">
        <v>720</v>
      </c>
      <c r="T12" s="1">
        <v>1</v>
      </c>
      <c r="U12" s="1" t="s">
        <v>37</v>
      </c>
      <c r="V12" s="1">
        <v>10000</v>
      </c>
      <c r="W12" s="1" t="s">
        <v>28</v>
      </c>
      <c r="X12" s="1" t="s">
        <v>38</v>
      </c>
      <c r="Y12" s="1">
        <v>0</v>
      </c>
    </row>
    <row r="13" spans="1:25" x14ac:dyDescent="0.25">
      <c r="A13" s="1">
        <v>9</v>
      </c>
      <c r="B13" s="1" t="s">
        <v>29</v>
      </c>
      <c r="C13" s="1">
        <v>47</v>
      </c>
      <c r="D13" s="1">
        <v>8</v>
      </c>
      <c r="E13" s="1">
        <v>4</v>
      </c>
      <c r="F13" s="1">
        <v>15</v>
      </c>
      <c r="G13" s="1">
        <v>0</v>
      </c>
      <c r="H13" s="1">
        <v>0</v>
      </c>
      <c r="I13" s="1">
        <v>3.15</v>
      </c>
      <c r="J13" s="1" t="s">
        <v>14</v>
      </c>
      <c r="K13" s="1">
        <v>18</v>
      </c>
      <c r="L13" s="1" t="s">
        <v>15</v>
      </c>
      <c r="M13" s="1" t="s">
        <v>16</v>
      </c>
      <c r="N13" s="1">
        <v>50000</v>
      </c>
      <c r="O13" s="1">
        <v>65000</v>
      </c>
      <c r="P13" s="1">
        <f>SUM(Table1[[#This Row],[What is your yearly income from rice cultivation?]:[income from others]])</f>
        <v>115000</v>
      </c>
      <c r="Q13" s="1">
        <v>35000</v>
      </c>
      <c r="R13" t="s">
        <v>30</v>
      </c>
      <c r="S13" s="1">
        <v>2600</v>
      </c>
      <c r="T13" s="1">
        <v>3.15</v>
      </c>
      <c r="U13" s="1" t="s">
        <v>37</v>
      </c>
      <c r="V13" s="1">
        <v>25000</v>
      </c>
      <c r="W13" s="1" t="s">
        <v>18</v>
      </c>
      <c r="X13" s="1" t="s">
        <v>39</v>
      </c>
      <c r="Y13" s="1">
        <v>320</v>
      </c>
    </row>
    <row r="14" spans="1:25" x14ac:dyDescent="0.25">
      <c r="A14" s="1">
        <v>10</v>
      </c>
      <c r="B14" s="1" t="s">
        <v>31</v>
      </c>
      <c r="C14" s="1">
        <v>31</v>
      </c>
      <c r="D14" s="1">
        <v>0</v>
      </c>
      <c r="E14" s="1">
        <v>3</v>
      </c>
      <c r="F14" s="1">
        <v>7</v>
      </c>
      <c r="G14" s="1">
        <v>0</v>
      </c>
      <c r="H14" s="1">
        <v>0</v>
      </c>
      <c r="I14" s="1">
        <v>11</v>
      </c>
      <c r="J14" s="1" t="s">
        <v>14</v>
      </c>
      <c r="K14" s="1">
        <v>58</v>
      </c>
      <c r="L14" s="1" t="s">
        <v>15</v>
      </c>
      <c r="M14" s="1" t="s">
        <v>16</v>
      </c>
      <c r="N14" s="1">
        <v>150000</v>
      </c>
      <c r="O14" s="1">
        <v>70000</v>
      </c>
      <c r="P14" s="1">
        <f>SUM(Table1[[#This Row],[What is your yearly income from rice cultivation?]:[income from others]])</f>
        <v>220000</v>
      </c>
      <c r="Q14" s="1">
        <v>90000</v>
      </c>
      <c r="R14" t="s">
        <v>30</v>
      </c>
      <c r="S14" s="1">
        <v>9680</v>
      </c>
      <c r="T14" s="1">
        <v>11</v>
      </c>
      <c r="U14" s="1" t="s">
        <v>37</v>
      </c>
      <c r="V14" s="1">
        <v>200000</v>
      </c>
      <c r="W14" s="1" t="s">
        <v>18</v>
      </c>
      <c r="X14" s="1" t="s">
        <v>38</v>
      </c>
      <c r="Y14" s="1">
        <v>0</v>
      </c>
    </row>
    <row r="15" spans="1:25" x14ac:dyDescent="0.25">
      <c r="A15" s="1">
        <v>11</v>
      </c>
      <c r="B15" s="1" t="s">
        <v>41</v>
      </c>
      <c r="C15" s="1">
        <v>52</v>
      </c>
      <c r="D15" s="1">
        <v>5</v>
      </c>
      <c r="E15" s="1">
        <v>6</v>
      </c>
      <c r="F15" s="1">
        <v>12</v>
      </c>
      <c r="G15" s="1">
        <v>1</v>
      </c>
      <c r="H15" s="1">
        <v>1</v>
      </c>
      <c r="I15" s="1">
        <v>4</v>
      </c>
      <c r="J15" s="1" t="s">
        <v>32</v>
      </c>
      <c r="K15" s="1">
        <v>22</v>
      </c>
      <c r="L15" s="1" t="s">
        <v>15</v>
      </c>
      <c r="M15" s="1" t="s">
        <v>16</v>
      </c>
      <c r="N15" s="1">
        <v>95000</v>
      </c>
      <c r="O15" s="1">
        <v>36000</v>
      </c>
      <c r="P15" s="1">
        <f>SUM(Table1[[#This Row],[What is your yearly income from rice cultivation?]:[income from others]])</f>
        <v>131000</v>
      </c>
      <c r="Q15" s="1">
        <v>38000</v>
      </c>
      <c r="R15" t="s">
        <v>30</v>
      </c>
      <c r="S15" s="1">
        <v>3520</v>
      </c>
      <c r="T15" s="1">
        <v>4</v>
      </c>
      <c r="U15" s="1" t="s">
        <v>37</v>
      </c>
      <c r="V15" s="1">
        <v>50000</v>
      </c>
      <c r="W15" s="1" t="s">
        <v>120</v>
      </c>
      <c r="X15" s="1" t="s">
        <v>39</v>
      </c>
      <c r="Y15" s="1">
        <v>1440</v>
      </c>
    </row>
    <row r="16" spans="1:25" x14ac:dyDescent="0.25">
      <c r="A16" s="1">
        <v>12</v>
      </c>
      <c r="B16" s="1" t="s">
        <v>42</v>
      </c>
      <c r="C16" s="1">
        <v>34</v>
      </c>
      <c r="D16" s="1">
        <v>9</v>
      </c>
      <c r="E16" s="1">
        <v>4</v>
      </c>
      <c r="F16" s="1">
        <v>9</v>
      </c>
      <c r="G16" s="1">
        <v>0</v>
      </c>
      <c r="H16" s="1">
        <v>1</v>
      </c>
      <c r="I16" s="1">
        <v>3.5</v>
      </c>
      <c r="J16" s="1" t="s">
        <v>14</v>
      </c>
      <c r="K16" s="1">
        <v>17</v>
      </c>
      <c r="L16" s="1" t="s">
        <v>15</v>
      </c>
      <c r="M16" s="1" t="s">
        <v>16</v>
      </c>
      <c r="N16" s="1">
        <v>40000</v>
      </c>
      <c r="O16" s="1">
        <v>36000</v>
      </c>
      <c r="P16" s="1">
        <f>SUM(Table1[[#This Row],[What is your yearly income from rice cultivation?]:[income from others]])</f>
        <v>76000</v>
      </c>
      <c r="Q16" s="1">
        <v>30000</v>
      </c>
      <c r="R16" t="s">
        <v>30</v>
      </c>
      <c r="S16" s="1">
        <v>2800</v>
      </c>
      <c r="T16" s="1">
        <v>2</v>
      </c>
      <c r="U16" s="1" t="s">
        <v>37</v>
      </c>
      <c r="V16" s="1">
        <v>30000</v>
      </c>
      <c r="W16" s="1" t="s">
        <v>18</v>
      </c>
      <c r="X16" s="1" t="s">
        <v>38</v>
      </c>
      <c r="Y16" s="1">
        <v>0</v>
      </c>
    </row>
    <row r="17" spans="1:25" x14ac:dyDescent="0.25">
      <c r="A17" s="1">
        <v>13</v>
      </c>
      <c r="B17" s="1" t="s">
        <v>43</v>
      </c>
      <c r="C17" s="1">
        <v>65</v>
      </c>
      <c r="D17" s="1">
        <v>6</v>
      </c>
      <c r="E17" s="1">
        <v>7</v>
      </c>
      <c r="F17" s="1">
        <v>32</v>
      </c>
      <c r="G17" s="1">
        <v>1</v>
      </c>
      <c r="H17" s="1">
        <v>0</v>
      </c>
      <c r="I17" s="1">
        <v>8.4</v>
      </c>
      <c r="J17" s="1" t="s">
        <v>14</v>
      </c>
      <c r="K17" s="1">
        <v>43</v>
      </c>
      <c r="L17" s="1" t="s">
        <v>15</v>
      </c>
      <c r="M17" s="1" t="s">
        <v>16</v>
      </c>
      <c r="N17" s="1">
        <v>110000</v>
      </c>
      <c r="O17" s="1">
        <v>32000</v>
      </c>
      <c r="P17" s="1">
        <f>SUM(Table1[[#This Row],[What is your yearly income from rice cultivation?]:[income from others]])</f>
        <v>142000</v>
      </c>
      <c r="Q17" s="1">
        <v>65000</v>
      </c>
      <c r="R17" t="s">
        <v>30</v>
      </c>
      <c r="S17" s="1">
        <v>6600</v>
      </c>
      <c r="T17" s="1">
        <v>8.4</v>
      </c>
      <c r="U17" s="1" t="s">
        <v>37</v>
      </c>
      <c r="V17" s="1">
        <v>20000</v>
      </c>
      <c r="W17" s="1" t="s">
        <v>44</v>
      </c>
      <c r="X17" s="1" t="s">
        <v>39</v>
      </c>
      <c r="Y17" s="1">
        <v>1000</v>
      </c>
    </row>
    <row r="18" spans="1:25" x14ac:dyDescent="0.25">
      <c r="A18" s="1">
        <v>14</v>
      </c>
      <c r="B18" s="1" t="s">
        <v>45</v>
      </c>
      <c r="C18" s="1">
        <v>31</v>
      </c>
      <c r="D18" s="1">
        <v>10</v>
      </c>
      <c r="E18" s="1">
        <v>5</v>
      </c>
      <c r="F18" s="1">
        <v>3</v>
      </c>
      <c r="G18" s="1">
        <v>1</v>
      </c>
      <c r="H18" s="1">
        <v>0</v>
      </c>
      <c r="I18" s="1">
        <v>2.5</v>
      </c>
      <c r="J18" s="1" t="s">
        <v>32</v>
      </c>
      <c r="K18" s="1">
        <v>13</v>
      </c>
      <c r="L18" s="1" t="s">
        <v>15</v>
      </c>
      <c r="M18" s="1" t="s">
        <v>16</v>
      </c>
      <c r="N18" s="1">
        <v>48000</v>
      </c>
      <c r="O18" s="1">
        <v>36000</v>
      </c>
      <c r="P18" s="1">
        <f>SUM(Table1[[#This Row],[What is your yearly income from rice cultivation?]:[income from others]])</f>
        <v>84000</v>
      </c>
      <c r="Q18" s="1">
        <v>23000</v>
      </c>
      <c r="R18" t="s">
        <v>30</v>
      </c>
      <c r="S18" s="1">
        <v>1840</v>
      </c>
      <c r="T18" s="1">
        <v>2.5</v>
      </c>
      <c r="U18" s="1" t="s">
        <v>37</v>
      </c>
      <c r="V18" s="1">
        <v>100000</v>
      </c>
      <c r="W18" s="1" t="s">
        <v>119</v>
      </c>
      <c r="X18" s="1" t="s">
        <v>38</v>
      </c>
      <c r="Y18" s="1">
        <v>0</v>
      </c>
    </row>
    <row r="19" spans="1:25" x14ac:dyDescent="0.25">
      <c r="A19" s="1">
        <v>15</v>
      </c>
      <c r="B19" s="1" t="s">
        <v>46</v>
      </c>
      <c r="C19" s="1">
        <v>24</v>
      </c>
      <c r="D19" s="1">
        <v>8</v>
      </c>
      <c r="E19" s="1">
        <v>14</v>
      </c>
      <c r="F19" s="1">
        <v>6</v>
      </c>
      <c r="G19" s="1">
        <v>1</v>
      </c>
      <c r="H19" s="1">
        <v>1</v>
      </c>
      <c r="I19" s="1">
        <v>1.4</v>
      </c>
      <c r="J19" s="1" t="s">
        <v>32</v>
      </c>
      <c r="K19" s="1">
        <v>7.5</v>
      </c>
      <c r="L19" s="1" t="s">
        <v>15</v>
      </c>
      <c r="M19" s="1" t="s">
        <v>16</v>
      </c>
      <c r="N19" s="1">
        <v>36000</v>
      </c>
      <c r="O19" s="1">
        <v>5000</v>
      </c>
      <c r="P19" s="1">
        <f>SUM(Table1[[#This Row],[What is your yearly income from rice cultivation?]:[income from others]])</f>
        <v>41000</v>
      </c>
      <c r="Q19" s="1">
        <v>11000</v>
      </c>
      <c r="R19" t="s">
        <v>30</v>
      </c>
      <c r="S19" s="1">
        <v>1000</v>
      </c>
      <c r="T19" s="1">
        <v>1.4</v>
      </c>
      <c r="U19" s="1" t="s">
        <v>37</v>
      </c>
      <c r="V19" s="1">
        <v>20000</v>
      </c>
      <c r="W19" s="1" t="s">
        <v>119</v>
      </c>
      <c r="X19" s="1" t="s">
        <v>39</v>
      </c>
      <c r="Y19" s="1">
        <v>80</v>
      </c>
    </row>
    <row r="20" spans="1:25" x14ac:dyDescent="0.25">
      <c r="A20" s="1">
        <v>16</v>
      </c>
      <c r="B20" s="1" t="s">
        <v>47</v>
      </c>
      <c r="C20" s="1">
        <v>47</v>
      </c>
      <c r="D20" s="1">
        <v>8</v>
      </c>
      <c r="E20" s="1">
        <v>6</v>
      </c>
      <c r="F20" s="1">
        <v>17</v>
      </c>
      <c r="G20" s="1">
        <v>0</v>
      </c>
      <c r="H20" s="1">
        <v>1</v>
      </c>
      <c r="I20" s="1">
        <v>3</v>
      </c>
      <c r="J20" s="1" t="s">
        <v>32</v>
      </c>
      <c r="K20" s="1">
        <v>15</v>
      </c>
      <c r="L20" s="1" t="s">
        <v>15</v>
      </c>
      <c r="M20" s="1" t="s">
        <v>16</v>
      </c>
      <c r="N20" s="1">
        <v>70000</v>
      </c>
      <c r="O20" s="1">
        <v>36000</v>
      </c>
      <c r="P20" s="1">
        <f>SUM(Table1[[#This Row],[What is your yearly income from rice cultivation?]:[income from others]])</f>
        <v>106000</v>
      </c>
      <c r="Q20" s="1">
        <v>30000</v>
      </c>
      <c r="R20" t="s">
        <v>30</v>
      </c>
      <c r="S20" s="1">
        <v>3000</v>
      </c>
      <c r="T20" s="1">
        <v>3</v>
      </c>
      <c r="U20" s="1" t="s">
        <v>37</v>
      </c>
      <c r="V20" s="1">
        <v>80000</v>
      </c>
      <c r="W20" s="1" t="s">
        <v>119</v>
      </c>
      <c r="X20" s="1" t="s">
        <v>38</v>
      </c>
      <c r="Y20" s="1">
        <v>35</v>
      </c>
    </row>
    <row r="21" spans="1:25" x14ac:dyDescent="0.25">
      <c r="A21" s="1"/>
      <c r="B21" s="1"/>
      <c r="C21" s="1"/>
      <c r="D21" s="1"/>
      <c r="E21" s="1"/>
      <c r="J21" s="1"/>
      <c r="K21" s="1"/>
      <c r="L21" s="1"/>
      <c r="M21" s="1"/>
      <c r="N21" s="1"/>
      <c r="Q21" s="1"/>
      <c r="U21" s="1"/>
      <c r="V21" s="1"/>
      <c r="W21" s="1"/>
      <c r="X21" s="1"/>
      <c r="Y21" s="1"/>
    </row>
    <row r="22" spans="1:25" x14ac:dyDescent="0.25">
      <c r="Q22" s="1"/>
    </row>
    <row r="23" spans="1:25" x14ac:dyDescent="0.25">
      <c r="Q2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K5" sqref="K5"/>
    </sheetView>
  </sheetViews>
  <sheetFormatPr defaultRowHeight="15" x14ac:dyDescent="0.25"/>
  <cols>
    <col min="8" max="8" width="14.28515625" customWidth="1"/>
    <col min="12" max="12" width="14.5703125" customWidth="1"/>
  </cols>
  <sheetData>
    <row r="2" spans="1:12" x14ac:dyDescent="0.25">
      <c r="A2" s="1" t="s">
        <v>134</v>
      </c>
    </row>
    <row r="3" spans="1:12" x14ac:dyDescent="0.25">
      <c r="A3" s="1">
        <v>50000</v>
      </c>
      <c r="C3" t="s">
        <v>48</v>
      </c>
      <c r="D3">
        <f>MAX(A3:A18)</f>
        <v>200000</v>
      </c>
    </row>
    <row r="4" spans="1:12" x14ac:dyDescent="0.25">
      <c r="A4" s="1">
        <v>200000</v>
      </c>
      <c r="C4" t="s">
        <v>49</v>
      </c>
      <c r="D4">
        <f>MIN(A3:A18)</f>
        <v>5000</v>
      </c>
      <c r="F4" s="5" t="s">
        <v>50</v>
      </c>
      <c r="G4" s="5" t="s">
        <v>51</v>
      </c>
      <c r="H4" s="5" t="s">
        <v>52</v>
      </c>
      <c r="J4" s="5"/>
      <c r="K4" s="5" t="s">
        <v>74</v>
      </c>
      <c r="L4" s="5" t="s">
        <v>68</v>
      </c>
    </row>
    <row r="5" spans="1:12" x14ac:dyDescent="0.25">
      <c r="A5" s="1">
        <v>150000</v>
      </c>
      <c r="D5">
        <v>50000</v>
      </c>
      <c r="F5" s="6" t="s">
        <v>136</v>
      </c>
      <c r="G5" s="5">
        <v>10</v>
      </c>
      <c r="H5" s="5">
        <f>G5/16*100</f>
        <v>62.5</v>
      </c>
      <c r="J5" s="6"/>
      <c r="K5" s="5">
        <v>55000</v>
      </c>
      <c r="L5" s="5">
        <f t="array" ref="L5:L8">FREQUENCY(A3:A18,K5:K8)</f>
        <v>10</v>
      </c>
    </row>
    <row r="6" spans="1:12" x14ac:dyDescent="0.25">
      <c r="A6" s="1">
        <v>80000</v>
      </c>
      <c r="C6" t="s">
        <v>67</v>
      </c>
      <c r="D6">
        <f>(D3-D4)/D5</f>
        <v>3.9</v>
      </c>
      <c r="F6" s="6" t="s">
        <v>137</v>
      </c>
      <c r="G6" s="5">
        <v>3</v>
      </c>
      <c r="H6" s="5">
        <f t="shared" ref="H6:H8" si="0">G6/16*100</f>
        <v>18.75</v>
      </c>
      <c r="J6" s="6"/>
      <c r="K6" s="5">
        <v>105000</v>
      </c>
      <c r="L6" s="5">
        <v>3</v>
      </c>
    </row>
    <row r="7" spans="1:12" x14ac:dyDescent="0.25">
      <c r="A7" s="1">
        <v>15000</v>
      </c>
      <c r="F7" s="6" t="s">
        <v>138</v>
      </c>
      <c r="G7" s="5">
        <v>1</v>
      </c>
      <c r="H7" s="5">
        <f t="shared" si="0"/>
        <v>6.25</v>
      </c>
      <c r="J7" s="6"/>
      <c r="K7" s="5">
        <v>155000</v>
      </c>
      <c r="L7" s="5">
        <v>1</v>
      </c>
    </row>
    <row r="8" spans="1:12" x14ac:dyDescent="0.25">
      <c r="A8" s="1">
        <v>5000</v>
      </c>
      <c r="F8" s="6" t="s">
        <v>139</v>
      </c>
      <c r="G8" s="5">
        <v>2</v>
      </c>
      <c r="H8" s="5">
        <f t="shared" si="0"/>
        <v>12.5</v>
      </c>
      <c r="J8" s="6"/>
      <c r="K8" s="5">
        <v>205000</v>
      </c>
      <c r="L8" s="5">
        <v>2</v>
      </c>
    </row>
    <row r="9" spans="1:12" x14ac:dyDescent="0.25">
      <c r="A9" s="1">
        <v>30000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s="1">
        <v>10000</v>
      </c>
      <c r="F10" s="4"/>
    </row>
    <row r="11" spans="1:12" x14ac:dyDescent="0.25">
      <c r="A11" s="1">
        <v>25000</v>
      </c>
    </row>
    <row r="12" spans="1:12" x14ac:dyDescent="0.25">
      <c r="A12" s="1">
        <v>200000</v>
      </c>
    </row>
    <row r="13" spans="1:12" x14ac:dyDescent="0.25">
      <c r="A13" s="1">
        <v>50000</v>
      </c>
    </row>
    <row r="14" spans="1:12" x14ac:dyDescent="0.25">
      <c r="A14" s="1">
        <v>30000</v>
      </c>
    </row>
    <row r="15" spans="1:12" x14ac:dyDescent="0.25">
      <c r="A15" s="1">
        <v>20000</v>
      </c>
    </row>
    <row r="16" spans="1:12" x14ac:dyDescent="0.25">
      <c r="A16" s="1">
        <v>100000</v>
      </c>
    </row>
    <row r="17" spans="1:1" x14ac:dyDescent="0.25">
      <c r="A17" s="1">
        <v>20000</v>
      </c>
    </row>
    <row r="18" spans="1:1" x14ac:dyDescent="0.25">
      <c r="A18" s="1">
        <v>80000</v>
      </c>
    </row>
  </sheetData>
  <autoFilter ref="F4:H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N16" sqref="N15:N16"/>
    </sheetView>
  </sheetViews>
  <sheetFormatPr defaultRowHeight="15" x14ac:dyDescent="0.25"/>
  <cols>
    <col min="8" max="8" width="13.7109375" customWidth="1"/>
    <col min="12" max="12" width="15.140625" customWidth="1"/>
  </cols>
  <sheetData>
    <row r="2" spans="1:12" x14ac:dyDescent="0.25">
      <c r="A2" t="s">
        <v>132</v>
      </c>
    </row>
    <row r="3" spans="1:12" x14ac:dyDescent="0.25">
      <c r="A3" s="1">
        <v>1</v>
      </c>
      <c r="C3" t="s">
        <v>48</v>
      </c>
      <c r="D3">
        <f>MAX(A3:A18)</f>
        <v>1</v>
      </c>
    </row>
    <row r="4" spans="1:12" x14ac:dyDescent="0.25">
      <c r="A4" s="1">
        <v>0</v>
      </c>
      <c r="C4" t="s">
        <v>49</v>
      </c>
      <c r="D4">
        <f>MIN(A3:A18)</f>
        <v>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0</v>
      </c>
      <c r="F5" s="6" t="s">
        <v>79</v>
      </c>
      <c r="G5" s="5">
        <v>6</v>
      </c>
      <c r="H5" s="5">
        <f>G5/16*100</f>
        <v>37.5</v>
      </c>
      <c r="J5" s="6"/>
      <c r="K5" s="5">
        <v>1</v>
      </c>
      <c r="L5" s="5">
        <f t="array" ref="L5:L8">FREQUENCY(A3:A18,K5:K8)</f>
        <v>6</v>
      </c>
    </row>
    <row r="6" spans="1:12" x14ac:dyDescent="0.25">
      <c r="A6" s="1">
        <v>0</v>
      </c>
      <c r="F6" s="6" t="s">
        <v>80</v>
      </c>
      <c r="G6" s="5">
        <v>10</v>
      </c>
      <c r="H6" s="5">
        <f t="shared" ref="H6" si="0">G6/16*100</f>
        <v>62.5</v>
      </c>
      <c r="J6" s="6"/>
      <c r="K6" s="5">
        <v>0</v>
      </c>
      <c r="L6" s="5">
        <v>10</v>
      </c>
    </row>
    <row r="7" spans="1:12" x14ac:dyDescent="0.25">
      <c r="A7" s="1">
        <v>0</v>
      </c>
      <c r="F7" s="6" t="s">
        <v>59</v>
      </c>
      <c r="G7" s="5">
        <f>SUM(G5:G6)</f>
        <v>16</v>
      </c>
      <c r="H7" s="5">
        <f>SUM(H5:H6)</f>
        <v>100</v>
      </c>
      <c r="J7" s="6"/>
      <c r="K7" s="5"/>
      <c r="L7" s="5">
        <v>0</v>
      </c>
    </row>
    <row r="8" spans="1:12" x14ac:dyDescent="0.25">
      <c r="A8" s="1">
        <v>0</v>
      </c>
      <c r="F8" s="6"/>
      <c r="G8" s="5"/>
      <c r="H8" s="5"/>
      <c r="J8" s="6"/>
      <c r="K8" s="5"/>
      <c r="L8" s="5" t="e">
        <v>#N/A</v>
      </c>
    </row>
    <row r="9" spans="1:12" x14ac:dyDescent="0.25">
      <c r="A9" s="1">
        <v>0</v>
      </c>
      <c r="F9" s="6"/>
      <c r="G9" s="5"/>
      <c r="H9" s="5"/>
      <c r="J9" s="6"/>
      <c r="K9" s="5"/>
      <c r="L9" s="5"/>
    </row>
    <row r="10" spans="1:12" x14ac:dyDescent="0.25">
      <c r="A10" s="1">
        <v>1</v>
      </c>
      <c r="F10" s="4"/>
    </row>
    <row r="11" spans="1:12" x14ac:dyDescent="0.25">
      <c r="A11" s="1">
        <v>0</v>
      </c>
      <c r="F11" s="4"/>
    </row>
    <row r="12" spans="1:12" x14ac:dyDescent="0.25">
      <c r="A12" s="1">
        <v>0</v>
      </c>
      <c r="F12" s="4"/>
    </row>
    <row r="13" spans="1:12" x14ac:dyDescent="0.25">
      <c r="A13" s="1">
        <v>1</v>
      </c>
      <c r="F13" s="4"/>
    </row>
    <row r="14" spans="1:12" x14ac:dyDescent="0.25">
      <c r="A14" s="1">
        <v>1</v>
      </c>
    </row>
    <row r="15" spans="1:12" x14ac:dyDescent="0.25">
      <c r="A15" s="1">
        <v>0</v>
      </c>
    </row>
    <row r="16" spans="1:12" x14ac:dyDescent="0.25">
      <c r="A16" s="1">
        <v>0</v>
      </c>
    </row>
    <row r="17" spans="1:1" x14ac:dyDescent="0.25">
      <c r="A17" s="1">
        <v>1</v>
      </c>
    </row>
    <row r="18" spans="1:1" x14ac:dyDescent="0.25">
      <c r="A18" s="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P13" sqref="P13"/>
    </sheetView>
  </sheetViews>
  <sheetFormatPr defaultRowHeight="15" x14ac:dyDescent="0.25"/>
  <cols>
    <col min="8" max="8" width="13.28515625" customWidth="1"/>
    <col min="12" max="12" width="14.42578125" customWidth="1"/>
  </cols>
  <sheetData>
    <row r="2" spans="1:12" x14ac:dyDescent="0.25">
      <c r="A2" t="s">
        <v>10</v>
      </c>
    </row>
    <row r="3" spans="1:12" x14ac:dyDescent="0.25">
      <c r="A3" t="s">
        <v>18</v>
      </c>
    </row>
    <row r="4" spans="1:12" x14ac:dyDescent="0.25">
      <c r="A4" t="s">
        <v>18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t="s">
        <v>18</v>
      </c>
      <c r="F5" s="6" t="s">
        <v>127</v>
      </c>
      <c r="G5" s="5">
        <v>11</v>
      </c>
      <c r="H5" s="5">
        <f>G5/16*100</f>
        <v>68.75</v>
      </c>
      <c r="J5" s="6"/>
      <c r="K5" s="5" t="s">
        <v>119</v>
      </c>
      <c r="L5" s="5">
        <v>11</v>
      </c>
    </row>
    <row r="6" spans="1:12" x14ac:dyDescent="0.25">
      <c r="A6" t="s">
        <v>120</v>
      </c>
      <c r="F6" s="6" t="s">
        <v>120</v>
      </c>
      <c r="G6" s="5">
        <v>3</v>
      </c>
      <c r="H6" s="5">
        <f t="shared" ref="H6:H7" si="0">G6/16*100</f>
        <v>18.75</v>
      </c>
      <c r="J6" s="6"/>
      <c r="K6" s="5" t="s">
        <v>120</v>
      </c>
      <c r="L6" s="5">
        <v>3</v>
      </c>
    </row>
    <row r="7" spans="1:12" x14ac:dyDescent="0.25">
      <c r="A7" t="s">
        <v>120</v>
      </c>
      <c r="F7" s="6" t="s">
        <v>44</v>
      </c>
      <c r="G7" s="5">
        <v>2</v>
      </c>
      <c r="H7" s="5">
        <f t="shared" si="0"/>
        <v>12.5</v>
      </c>
      <c r="J7" s="6"/>
      <c r="K7" s="5" t="s">
        <v>44</v>
      </c>
      <c r="L7" s="5">
        <v>2</v>
      </c>
    </row>
    <row r="8" spans="1:12" x14ac:dyDescent="0.25">
      <c r="A8" t="s">
        <v>44</v>
      </c>
      <c r="F8" s="6"/>
      <c r="G8" s="5"/>
      <c r="H8" s="5"/>
      <c r="J8" s="6"/>
      <c r="K8" s="5"/>
      <c r="L8" s="5"/>
    </row>
    <row r="9" spans="1:12" x14ac:dyDescent="0.25">
      <c r="A9" t="s">
        <v>18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t="s">
        <v>28</v>
      </c>
      <c r="F10" s="4"/>
    </row>
    <row r="11" spans="1:12" x14ac:dyDescent="0.25">
      <c r="A11" t="s">
        <v>18</v>
      </c>
      <c r="F11" s="4"/>
    </row>
    <row r="12" spans="1:12" x14ac:dyDescent="0.25">
      <c r="A12" t="s">
        <v>18</v>
      </c>
      <c r="F12" s="4"/>
    </row>
    <row r="13" spans="1:12" x14ac:dyDescent="0.25">
      <c r="A13" t="s">
        <v>120</v>
      </c>
      <c r="F13" s="4"/>
    </row>
    <row r="14" spans="1:12" x14ac:dyDescent="0.25">
      <c r="A14" t="s">
        <v>18</v>
      </c>
    </row>
    <row r="15" spans="1:12" x14ac:dyDescent="0.25">
      <c r="A15" t="s">
        <v>44</v>
      </c>
    </row>
    <row r="16" spans="1:12" x14ac:dyDescent="0.25">
      <c r="A16" t="s">
        <v>119</v>
      </c>
    </row>
    <row r="17" spans="1:1" x14ac:dyDescent="0.25">
      <c r="A17" t="s">
        <v>119</v>
      </c>
    </row>
    <row r="18" spans="1:1" x14ac:dyDescent="0.25">
      <c r="A18" t="s">
        <v>119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workbookViewId="0">
      <selection activeCell="A2" sqref="A2"/>
    </sheetView>
  </sheetViews>
  <sheetFormatPr defaultRowHeight="15" x14ac:dyDescent="0.25"/>
  <cols>
    <col min="8" max="8" width="13.5703125" customWidth="1"/>
  </cols>
  <sheetData>
    <row r="2" spans="1:13" x14ac:dyDescent="0.25">
      <c r="A2" t="s">
        <v>140</v>
      </c>
    </row>
    <row r="3" spans="1:13" x14ac:dyDescent="0.25">
      <c r="A3" s="1">
        <v>17000</v>
      </c>
      <c r="C3" t="s">
        <v>48</v>
      </c>
      <c r="D3">
        <f>MAX(A3:A18)</f>
        <v>90000</v>
      </c>
    </row>
    <row r="4" spans="1:13" x14ac:dyDescent="0.25">
      <c r="A4" s="1">
        <v>42000</v>
      </c>
      <c r="C4" t="s">
        <v>49</v>
      </c>
      <c r="D4">
        <f>MIN(A3:A18)</f>
        <v>10000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  <c r="M4" s="5"/>
    </row>
    <row r="5" spans="1:13" x14ac:dyDescent="0.25">
      <c r="A5" s="1">
        <v>86000</v>
      </c>
      <c r="D5">
        <v>15000</v>
      </c>
      <c r="F5" s="6" t="s">
        <v>104</v>
      </c>
      <c r="G5" s="5">
        <v>6</v>
      </c>
      <c r="H5" s="5">
        <f>G5/16*100</f>
        <v>37.5</v>
      </c>
      <c r="J5" s="6"/>
      <c r="K5" s="5">
        <v>25000</v>
      </c>
      <c r="L5" s="5">
        <f t="array" ref="L5:L10">FREQUENCY(A3:A18,K5:K10)</f>
        <v>6</v>
      </c>
      <c r="M5" s="5"/>
    </row>
    <row r="6" spans="1:13" x14ac:dyDescent="0.25">
      <c r="A6" s="1">
        <v>75000</v>
      </c>
      <c r="C6" t="s">
        <v>67</v>
      </c>
      <c r="D6">
        <f>(D3-D4)/D5</f>
        <v>5.333333333333333</v>
      </c>
      <c r="F6" s="6" t="s">
        <v>105</v>
      </c>
      <c r="G6" s="5">
        <v>4</v>
      </c>
      <c r="H6" s="5">
        <f t="shared" ref="H6:H10" si="0">G6/16*100</f>
        <v>25</v>
      </c>
      <c r="J6" s="6"/>
      <c r="K6" s="5">
        <v>40000</v>
      </c>
      <c r="L6" s="5">
        <v>4</v>
      </c>
      <c r="M6" s="5"/>
    </row>
    <row r="7" spans="1:13" x14ac:dyDescent="0.25">
      <c r="A7" s="1">
        <v>25000</v>
      </c>
      <c r="F7" s="6" t="s">
        <v>106</v>
      </c>
      <c r="G7" s="5">
        <v>2</v>
      </c>
      <c r="H7" s="5">
        <f t="shared" si="0"/>
        <v>12.5</v>
      </c>
      <c r="J7" s="6"/>
      <c r="K7" s="5">
        <v>55000</v>
      </c>
      <c r="L7" s="5">
        <v>2</v>
      </c>
      <c r="M7" s="5"/>
    </row>
    <row r="8" spans="1:13" x14ac:dyDescent="0.25">
      <c r="A8" s="1">
        <v>45000</v>
      </c>
      <c r="F8" s="6" t="s">
        <v>107</v>
      </c>
      <c r="G8" s="5">
        <v>1</v>
      </c>
      <c r="H8" s="5">
        <f t="shared" si="0"/>
        <v>6.25</v>
      </c>
      <c r="J8" s="6"/>
      <c r="K8" s="5">
        <v>70000</v>
      </c>
      <c r="L8" s="5">
        <v>1</v>
      </c>
      <c r="M8" s="5"/>
    </row>
    <row r="9" spans="1:13" x14ac:dyDescent="0.25">
      <c r="A9" s="1">
        <v>24000</v>
      </c>
      <c r="F9" s="6" t="s">
        <v>108</v>
      </c>
      <c r="G9" s="5">
        <v>1</v>
      </c>
      <c r="H9" s="5">
        <f t="shared" si="0"/>
        <v>6.25</v>
      </c>
      <c r="J9" s="6"/>
      <c r="K9" s="5">
        <v>85000</v>
      </c>
      <c r="L9" s="5">
        <v>1</v>
      </c>
      <c r="M9" s="5"/>
    </row>
    <row r="10" spans="1:13" x14ac:dyDescent="0.25">
      <c r="A10" s="1">
        <v>10000</v>
      </c>
      <c r="F10" s="6" t="s">
        <v>109</v>
      </c>
      <c r="G10" s="5">
        <v>2</v>
      </c>
      <c r="H10" s="5">
        <f t="shared" si="0"/>
        <v>12.5</v>
      </c>
      <c r="J10" s="5"/>
      <c r="K10" s="5">
        <v>100000</v>
      </c>
      <c r="L10" s="5">
        <v>2</v>
      </c>
      <c r="M10" s="5"/>
    </row>
    <row r="11" spans="1:13" x14ac:dyDescent="0.25">
      <c r="A11" s="1">
        <v>35000</v>
      </c>
      <c r="F11" s="6" t="s">
        <v>59</v>
      </c>
      <c r="G11" s="5">
        <f>SUM(G5:G10)</f>
        <v>16</v>
      </c>
      <c r="H11" s="5">
        <f>SUM(H5:H10)</f>
        <v>100</v>
      </c>
      <c r="J11" s="5" t="s">
        <v>59</v>
      </c>
      <c r="K11" s="5"/>
      <c r="L11" s="5">
        <f>SUM(L5:L10)</f>
        <v>16</v>
      </c>
      <c r="M11" s="5"/>
    </row>
    <row r="12" spans="1:13" x14ac:dyDescent="0.25">
      <c r="A12" s="1">
        <v>90000</v>
      </c>
      <c r="F12" s="4"/>
    </row>
    <row r="13" spans="1:13" x14ac:dyDescent="0.25">
      <c r="A13" s="1">
        <v>38000</v>
      </c>
      <c r="F13" s="4"/>
    </row>
    <row r="14" spans="1:13" x14ac:dyDescent="0.25">
      <c r="A14" s="1">
        <v>30000</v>
      </c>
    </row>
    <row r="15" spans="1:13" x14ac:dyDescent="0.25">
      <c r="A15" s="1">
        <v>65000</v>
      </c>
    </row>
    <row r="16" spans="1:13" x14ac:dyDescent="0.25">
      <c r="A16" s="1">
        <v>23000</v>
      </c>
    </row>
    <row r="17" spans="1:1" x14ac:dyDescent="0.25">
      <c r="A17" s="1">
        <v>11000</v>
      </c>
    </row>
    <row r="18" spans="1:1" x14ac:dyDescent="0.25">
      <c r="A18" s="1">
        <v>30000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A2" sqref="A2"/>
    </sheetView>
  </sheetViews>
  <sheetFormatPr defaultRowHeight="15" x14ac:dyDescent="0.25"/>
  <cols>
    <col min="7" max="7" width="12.7109375" customWidth="1"/>
    <col min="8" max="8" width="13.140625" customWidth="1"/>
    <col min="12" max="12" width="16.140625" customWidth="1"/>
  </cols>
  <sheetData>
    <row r="2" spans="1:12" x14ac:dyDescent="0.25">
      <c r="A2" s="1" t="s">
        <v>121</v>
      </c>
    </row>
    <row r="3" spans="1:12" x14ac:dyDescent="0.25">
      <c r="A3" s="1">
        <v>227</v>
      </c>
      <c r="C3" t="s">
        <v>48</v>
      </c>
      <c r="D3">
        <f>MAX(A3:A18)</f>
        <v>2240</v>
      </c>
    </row>
    <row r="4" spans="1:12" x14ac:dyDescent="0.25">
      <c r="A4" s="1">
        <v>480</v>
      </c>
      <c r="C4" t="s">
        <v>49</v>
      </c>
      <c r="D4">
        <f>MIN(A3:A18)</f>
        <v>0</v>
      </c>
      <c r="F4" s="5" t="s">
        <v>50</v>
      </c>
      <c r="G4" s="5" t="s">
        <v>51</v>
      </c>
      <c r="H4" s="5" t="s">
        <v>52</v>
      </c>
      <c r="J4" s="5"/>
      <c r="K4" s="5" t="s">
        <v>58</v>
      </c>
      <c r="L4" s="5" t="s">
        <v>51</v>
      </c>
    </row>
    <row r="5" spans="1:12" x14ac:dyDescent="0.25">
      <c r="A5" s="1">
        <v>0</v>
      </c>
      <c r="D5">
        <v>500</v>
      </c>
      <c r="F5" s="6" t="s">
        <v>122</v>
      </c>
      <c r="G5" s="5">
        <v>12</v>
      </c>
      <c r="H5" s="5">
        <f>G5/16*100</f>
        <v>75</v>
      </c>
      <c r="J5" s="6"/>
      <c r="K5" s="5">
        <v>499</v>
      </c>
      <c r="L5" s="5">
        <f t="array" ref="L5:L10">FREQUENCY(A3:A18,K5:K8)</f>
        <v>12</v>
      </c>
    </row>
    <row r="6" spans="1:12" x14ac:dyDescent="0.25">
      <c r="A6" s="1">
        <v>2240</v>
      </c>
      <c r="C6" t="s">
        <v>67</v>
      </c>
      <c r="D6">
        <f>(D3-D4)/D5</f>
        <v>4.4800000000000004</v>
      </c>
      <c r="F6" s="6" t="s">
        <v>123</v>
      </c>
      <c r="G6" s="5">
        <v>1</v>
      </c>
      <c r="H6" s="5">
        <f t="shared" ref="H6:H9" si="0">G6/16*100</f>
        <v>6.25</v>
      </c>
      <c r="J6" s="6"/>
      <c r="K6" s="5">
        <v>999</v>
      </c>
      <c r="L6" s="5">
        <v>1</v>
      </c>
    </row>
    <row r="7" spans="1:12" x14ac:dyDescent="0.25">
      <c r="A7" s="1">
        <v>560</v>
      </c>
      <c r="F7" s="6" t="s">
        <v>124</v>
      </c>
      <c r="G7" s="5">
        <v>2</v>
      </c>
      <c r="H7" s="5">
        <f t="shared" si="0"/>
        <v>12.5</v>
      </c>
      <c r="J7" s="6"/>
      <c r="K7" s="5">
        <v>1499</v>
      </c>
      <c r="L7" s="5">
        <v>2</v>
      </c>
    </row>
    <row r="8" spans="1:12" x14ac:dyDescent="0.25">
      <c r="A8" s="1">
        <v>160</v>
      </c>
      <c r="F8" s="6" t="s">
        <v>125</v>
      </c>
      <c r="G8" s="5">
        <v>0</v>
      </c>
      <c r="H8" s="5">
        <f t="shared" si="0"/>
        <v>0</v>
      </c>
      <c r="J8" s="6"/>
      <c r="K8" s="5">
        <v>1999</v>
      </c>
      <c r="L8" s="5">
        <v>0</v>
      </c>
    </row>
    <row r="9" spans="1:12" x14ac:dyDescent="0.25">
      <c r="A9" s="1">
        <v>164</v>
      </c>
      <c r="F9" s="6" t="s">
        <v>126</v>
      </c>
      <c r="G9" s="5">
        <v>1</v>
      </c>
      <c r="H9" s="5">
        <f t="shared" si="0"/>
        <v>6.25</v>
      </c>
      <c r="J9" s="6"/>
      <c r="K9" s="5">
        <v>2499</v>
      </c>
      <c r="L9" s="5">
        <v>1</v>
      </c>
    </row>
    <row r="10" spans="1:12" x14ac:dyDescent="0.25">
      <c r="A10" s="1">
        <v>0</v>
      </c>
      <c r="F10" s="6" t="s">
        <v>59</v>
      </c>
      <c r="G10" s="5">
        <f>SUM(G5:G9)</f>
        <v>16</v>
      </c>
      <c r="H10" s="5">
        <f>SUM(H5:H9)</f>
        <v>100</v>
      </c>
      <c r="J10" s="5"/>
      <c r="K10" s="5"/>
      <c r="L10" s="5" t="e">
        <v>#N/A</v>
      </c>
    </row>
    <row r="11" spans="1:12" x14ac:dyDescent="0.25">
      <c r="A11" s="1">
        <v>320</v>
      </c>
      <c r="F11" s="6"/>
      <c r="G11" s="5"/>
      <c r="H11" s="5"/>
      <c r="J11" s="5" t="s">
        <v>59</v>
      </c>
      <c r="K11" s="5"/>
      <c r="L11" s="5">
        <f>SUM(L5:L9)</f>
        <v>16</v>
      </c>
    </row>
    <row r="12" spans="1:12" x14ac:dyDescent="0.25">
      <c r="A12" s="1">
        <v>0</v>
      </c>
      <c r="F12" s="4"/>
    </row>
    <row r="13" spans="1:12" x14ac:dyDescent="0.25">
      <c r="A13" s="1">
        <v>1440</v>
      </c>
      <c r="F13" s="4"/>
    </row>
    <row r="14" spans="1:12" x14ac:dyDescent="0.25">
      <c r="A14" s="1">
        <v>0</v>
      </c>
    </row>
    <row r="15" spans="1:12" x14ac:dyDescent="0.25">
      <c r="A15" s="1">
        <v>1000</v>
      </c>
    </row>
    <row r="16" spans="1:12" x14ac:dyDescent="0.25">
      <c r="A16" s="1">
        <v>0</v>
      </c>
    </row>
    <row r="17" spans="1:1" x14ac:dyDescent="0.25">
      <c r="A17" s="1">
        <v>80</v>
      </c>
    </row>
    <row r="18" spans="1:1" x14ac:dyDescent="0.25">
      <c r="A18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N13" sqref="N13"/>
    </sheetView>
  </sheetViews>
  <sheetFormatPr defaultRowHeight="15" x14ac:dyDescent="0.25"/>
  <cols>
    <col min="8" max="8" width="14.7109375" customWidth="1"/>
    <col min="12" max="12" width="14.7109375" customWidth="1"/>
  </cols>
  <sheetData>
    <row r="2" spans="1:12" x14ac:dyDescent="0.25">
      <c r="A2" t="s">
        <v>110</v>
      </c>
    </row>
    <row r="3" spans="1:12" x14ac:dyDescent="0.25">
      <c r="A3" s="1">
        <v>1840</v>
      </c>
      <c r="C3" t="s">
        <v>48</v>
      </c>
      <c r="D3">
        <f>MAX(A3:A18)</f>
        <v>9680</v>
      </c>
    </row>
    <row r="4" spans="1:12" x14ac:dyDescent="0.25">
      <c r="A4" s="1">
        <v>3368</v>
      </c>
      <c r="C4" t="s">
        <v>49</v>
      </c>
      <c r="D4">
        <f>MIN(A3:A18)</f>
        <v>720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8320</v>
      </c>
      <c r="D5">
        <v>1500</v>
      </c>
      <c r="F5" s="6" t="s">
        <v>111</v>
      </c>
      <c r="G5" s="5">
        <v>5</v>
      </c>
      <c r="H5" s="5">
        <f>G5/16*100</f>
        <v>31.25</v>
      </c>
      <c r="J5" s="6"/>
      <c r="K5" s="5">
        <v>2220</v>
      </c>
      <c r="L5" s="5">
        <f t="array" ref="L5:L10">FREQUENCY(A3:A18,K5:K10)</f>
        <v>5</v>
      </c>
    </row>
    <row r="6" spans="1:12" x14ac:dyDescent="0.25">
      <c r="A6" s="1">
        <v>6800</v>
      </c>
      <c r="C6" t="s">
        <v>67</v>
      </c>
      <c r="D6">
        <f>(D3-D4)/D5</f>
        <v>5.9733333333333336</v>
      </c>
      <c r="F6" s="6" t="s">
        <v>112</v>
      </c>
      <c r="G6" s="5">
        <v>6</v>
      </c>
      <c r="H6" s="5">
        <f t="shared" ref="H6:H10" si="0">G6/16*100</f>
        <v>37.5</v>
      </c>
      <c r="J6" s="6"/>
      <c r="K6" s="5">
        <v>3720</v>
      </c>
      <c r="L6" s="5">
        <v>6</v>
      </c>
    </row>
    <row r="7" spans="1:12" x14ac:dyDescent="0.25">
      <c r="A7" s="1">
        <v>2160</v>
      </c>
      <c r="F7" s="6" t="s">
        <v>113</v>
      </c>
      <c r="G7" s="5">
        <v>1</v>
      </c>
      <c r="H7" s="5">
        <f t="shared" si="0"/>
        <v>6.25</v>
      </c>
      <c r="J7" s="6"/>
      <c r="K7" s="5">
        <v>5220</v>
      </c>
      <c r="L7" s="5">
        <v>1</v>
      </c>
    </row>
    <row r="8" spans="1:12" x14ac:dyDescent="0.25">
      <c r="A8" s="1">
        <v>4560</v>
      </c>
      <c r="F8" s="6" t="s">
        <v>114</v>
      </c>
      <c r="G8" s="5">
        <v>1</v>
      </c>
      <c r="H8" s="5">
        <f t="shared" si="0"/>
        <v>6.25</v>
      </c>
      <c r="J8" s="6"/>
      <c r="K8" s="5">
        <v>6720</v>
      </c>
      <c r="L8" s="5">
        <v>1</v>
      </c>
    </row>
    <row r="9" spans="1:12" x14ac:dyDescent="0.25">
      <c r="A9" s="1">
        <v>2480</v>
      </c>
      <c r="F9" s="6" t="s">
        <v>115</v>
      </c>
      <c r="G9" s="5">
        <v>1</v>
      </c>
      <c r="H9" s="5">
        <f t="shared" si="0"/>
        <v>6.25</v>
      </c>
      <c r="J9" s="6"/>
      <c r="K9" s="5">
        <v>8220</v>
      </c>
      <c r="L9" s="5">
        <v>1</v>
      </c>
    </row>
    <row r="10" spans="1:12" x14ac:dyDescent="0.25">
      <c r="A10" s="1">
        <v>720</v>
      </c>
      <c r="F10" s="6" t="s">
        <v>116</v>
      </c>
      <c r="G10" s="5">
        <v>2</v>
      </c>
      <c r="H10" s="5">
        <f t="shared" si="0"/>
        <v>12.5</v>
      </c>
      <c r="J10" s="5"/>
      <c r="K10" s="5">
        <v>9720</v>
      </c>
      <c r="L10" s="5">
        <v>2</v>
      </c>
    </row>
    <row r="11" spans="1:12" x14ac:dyDescent="0.25">
      <c r="A11" s="1">
        <v>2600</v>
      </c>
      <c r="F11" s="6" t="s">
        <v>59</v>
      </c>
      <c r="G11" s="5">
        <f>SUM(G5:G10)</f>
        <v>16</v>
      </c>
      <c r="H11" s="5">
        <f>SUM(H5:H10)</f>
        <v>100</v>
      </c>
      <c r="J11" s="5" t="s">
        <v>59</v>
      </c>
      <c r="K11" s="5"/>
      <c r="L11" s="5">
        <f>SUM(L5:L10)</f>
        <v>16</v>
      </c>
    </row>
    <row r="12" spans="1:12" x14ac:dyDescent="0.25">
      <c r="A12" s="1">
        <v>9680</v>
      </c>
      <c r="F12" s="4"/>
    </row>
    <row r="13" spans="1:12" x14ac:dyDescent="0.25">
      <c r="A13" s="1">
        <v>3520</v>
      </c>
      <c r="F13" s="4"/>
    </row>
    <row r="14" spans="1:12" x14ac:dyDescent="0.25">
      <c r="A14" s="1">
        <v>2800</v>
      </c>
    </row>
    <row r="15" spans="1:12" x14ac:dyDescent="0.25">
      <c r="A15" s="1">
        <v>6600</v>
      </c>
      <c r="B15" s="1"/>
    </row>
    <row r="16" spans="1:12" x14ac:dyDescent="0.25">
      <c r="A16" s="1">
        <v>1840</v>
      </c>
      <c r="B16" s="1"/>
    </row>
    <row r="17" spans="1:2" x14ac:dyDescent="0.25">
      <c r="A17" s="1">
        <v>1000</v>
      </c>
      <c r="B17" s="1"/>
    </row>
    <row r="18" spans="1:2" x14ac:dyDescent="0.25">
      <c r="A18" s="1">
        <v>3000</v>
      </c>
      <c r="B18" s="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H9" sqref="H9"/>
    </sheetView>
  </sheetViews>
  <sheetFormatPr defaultRowHeight="15" x14ac:dyDescent="0.25"/>
  <cols>
    <col min="8" max="8" width="14.5703125" customWidth="1"/>
    <col min="12" max="12" width="12.42578125" customWidth="1"/>
  </cols>
  <sheetData>
    <row r="2" spans="1:12" x14ac:dyDescent="0.25">
      <c r="A2" t="s">
        <v>117</v>
      </c>
    </row>
    <row r="3" spans="1:12" x14ac:dyDescent="0.25">
      <c r="A3" s="1">
        <v>2</v>
      </c>
      <c r="C3" t="s">
        <v>48</v>
      </c>
      <c r="D3">
        <f>MAX(A3:A18)</f>
        <v>11</v>
      </c>
    </row>
    <row r="4" spans="1:12" x14ac:dyDescent="0.25">
      <c r="A4" s="1">
        <v>4.2</v>
      </c>
      <c r="C4" t="s">
        <v>49</v>
      </c>
      <c r="D4">
        <f>MIN(A3:A18)</f>
        <v>1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8.4</v>
      </c>
      <c r="D5">
        <v>3</v>
      </c>
      <c r="F5" s="6" t="s">
        <v>82</v>
      </c>
      <c r="G5" s="5">
        <v>8</v>
      </c>
      <c r="H5" s="5">
        <f>G5/16*100</f>
        <v>50</v>
      </c>
      <c r="J5" s="6"/>
      <c r="K5" s="5">
        <v>3</v>
      </c>
      <c r="L5" s="5">
        <f t="array" ref="L5:L8">FREQUENCY(A3:A18,K5:K8)</f>
        <v>8</v>
      </c>
    </row>
    <row r="6" spans="1:12" x14ac:dyDescent="0.25">
      <c r="A6" s="1">
        <v>8</v>
      </c>
      <c r="C6" t="s">
        <v>67</v>
      </c>
      <c r="D6">
        <f>(D3-D4)/D5</f>
        <v>3.3333333333333335</v>
      </c>
      <c r="F6" s="6" t="s">
        <v>83</v>
      </c>
      <c r="G6" s="5">
        <v>4</v>
      </c>
      <c r="H6" s="5">
        <f t="shared" ref="H6:H8" si="0">G6/16*100</f>
        <v>25</v>
      </c>
      <c r="J6" s="6"/>
      <c r="K6" s="5">
        <v>6</v>
      </c>
      <c r="L6" s="5">
        <v>4</v>
      </c>
    </row>
    <row r="7" spans="1:12" x14ac:dyDescent="0.25">
      <c r="A7" s="1">
        <v>1</v>
      </c>
      <c r="F7" s="6" t="s">
        <v>84</v>
      </c>
      <c r="G7" s="5">
        <v>3</v>
      </c>
      <c r="H7" s="5">
        <f t="shared" si="0"/>
        <v>18.75</v>
      </c>
      <c r="J7" s="6"/>
      <c r="K7" s="5">
        <v>9</v>
      </c>
      <c r="L7" s="5">
        <v>3</v>
      </c>
    </row>
    <row r="8" spans="1:12" x14ac:dyDescent="0.25">
      <c r="A8" s="1">
        <v>1</v>
      </c>
      <c r="F8" s="6" t="s">
        <v>118</v>
      </c>
      <c r="G8" s="5">
        <v>1</v>
      </c>
      <c r="H8" s="5">
        <f t="shared" si="0"/>
        <v>6.25</v>
      </c>
      <c r="J8" s="6"/>
      <c r="K8" s="5">
        <v>12</v>
      </c>
      <c r="L8" s="5">
        <v>1</v>
      </c>
    </row>
    <row r="9" spans="1:12" x14ac:dyDescent="0.25">
      <c r="A9" s="1">
        <v>3.2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s="1">
        <v>1</v>
      </c>
      <c r="F10" s="4"/>
    </row>
    <row r="11" spans="1:12" x14ac:dyDescent="0.25">
      <c r="A11" s="1">
        <v>3.15</v>
      </c>
      <c r="F11" s="4"/>
    </row>
    <row r="12" spans="1:12" x14ac:dyDescent="0.25">
      <c r="A12" s="1">
        <v>11</v>
      </c>
      <c r="F12" s="4"/>
    </row>
    <row r="13" spans="1:12" x14ac:dyDescent="0.25">
      <c r="A13" s="1">
        <v>4</v>
      </c>
      <c r="F13" s="4"/>
    </row>
    <row r="14" spans="1:12" x14ac:dyDescent="0.25">
      <c r="A14" s="1">
        <v>2</v>
      </c>
    </row>
    <row r="15" spans="1:12" x14ac:dyDescent="0.25">
      <c r="A15" s="1">
        <v>8.4</v>
      </c>
    </row>
    <row r="16" spans="1:12" x14ac:dyDescent="0.25">
      <c r="A16" s="1">
        <v>2.5</v>
      </c>
    </row>
    <row r="17" spans="1:1" x14ac:dyDescent="0.25">
      <c r="A17" s="1">
        <v>1.4</v>
      </c>
    </row>
    <row r="18" spans="1:1" x14ac:dyDescent="0.25">
      <c r="A18" s="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N15" sqref="N15"/>
    </sheetView>
  </sheetViews>
  <sheetFormatPr defaultRowHeight="15" x14ac:dyDescent="0.25"/>
  <cols>
    <col min="8" max="8" width="12.7109375" customWidth="1"/>
    <col min="12" max="12" width="11.7109375" customWidth="1"/>
  </cols>
  <sheetData>
    <row r="2" spans="1:12" x14ac:dyDescent="0.25">
      <c r="A2" t="s">
        <v>34</v>
      </c>
    </row>
    <row r="3" spans="1:12" x14ac:dyDescent="0.25">
      <c r="A3" s="1">
        <v>40000</v>
      </c>
      <c r="C3" t="s">
        <v>48</v>
      </c>
      <c r="D3">
        <f>MAX(A3:A18)</f>
        <v>150000</v>
      </c>
    </row>
    <row r="4" spans="1:12" x14ac:dyDescent="0.25">
      <c r="A4" s="1">
        <v>45000</v>
      </c>
      <c r="C4" t="s">
        <v>49</v>
      </c>
      <c r="D4">
        <f>MIN(A3:A18)</f>
        <v>20000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75000</v>
      </c>
      <c r="D5">
        <v>30000</v>
      </c>
      <c r="F5" s="6" t="s">
        <v>92</v>
      </c>
      <c r="G5" s="5">
        <v>10</v>
      </c>
      <c r="H5" s="5">
        <f>G5/16*100</f>
        <v>62.5</v>
      </c>
      <c r="J5" s="6"/>
      <c r="K5" s="5">
        <v>50000</v>
      </c>
      <c r="L5" s="5">
        <f t="array" ref="L5:L9">FREQUENCY(A3:A18,K5:K8)</f>
        <v>10</v>
      </c>
    </row>
    <row r="6" spans="1:12" x14ac:dyDescent="0.25">
      <c r="A6" s="1">
        <v>55000</v>
      </c>
      <c r="C6" t="s">
        <v>67</v>
      </c>
      <c r="D6">
        <f>(D3-D4)/D5</f>
        <v>4.333333333333333</v>
      </c>
      <c r="F6" s="6" t="s">
        <v>93</v>
      </c>
      <c r="G6" s="5">
        <v>3</v>
      </c>
      <c r="H6" s="5">
        <f t="shared" ref="H6:H9" si="0">G6/16*100</f>
        <v>18.75</v>
      </c>
      <c r="J6" s="6"/>
      <c r="K6" s="5">
        <v>80000</v>
      </c>
      <c r="L6" s="5">
        <v>3</v>
      </c>
    </row>
    <row r="7" spans="1:12" x14ac:dyDescent="0.25">
      <c r="A7" s="1">
        <v>40000</v>
      </c>
      <c r="F7" s="6" t="s">
        <v>94</v>
      </c>
      <c r="G7" s="5">
        <v>2</v>
      </c>
      <c r="H7" s="5">
        <f t="shared" si="0"/>
        <v>12.5</v>
      </c>
      <c r="J7" s="6"/>
      <c r="K7" s="5">
        <v>110000</v>
      </c>
      <c r="L7" s="5">
        <v>2</v>
      </c>
    </row>
    <row r="8" spans="1:12" x14ac:dyDescent="0.25">
      <c r="A8" s="1">
        <v>45000</v>
      </c>
      <c r="F8" s="6" t="s">
        <v>95</v>
      </c>
      <c r="G8" s="5">
        <v>0</v>
      </c>
      <c r="H8" s="5">
        <f t="shared" si="0"/>
        <v>0</v>
      </c>
      <c r="J8" s="6"/>
      <c r="K8" s="5">
        <v>140000</v>
      </c>
      <c r="L8" s="5">
        <v>0</v>
      </c>
    </row>
    <row r="9" spans="1:12" x14ac:dyDescent="0.25">
      <c r="A9" s="1">
        <v>25000</v>
      </c>
      <c r="F9" s="6" t="s">
        <v>96</v>
      </c>
      <c r="G9" s="5">
        <v>1</v>
      </c>
      <c r="H9" s="5">
        <f t="shared" si="0"/>
        <v>6.25</v>
      </c>
      <c r="J9" s="6"/>
      <c r="K9" s="5">
        <v>170000</v>
      </c>
      <c r="L9" s="5">
        <v>1</v>
      </c>
    </row>
    <row r="10" spans="1:12" x14ac:dyDescent="0.25">
      <c r="A10" s="1">
        <v>20000</v>
      </c>
      <c r="F10" s="6" t="s">
        <v>59</v>
      </c>
      <c r="G10" s="5">
        <f>SUM(G5:G9)</f>
        <v>16</v>
      </c>
      <c r="H10" s="5">
        <f>SUM(H5:H9)</f>
        <v>100</v>
      </c>
      <c r="J10" s="5" t="s">
        <v>59</v>
      </c>
      <c r="K10" s="5"/>
      <c r="L10" s="5">
        <f>SUM(L5:L9)</f>
        <v>16</v>
      </c>
    </row>
    <row r="11" spans="1:12" x14ac:dyDescent="0.25">
      <c r="A11" s="1">
        <v>50000</v>
      </c>
      <c r="F11" s="6"/>
      <c r="G11" s="5"/>
      <c r="H11" s="5"/>
    </row>
    <row r="12" spans="1:12" x14ac:dyDescent="0.25">
      <c r="A12" s="1">
        <v>150000</v>
      </c>
      <c r="F12" s="4"/>
    </row>
    <row r="13" spans="1:12" x14ac:dyDescent="0.25">
      <c r="A13" s="1">
        <v>95000</v>
      </c>
      <c r="F13" s="4"/>
    </row>
    <row r="14" spans="1:12" x14ac:dyDescent="0.25">
      <c r="A14" s="1">
        <v>40000</v>
      </c>
    </row>
    <row r="15" spans="1:12" x14ac:dyDescent="0.25">
      <c r="A15" s="1">
        <v>110000</v>
      </c>
    </row>
    <row r="16" spans="1:12" x14ac:dyDescent="0.25">
      <c r="A16" s="1">
        <v>48000</v>
      </c>
    </row>
    <row r="17" spans="1:1" x14ac:dyDescent="0.25">
      <c r="A17" s="1">
        <v>36000</v>
      </c>
    </row>
    <row r="18" spans="1:1" x14ac:dyDescent="0.25">
      <c r="A18" s="1">
        <v>70000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R15" sqref="R15"/>
    </sheetView>
  </sheetViews>
  <sheetFormatPr defaultRowHeight="15" x14ac:dyDescent="0.25"/>
  <cols>
    <col min="8" max="8" width="12.140625" customWidth="1"/>
    <col min="12" max="12" width="13.7109375" customWidth="1"/>
  </cols>
  <sheetData>
    <row r="2" spans="1:12" x14ac:dyDescent="0.25">
      <c r="A2" t="s">
        <v>36</v>
      </c>
    </row>
    <row r="3" spans="1:12" x14ac:dyDescent="0.25">
      <c r="A3" s="1">
        <v>35000</v>
      </c>
      <c r="C3" t="s">
        <v>48</v>
      </c>
      <c r="D3">
        <f>MAX(A3:A18)</f>
        <v>120000</v>
      </c>
    </row>
    <row r="4" spans="1:12" x14ac:dyDescent="0.25">
      <c r="A4" s="1">
        <v>23000</v>
      </c>
      <c r="C4" t="s">
        <v>49</v>
      </c>
      <c r="D4">
        <f>MIN(A3:A18)</f>
        <v>5000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120000</v>
      </c>
      <c r="D5">
        <v>20000</v>
      </c>
      <c r="F5" s="6" t="s">
        <v>97</v>
      </c>
      <c r="G5" s="5">
        <v>4</v>
      </c>
      <c r="H5" s="5">
        <f>G5/16*100</f>
        <v>25</v>
      </c>
      <c r="J5" s="6"/>
      <c r="K5" s="5">
        <v>25000</v>
      </c>
      <c r="L5" s="5">
        <f t="array" ref="L5:L10">FREQUENCY(A3:A18,K5:K10)</f>
        <v>4</v>
      </c>
    </row>
    <row r="6" spans="1:12" x14ac:dyDescent="0.25">
      <c r="A6" s="1">
        <v>80000</v>
      </c>
      <c r="C6" t="s">
        <v>67</v>
      </c>
      <c r="D6">
        <f>(D3-D4)/D5</f>
        <v>5.75</v>
      </c>
      <c r="F6" s="6" t="s">
        <v>98</v>
      </c>
      <c r="G6" s="5">
        <v>8</v>
      </c>
      <c r="H6" s="5">
        <f t="shared" ref="H6:H10" si="0">G6/16*100</f>
        <v>50</v>
      </c>
      <c r="J6" s="6"/>
      <c r="K6" s="5">
        <v>45000</v>
      </c>
      <c r="L6" s="5">
        <v>8</v>
      </c>
    </row>
    <row r="7" spans="1:12" x14ac:dyDescent="0.25">
      <c r="A7" s="1">
        <v>7000</v>
      </c>
      <c r="F7" s="6" t="s">
        <v>99</v>
      </c>
      <c r="G7" s="5">
        <v>1</v>
      </c>
      <c r="H7" s="5">
        <f t="shared" si="0"/>
        <v>6.25</v>
      </c>
      <c r="J7" s="6"/>
      <c r="K7" s="5">
        <v>65000</v>
      </c>
      <c r="L7" s="5">
        <v>1</v>
      </c>
    </row>
    <row r="8" spans="1:12" x14ac:dyDescent="0.25">
      <c r="A8" s="1">
        <v>35000</v>
      </c>
      <c r="F8" s="6" t="s">
        <v>102</v>
      </c>
      <c r="G8" s="5">
        <v>2</v>
      </c>
      <c r="H8" s="5">
        <f t="shared" si="0"/>
        <v>12.5</v>
      </c>
      <c r="J8" s="6"/>
      <c r="K8" s="5">
        <v>85000</v>
      </c>
      <c r="L8" s="5">
        <v>2</v>
      </c>
    </row>
    <row r="9" spans="1:12" x14ac:dyDescent="0.25">
      <c r="A9" s="1">
        <v>15000</v>
      </c>
      <c r="F9" s="6" t="s">
        <v>100</v>
      </c>
      <c r="G9" s="5">
        <v>0</v>
      </c>
      <c r="H9" s="5">
        <f t="shared" si="0"/>
        <v>0</v>
      </c>
      <c r="J9" s="6"/>
      <c r="K9" s="5">
        <v>105000</v>
      </c>
      <c r="L9" s="5">
        <v>0</v>
      </c>
    </row>
    <row r="10" spans="1:12" x14ac:dyDescent="0.25">
      <c r="A10" s="1">
        <v>35000</v>
      </c>
      <c r="F10" s="6" t="s">
        <v>101</v>
      </c>
      <c r="G10" s="5">
        <v>1</v>
      </c>
      <c r="H10" s="5">
        <f t="shared" si="0"/>
        <v>6.25</v>
      </c>
      <c r="J10" s="5"/>
      <c r="K10" s="5">
        <v>125000</v>
      </c>
      <c r="L10" s="5">
        <v>1</v>
      </c>
    </row>
    <row r="11" spans="1:12" x14ac:dyDescent="0.25">
      <c r="A11" s="1">
        <v>65000</v>
      </c>
      <c r="F11" s="6" t="s">
        <v>59</v>
      </c>
      <c r="G11" s="5">
        <f>SUM(G5:G10)</f>
        <v>16</v>
      </c>
      <c r="H11" s="5">
        <f>SUM(H5:H10)</f>
        <v>100</v>
      </c>
      <c r="J11" s="5"/>
      <c r="K11" s="5"/>
      <c r="L11" s="5"/>
    </row>
    <row r="12" spans="1:12" x14ac:dyDescent="0.25">
      <c r="A12" s="1">
        <v>70000</v>
      </c>
      <c r="F12" s="6"/>
      <c r="G12" s="5"/>
      <c r="H12" s="5"/>
      <c r="J12" s="5"/>
      <c r="K12" s="5"/>
      <c r="L12" s="5"/>
    </row>
    <row r="13" spans="1:12" x14ac:dyDescent="0.25">
      <c r="A13" s="1">
        <v>36000</v>
      </c>
      <c r="F13" s="4"/>
    </row>
    <row r="14" spans="1:12" x14ac:dyDescent="0.25">
      <c r="A14" s="1">
        <v>36000</v>
      </c>
    </row>
    <row r="15" spans="1:12" x14ac:dyDescent="0.25">
      <c r="A15" s="1">
        <v>32000</v>
      </c>
    </row>
    <row r="16" spans="1:12" x14ac:dyDescent="0.25">
      <c r="A16" s="1">
        <v>36000</v>
      </c>
    </row>
    <row r="17" spans="1:1" x14ac:dyDescent="0.25">
      <c r="A17" s="1">
        <v>5000</v>
      </c>
    </row>
    <row r="18" spans="1:1" x14ac:dyDescent="0.25">
      <c r="A18" s="1">
        <v>36000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zoomScale="73" zoomScaleNormal="73" workbookViewId="0">
      <selection activeCell="O10" sqref="O10"/>
    </sheetView>
  </sheetViews>
  <sheetFormatPr defaultRowHeight="15" x14ac:dyDescent="0.25"/>
  <cols>
    <col min="8" max="8" width="14.85546875" customWidth="1"/>
    <col min="12" max="12" width="13.85546875" customWidth="1"/>
  </cols>
  <sheetData>
    <row r="2" spans="1:12" x14ac:dyDescent="0.25">
      <c r="A2" t="s">
        <v>81</v>
      </c>
    </row>
    <row r="3" spans="1:12" x14ac:dyDescent="0.25">
      <c r="A3" s="1">
        <v>2</v>
      </c>
      <c r="C3" t="s">
        <v>48</v>
      </c>
      <c r="D3">
        <f>MAX(A3:A18)</f>
        <v>11</v>
      </c>
    </row>
    <row r="4" spans="1:12" x14ac:dyDescent="0.25">
      <c r="A4" s="1">
        <v>4.2</v>
      </c>
      <c r="C4" t="s">
        <v>49</v>
      </c>
      <c r="D4">
        <f>MIN(A3:A18)</f>
        <v>1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8.4</v>
      </c>
      <c r="D5">
        <v>3</v>
      </c>
      <c r="F5" s="6" t="s">
        <v>82</v>
      </c>
      <c r="G5" s="5">
        <v>6</v>
      </c>
      <c r="H5" s="5">
        <f>G5/16*100</f>
        <v>37.5</v>
      </c>
      <c r="J5" s="6"/>
      <c r="K5" s="5">
        <v>3</v>
      </c>
      <c r="L5" s="5">
        <f t="array" ref="L5:L8">FREQUENCY(A3:A18,K5:K8)</f>
        <v>6</v>
      </c>
    </row>
    <row r="6" spans="1:12" x14ac:dyDescent="0.25">
      <c r="A6" s="1">
        <v>8</v>
      </c>
      <c r="C6" t="s">
        <v>67</v>
      </c>
      <c r="D6">
        <f>(D3-D4)/D5</f>
        <v>3.3333333333333335</v>
      </c>
      <c r="F6" s="6" t="s">
        <v>83</v>
      </c>
      <c r="G6" s="5">
        <v>6</v>
      </c>
      <c r="H6" s="5">
        <f t="shared" ref="H6:H8" si="0">G6/16*100</f>
        <v>37.5</v>
      </c>
      <c r="J6" s="6"/>
      <c r="K6" s="5">
        <v>6</v>
      </c>
      <c r="L6" s="5">
        <v>6</v>
      </c>
    </row>
    <row r="7" spans="1:12" x14ac:dyDescent="0.25">
      <c r="A7" s="1">
        <v>3</v>
      </c>
      <c r="F7" s="6" t="s">
        <v>84</v>
      </c>
      <c r="G7" s="5">
        <v>3</v>
      </c>
      <c r="H7" s="5">
        <f t="shared" si="0"/>
        <v>18.75</v>
      </c>
      <c r="J7" s="6"/>
      <c r="K7" s="5">
        <v>9</v>
      </c>
      <c r="L7" s="5">
        <v>3</v>
      </c>
    </row>
    <row r="8" spans="1:12" x14ac:dyDescent="0.25">
      <c r="A8" s="1">
        <v>4</v>
      </c>
      <c r="F8" s="6" t="s">
        <v>72</v>
      </c>
      <c r="G8" s="5">
        <v>1</v>
      </c>
      <c r="H8" s="5">
        <f t="shared" si="0"/>
        <v>6.25</v>
      </c>
      <c r="J8" s="6"/>
      <c r="K8" s="5">
        <v>11</v>
      </c>
      <c r="L8" s="5">
        <v>1</v>
      </c>
    </row>
    <row r="9" spans="1:12" x14ac:dyDescent="0.25">
      <c r="A9" s="1">
        <v>3.2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s="1">
        <v>1</v>
      </c>
      <c r="F10" s="4"/>
    </row>
    <row r="11" spans="1:12" x14ac:dyDescent="0.25">
      <c r="A11" s="1">
        <v>3.15</v>
      </c>
      <c r="F11" s="4"/>
    </row>
    <row r="12" spans="1:12" x14ac:dyDescent="0.25">
      <c r="A12" s="1">
        <v>11</v>
      </c>
      <c r="F12" s="4"/>
    </row>
    <row r="13" spans="1:12" x14ac:dyDescent="0.25">
      <c r="A13" s="1">
        <v>4</v>
      </c>
      <c r="F13" s="4"/>
    </row>
    <row r="14" spans="1:12" x14ac:dyDescent="0.25">
      <c r="A14" s="1">
        <v>3.5</v>
      </c>
    </row>
    <row r="15" spans="1:12" x14ac:dyDescent="0.25">
      <c r="A15" s="1">
        <v>8.4</v>
      </c>
    </row>
    <row r="16" spans="1:12" x14ac:dyDescent="0.25">
      <c r="A16" s="1">
        <v>2.5</v>
      </c>
    </row>
    <row r="17" spans="1:1" x14ac:dyDescent="0.25">
      <c r="A17" s="1">
        <v>1.4</v>
      </c>
    </row>
    <row r="18" spans="1:1" x14ac:dyDescent="0.25">
      <c r="A18" s="1">
        <v>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M11" sqref="M11"/>
    </sheetView>
  </sheetViews>
  <sheetFormatPr defaultRowHeight="15" x14ac:dyDescent="0.25"/>
  <cols>
    <col min="1" max="1" width="15.85546875" bestFit="1" customWidth="1"/>
    <col min="8" max="8" width="12.42578125" customWidth="1"/>
    <col min="12" max="12" width="11.140625" customWidth="1"/>
  </cols>
  <sheetData>
    <row r="2" spans="1:12" x14ac:dyDescent="0.25">
      <c r="A2" t="s">
        <v>4</v>
      </c>
    </row>
    <row r="3" spans="1:12" x14ac:dyDescent="0.25">
      <c r="A3" s="2">
        <v>6</v>
      </c>
      <c r="C3" t="s">
        <v>48</v>
      </c>
      <c r="D3">
        <f>MAX(A3:A18)</f>
        <v>14</v>
      </c>
    </row>
    <row r="4" spans="1:12" x14ac:dyDescent="0.25">
      <c r="A4" s="3">
        <v>4</v>
      </c>
      <c r="C4" t="s">
        <v>49</v>
      </c>
      <c r="D4">
        <f>MIN(A3:A18)</f>
        <v>3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2">
        <v>9</v>
      </c>
      <c r="D5">
        <v>3</v>
      </c>
      <c r="F5" s="6" t="s">
        <v>70</v>
      </c>
      <c r="G5" s="5">
        <v>9</v>
      </c>
      <c r="H5" s="5">
        <f>G5/16*100</f>
        <v>56.25</v>
      </c>
      <c r="J5" s="6"/>
      <c r="K5" s="5">
        <v>5</v>
      </c>
      <c r="L5" s="5">
        <f t="array" ref="L5:L8">FREQUENCY(A3:A18,K5:K8)</f>
        <v>9</v>
      </c>
    </row>
    <row r="6" spans="1:12" x14ac:dyDescent="0.25">
      <c r="A6" s="3">
        <v>4</v>
      </c>
      <c r="C6" t="s">
        <v>67</v>
      </c>
      <c r="D6">
        <f>(D3-D4)/D5</f>
        <v>3.6666666666666665</v>
      </c>
      <c r="F6" s="6" t="s">
        <v>71</v>
      </c>
      <c r="G6" s="5">
        <v>5</v>
      </c>
      <c r="H6" s="5">
        <f t="shared" ref="H6:H8" si="0">G6/16*100</f>
        <v>31.25</v>
      </c>
      <c r="J6" s="6"/>
      <c r="K6" s="5">
        <v>8</v>
      </c>
      <c r="L6" s="5">
        <v>5</v>
      </c>
    </row>
    <row r="7" spans="1:12" x14ac:dyDescent="0.25">
      <c r="A7" s="2">
        <v>6</v>
      </c>
      <c r="F7" s="6" t="s">
        <v>72</v>
      </c>
      <c r="G7" s="5">
        <v>1</v>
      </c>
      <c r="H7" s="5">
        <f t="shared" si="0"/>
        <v>6.25</v>
      </c>
      <c r="J7" s="6"/>
      <c r="K7" s="5">
        <v>11</v>
      </c>
      <c r="L7" s="5">
        <v>1</v>
      </c>
    </row>
    <row r="8" spans="1:12" x14ac:dyDescent="0.25">
      <c r="A8" s="3">
        <v>4</v>
      </c>
      <c r="F8" s="6" t="s">
        <v>73</v>
      </c>
      <c r="G8" s="5">
        <v>1</v>
      </c>
      <c r="H8" s="5">
        <f t="shared" si="0"/>
        <v>6.25</v>
      </c>
      <c r="J8" s="6"/>
      <c r="K8" s="5">
        <v>14</v>
      </c>
      <c r="L8" s="5">
        <v>1</v>
      </c>
    </row>
    <row r="9" spans="1:12" x14ac:dyDescent="0.25">
      <c r="A9" s="2">
        <v>5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s="3">
        <v>3</v>
      </c>
      <c r="F10" s="4"/>
    </row>
    <row r="11" spans="1:12" x14ac:dyDescent="0.25">
      <c r="A11" s="2">
        <v>4</v>
      </c>
      <c r="F11" s="4"/>
    </row>
    <row r="12" spans="1:12" x14ac:dyDescent="0.25">
      <c r="A12" s="3">
        <v>3</v>
      </c>
      <c r="F12" s="4"/>
    </row>
    <row r="13" spans="1:12" x14ac:dyDescent="0.25">
      <c r="A13" s="2">
        <v>6</v>
      </c>
      <c r="F13" s="4"/>
    </row>
    <row r="14" spans="1:12" x14ac:dyDescent="0.25">
      <c r="A14" s="3">
        <v>4</v>
      </c>
    </row>
    <row r="15" spans="1:12" x14ac:dyDescent="0.25">
      <c r="A15" s="2">
        <v>7</v>
      </c>
    </row>
    <row r="16" spans="1:12" x14ac:dyDescent="0.25">
      <c r="A16" s="3">
        <v>5</v>
      </c>
    </row>
    <row r="17" spans="1:1" x14ac:dyDescent="0.25">
      <c r="A17" s="2">
        <v>14</v>
      </c>
    </row>
    <row r="18" spans="1:1" x14ac:dyDescent="0.25">
      <c r="A18" s="3">
        <v>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0"/>
  <sheetViews>
    <sheetView workbookViewId="0">
      <selection activeCell="L9" sqref="L9"/>
    </sheetView>
  </sheetViews>
  <sheetFormatPr defaultRowHeight="15" x14ac:dyDescent="0.25"/>
  <cols>
    <col min="8" max="8" width="15.85546875" customWidth="1"/>
    <col min="12" max="12" width="15.7109375" customWidth="1"/>
  </cols>
  <sheetData>
    <row r="3" spans="1:12" x14ac:dyDescent="0.25">
      <c r="A3" s="1" t="s">
        <v>40</v>
      </c>
      <c r="C3" t="s">
        <v>48</v>
      </c>
      <c r="D3">
        <f>MAX(A5:A20)</f>
        <v>220000</v>
      </c>
    </row>
    <row r="4" spans="1:12" x14ac:dyDescent="0.25">
      <c r="C4" t="s">
        <v>49</v>
      </c>
      <c r="D4">
        <f>MIN(A3:A18)</f>
        <v>40000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f>SUM(Table1[[#This Row],[What is your yearly income from rice cultivation?]:[income from others]])</f>
        <v>75000</v>
      </c>
      <c r="D5">
        <v>50000</v>
      </c>
      <c r="F5" s="6" t="s">
        <v>128</v>
      </c>
      <c r="G5" s="5">
        <v>9</v>
      </c>
      <c r="H5" s="5">
        <f>G5/16*100</f>
        <v>56.25</v>
      </c>
      <c r="J5" s="6"/>
      <c r="K5" s="5">
        <v>90000</v>
      </c>
      <c r="L5" s="5">
        <f t="array" ref="L5:L8">FREQUENCY(A5:A20,K5:K8)</f>
        <v>9</v>
      </c>
    </row>
    <row r="6" spans="1:12" x14ac:dyDescent="0.25">
      <c r="A6" s="1">
        <f>SUM(Table1[[#This Row],[What is your yearly income from rice cultivation?]:[income from others]])</f>
        <v>68000</v>
      </c>
      <c r="C6" t="s">
        <v>67</v>
      </c>
      <c r="D6">
        <f>(D3-D4)/D5</f>
        <v>3.6</v>
      </c>
      <c r="F6" s="6" t="s">
        <v>129</v>
      </c>
      <c r="G6" s="5">
        <v>4</v>
      </c>
      <c r="H6" s="5">
        <f t="shared" ref="H6:H8" si="0">G6/16*100</f>
        <v>25</v>
      </c>
      <c r="J6" s="6"/>
      <c r="K6" s="5">
        <v>140000</v>
      </c>
      <c r="L6" s="5">
        <v>4</v>
      </c>
    </row>
    <row r="7" spans="1:12" x14ac:dyDescent="0.25">
      <c r="A7" s="1">
        <f>SUM(Table1[[#This Row],[What is your yearly income from rice cultivation?]:[income from others]])</f>
        <v>195000</v>
      </c>
      <c r="F7" s="6" t="s">
        <v>130</v>
      </c>
      <c r="G7" s="5">
        <v>1</v>
      </c>
      <c r="H7" s="5">
        <f t="shared" si="0"/>
        <v>6.25</v>
      </c>
      <c r="J7" s="6"/>
      <c r="K7" s="5">
        <v>190000</v>
      </c>
      <c r="L7" s="5">
        <v>1</v>
      </c>
    </row>
    <row r="8" spans="1:12" x14ac:dyDescent="0.25">
      <c r="A8" s="1">
        <f>SUM(Table1[[#This Row],[What is your yearly income from rice cultivation?]:[income from others]])</f>
        <v>135000</v>
      </c>
      <c r="F8" s="6" t="s">
        <v>131</v>
      </c>
      <c r="G8" s="5">
        <v>2</v>
      </c>
      <c r="H8" s="5">
        <f t="shared" si="0"/>
        <v>12.5</v>
      </c>
      <c r="J8" s="6"/>
      <c r="K8" s="5">
        <v>240000</v>
      </c>
      <c r="L8" s="5">
        <v>2</v>
      </c>
    </row>
    <row r="9" spans="1:12" x14ac:dyDescent="0.25">
      <c r="A9" s="1">
        <f>SUM(Table1[[#This Row],[What is your yearly income from rice cultivation?]:[income from others]])</f>
        <v>47000</v>
      </c>
      <c r="F9" s="6" t="s">
        <v>59</v>
      </c>
      <c r="G9" s="5">
        <f>SUM(G5:G8)</f>
        <v>16</v>
      </c>
      <c r="H9" s="5">
        <f>SUM(H5:H8)</f>
        <v>100</v>
      </c>
      <c r="J9" s="6" t="s">
        <v>59</v>
      </c>
      <c r="K9" s="5"/>
      <c r="L9" s="5">
        <f>SUM(L5:L8)</f>
        <v>16</v>
      </c>
    </row>
    <row r="10" spans="1:12" x14ac:dyDescent="0.25">
      <c r="A10" s="1">
        <f>SUM(Table1[[#This Row],[What is your yearly income from rice cultivation?]:[income from others]])</f>
        <v>80000</v>
      </c>
      <c r="F10" s="4"/>
    </row>
    <row r="11" spans="1:12" x14ac:dyDescent="0.25">
      <c r="A11" s="1">
        <f>SUM(Table1[[#This Row],[What is your yearly income from rice cultivation?]:[income from others]])</f>
        <v>40000</v>
      </c>
      <c r="F11" s="4"/>
    </row>
    <row r="12" spans="1:12" x14ac:dyDescent="0.25">
      <c r="A12" s="1">
        <f>SUM(Table1[[#This Row],[What is your yearly income from rice cultivation?]:[income from others]])</f>
        <v>55000</v>
      </c>
      <c r="F12" s="4"/>
    </row>
    <row r="13" spans="1:12" x14ac:dyDescent="0.25">
      <c r="A13" s="1">
        <f>SUM(Table1[[#This Row],[What is your yearly income from rice cultivation?]:[income from others]])</f>
        <v>115000</v>
      </c>
      <c r="F13" s="4"/>
    </row>
    <row r="14" spans="1:12" x14ac:dyDescent="0.25">
      <c r="A14" s="1">
        <f>SUM(Table1[[#This Row],[What is your yearly income from rice cultivation?]:[income from others]])</f>
        <v>220000</v>
      </c>
    </row>
    <row r="15" spans="1:12" x14ac:dyDescent="0.25">
      <c r="A15" s="1">
        <f>SUM(Table1[[#This Row],[What is your yearly income from rice cultivation?]:[income from others]])</f>
        <v>131000</v>
      </c>
    </row>
    <row r="16" spans="1:12" x14ac:dyDescent="0.25">
      <c r="A16" s="1">
        <f>SUM(Table1[[#This Row],[What is your yearly income from rice cultivation?]:[income from others]])</f>
        <v>76000</v>
      </c>
    </row>
    <row r="17" spans="1:1" x14ac:dyDescent="0.25">
      <c r="A17" s="1">
        <f>SUM(Table1[[#This Row],[What is your yearly income from rice cultivation?]:[income from others]])</f>
        <v>142000</v>
      </c>
    </row>
    <row r="18" spans="1:1" x14ac:dyDescent="0.25">
      <c r="A18" s="1">
        <f>SUM(Table1[[#This Row],[What is your yearly income from rice cultivation?]:[income from others]])</f>
        <v>84000</v>
      </c>
    </row>
    <row r="19" spans="1:1" x14ac:dyDescent="0.25">
      <c r="A19" s="1">
        <f>SUM(Table1[[#This Row],[What is your yearly income from rice cultivation?]:[income from others]])</f>
        <v>41000</v>
      </c>
    </row>
    <row r="20" spans="1:1" x14ac:dyDescent="0.25">
      <c r="A20" s="1">
        <v>106000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P14" sqref="P14"/>
    </sheetView>
  </sheetViews>
  <sheetFormatPr defaultRowHeight="15" x14ac:dyDescent="0.25"/>
  <cols>
    <col min="8" max="8" width="11.42578125" customWidth="1"/>
    <col min="12" max="12" width="13.140625" customWidth="1"/>
  </cols>
  <sheetData>
    <row r="2" spans="1:12" x14ac:dyDescent="0.25">
      <c r="A2" t="s">
        <v>85</v>
      </c>
    </row>
    <row r="3" spans="1:12" x14ac:dyDescent="0.25">
      <c r="A3" s="1">
        <v>12</v>
      </c>
      <c r="C3" t="s">
        <v>48</v>
      </c>
      <c r="D3">
        <f>MAX(A3:A18)</f>
        <v>58</v>
      </c>
    </row>
    <row r="4" spans="1:12" x14ac:dyDescent="0.25">
      <c r="A4" s="1">
        <v>22</v>
      </c>
      <c r="C4" t="s">
        <v>49</v>
      </c>
      <c r="D4">
        <f>MIN(A3:A18)</f>
        <v>6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56</v>
      </c>
      <c r="D5">
        <v>9</v>
      </c>
      <c r="F5" s="6" t="s">
        <v>86</v>
      </c>
      <c r="G5" s="5">
        <v>5</v>
      </c>
      <c r="H5" s="5">
        <f>G5/16*100</f>
        <v>31.25</v>
      </c>
      <c r="J5" s="6"/>
      <c r="K5" s="5">
        <v>13</v>
      </c>
      <c r="L5" s="5">
        <f t="array" ref="L5:L10">FREQUENCY(A3:A18,K5:K10)</f>
        <v>5</v>
      </c>
    </row>
    <row r="6" spans="1:12" x14ac:dyDescent="0.25">
      <c r="A6" s="1">
        <v>50</v>
      </c>
      <c r="C6" t="s">
        <v>67</v>
      </c>
      <c r="D6">
        <f>(D3-D4)/D5</f>
        <v>5.7777777777777777</v>
      </c>
      <c r="F6" s="6" t="s">
        <v>87</v>
      </c>
      <c r="G6" s="5">
        <v>7</v>
      </c>
      <c r="H6" s="5">
        <f t="shared" ref="H6:H10" si="0">G6/16*100</f>
        <v>43.75</v>
      </c>
      <c r="J6" s="6"/>
      <c r="K6" s="5">
        <v>22</v>
      </c>
      <c r="L6" s="5">
        <v>7</v>
      </c>
    </row>
    <row r="7" spans="1:12" x14ac:dyDescent="0.25">
      <c r="A7" s="1">
        <v>12</v>
      </c>
      <c r="F7" s="6" t="s">
        <v>88</v>
      </c>
      <c r="G7" s="5">
        <v>0</v>
      </c>
      <c r="H7" s="5">
        <f t="shared" si="0"/>
        <v>0</v>
      </c>
      <c r="J7" s="6"/>
      <c r="K7" s="5">
        <v>31</v>
      </c>
      <c r="L7" s="5">
        <v>0</v>
      </c>
    </row>
    <row r="8" spans="1:12" x14ac:dyDescent="0.25">
      <c r="A8" s="1">
        <v>22</v>
      </c>
      <c r="F8" s="6" t="s">
        <v>89</v>
      </c>
      <c r="G8" s="5">
        <v>0</v>
      </c>
      <c r="H8" s="5">
        <f t="shared" si="0"/>
        <v>0</v>
      </c>
      <c r="J8" s="6"/>
      <c r="K8" s="5">
        <v>40</v>
      </c>
      <c r="L8" s="5">
        <v>0</v>
      </c>
    </row>
    <row r="9" spans="1:12" x14ac:dyDescent="0.25">
      <c r="A9" s="1">
        <v>17</v>
      </c>
      <c r="F9" s="6" t="s">
        <v>90</v>
      </c>
      <c r="G9" s="5">
        <v>1</v>
      </c>
      <c r="H9" s="5">
        <f t="shared" si="0"/>
        <v>6.25</v>
      </c>
      <c r="J9" s="6"/>
      <c r="K9" s="5">
        <v>49</v>
      </c>
      <c r="L9" s="5">
        <v>1</v>
      </c>
    </row>
    <row r="10" spans="1:12" x14ac:dyDescent="0.25">
      <c r="A10" s="1">
        <v>6</v>
      </c>
      <c r="F10" s="6" t="s">
        <v>91</v>
      </c>
      <c r="G10" s="5">
        <v>3</v>
      </c>
      <c r="H10" s="5">
        <f t="shared" si="0"/>
        <v>18.75</v>
      </c>
      <c r="J10" s="5"/>
      <c r="K10" s="5">
        <v>58</v>
      </c>
      <c r="L10" s="5">
        <v>3</v>
      </c>
    </row>
    <row r="11" spans="1:12" x14ac:dyDescent="0.25">
      <c r="A11" s="1">
        <v>18</v>
      </c>
      <c r="F11" s="6" t="s">
        <v>59</v>
      </c>
      <c r="G11" s="5">
        <f>SUM(G5:G10)</f>
        <v>16</v>
      </c>
      <c r="H11" s="5">
        <f>SUM(H5:H10)</f>
        <v>100</v>
      </c>
      <c r="J11" s="5"/>
      <c r="K11" s="5"/>
      <c r="L11" s="5"/>
    </row>
    <row r="12" spans="1:12" x14ac:dyDescent="0.25">
      <c r="A12" s="1">
        <v>58</v>
      </c>
      <c r="F12" s="6"/>
      <c r="G12" s="5"/>
      <c r="H12" s="5"/>
    </row>
    <row r="13" spans="1:12" x14ac:dyDescent="0.25">
      <c r="A13" s="1">
        <v>22</v>
      </c>
      <c r="F13" s="6"/>
      <c r="G13" s="5"/>
      <c r="H13" s="5"/>
    </row>
    <row r="14" spans="1:12" x14ac:dyDescent="0.25">
      <c r="A14" s="1">
        <v>17</v>
      </c>
    </row>
    <row r="15" spans="1:12" x14ac:dyDescent="0.25">
      <c r="A15" s="1">
        <v>43</v>
      </c>
    </row>
    <row r="16" spans="1:12" x14ac:dyDescent="0.25">
      <c r="A16" s="1">
        <v>13</v>
      </c>
    </row>
    <row r="17" spans="1:1" x14ac:dyDescent="0.25">
      <c r="A17" s="1">
        <v>7.5</v>
      </c>
    </row>
    <row r="18" spans="1:1" x14ac:dyDescent="0.25">
      <c r="A18" s="1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F4" sqref="F4:H7"/>
    </sheetView>
  </sheetViews>
  <sheetFormatPr defaultRowHeight="15" x14ac:dyDescent="0.25"/>
  <sheetData>
    <row r="2" spans="1:12" x14ac:dyDescent="0.25">
      <c r="A2" t="s">
        <v>5</v>
      </c>
    </row>
    <row r="3" spans="1:12" x14ac:dyDescent="0.25">
      <c r="A3" s="1">
        <v>1</v>
      </c>
      <c r="C3" t="s">
        <v>48</v>
      </c>
      <c r="D3">
        <f>MAX(A3:A18)</f>
        <v>1</v>
      </c>
    </row>
    <row r="4" spans="1:12" x14ac:dyDescent="0.25">
      <c r="A4" s="1">
        <v>0</v>
      </c>
      <c r="C4" t="s">
        <v>49</v>
      </c>
      <c r="D4">
        <f>MIN(A3:A18)</f>
        <v>0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1</v>
      </c>
      <c r="F5" s="6" t="s">
        <v>79</v>
      </c>
      <c r="G5" s="5">
        <v>9</v>
      </c>
      <c r="H5" s="5">
        <f>G5/16*100</f>
        <v>56.25</v>
      </c>
      <c r="J5" s="6"/>
      <c r="K5" s="5">
        <v>1</v>
      </c>
      <c r="L5" s="5">
        <f t="array" ref="L5:L8">FREQUENCY(A3:A18,K5:K8)</f>
        <v>9</v>
      </c>
    </row>
    <row r="6" spans="1:12" x14ac:dyDescent="0.25">
      <c r="A6" s="1">
        <v>0</v>
      </c>
      <c r="F6" s="6" t="s">
        <v>80</v>
      </c>
      <c r="G6" s="5">
        <v>7</v>
      </c>
      <c r="H6" s="5">
        <f t="shared" ref="H6" si="0">G6/16*100</f>
        <v>43.75</v>
      </c>
      <c r="J6" s="6"/>
      <c r="K6" s="5">
        <v>0</v>
      </c>
      <c r="L6" s="5">
        <v>7</v>
      </c>
    </row>
    <row r="7" spans="1:12" x14ac:dyDescent="0.25">
      <c r="A7" s="1">
        <v>1</v>
      </c>
      <c r="F7" s="6" t="s">
        <v>59</v>
      </c>
      <c r="G7" s="5">
        <f>SUM(G5:G6)</f>
        <v>16</v>
      </c>
      <c r="H7" s="5">
        <f>SUM(H5:H6)</f>
        <v>100</v>
      </c>
      <c r="J7" s="6"/>
      <c r="K7" s="5"/>
      <c r="L7" s="5">
        <v>0</v>
      </c>
    </row>
    <row r="8" spans="1:12" x14ac:dyDescent="0.25">
      <c r="A8" s="1">
        <v>1</v>
      </c>
      <c r="F8" s="6"/>
      <c r="G8" s="5"/>
      <c r="H8" s="5"/>
      <c r="J8" s="6"/>
      <c r="K8" s="5"/>
      <c r="L8" s="5" t="e">
        <v>#N/A</v>
      </c>
    </row>
    <row r="9" spans="1:12" x14ac:dyDescent="0.25">
      <c r="A9" s="1">
        <v>1</v>
      </c>
      <c r="F9" s="6"/>
      <c r="G9" s="5"/>
      <c r="H9" s="5"/>
      <c r="J9" s="6"/>
      <c r="K9" s="5"/>
      <c r="L9" s="5"/>
    </row>
    <row r="10" spans="1:12" x14ac:dyDescent="0.25">
      <c r="A10" s="1">
        <v>0</v>
      </c>
      <c r="F10" s="4"/>
    </row>
    <row r="11" spans="1:12" x14ac:dyDescent="0.25">
      <c r="A11" s="1">
        <v>0</v>
      </c>
      <c r="F11" s="4"/>
    </row>
    <row r="12" spans="1:12" x14ac:dyDescent="0.25">
      <c r="A12" s="1">
        <v>0</v>
      </c>
      <c r="F12" s="4"/>
    </row>
    <row r="13" spans="1:12" x14ac:dyDescent="0.25">
      <c r="A13" s="1">
        <v>1</v>
      </c>
      <c r="F13" s="4"/>
    </row>
    <row r="14" spans="1:12" x14ac:dyDescent="0.25">
      <c r="A14" s="1">
        <v>0</v>
      </c>
    </row>
    <row r="15" spans="1:12" x14ac:dyDescent="0.25">
      <c r="A15" s="1">
        <v>1</v>
      </c>
    </row>
    <row r="16" spans="1:12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18" sqref="I18"/>
    </sheetView>
  </sheetViews>
  <sheetFormatPr defaultRowHeight="15" x14ac:dyDescent="0.25"/>
  <cols>
    <col min="6" max="6" width="11" customWidth="1"/>
    <col min="7" max="7" width="17.140625" customWidth="1"/>
    <col min="8" max="8" width="18.5703125" customWidth="1"/>
    <col min="16" max="16" width="14.7109375" customWidth="1"/>
  </cols>
  <sheetData>
    <row r="1" spans="1:16" x14ac:dyDescent="0.25">
      <c r="A1" t="s">
        <v>12</v>
      </c>
    </row>
    <row r="2" spans="1:16" x14ac:dyDescent="0.25">
      <c r="A2">
        <v>34</v>
      </c>
      <c r="F2" t="s">
        <v>50</v>
      </c>
      <c r="G2" t="s">
        <v>51</v>
      </c>
      <c r="H2" t="s">
        <v>52</v>
      </c>
    </row>
    <row r="3" spans="1:16" x14ac:dyDescent="0.25">
      <c r="A3">
        <v>38</v>
      </c>
      <c r="C3" t="s">
        <v>48</v>
      </c>
      <c r="D3">
        <f>MAX(A2:A17)</f>
        <v>70</v>
      </c>
      <c r="F3" t="s">
        <v>53</v>
      </c>
      <c r="G3">
        <v>5</v>
      </c>
      <c r="H3">
        <f>Table2[[#This Row],[Frequency]]/16*100</f>
        <v>31.25</v>
      </c>
    </row>
    <row r="4" spans="1:16" x14ac:dyDescent="0.25">
      <c r="A4">
        <v>56</v>
      </c>
      <c r="C4" t="s">
        <v>49</v>
      </c>
      <c r="D4">
        <f>MIN(A2:A17)</f>
        <v>24</v>
      </c>
      <c r="F4" t="s">
        <v>54</v>
      </c>
      <c r="G4">
        <v>5</v>
      </c>
      <c r="H4">
        <f>Table2[[#This Row],[Frequency]]/16*100</f>
        <v>31.25</v>
      </c>
      <c r="N4" t="s">
        <v>50</v>
      </c>
      <c r="O4" t="s">
        <v>58</v>
      </c>
      <c r="P4" t="s">
        <v>51</v>
      </c>
    </row>
    <row r="5" spans="1:16" x14ac:dyDescent="0.25">
      <c r="A5">
        <v>70</v>
      </c>
      <c r="D5">
        <v>10</v>
      </c>
      <c r="F5" t="s">
        <v>55</v>
      </c>
      <c r="G5">
        <v>3</v>
      </c>
      <c r="H5">
        <f>Table2[[#This Row],[Frequency]]/16*100</f>
        <v>18.75</v>
      </c>
      <c r="N5" t="s">
        <v>53</v>
      </c>
      <c r="O5">
        <v>33</v>
      </c>
      <c r="P5">
        <f t="array" ref="P5:P9">FREQUENCY(A2:A17,O5:O9)</f>
        <v>5</v>
      </c>
    </row>
    <row r="6" spans="1:16" x14ac:dyDescent="0.25">
      <c r="A6">
        <v>40</v>
      </c>
      <c r="C6" t="s">
        <v>50</v>
      </c>
      <c r="F6" t="s">
        <v>56</v>
      </c>
      <c r="G6">
        <v>1</v>
      </c>
      <c r="H6">
        <f>Table2[[#This Row],[Frequency]]/16*100</f>
        <v>6.25</v>
      </c>
      <c r="N6" t="s">
        <v>54</v>
      </c>
      <c r="O6">
        <v>43</v>
      </c>
      <c r="P6">
        <v>5</v>
      </c>
    </row>
    <row r="7" spans="1:16" x14ac:dyDescent="0.25">
      <c r="A7">
        <v>32</v>
      </c>
      <c r="F7" t="s">
        <v>57</v>
      </c>
      <c r="G7">
        <v>2</v>
      </c>
      <c r="H7">
        <f>Table2[[#This Row],[Frequency]]/16*100</f>
        <v>12.5</v>
      </c>
      <c r="N7" t="s">
        <v>55</v>
      </c>
      <c r="O7">
        <v>53</v>
      </c>
      <c r="P7">
        <v>3</v>
      </c>
    </row>
    <row r="8" spans="1:16" x14ac:dyDescent="0.25">
      <c r="A8">
        <v>38</v>
      </c>
      <c r="F8" t="s">
        <v>59</v>
      </c>
      <c r="G8">
        <f>SUBTOTAL(109,G3:G7)</f>
        <v>16</v>
      </c>
      <c r="H8">
        <f>Table2[[#This Row],[Frequency]]/16*100</f>
        <v>100</v>
      </c>
      <c r="N8" t="s">
        <v>56</v>
      </c>
      <c r="O8">
        <v>63</v>
      </c>
      <c r="P8">
        <v>1</v>
      </c>
    </row>
    <row r="9" spans="1:16" x14ac:dyDescent="0.25">
      <c r="A9">
        <v>29</v>
      </c>
      <c r="N9" t="s">
        <v>57</v>
      </c>
      <c r="O9">
        <v>73</v>
      </c>
      <c r="P9">
        <v>2</v>
      </c>
    </row>
    <row r="10" spans="1:16" x14ac:dyDescent="0.25">
      <c r="A10">
        <v>47</v>
      </c>
      <c r="N10" t="s">
        <v>59</v>
      </c>
      <c r="P10">
        <f>SUM(P5:P9)</f>
        <v>16</v>
      </c>
    </row>
    <row r="11" spans="1:16" x14ac:dyDescent="0.25">
      <c r="A11">
        <v>31</v>
      </c>
    </row>
    <row r="12" spans="1:16" x14ac:dyDescent="0.25">
      <c r="A12">
        <v>52</v>
      </c>
    </row>
    <row r="13" spans="1:16" x14ac:dyDescent="0.25">
      <c r="A13">
        <v>34</v>
      </c>
    </row>
    <row r="14" spans="1:16" x14ac:dyDescent="0.25">
      <c r="A14">
        <v>65</v>
      </c>
    </row>
    <row r="15" spans="1:16" x14ac:dyDescent="0.25">
      <c r="A15">
        <v>31</v>
      </c>
    </row>
    <row r="16" spans="1:16" x14ac:dyDescent="0.25">
      <c r="A16">
        <v>24</v>
      </c>
    </row>
    <row r="17" spans="1:1" x14ac:dyDescent="0.25">
      <c r="A17">
        <v>47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F2" sqref="F2:H8"/>
    </sheetView>
  </sheetViews>
  <sheetFormatPr defaultRowHeight="15" x14ac:dyDescent="0.25"/>
  <cols>
    <col min="6" max="6" width="14" bestFit="1" customWidth="1"/>
  </cols>
  <sheetData>
    <row r="2" spans="1:16" x14ac:dyDescent="0.25">
      <c r="A2" t="s">
        <v>65</v>
      </c>
      <c r="F2" s="7" t="s">
        <v>50</v>
      </c>
      <c r="G2" s="8" t="s">
        <v>51</v>
      </c>
      <c r="H2" s="9" t="s">
        <v>52</v>
      </c>
    </row>
    <row r="3" spans="1:16" x14ac:dyDescent="0.25">
      <c r="A3">
        <v>5</v>
      </c>
      <c r="C3" t="s">
        <v>48</v>
      </c>
      <c r="D3">
        <f>MAX(A2:A17)</f>
        <v>11</v>
      </c>
      <c r="F3" s="10" t="s">
        <v>60</v>
      </c>
      <c r="G3" s="5">
        <v>1</v>
      </c>
      <c r="H3" s="11">
        <f t="shared" ref="H3:H9" si="0">G3/16*100</f>
        <v>6.25</v>
      </c>
    </row>
    <row r="4" spans="1:16" x14ac:dyDescent="0.25">
      <c r="A4">
        <v>8</v>
      </c>
      <c r="C4" t="s">
        <v>49</v>
      </c>
      <c r="D4">
        <f>MIN(A2:A17)</f>
        <v>0</v>
      </c>
      <c r="F4" s="10" t="s">
        <v>61</v>
      </c>
      <c r="G4" s="5">
        <v>1</v>
      </c>
      <c r="H4" s="11">
        <f t="shared" si="0"/>
        <v>6.25</v>
      </c>
      <c r="N4" t="s">
        <v>50</v>
      </c>
      <c r="O4" t="s">
        <v>58</v>
      </c>
      <c r="P4" t="s">
        <v>51</v>
      </c>
    </row>
    <row r="5" spans="1:16" x14ac:dyDescent="0.25">
      <c r="A5">
        <v>7</v>
      </c>
      <c r="D5">
        <v>2</v>
      </c>
      <c r="F5" s="10" t="s">
        <v>62</v>
      </c>
      <c r="G5" s="5">
        <v>2</v>
      </c>
      <c r="H5" s="11">
        <f t="shared" si="0"/>
        <v>12.5</v>
      </c>
      <c r="N5" t="s">
        <v>60</v>
      </c>
      <c r="O5">
        <v>1</v>
      </c>
      <c r="P5">
        <f t="array" ref="P5:P10">FREQUENCY(A3:A18,O5:O10)</f>
        <v>1</v>
      </c>
    </row>
    <row r="6" spans="1:16" x14ac:dyDescent="0.25">
      <c r="A6">
        <v>6</v>
      </c>
      <c r="C6" t="s">
        <v>50</v>
      </c>
      <c r="D6">
        <f>(D3-D4)/D5</f>
        <v>5.5</v>
      </c>
      <c r="F6" s="10" t="s">
        <v>66</v>
      </c>
      <c r="G6" s="5">
        <v>3</v>
      </c>
      <c r="H6" s="11">
        <f t="shared" si="0"/>
        <v>18.75</v>
      </c>
      <c r="N6" t="s">
        <v>61</v>
      </c>
      <c r="O6">
        <v>3</v>
      </c>
      <c r="P6">
        <v>1</v>
      </c>
    </row>
    <row r="7" spans="1:16" x14ac:dyDescent="0.25">
      <c r="A7">
        <v>8</v>
      </c>
      <c r="F7" s="10" t="s">
        <v>63</v>
      </c>
      <c r="G7" s="5">
        <v>6</v>
      </c>
      <c r="H7" s="11">
        <f t="shared" si="0"/>
        <v>37.5</v>
      </c>
      <c r="N7" t="s">
        <v>62</v>
      </c>
      <c r="O7">
        <v>5</v>
      </c>
      <c r="P7">
        <v>2</v>
      </c>
    </row>
    <row r="8" spans="1:16" x14ac:dyDescent="0.25">
      <c r="A8">
        <v>2</v>
      </c>
      <c r="F8" s="10" t="s">
        <v>64</v>
      </c>
      <c r="G8" s="5">
        <v>3</v>
      </c>
      <c r="H8" s="11">
        <f t="shared" si="0"/>
        <v>18.75</v>
      </c>
      <c r="N8" t="s">
        <v>66</v>
      </c>
      <c r="O8">
        <v>7</v>
      </c>
      <c r="P8">
        <v>3</v>
      </c>
    </row>
    <row r="9" spans="1:16" x14ac:dyDescent="0.25">
      <c r="A9">
        <v>11</v>
      </c>
      <c r="F9" s="12" t="s">
        <v>59</v>
      </c>
      <c r="G9" s="13">
        <f>SUM(G3:G8)</f>
        <v>16</v>
      </c>
      <c r="H9" s="14">
        <f t="shared" si="0"/>
        <v>100</v>
      </c>
      <c r="N9" t="s">
        <v>63</v>
      </c>
      <c r="O9">
        <v>9</v>
      </c>
      <c r="P9">
        <v>6</v>
      </c>
    </row>
    <row r="10" spans="1:16" x14ac:dyDescent="0.25">
      <c r="A10">
        <v>10</v>
      </c>
      <c r="N10" t="s">
        <v>64</v>
      </c>
      <c r="O10">
        <v>11</v>
      </c>
      <c r="P10">
        <v>3</v>
      </c>
    </row>
    <row r="11" spans="1:16" x14ac:dyDescent="0.25">
      <c r="A11">
        <v>8</v>
      </c>
    </row>
    <row r="12" spans="1:16" x14ac:dyDescent="0.25">
      <c r="A12">
        <v>0</v>
      </c>
    </row>
    <row r="13" spans="1:16" x14ac:dyDescent="0.25">
      <c r="A13">
        <v>5</v>
      </c>
    </row>
    <row r="14" spans="1:16" x14ac:dyDescent="0.25">
      <c r="A14">
        <v>9</v>
      </c>
    </row>
    <row r="15" spans="1:16" x14ac:dyDescent="0.25">
      <c r="A15">
        <v>6</v>
      </c>
    </row>
    <row r="16" spans="1:16" x14ac:dyDescent="0.25">
      <c r="A16">
        <v>10</v>
      </c>
    </row>
    <row r="17" spans="1:10" x14ac:dyDescent="0.25">
      <c r="A17">
        <v>8</v>
      </c>
    </row>
    <row r="18" spans="1:10" x14ac:dyDescent="0.25">
      <c r="A18">
        <v>8</v>
      </c>
    </row>
    <row r="19" spans="1:10" x14ac:dyDescent="0.25">
      <c r="J19" t="s">
        <v>61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8"/>
  <sheetViews>
    <sheetView workbookViewId="0">
      <selection activeCell="H23" sqref="H23"/>
    </sheetView>
  </sheetViews>
  <sheetFormatPr defaultRowHeight="15" x14ac:dyDescent="0.25"/>
  <sheetData>
    <row r="2" spans="1:12" x14ac:dyDescent="0.25">
      <c r="A2" t="s">
        <v>3</v>
      </c>
    </row>
    <row r="3" spans="1:12" x14ac:dyDescent="0.25">
      <c r="A3" s="1">
        <v>16</v>
      </c>
      <c r="C3" t="s">
        <v>48</v>
      </c>
      <c r="D3">
        <f>MAX(A3:A18)</f>
        <v>42</v>
      </c>
    </row>
    <row r="4" spans="1:12" x14ac:dyDescent="0.25">
      <c r="A4" s="1">
        <v>12</v>
      </c>
      <c r="C4" t="s">
        <v>49</v>
      </c>
      <c r="D4">
        <f>MIN(A3:A18)</f>
        <v>3</v>
      </c>
      <c r="F4" s="5" t="s">
        <v>67</v>
      </c>
      <c r="G4" s="5" t="s">
        <v>68</v>
      </c>
      <c r="H4" s="5" t="s">
        <v>69</v>
      </c>
      <c r="J4" s="5"/>
      <c r="K4" s="5" t="s">
        <v>74</v>
      </c>
      <c r="L4" s="5" t="s">
        <v>68</v>
      </c>
    </row>
    <row r="5" spans="1:12" x14ac:dyDescent="0.25">
      <c r="A5" s="1">
        <v>42</v>
      </c>
      <c r="D5">
        <v>10</v>
      </c>
      <c r="F5" s="6" t="s">
        <v>75</v>
      </c>
      <c r="G5" s="5">
        <v>9</v>
      </c>
      <c r="H5" s="5">
        <f>G5/16*100</f>
        <v>56.25</v>
      </c>
      <c r="J5" s="6"/>
      <c r="K5" s="5">
        <v>12</v>
      </c>
      <c r="L5" s="5">
        <f t="array" ref="L5:L8">FREQUENCY(A3:A18,K5:K8)</f>
        <v>9</v>
      </c>
    </row>
    <row r="6" spans="1:12" x14ac:dyDescent="0.25">
      <c r="A6" s="1">
        <v>38</v>
      </c>
      <c r="C6" t="s">
        <v>67</v>
      </c>
      <c r="D6">
        <f>(D3-D4)/D5</f>
        <v>3.9</v>
      </c>
      <c r="F6" s="6" t="s">
        <v>76</v>
      </c>
      <c r="G6" s="5">
        <v>4</v>
      </c>
      <c r="H6" s="5">
        <f t="shared" ref="H6:H8" si="0">G6/16*100</f>
        <v>25</v>
      </c>
      <c r="J6" s="6"/>
      <c r="K6" s="5">
        <v>22</v>
      </c>
      <c r="L6" s="5">
        <v>4</v>
      </c>
    </row>
    <row r="7" spans="1:12" x14ac:dyDescent="0.25">
      <c r="A7" s="1">
        <v>15</v>
      </c>
      <c r="F7" s="6" t="s">
        <v>77</v>
      </c>
      <c r="G7" s="5">
        <v>1</v>
      </c>
      <c r="H7" s="5">
        <f t="shared" si="0"/>
        <v>6.25</v>
      </c>
      <c r="J7" s="6"/>
      <c r="K7" s="5">
        <v>32</v>
      </c>
      <c r="L7" s="5">
        <v>1</v>
      </c>
    </row>
    <row r="8" spans="1:12" x14ac:dyDescent="0.25">
      <c r="A8" s="1">
        <v>7</v>
      </c>
      <c r="F8" s="6" t="s">
        <v>78</v>
      </c>
      <c r="G8" s="5">
        <v>2</v>
      </c>
      <c r="H8" s="5">
        <f t="shared" si="0"/>
        <v>12.5</v>
      </c>
      <c r="J8" s="6"/>
      <c r="K8" s="5">
        <v>42</v>
      </c>
      <c r="L8" s="5">
        <v>2</v>
      </c>
    </row>
    <row r="9" spans="1:12" x14ac:dyDescent="0.25">
      <c r="A9" s="1">
        <v>4</v>
      </c>
      <c r="F9" s="6" t="s">
        <v>59</v>
      </c>
      <c r="G9" s="5">
        <f>SUM(G5:G8)</f>
        <v>16</v>
      </c>
      <c r="H9" s="5">
        <f>SUM(H5:H8)</f>
        <v>100</v>
      </c>
      <c r="J9" s="6"/>
      <c r="K9" s="5"/>
      <c r="L9" s="5"/>
    </row>
    <row r="10" spans="1:12" x14ac:dyDescent="0.25">
      <c r="A10" s="1">
        <v>8</v>
      </c>
      <c r="F10" s="4"/>
    </row>
    <row r="11" spans="1:12" x14ac:dyDescent="0.25">
      <c r="A11" s="1">
        <v>15</v>
      </c>
      <c r="F11" s="4"/>
    </row>
    <row r="12" spans="1:12" x14ac:dyDescent="0.25">
      <c r="A12" s="1">
        <v>7</v>
      </c>
      <c r="F12" s="4"/>
    </row>
    <row r="13" spans="1:12" x14ac:dyDescent="0.25">
      <c r="A13" s="1">
        <v>12</v>
      </c>
      <c r="F13" s="4"/>
    </row>
    <row r="14" spans="1:12" x14ac:dyDescent="0.25">
      <c r="A14" s="1">
        <v>9</v>
      </c>
    </row>
    <row r="15" spans="1:12" x14ac:dyDescent="0.25">
      <c r="A15" s="1">
        <v>32</v>
      </c>
    </row>
    <row r="16" spans="1:12" x14ac:dyDescent="0.25">
      <c r="A16" s="1">
        <v>3</v>
      </c>
    </row>
    <row r="17" spans="1:1" x14ac:dyDescent="0.25">
      <c r="A17" s="1">
        <v>6</v>
      </c>
    </row>
    <row r="18" spans="1:1" x14ac:dyDescent="0.25">
      <c r="A18" s="1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Flood effect in income</vt:lpstr>
      <vt:lpstr>Other ocupaion</vt:lpstr>
      <vt:lpstr>During flood yield</vt:lpstr>
      <vt:lpstr>Cost</vt:lpstr>
      <vt:lpstr>During flood</vt:lpstr>
      <vt:lpstr>rice producton without floods</vt:lpstr>
      <vt:lpstr>2021 land size</vt:lpstr>
      <vt:lpstr>Income in rice without floods</vt:lpstr>
      <vt:lpstr>Income others</vt:lpstr>
      <vt:lpstr>land cultivated</vt:lpstr>
      <vt:lpstr>F member</vt:lpstr>
      <vt:lpstr>Total inccome</vt:lpstr>
      <vt:lpstr>seed</vt:lpstr>
      <vt:lpstr>family mem invol</vt:lpstr>
      <vt:lpstr>age</vt:lpstr>
      <vt:lpstr>Education</vt:lpstr>
      <vt:lpstr>years involved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Miraj Ahammed</cp:lastModifiedBy>
  <dcterms:created xsi:type="dcterms:W3CDTF">2023-08-10T16:49:16Z</dcterms:created>
  <dcterms:modified xsi:type="dcterms:W3CDTF">2024-12-09T08:56:57Z</dcterms:modified>
</cp:coreProperties>
</file>