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ra/Downloads/"/>
    </mc:Choice>
  </mc:AlternateContent>
  <xr:revisionPtr revIDLastSave="0" documentId="8_{663A3571-8EA0-4540-A3B3-034B52137A96}" xr6:coauthVersionLast="47" xr6:coauthVersionMax="47" xr10:uidLastSave="{00000000-0000-0000-0000-000000000000}"/>
  <bookViews>
    <workbookView xWindow="13480" yWindow="500" windowWidth="27640" windowHeight="16100" xr2:uid="{9036DA7D-084D-334D-90C2-92DCDE657033}"/>
  </bookViews>
  <sheets>
    <sheet name="Performance Metrics" sheetId="1" r:id="rId1"/>
    <sheet name="Summary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C22" i="1"/>
  <c r="C16" i="1"/>
  <c r="C15" i="1"/>
  <c r="C14" i="1"/>
  <c r="C13" i="1"/>
  <c r="C12" i="1"/>
  <c r="C11" i="1"/>
  <c r="C10" i="1"/>
  <c r="C9" i="1"/>
  <c r="C8" i="1"/>
  <c r="C7" i="1"/>
  <c r="C5" i="1"/>
  <c r="C4" i="1"/>
  <c r="C6" i="1" s="1"/>
  <c r="C20" i="1" s="1"/>
  <c r="C3" i="1"/>
  <c r="C21" i="1" s="1"/>
  <c r="C2" i="1"/>
  <c r="D16" i="1"/>
  <c r="D15" i="1"/>
  <c r="D14" i="1"/>
  <c r="D13" i="1"/>
  <c r="D12" i="1"/>
  <c r="D11" i="1"/>
  <c r="D10" i="1"/>
  <c r="D9" i="1"/>
  <c r="D8" i="1"/>
  <c r="D5" i="1"/>
  <c r="D4" i="1"/>
  <c r="D21" i="1" s="1"/>
  <c r="D3" i="1"/>
  <c r="D2" i="1"/>
  <c r="D6" i="1" l="1"/>
  <c r="D20" i="1" s="1"/>
  <c r="D19" i="1"/>
  <c r="C19" i="1"/>
</calcChain>
</file>

<file path=xl/sharedStrings.xml><?xml version="1.0" encoding="utf-8"?>
<sst xmlns="http://schemas.openxmlformats.org/spreadsheetml/2006/main" count="29" uniqueCount="29">
  <si>
    <t>Revenue</t>
  </si>
  <si>
    <t>Net Income</t>
  </si>
  <si>
    <t>Total Assets</t>
  </si>
  <si>
    <t>Total Liabilities</t>
  </si>
  <si>
    <t>Net Interest Income</t>
  </si>
  <si>
    <t>Interest Income</t>
  </si>
  <si>
    <t>Provision for Credit Losses</t>
  </si>
  <si>
    <t>Income Before Tax</t>
  </si>
  <si>
    <t>Comprehensive Income</t>
  </si>
  <si>
    <t>Debt to Equity Ratio</t>
  </si>
  <si>
    <t>Year</t>
  </si>
  <si>
    <t xml:space="preserve">Stockholders Equity </t>
  </si>
  <si>
    <t>Non-interest Expense</t>
  </si>
  <si>
    <t xml:space="preserve">Income Tax Expense </t>
  </si>
  <si>
    <t>Cash and Due from Banks</t>
  </si>
  <si>
    <t xml:space="preserve">Deposits with Banks </t>
  </si>
  <si>
    <t>ROE(%)</t>
  </si>
  <si>
    <t>Interest Exoense</t>
  </si>
  <si>
    <t>ROA(%)</t>
  </si>
  <si>
    <t>Net Interest Margin</t>
  </si>
  <si>
    <t>Financial Performance Summary of JP Morgan Chase (2022-2023)</t>
  </si>
  <si>
    <t>2. Net Income grew from $34.34 billion to $47.50 billion, a 38.4% increase. This indicates better cost management and higher interest earnings.</t>
  </si>
  <si>
    <t>1. Revenue increased from $118.98 billion to $147.02 billion, a 23.6% rise. This growth reflects the bank's success in expanding its services.</t>
  </si>
  <si>
    <t>5. Stockholders' Equity decreased slightly from $303.62 billion to $299.28 billion. This may be due to the company focusing on leveraging debt.</t>
  </si>
  <si>
    <t>6. Return on Equity (ROE) improved from 11.31% to 15.87%. This suggests a more efficient use of shareholder funds.</t>
  </si>
  <si>
    <t xml:space="preserve">3. Total Assets increased from $3.20 trillion to $3.39 trillion. The bank is growing its asset base. </t>
  </si>
  <si>
    <t>7. Net Interest Margin (NIM) increased from 2.14% to 2.74%, showing improved income from interest-earning assets.</t>
  </si>
  <si>
    <t>4. Total Liabilities  increased, from $2.90 trillion to $3.10 trillion, indicating that the company is taking on more loans and reevaluating its financing activities.</t>
  </si>
  <si>
    <t>JPMorgan Chase &amp; Co. (JPM)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</si>
</sst>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D78AA-95D0-D645-B47B-BC4FE26725CC}">
  <dimension ref="A1:D22"/>
  <sheetViews>
    <sheetView tabSelected="1" workbookViewId="0">
      <selection activeCell="B6" sqref="B6"/>
    </sheetView>
  </sheetViews>
  <sheetFormatPr baseColWidth="10" defaultRowHeight="16" x14ac:dyDescent="0.2"/>
  <cols>
    <col min="1" max="1" width="24.1640625" bestFit="1" customWidth="1"/>
    <col min="2" max="2" width="22.1640625" bestFit="1" customWidth="1"/>
  </cols>
  <sheetData>
    <row r="1" spans="1:4" x14ac:dyDescent="0.2">
      <c r="A1" t="s">
        <v>28</v>
      </c>
      <c r="B1" t="s">
        <v>10</v>
      </c>
      <c r="C1">
        <v>2022</v>
      </c>
      <c r="D1">
        <v>2023</v>
      </c>
    </row>
    <row r="2" spans="1:4" x14ac:dyDescent="0.2">
      <c r="B2" t="s">
        <v>0</v>
      </c>
      <c r="C2">
        <f>118977</f>
        <v>118977</v>
      </c>
      <c r="D2">
        <f>147021</f>
        <v>147021</v>
      </c>
    </row>
    <row r="3" spans="1:4" x14ac:dyDescent="0.2">
      <c r="B3" t="s">
        <v>1</v>
      </c>
      <c r="C3">
        <f>34342</f>
        <v>34342</v>
      </c>
      <c r="D3">
        <f>47496</f>
        <v>47496</v>
      </c>
    </row>
    <row r="4" spans="1:4" x14ac:dyDescent="0.2">
      <c r="B4" t="s">
        <v>2</v>
      </c>
      <c r="C4">
        <f>3201942</f>
        <v>3201942</v>
      </c>
      <c r="D4">
        <f>3395126</f>
        <v>3395126</v>
      </c>
    </row>
    <row r="5" spans="1:4" x14ac:dyDescent="0.2">
      <c r="B5" t="s">
        <v>3</v>
      </c>
      <c r="C5">
        <f>2898322</f>
        <v>2898322</v>
      </c>
      <c r="D5">
        <f>3095847</f>
        <v>3095847</v>
      </c>
    </row>
    <row r="6" spans="1:4" x14ac:dyDescent="0.2">
      <c r="B6" t="s">
        <v>11</v>
      </c>
      <c r="C6">
        <f>C4-C5</f>
        <v>303620</v>
      </c>
      <c r="D6">
        <f>D4-D5</f>
        <v>299279</v>
      </c>
    </row>
    <row r="7" spans="1:4" x14ac:dyDescent="0.2">
      <c r="B7" t="s">
        <v>4</v>
      </c>
      <c r="C7">
        <f>68422</f>
        <v>68422</v>
      </c>
      <c r="D7">
        <v>92984</v>
      </c>
    </row>
    <row r="8" spans="1:4" x14ac:dyDescent="0.2">
      <c r="B8" t="s">
        <v>12</v>
      </c>
      <c r="C8">
        <f>68736</f>
        <v>68736</v>
      </c>
      <c r="D8">
        <f>78460</f>
        <v>78460</v>
      </c>
    </row>
    <row r="9" spans="1:4" x14ac:dyDescent="0.2">
      <c r="B9" t="s">
        <v>5</v>
      </c>
      <c r="C9">
        <f>84097</f>
        <v>84097</v>
      </c>
      <c r="D9">
        <f>151415</f>
        <v>151415</v>
      </c>
    </row>
    <row r="10" spans="1:4" x14ac:dyDescent="0.2">
      <c r="B10" t="s">
        <v>17</v>
      </c>
      <c r="C10">
        <f>15675</f>
        <v>15675</v>
      </c>
      <c r="D10">
        <f>58431</f>
        <v>58431</v>
      </c>
    </row>
    <row r="11" spans="1:4" x14ac:dyDescent="0.2">
      <c r="B11" t="s">
        <v>6</v>
      </c>
      <c r="C11">
        <f>6437</f>
        <v>6437</v>
      </c>
      <c r="D11">
        <f>8996</f>
        <v>8996</v>
      </c>
    </row>
    <row r="12" spans="1:4" x14ac:dyDescent="0.2">
      <c r="B12" t="s">
        <v>7</v>
      </c>
      <c r="C12">
        <f>43894</f>
        <v>43894</v>
      </c>
      <c r="D12">
        <f>59565</f>
        <v>59565</v>
      </c>
    </row>
    <row r="13" spans="1:4" x14ac:dyDescent="0.2">
      <c r="B13" t="s">
        <v>13</v>
      </c>
      <c r="C13">
        <f>9552</f>
        <v>9552</v>
      </c>
      <c r="D13">
        <f>12069</f>
        <v>12069</v>
      </c>
    </row>
    <row r="14" spans="1:4" x14ac:dyDescent="0.2">
      <c r="B14" t="s">
        <v>8</v>
      </c>
      <c r="C14">
        <f>16200</f>
        <v>16200</v>
      </c>
      <c r="D14">
        <f>55266</f>
        <v>55266</v>
      </c>
    </row>
    <row r="15" spans="1:4" x14ac:dyDescent="0.2">
      <c r="B15" t="s">
        <v>14</v>
      </c>
      <c r="C15">
        <f>27258</f>
        <v>27258</v>
      </c>
      <c r="D15">
        <f>28784</f>
        <v>28784</v>
      </c>
    </row>
    <row r="16" spans="1:4" x14ac:dyDescent="0.2">
      <c r="B16" t="s">
        <v>15</v>
      </c>
      <c r="C16">
        <f>538715</f>
        <v>538715</v>
      </c>
      <c r="D16">
        <f>593706</f>
        <v>593706</v>
      </c>
    </row>
    <row r="19" spans="2:4" x14ac:dyDescent="0.2">
      <c r="B19" t="s">
        <v>16</v>
      </c>
      <c r="C19" s="1">
        <f>C3/C6</f>
        <v>0.11310849087675384</v>
      </c>
      <c r="D19" s="1">
        <f>D3/D6</f>
        <v>0.15870141239445468</v>
      </c>
    </row>
    <row r="20" spans="2:4" x14ac:dyDescent="0.2">
      <c r="B20" t="s">
        <v>9</v>
      </c>
      <c r="C20">
        <f>C5/C6</f>
        <v>9.5458863052499829</v>
      </c>
      <c r="D20">
        <f>D5/D6</f>
        <v>10.344350923385871</v>
      </c>
    </row>
    <row r="21" spans="2:4" x14ac:dyDescent="0.2">
      <c r="B21" t="s">
        <v>18</v>
      </c>
      <c r="C21" s="1">
        <f>C3/C4</f>
        <v>1.0725366043482362E-2</v>
      </c>
      <c r="D21" s="1">
        <f>D3/D4</f>
        <v>1.3989466075780398E-2</v>
      </c>
    </row>
    <row r="22" spans="2:4" x14ac:dyDescent="0.2">
      <c r="B22" t="s">
        <v>19</v>
      </c>
      <c r="C22" s="1">
        <f>C7/C4</f>
        <v>2.13689067447193E-2</v>
      </c>
      <c r="D22" s="1">
        <f>D7/D4</f>
        <v>2.7387496075256118E-2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E2D0-22FD-8D48-B8DE-E41A180710A2}">
  <dimension ref="A1:A9"/>
  <sheetViews>
    <sheetView workbookViewId="0">
      <selection activeCell="G15" sqref="G15"/>
    </sheetView>
  </sheetViews>
  <sheetFormatPr baseColWidth="10" defaultRowHeight="16" x14ac:dyDescent="0.2"/>
  <sheetData>
    <row r="1" spans="1:1" x14ac:dyDescent="0.2">
      <c r="A1" t="s">
        <v>20</v>
      </c>
    </row>
    <row r="3" spans="1:1" x14ac:dyDescent="0.2">
      <c r="A3" t="s">
        <v>22</v>
      </c>
    </row>
    <row r="4" spans="1:1" x14ac:dyDescent="0.2">
      <c r="A4" t="s">
        <v>21</v>
      </c>
    </row>
    <row r="5" spans="1:1" x14ac:dyDescent="0.2">
      <c r="A5" t="s">
        <v>25</v>
      </c>
    </row>
    <row r="6" spans="1:1" x14ac:dyDescent="0.2">
      <c r="A6" t="s">
        <v>27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 Metrics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Abu-Zahra, Mira I</dc:creator>
  <cp:lastModifiedBy>Abu-Zahra, Mira I</cp:lastModifiedBy>
  <dcterms:created xsi:type="dcterms:W3CDTF">2024-09-22T20:03:25Z</dcterms:created>
  <dcterms:modified xsi:type="dcterms:W3CDTF">2024-09-22T21:14:18Z</dcterms:modified>
</cp:coreProperties>
</file>