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31584509175cc17d/Escritorio/"/>
    </mc:Choice>
  </mc:AlternateContent>
  <xr:revisionPtr revIDLastSave="0" documentId="8_{47CE285E-C49C-4E31-AD9D-DEA56352CDD9}" xr6:coauthVersionLast="47" xr6:coauthVersionMax="47" xr10:uidLastSave="{00000000-0000-0000-0000-000000000000}"/>
  <bookViews>
    <workbookView xWindow="-120" yWindow="-120" windowWidth="29040" windowHeight="14760" activeTab="1" xr2:uid="{00000000-000D-0000-FFFF-FFFF00000000}"/>
  </bookViews>
  <sheets>
    <sheet name="NOTE" sheetId="10" r:id="rId1"/>
    <sheet name="B.cereus DDAC-CAR" sheetId="4" r:id="rId2"/>
    <sheet name="B.cereus DDAC-EUG" sheetId="5" r:id="rId3"/>
    <sheet name="B.cereus BAC-EUG" sheetId="2" r:id="rId4"/>
    <sheet name="B.cereus BAC-CAR" sheetId="3" r:id="rId5"/>
    <sheet name="E.coli BAC-CAR" sheetId="6" r:id="rId6"/>
    <sheet name="E.coli DDAC-CAR" sheetId="7" r:id="rId7"/>
    <sheet name="E.coli BAC-EUG" sheetId="8" r:id="rId8"/>
    <sheet name="E.coli DDAC-EU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9" l="1"/>
  <c r="M44" i="9"/>
  <c r="O8" i="9"/>
  <c r="N8" i="9"/>
  <c r="M9" i="9"/>
  <c r="L9" i="9"/>
  <c r="N44" i="9"/>
  <c r="L44" i="9"/>
  <c r="AB90" i="9"/>
  <c r="AA90" i="9"/>
  <c r="Z90" i="9"/>
  <c r="AD90" i="9" s="1"/>
  <c r="Y90" i="9"/>
  <c r="AB89" i="9"/>
  <c r="AA89" i="9"/>
  <c r="Z89" i="9"/>
  <c r="Y89" i="9"/>
  <c r="AC89" i="9" s="1"/>
  <c r="AB88" i="9"/>
  <c r="AA88" i="9"/>
  <c r="Z88" i="9"/>
  <c r="Y88" i="9"/>
  <c r="AB87" i="9"/>
  <c r="AA87" i="9"/>
  <c r="Z87" i="9"/>
  <c r="Y87" i="9"/>
  <c r="AC87" i="9" s="1"/>
  <c r="AB86" i="9"/>
  <c r="AA86" i="9"/>
  <c r="Z86" i="9"/>
  <c r="Y86" i="9"/>
  <c r="AB85" i="9"/>
  <c r="AA85" i="9"/>
  <c r="Z85" i="9"/>
  <c r="Y85" i="9"/>
  <c r="AB84" i="9"/>
  <c r="AA84" i="9"/>
  <c r="Z84" i="9"/>
  <c r="AD84" i="9" s="1"/>
  <c r="Y84" i="9"/>
  <c r="S67" i="9"/>
  <c r="S66" i="9"/>
  <c r="S65" i="9"/>
  <c r="S64" i="9"/>
  <c r="S63" i="9"/>
  <c r="S62" i="9"/>
  <c r="S61" i="9"/>
  <c r="S60" i="9"/>
  <c r="S59" i="9"/>
  <c r="S58" i="9"/>
  <c r="S57" i="9"/>
  <c r="O50" i="9"/>
  <c r="N50" i="9"/>
  <c r="M50" i="9"/>
  <c r="L50" i="9"/>
  <c r="O49" i="9"/>
  <c r="N49" i="9"/>
  <c r="M49" i="9"/>
  <c r="L49" i="9"/>
  <c r="O48" i="9"/>
  <c r="N48" i="9"/>
  <c r="M48" i="9"/>
  <c r="L48" i="9"/>
  <c r="O47" i="9"/>
  <c r="N47" i="9"/>
  <c r="M47" i="9"/>
  <c r="L47" i="9"/>
  <c r="O46" i="9"/>
  <c r="N46" i="9"/>
  <c r="M46" i="9"/>
  <c r="L46" i="9"/>
  <c r="O45" i="9"/>
  <c r="N45" i="9"/>
  <c r="M45" i="9"/>
  <c r="L45" i="9"/>
  <c r="O37" i="9"/>
  <c r="N37" i="9"/>
  <c r="M37" i="9"/>
  <c r="L37" i="9"/>
  <c r="O36" i="9"/>
  <c r="N36" i="9"/>
  <c r="M36" i="9"/>
  <c r="L36" i="9"/>
  <c r="P36" i="9" s="1"/>
  <c r="O35" i="9"/>
  <c r="N35" i="9"/>
  <c r="M35" i="9"/>
  <c r="L35" i="9"/>
  <c r="O34" i="9"/>
  <c r="N34" i="9"/>
  <c r="M34" i="9"/>
  <c r="L34" i="9"/>
  <c r="O33" i="9"/>
  <c r="N33" i="9"/>
  <c r="M33" i="9"/>
  <c r="L33" i="9"/>
  <c r="P33" i="9" s="1"/>
  <c r="O32" i="9"/>
  <c r="N32" i="9"/>
  <c r="M32" i="9"/>
  <c r="L32" i="9"/>
  <c r="P32" i="9" s="1"/>
  <c r="O31" i="9"/>
  <c r="N31" i="9"/>
  <c r="M31" i="9"/>
  <c r="L31" i="9"/>
  <c r="O24" i="9"/>
  <c r="N24" i="9"/>
  <c r="M24" i="9"/>
  <c r="L24" i="9"/>
  <c r="P24" i="9" s="1"/>
  <c r="O23" i="9"/>
  <c r="N23" i="9"/>
  <c r="M23" i="9"/>
  <c r="L23" i="9"/>
  <c r="P23" i="9" s="1"/>
  <c r="O22" i="9"/>
  <c r="N22" i="9"/>
  <c r="M22" i="9"/>
  <c r="L22" i="9"/>
  <c r="O21" i="9"/>
  <c r="N21" i="9"/>
  <c r="M21" i="9"/>
  <c r="L21" i="9"/>
  <c r="P21" i="9" s="1"/>
  <c r="O20" i="9"/>
  <c r="N20" i="9"/>
  <c r="M20" i="9"/>
  <c r="L20" i="9"/>
  <c r="P20" i="9" s="1"/>
  <c r="O19" i="9"/>
  <c r="N19" i="9"/>
  <c r="M19" i="9"/>
  <c r="L19" i="9"/>
  <c r="O18" i="9"/>
  <c r="N18" i="9"/>
  <c r="M18" i="9"/>
  <c r="Q18" i="9" s="1"/>
  <c r="L18" i="9"/>
  <c r="P18" i="9" s="1"/>
  <c r="O11" i="9"/>
  <c r="N11" i="9"/>
  <c r="M11" i="9"/>
  <c r="L11" i="9"/>
  <c r="P11" i="9" s="1"/>
  <c r="O10" i="9"/>
  <c r="N10" i="9"/>
  <c r="M10" i="9"/>
  <c r="L10" i="9"/>
  <c r="O9" i="9"/>
  <c r="Q9" i="9" s="1"/>
  <c r="N9" i="9"/>
  <c r="P9" i="9"/>
  <c r="M8" i="9"/>
  <c r="Q8" i="9" s="1"/>
  <c r="L8" i="9"/>
  <c r="O7" i="9"/>
  <c r="N7" i="9"/>
  <c r="M7" i="9"/>
  <c r="Q7" i="9" s="1"/>
  <c r="L7" i="9"/>
  <c r="O6" i="9"/>
  <c r="N6" i="9"/>
  <c r="M6" i="9"/>
  <c r="L6" i="9"/>
  <c r="O5" i="9"/>
  <c r="N5" i="9"/>
  <c r="M5" i="9"/>
  <c r="Q5" i="9" s="1"/>
  <c r="L5" i="9"/>
  <c r="S67" i="8"/>
  <c r="S66" i="8"/>
  <c r="S65" i="8"/>
  <c r="S64" i="8"/>
  <c r="S63" i="8"/>
  <c r="S62" i="8"/>
  <c r="S61" i="8"/>
  <c r="S60" i="8"/>
  <c r="S59" i="8"/>
  <c r="S58" i="8"/>
  <c r="S57" i="8"/>
  <c r="O50" i="8"/>
  <c r="N50" i="8"/>
  <c r="M50" i="8"/>
  <c r="L50" i="8"/>
  <c r="O49" i="8"/>
  <c r="N49" i="8"/>
  <c r="M49" i="8"/>
  <c r="L49" i="8"/>
  <c r="O48" i="8"/>
  <c r="N48" i="8"/>
  <c r="M48" i="8"/>
  <c r="L48" i="8"/>
  <c r="O47" i="8"/>
  <c r="N47" i="8"/>
  <c r="M47" i="8"/>
  <c r="L47" i="8"/>
  <c r="O46" i="8"/>
  <c r="N46" i="8"/>
  <c r="M46" i="8"/>
  <c r="L46" i="8"/>
  <c r="O45" i="8"/>
  <c r="N45" i="8"/>
  <c r="M45" i="8"/>
  <c r="L45" i="8"/>
  <c r="O44" i="8"/>
  <c r="N44" i="8"/>
  <c r="M44" i="8"/>
  <c r="L44" i="8"/>
  <c r="O37" i="8"/>
  <c r="N37" i="8"/>
  <c r="M37" i="8"/>
  <c r="L37" i="8"/>
  <c r="O36" i="8"/>
  <c r="N36" i="8"/>
  <c r="M36" i="8"/>
  <c r="L36" i="8"/>
  <c r="P36" i="8" s="1"/>
  <c r="O35" i="8"/>
  <c r="N35" i="8"/>
  <c r="M35" i="8"/>
  <c r="L35" i="8"/>
  <c r="O34" i="8"/>
  <c r="N34" i="8"/>
  <c r="M34" i="8"/>
  <c r="L34" i="8"/>
  <c r="O33" i="8"/>
  <c r="N33" i="8"/>
  <c r="M33" i="8"/>
  <c r="L33" i="8"/>
  <c r="P33" i="8" s="1"/>
  <c r="O32" i="8"/>
  <c r="N32" i="8"/>
  <c r="M32" i="8"/>
  <c r="Q32" i="8" s="1"/>
  <c r="L32" i="8"/>
  <c r="P32" i="8" s="1"/>
  <c r="O31" i="8"/>
  <c r="N31" i="8"/>
  <c r="M31" i="8"/>
  <c r="L31" i="8"/>
  <c r="P31" i="8" s="1"/>
  <c r="O24" i="8"/>
  <c r="N24" i="8"/>
  <c r="M24" i="8"/>
  <c r="L24" i="8"/>
  <c r="O23" i="8"/>
  <c r="N23" i="8"/>
  <c r="M23" i="8"/>
  <c r="Q23" i="8" s="1"/>
  <c r="L23" i="8"/>
  <c r="P23" i="8" s="1"/>
  <c r="O22" i="8"/>
  <c r="N22" i="8"/>
  <c r="M22" i="8"/>
  <c r="L22" i="8"/>
  <c r="P22" i="8" s="1"/>
  <c r="O21" i="8"/>
  <c r="N21" i="8"/>
  <c r="M21" i="8"/>
  <c r="Q21" i="8" s="1"/>
  <c r="L21" i="8"/>
  <c r="O20" i="8"/>
  <c r="N20" i="8"/>
  <c r="M20" i="8"/>
  <c r="Q20" i="8" s="1"/>
  <c r="L20" i="8"/>
  <c r="P20" i="8" s="1"/>
  <c r="O19" i="8"/>
  <c r="N19" i="8"/>
  <c r="M19" i="8"/>
  <c r="L19" i="8"/>
  <c r="P19" i="8" s="1"/>
  <c r="O18" i="8"/>
  <c r="N18" i="8"/>
  <c r="M18" i="8"/>
  <c r="Q18" i="8" s="1"/>
  <c r="L18" i="8"/>
  <c r="O11" i="8"/>
  <c r="N11" i="8"/>
  <c r="M11" i="8"/>
  <c r="L11" i="8"/>
  <c r="P11" i="8" s="1"/>
  <c r="O10" i="8"/>
  <c r="N10" i="8"/>
  <c r="M10" i="8"/>
  <c r="L10" i="8"/>
  <c r="P10" i="8" s="1"/>
  <c r="O9" i="8"/>
  <c r="N9" i="8"/>
  <c r="M9" i="8"/>
  <c r="L9" i="8"/>
  <c r="O8" i="8"/>
  <c r="N8" i="8"/>
  <c r="M8" i="8"/>
  <c r="L8" i="8"/>
  <c r="P8" i="8" s="1"/>
  <c r="O7" i="8"/>
  <c r="N7" i="8"/>
  <c r="M7" i="8"/>
  <c r="L7" i="8"/>
  <c r="P7" i="8" s="1"/>
  <c r="O6" i="8"/>
  <c r="N6" i="8"/>
  <c r="M6" i="8"/>
  <c r="L6" i="8"/>
  <c r="O5" i="8"/>
  <c r="N5" i="8"/>
  <c r="M5" i="8"/>
  <c r="L5" i="8"/>
  <c r="P5" i="8" s="1"/>
  <c r="S67" i="7"/>
  <c r="S66" i="7"/>
  <c r="S65" i="7"/>
  <c r="S64" i="7"/>
  <c r="S63" i="7"/>
  <c r="S62" i="7"/>
  <c r="S61" i="7"/>
  <c r="S60" i="7"/>
  <c r="S59" i="7"/>
  <c r="S58" i="7"/>
  <c r="S57" i="7"/>
  <c r="O50" i="7"/>
  <c r="N50" i="7"/>
  <c r="M50" i="7"/>
  <c r="L50" i="7"/>
  <c r="O49" i="7"/>
  <c r="N49" i="7"/>
  <c r="M49" i="7"/>
  <c r="L49" i="7"/>
  <c r="P49" i="7" s="1"/>
  <c r="O48" i="7"/>
  <c r="N48" i="7"/>
  <c r="M48" i="7"/>
  <c r="L48" i="7"/>
  <c r="P48" i="7" s="1"/>
  <c r="O47" i="7"/>
  <c r="N47" i="7"/>
  <c r="M47" i="7"/>
  <c r="L47" i="7"/>
  <c r="O46" i="7"/>
  <c r="N46" i="7"/>
  <c r="M46" i="7"/>
  <c r="L46" i="7"/>
  <c r="P46" i="7" s="1"/>
  <c r="O45" i="7"/>
  <c r="N45" i="7"/>
  <c r="M45" i="7"/>
  <c r="L45" i="7"/>
  <c r="P45" i="7" s="1"/>
  <c r="O44" i="7"/>
  <c r="N44" i="7"/>
  <c r="M44" i="7"/>
  <c r="L44" i="7"/>
  <c r="O37" i="7"/>
  <c r="N37" i="7"/>
  <c r="M37" i="7"/>
  <c r="L37" i="7"/>
  <c r="P37" i="7" s="1"/>
  <c r="O36" i="7"/>
  <c r="N36" i="7"/>
  <c r="M36" i="7"/>
  <c r="L36" i="7"/>
  <c r="P36" i="7" s="1"/>
  <c r="O35" i="7"/>
  <c r="N35" i="7"/>
  <c r="M35" i="7"/>
  <c r="L35" i="7"/>
  <c r="O34" i="7"/>
  <c r="N34" i="7"/>
  <c r="M34" i="7"/>
  <c r="L34" i="7"/>
  <c r="P34" i="7" s="1"/>
  <c r="O33" i="7"/>
  <c r="N33" i="7"/>
  <c r="M33" i="7"/>
  <c r="L33" i="7"/>
  <c r="P33" i="7" s="1"/>
  <c r="O32" i="7"/>
  <c r="N32" i="7"/>
  <c r="M32" i="7"/>
  <c r="L32" i="7"/>
  <c r="O31" i="7"/>
  <c r="N31" i="7"/>
  <c r="M31" i="7"/>
  <c r="L31" i="7"/>
  <c r="P31" i="7" s="1"/>
  <c r="O24" i="7"/>
  <c r="N24" i="7"/>
  <c r="M24" i="7"/>
  <c r="L24" i="7"/>
  <c r="O23" i="7"/>
  <c r="N23" i="7"/>
  <c r="M23" i="7"/>
  <c r="L23" i="7"/>
  <c r="O22" i="7"/>
  <c r="N22" i="7"/>
  <c r="M22" i="7"/>
  <c r="L22" i="7"/>
  <c r="P22" i="7" s="1"/>
  <c r="O21" i="7"/>
  <c r="N21" i="7"/>
  <c r="M21" i="7"/>
  <c r="L21" i="7"/>
  <c r="O20" i="7"/>
  <c r="N20" i="7"/>
  <c r="M20" i="7"/>
  <c r="L20" i="7"/>
  <c r="O19" i="7"/>
  <c r="N19" i="7"/>
  <c r="M19" i="7"/>
  <c r="L19" i="7"/>
  <c r="P19" i="7" s="1"/>
  <c r="O18" i="7"/>
  <c r="N18" i="7"/>
  <c r="M18" i="7"/>
  <c r="L18" i="7"/>
  <c r="P18" i="7" s="1"/>
  <c r="O11" i="7"/>
  <c r="N11" i="7"/>
  <c r="M11" i="7"/>
  <c r="L11" i="7"/>
  <c r="O10" i="7"/>
  <c r="N10" i="7"/>
  <c r="M10" i="7"/>
  <c r="L10" i="7"/>
  <c r="P10" i="7" s="1"/>
  <c r="O9" i="7"/>
  <c r="N9" i="7"/>
  <c r="M9" i="7"/>
  <c r="L9" i="7"/>
  <c r="P9" i="7" s="1"/>
  <c r="O8" i="7"/>
  <c r="N8" i="7"/>
  <c r="M8" i="7"/>
  <c r="L8" i="7"/>
  <c r="O7" i="7"/>
  <c r="N7" i="7"/>
  <c r="M7" i="7"/>
  <c r="L7" i="7"/>
  <c r="P7" i="7" s="1"/>
  <c r="O6" i="7"/>
  <c r="N6" i="7"/>
  <c r="M6" i="7"/>
  <c r="L6" i="7"/>
  <c r="P6" i="7" s="1"/>
  <c r="O5" i="7"/>
  <c r="N5" i="7"/>
  <c r="M5" i="7"/>
  <c r="L5" i="7"/>
  <c r="S67" i="6"/>
  <c r="S66" i="6"/>
  <c r="S65" i="6"/>
  <c r="S64" i="6"/>
  <c r="S63" i="6"/>
  <c r="S62" i="6"/>
  <c r="S61" i="6"/>
  <c r="S60" i="6"/>
  <c r="S59" i="6"/>
  <c r="S58" i="6"/>
  <c r="S57" i="6"/>
  <c r="O50" i="6"/>
  <c r="N50" i="6"/>
  <c r="M50" i="6"/>
  <c r="L50" i="6"/>
  <c r="O49" i="6"/>
  <c r="N49" i="6"/>
  <c r="M49" i="6"/>
  <c r="L49" i="6"/>
  <c r="O48" i="6"/>
  <c r="N48" i="6"/>
  <c r="M48" i="6"/>
  <c r="L48" i="6"/>
  <c r="O47" i="6"/>
  <c r="N47" i="6"/>
  <c r="M47" i="6"/>
  <c r="L47" i="6"/>
  <c r="O46" i="6"/>
  <c r="N46" i="6"/>
  <c r="M46" i="6"/>
  <c r="L46" i="6"/>
  <c r="O45" i="6"/>
  <c r="N45" i="6"/>
  <c r="M45" i="6"/>
  <c r="L45" i="6"/>
  <c r="O44" i="6"/>
  <c r="N44" i="6"/>
  <c r="M44" i="6"/>
  <c r="L44" i="6"/>
  <c r="O37" i="6"/>
  <c r="N37" i="6"/>
  <c r="M37" i="6"/>
  <c r="L37" i="6"/>
  <c r="O36" i="6"/>
  <c r="N36" i="6"/>
  <c r="M36" i="6"/>
  <c r="L36" i="6"/>
  <c r="O35" i="6"/>
  <c r="N35" i="6"/>
  <c r="M35" i="6"/>
  <c r="L35" i="6"/>
  <c r="O34" i="6"/>
  <c r="N34" i="6"/>
  <c r="M34" i="6"/>
  <c r="L34" i="6"/>
  <c r="O33" i="6"/>
  <c r="N33" i="6"/>
  <c r="M33" i="6"/>
  <c r="L33" i="6"/>
  <c r="O32" i="6"/>
  <c r="N32" i="6"/>
  <c r="M32" i="6"/>
  <c r="L32" i="6"/>
  <c r="O31" i="6"/>
  <c r="N31" i="6"/>
  <c r="M31" i="6"/>
  <c r="L31" i="6"/>
  <c r="O24" i="6"/>
  <c r="N24" i="6"/>
  <c r="M24" i="6"/>
  <c r="L24" i="6"/>
  <c r="O23" i="6"/>
  <c r="N23" i="6"/>
  <c r="M23" i="6"/>
  <c r="L23" i="6"/>
  <c r="O22" i="6"/>
  <c r="N22" i="6"/>
  <c r="M22" i="6"/>
  <c r="L22" i="6"/>
  <c r="O21" i="6"/>
  <c r="N21" i="6"/>
  <c r="M21" i="6"/>
  <c r="L21" i="6"/>
  <c r="O20" i="6"/>
  <c r="N20" i="6"/>
  <c r="M20" i="6"/>
  <c r="L20" i="6"/>
  <c r="O19" i="6"/>
  <c r="N19" i="6"/>
  <c r="M19" i="6"/>
  <c r="L19" i="6"/>
  <c r="O18" i="6"/>
  <c r="N18" i="6"/>
  <c r="M18" i="6"/>
  <c r="Q18" i="6" s="1"/>
  <c r="L18" i="6"/>
  <c r="O11" i="6"/>
  <c r="N11" i="6"/>
  <c r="M11" i="6"/>
  <c r="L11" i="6"/>
  <c r="O10" i="6"/>
  <c r="N10" i="6"/>
  <c r="M10" i="6"/>
  <c r="L10" i="6"/>
  <c r="O9" i="6"/>
  <c r="N9" i="6"/>
  <c r="M9" i="6"/>
  <c r="L9" i="6"/>
  <c r="O8" i="6"/>
  <c r="N8" i="6"/>
  <c r="M8" i="6"/>
  <c r="L8" i="6"/>
  <c r="O7" i="6"/>
  <c r="N7" i="6"/>
  <c r="M7" i="6"/>
  <c r="L7" i="6"/>
  <c r="O6" i="6"/>
  <c r="N6" i="6"/>
  <c r="M6" i="6"/>
  <c r="L6" i="6"/>
  <c r="O5" i="6"/>
  <c r="N5" i="6"/>
  <c r="M5" i="6"/>
  <c r="L5" i="6"/>
  <c r="AC84" i="9" l="1"/>
  <c r="AC90" i="9"/>
  <c r="Q20" i="6"/>
  <c r="P21" i="7"/>
  <c r="P24" i="7"/>
  <c r="P35" i="8"/>
  <c r="P35" i="9"/>
  <c r="AD87" i="9"/>
  <c r="AC86" i="9"/>
  <c r="Q19" i="6"/>
  <c r="P5" i="7"/>
  <c r="P8" i="7"/>
  <c r="P11" i="7"/>
  <c r="P20" i="7"/>
  <c r="P23" i="7"/>
  <c r="P32" i="7"/>
  <c r="P35" i="7"/>
  <c r="P44" i="7"/>
  <c r="P47" i="7"/>
  <c r="P50" i="7"/>
  <c r="Q19" i="8"/>
  <c r="Q22" i="8"/>
  <c r="Q31" i="8"/>
  <c r="P34" i="8"/>
  <c r="P37" i="8"/>
  <c r="Q6" i="9"/>
  <c r="P10" i="9"/>
  <c r="P19" i="9"/>
  <c r="P22" i="9"/>
  <c r="P31" i="9"/>
  <c r="P34" i="9"/>
  <c r="P37" i="9"/>
  <c r="AD86" i="9"/>
  <c r="AD89" i="9"/>
  <c r="P6" i="8"/>
  <c r="P9" i="8"/>
  <c r="P18" i="8"/>
  <c r="P21" i="8"/>
  <c r="P24" i="8"/>
  <c r="Q19" i="9"/>
  <c r="AC85" i="9"/>
  <c r="AC88" i="9"/>
  <c r="AD85" i="9"/>
  <c r="AD88" i="9"/>
  <c r="Q10" i="9"/>
  <c r="Q11" i="9"/>
  <c r="P5" i="9"/>
  <c r="P6" i="9"/>
  <c r="P7" i="9"/>
  <c r="Q20" i="9"/>
  <c r="Q21" i="9"/>
  <c r="Q22" i="9"/>
  <c r="Q23" i="9"/>
  <c r="Q24" i="9"/>
  <c r="Q31" i="9"/>
  <c r="Q32" i="9"/>
  <c r="Q33" i="9"/>
  <c r="Q34" i="9"/>
  <c r="Q35" i="9"/>
  <c r="Q36" i="9"/>
  <c r="Q37" i="9"/>
  <c r="P45" i="9"/>
  <c r="P46" i="9"/>
  <c r="P47" i="9"/>
  <c r="P48" i="9"/>
  <c r="P49" i="9"/>
  <c r="P50" i="9"/>
  <c r="Q45" i="9"/>
  <c r="Q46" i="9"/>
  <c r="Q47" i="9"/>
  <c r="Q48" i="9"/>
  <c r="Q49" i="9"/>
  <c r="Q50" i="9"/>
  <c r="Q44" i="9"/>
  <c r="P8" i="9"/>
  <c r="P44" i="9"/>
  <c r="P44" i="8"/>
  <c r="P45" i="8"/>
  <c r="P46" i="8"/>
  <c r="P47" i="8"/>
  <c r="P48" i="8"/>
  <c r="P49" i="8"/>
  <c r="P50" i="8"/>
  <c r="Q44" i="8"/>
  <c r="Q45" i="8"/>
  <c r="Q46" i="8"/>
  <c r="Q47" i="8"/>
  <c r="Q48" i="8"/>
  <c r="Q49" i="8"/>
  <c r="Q50" i="8"/>
  <c r="Q33" i="8"/>
  <c r="Q34" i="8"/>
  <c r="Q35" i="8"/>
  <c r="Q36" i="8"/>
  <c r="Q37" i="8"/>
  <c r="Q24" i="8"/>
  <c r="Q5" i="8"/>
  <c r="Q6" i="8"/>
  <c r="Q7" i="8"/>
  <c r="Q8" i="8"/>
  <c r="Q9" i="8"/>
  <c r="Q10" i="8"/>
  <c r="Q11" i="8"/>
  <c r="Q5" i="7"/>
  <c r="Q6" i="7"/>
  <c r="Q44" i="7"/>
  <c r="Q45" i="7"/>
  <c r="Q46" i="7"/>
  <c r="Q47" i="7"/>
  <c r="Q48" i="7"/>
  <c r="Q49" i="7"/>
  <c r="Q50" i="7"/>
  <c r="Q31" i="7"/>
  <c r="Q32" i="7"/>
  <c r="Q33" i="7"/>
  <c r="Q34" i="7"/>
  <c r="Q35" i="7"/>
  <c r="Q36" i="7"/>
  <c r="Q37" i="7"/>
  <c r="Q18" i="7"/>
  <c r="Q19" i="7"/>
  <c r="Q20" i="7"/>
  <c r="Q21" i="7"/>
  <c r="Q22" i="7"/>
  <c r="Q23" i="7"/>
  <c r="Q24" i="7"/>
  <c r="Q7" i="7"/>
  <c r="Q8" i="7"/>
  <c r="Q9" i="7"/>
  <c r="Q10" i="7"/>
  <c r="Q11" i="7"/>
  <c r="P18" i="6"/>
  <c r="P19" i="6"/>
  <c r="P20" i="6"/>
  <c r="P21" i="6"/>
  <c r="P22" i="6"/>
  <c r="P23" i="6"/>
  <c r="P24" i="6"/>
  <c r="Q21" i="6"/>
  <c r="Q22" i="6"/>
  <c r="Q23" i="6"/>
  <c r="Q24" i="6"/>
  <c r="P5" i="6"/>
  <c r="P6" i="6"/>
  <c r="P7" i="6"/>
  <c r="P8" i="6"/>
  <c r="P9" i="6"/>
  <c r="P10" i="6"/>
  <c r="Q5" i="6"/>
  <c r="Q6" i="6"/>
  <c r="Q7" i="6"/>
  <c r="Q9" i="6"/>
  <c r="Q10" i="6"/>
  <c r="Q44" i="6"/>
  <c r="Q45" i="6"/>
  <c r="Q46" i="6"/>
  <c r="Q47" i="6"/>
  <c r="Q48" i="6"/>
  <c r="Q49" i="6"/>
  <c r="Q50" i="6"/>
  <c r="P44" i="6"/>
  <c r="P45" i="6"/>
  <c r="P46" i="6"/>
  <c r="P47" i="6"/>
  <c r="P49" i="6"/>
  <c r="P50" i="6"/>
  <c r="P48" i="6"/>
  <c r="P31" i="6"/>
  <c r="P32" i="6"/>
  <c r="P33" i="6"/>
  <c r="P34" i="6"/>
  <c r="P35" i="6"/>
  <c r="P36" i="6"/>
  <c r="P37" i="6"/>
  <c r="Q31" i="6"/>
  <c r="Q32" i="6"/>
  <c r="Q33" i="6"/>
  <c r="Q34" i="6"/>
  <c r="Q35" i="6"/>
  <c r="Q36" i="6"/>
  <c r="Q37" i="6"/>
  <c r="P11" i="6"/>
  <c r="Q11" i="6"/>
  <c r="Q8" i="6"/>
  <c r="L5" i="4" l="1"/>
  <c r="L45" i="2"/>
  <c r="S67" i="5"/>
  <c r="S66" i="5"/>
  <c r="S65" i="5"/>
  <c r="S64" i="5"/>
  <c r="S63" i="5"/>
  <c r="S62" i="5"/>
  <c r="S61" i="5"/>
  <c r="S60" i="5"/>
  <c r="S59" i="5"/>
  <c r="S58" i="5"/>
  <c r="S57" i="5"/>
  <c r="O50" i="5"/>
  <c r="N50" i="5"/>
  <c r="M50" i="5"/>
  <c r="Q50" i="5" s="1"/>
  <c r="L50" i="5"/>
  <c r="P50" i="5" s="1"/>
  <c r="O49" i="5"/>
  <c r="N49" i="5"/>
  <c r="M49" i="5"/>
  <c r="L49" i="5"/>
  <c r="P49" i="5" s="1"/>
  <c r="O48" i="5"/>
  <c r="N48" i="5"/>
  <c r="M48" i="5"/>
  <c r="Q48" i="5" s="1"/>
  <c r="L48" i="5"/>
  <c r="O47" i="5"/>
  <c r="N47" i="5"/>
  <c r="M47" i="5"/>
  <c r="Q47" i="5" s="1"/>
  <c r="L47" i="5"/>
  <c r="P47" i="5" s="1"/>
  <c r="O46" i="5"/>
  <c r="N46" i="5"/>
  <c r="M46" i="5"/>
  <c r="L46" i="5"/>
  <c r="P46" i="5" s="1"/>
  <c r="O45" i="5"/>
  <c r="N45" i="5"/>
  <c r="M45" i="5"/>
  <c r="Q45" i="5" s="1"/>
  <c r="L45" i="5"/>
  <c r="O44" i="5"/>
  <c r="N44" i="5"/>
  <c r="M44" i="5"/>
  <c r="Q44" i="5" s="1"/>
  <c r="L44" i="5"/>
  <c r="P44" i="5" s="1"/>
  <c r="O37" i="5"/>
  <c r="N37" i="5"/>
  <c r="M37" i="5"/>
  <c r="L37" i="5"/>
  <c r="P37" i="5" s="1"/>
  <c r="O36" i="5"/>
  <c r="N36" i="5"/>
  <c r="M36" i="5"/>
  <c r="L36" i="5"/>
  <c r="O35" i="5"/>
  <c r="N35" i="5"/>
  <c r="M35" i="5"/>
  <c r="Q35" i="5" s="1"/>
  <c r="L35" i="5"/>
  <c r="P35" i="5" s="1"/>
  <c r="O34" i="5"/>
  <c r="N34" i="5"/>
  <c r="M34" i="5"/>
  <c r="L34" i="5"/>
  <c r="P34" i="5" s="1"/>
  <c r="O33" i="5"/>
  <c r="N33" i="5"/>
  <c r="M33" i="5"/>
  <c r="Q33" i="5" s="1"/>
  <c r="L33" i="5"/>
  <c r="O32" i="5"/>
  <c r="N32" i="5"/>
  <c r="M32" i="5"/>
  <c r="Q32" i="5" s="1"/>
  <c r="L32" i="5"/>
  <c r="P32" i="5" s="1"/>
  <c r="O31" i="5"/>
  <c r="N31" i="5"/>
  <c r="M31" i="5"/>
  <c r="L31" i="5"/>
  <c r="P31" i="5" s="1"/>
  <c r="O24" i="5"/>
  <c r="N24" i="5"/>
  <c r="M24" i="5"/>
  <c r="L24" i="5"/>
  <c r="O23" i="5"/>
  <c r="N23" i="5"/>
  <c r="M23" i="5"/>
  <c r="Q23" i="5" s="1"/>
  <c r="L23" i="5"/>
  <c r="P23" i="5" s="1"/>
  <c r="O22" i="5"/>
  <c r="N22" i="5"/>
  <c r="M22" i="5"/>
  <c r="L22" i="5"/>
  <c r="O21" i="5"/>
  <c r="N21" i="5"/>
  <c r="M21" i="5"/>
  <c r="Q21" i="5" s="1"/>
  <c r="L21" i="5"/>
  <c r="O20" i="5"/>
  <c r="N20" i="5"/>
  <c r="M20" i="5"/>
  <c r="L20" i="5"/>
  <c r="O19" i="5"/>
  <c r="N19" i="5"/>
  <c r="M19" i="5"/>
  <c r="L19" i="5"/>
  <c r="P19" i="5" s="1"/>
  <c r="O18" i="5"/>
  <c r="N18" i="5"/>
  <c r="M18" i="5"/>
  <c r="Q18" i="5" s="1"/>
  <c r="L18" i="5"/>
  <c r="O11" i="5"/>
  <c r="N11" i="5"/>
  <c r="M11" i="5"/>
  <c r="L11" i="5"/>
  <c r="P11" i="5" s="1"/>
  <c r="O10" i="5"/>
  <c r="N10" i="5"/>
  <c r="M10" i="5"/>
  <c r="L10" i="5"/>
  <c r="P10" i="5" s="1"/>
  <c r="O9" i="5"/>
  <c r="N9" i="5"/>
  <c r="M9" i="5"/>
  <c r="Q9" i="5" s="1"/>
  <c r="L9" i="5"/>
  <c r="O8" i="5"/>
  <c r="N8" i="5"/>
  <c r="M8" i="5"/>
  <c r="Q8" i="5" s="1"/>
  <c r="L8" i="5"/>
  <c r="P8" i="5" s="1"/>
  <c r="O7" i="5"/>
  <c r="N7" i="5"/>
  <c r="M7" i="5"/>
  <c r="L7" i="5"/>
  <c r="P7" i="5" s="1"/>
  <c r="O6" i="5"/>
  <c r="N6" i="5"/>
  <c r="M6" i="5"/>
  <c r="Q6" i="5" s="1"/>
  <c r="L6" i="5"/>
  <c r="O5" i="5"/>
  <c r="N5" i="5"/>
  <c r="M5" i="5"/>
  <c r="Q5" i="5" s="1"/>
  <c r="L5" i="5"/>
  <c r="P5" i="5" s="1"/>
  <c r="S67" i="4"/>
  <c r="S66" i="4"/>
  <c r="S65" i="4"/>
  <c r="S64" i="4"/>
  <c r="S63" i="4"/>
  <c r="S62" i="4"/>
  <c r="S61" i="4"/>
  <c r="S60" i="4"/>
  <c r="S59" i="4"/>
  <c r="S58" i="4"/>
  <c r="S57" i="4"/>
  <c r="O50" i="4"/>
  <c r="N50" i="4"/>
  <c r="M50" i="4"/>
  <c r="L50" i="4"/>
  <c r="O49" i="4"/>
  <c r="N49" i="4"/>
  <c r="M49" i="4"/>
  <c r="Q49" i="4" s="1"/>
  <c r="L49" i="4"/>
  <c r="P49" i="4" s="1"/>
  <c r="O48" i="4"/>
  <c r="N48" i="4"/>
  <c r="M48" i="4"/>
  <c r="Q48" i="4" s="1"/>
  <c r="L48" i="4"/>
  <c r="P48" i="4" s="1"/>
  <c r="O47" i="4"/>
  <c r="N47" i="4"/>
  <c r="M47" i="4"/>
  <c r="L47" i="4"/>
  <c r="O46" i="4"/>
  <c r="N46" i="4"/>
  <c r="M46" i="4"/>
  <c r="Q46" i="4" s="1"/>
  <c r="L46" i="4"/>
  <c r="P46" i="4" s="1"/>
  <c r="O45" i="4"/>
  <c r="N45" i="4"/>
  <c r="M45" i="4"/>
  <c r="Q45" i="4" s="1"/>
  <c r="L45" i="4"/>
  <c r="P45" i="4" s="1"/>
  <c r="O44" i="4"/>
  <c r="N44" i="4"/>
  <c r="M44" i="4"/>
  <c r="L44" i="4"/>
  <c r="O37" i="4"/>
  <c r="N37" i="4"/>
  <c r="M37" i="4"/>
  <c r="L37" i="4"/>
  <c r="P37" i="4" s="1"/>
  <c r="O36" i="4"/>
  <c r="N36" i="4"/>
  <c r="M36" i="4"/>
  <c r="Q36" i="4" s="1"/>
  <c r="L36" i="4"/>
  <c r="P36" i="4" s="1"/>
  <c r="O35" i="4"/>
  <c r="N35" i="4"/>
  <c r="M35" i="4"/>
  <c r="L35" i="4"/>
  <c r="O34" i="4"/>
  <c r="N34" i="4"/>
  <c r="M34" i="4"/>
  <c r="Q34" i="4" s="1"/>
  <c r="L34" i="4"/>
  <c r="P34" i="4" s="1"/>
  <c r="O33" i="4"/>
  <c r="N33" i="4"/>
  <c r="M33" i="4"/>
  <c r="Q33" i="4" s="1"/>
  <c r="L33" i="4"/>
  <c r="P33" i="4" s="1"/>
  <c r="O32" i="4"/>
  <c r="N32" i="4"/>
  <c r="M32" i="4"/>
  <c r="L32" i="4"/>
  <c r="O31" i="4"/>
  <c r="N31" i="4"/>
  <c r="M31" i="4"/>
  <c r="Q31" i="4" s="1"/>
  <c r="L31" i="4"/>
  <c r="P31" i="4" s="1"/>
  <c r="O24" i="4"/>
  <c r="N24" i="4"/>
  <c r="M24" i="4"/>
  <c r="L24" i="4"/>
  <c r="P24" i="4" s="1"/>
  <c r="O23" i="4"/>
  <c r="N23" i="4"/>
  <c r="M23" i="4"/>
  <c r="L23" i="4"/>
  <c r="O22" i="4"/>
  <c r="N22" i="4"/>
  <c r="M22" i="4"/>
  <c r="L22" i="4"/>
  <c r="P22" i="4" s="1"/>
  <c r="O21" i="4"/>
  <c r="N21" i="4"/>
  <c r="M21" i="4"/>
  <c r="L21" i="4"/>
  <c r="P21" i="4" s="1"/>
  <c r="O20" i="4"/>
  <c r="N20" i="4"/>
  <c r="M20" i="4"/>
  <c r="L20" i="4"/>
  <c r="O19" i="4"/>
  <c r="N19" i="4"/>
  <c r="M19" i="4"/>
  <c r="L19" i="4"/>
  <c r="P19" i="4" s="1"/>
  <c r="O18" i="4"/>
  <c r="N18" i="4"/>
  <c r="M18" i="4"/>
  <c r="L18" i="4"/>
  <c r="P18" i="4" s="1"/>
  <c r="O11" i="4"/>
  <c r="N11" i="4"/>
  <c r="M11" i="4"/>
  <c r="L11" i="4"/>
  <c r="O10" i="4"/>
  <c r="N10" i="4"/>
  <c r="M10" i="4"/>
  <c r="L10" i="4"/>
  <c r="O9" i="4"/>
  <c r="N9" i="4"/>
  <c r="M9" i="4"/>
  <c r="Q9" i="4" s="1"/>
  <c r="L9" i="4"/>
  <c r="P9" i="4" s="1"/>
  <c r="O8" i="4"/>
  <c r="N8" i="4"/>
  <c r="M8" i="4"/>
  <c r="L8" i="4"/>
  <c r="O7" i="4"/>
  <c r="N7" i="4"/>
  <c r="M7" i="4"/>
  <c r="Q7" i="4" s="1"/>
  <c r="L7" i="4"/>
  <c r="P7" i="4" s="1"/>
  <c r="O6" i="4"/>
  <c r="N6" i="4"/>
  <c r="M6" i="4"/>
  <c r="Q6" i="4" s="1"/>
  <c r="L6" i="4"/>
  <c r="P6" i="4" s="1"/>
  <c r="O5" i="4"/>
  <c r="N5" i="4"/>
  <c r="M5" i="4"/>
  <c r="S67" i="3"/>
  <c r="S66" i="3"/>
  <c r="S65" i="3"/>
  <c r="S64" i="3"/>
  <c r="S63" i="3"/>
  <c r="S62" i="3"/>
  <c r="S61" i="3"/>
  <c r="S60" i="3"/>
  <c r="S59" i="3"/>
  <c r="S58" i="3"/>
  <c r="S57" i="3"/>
  <c r="O50" i="3"/>
  <c r="N50" i="3"/>
  <c r="M50" i="3"/>
  <c r="Q50" i="3" s="1"/>
  <c r="L50" i="3"/>
  <c r="O49" i="3"/>
  <c r="N49" i="3"/>
  <c r="M49" i="3"/>
  <c r="L49" i="3"/>
  <c r="O48" i="3"/>
  <c r="N48" i="3"/>
  <c r="M48" i="3"/>
  <c r="Q48" i="3" s="1"/>
  <c r="L48" i="3"/>
  <c r="O47" i="3"/>
  <c r="N47" i="3"/>
  <c r="M47" i="3"/>
  <c r="Q47" i="3" s="1"/>
  <c r="L47" i="3"/>
  <c r="O46" i="3"/>
  <c r="N46" i="3"/>
  <c r="M46" i="3"/>
  <c r="L46" i="3"/>
  <c r="O45" i="3"/>
  <c r="N45" i="3"/>
  <c r="M45" i="3"/>
  <c r="Q45" i="3" s="1"/>
  <c r="L45" i="3"/>
  <c r="O44" i="3"/>
  <c r="N44" i="3"/>
  <c r="M44" i="3"/>
  <c r="Q44" i="3" s="1"/>
  <c r="L44" i="3"/>
  <c r="O37" i="3"/>
  <c r="N37" i="3"/>
  <c r="M37" i="3"/>
  <c r="L37" i="3"/>
  <c r="O36" i="3"/>
  <c r="N36" i="3"/>
  <c r="M36" i="3"/>
  <c r="Q36" i="3" s="1"/>
  <c r="L36" i="3"/>
  <c r="O35" i="3"/>
  <c r="N35" i="3"/>
  <c r="M35" i="3"/>
  <c r="Q35" i="3" s="1"/>
  <c r="L35" i="3"/>
  <c r="O34" i="3"/>
  <c r="N34" i="3"/>
  <c r="M34" i="3"/>
  <c r="L34" i="3"/>
  <c r="O33" i="3"/>
  <c r="N33" i="3"/>
  <c r="M33" i="3"/>
  <c r="Q33" i="3" s="1"/>
  <c r="L33" i="3"/>
  <c r="O32" i="3"/>
  <c r="N32" i="3"/>
  <c r="M32" i="3"/>
  <c r="Q32" i="3" s="1"/>
  <c r="L32" i="3"/>
  <c r="O31" i="3"/>
  <c r="N31" i="3"/>
  <c r="M31" i="3"/>
  <c r="L31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S67" i="2"/>
  <c r="S66" i="2"/>
  <c r="S65" i="2"/>
  <c r="S64" i="2"/>
  <c r="S63" i="2"/>
  <c r="S62" i="2"/>
  <c r="S61" i="2"/>
  <c r="S60" i="2"/>
  <c r="S59" i="2"/>
  <c r="S58" i="2"/>
  <c r="S57" i="2"/>
  <c r="O50" i="2"/>
  <c r="N50" i="2"/>
  <c r="M50" i="2"/>
  <c r="Q50" i="2" s="1"/>
  <c r="L50" i="2"/>
  <c r="O49" i="2"/>
  <c r="N49" i="2"/>
  <c r="M49" i="2"/>
  <c r="Q49" i="2" s="1"/>
  <c r="L49" i="2"/>
  <c r="P49" i="2" s="1"/>
  <c r="O48" i="2"/>
  <c r="N48" i="2"/>
  <c r="M48" i="2"/>
  <c r="L48" i="2"/>
  <c r="P48" i="2" s="1"/>
  <c r="O47" i="2"/>
  <c r="N47" i="2"/>
  <c r="M47" i="2"/>
  <c r="Q47" i="2" s="1"/>
  <c r="L47" i="2"/>
  <c r="O46" i="2"/>
  <c r="N46" i="2"/>
  <c r="M46" i="2"/>
  <c r="Q46" i="2" s="1"/>
  <c r="L46" i="2"/>
  <c r="O45" i="2"/>
  <c r="N45" i="2"/>
  <c r="M45" i="2"/>
  <c r="O44" i="2"/>
  <c r="N44" i="2"/>
  <c r="M44" i="2"/>
  <c r="Q44" i="2" s="1"/>
  <c r="L44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1" i="2"/>
  <c r="N11" i="2"/>
  <c r="M11" i="2"/>
  <c r="L11" i="2"/>
  <c r="O10" i="2"/>
  <c r="N10" i="2"/>
  <c r="M10" i="2"/>
  <c r="Q10" i="2" s="1"/>
  <c r="L10" i="2"/>
  <c r="O9" i="2"/>
  <c r="N9" i="2"/>
  <c r="M9" i="2"/>
  <c r="L9" i="2"/>
  <c r="O8" i="2"/>
  <c r="N8" i="2"/>
  <c r="M8" i="2"/>
  <c r="Q8" i="2" s="1"/>
  <c r="L8" i="2"/>
  <c r="P8" i="2" s="1"/>
  <c r="O7" i="2"/>
  <c r="N7" i="2"/>
  <c r="M7" i="2"/>
  <c r="Q7" i="2" s="1"/>
  <c r="L7" i="2"/>
  <c r="P7" i="2" s="1"/>
  <c r="O6" i="2"/>
  <c r="N6" i="2"/>
  <c r="M6" i="2"/>
  <c r="L6" i="2"/>
  <c r="O5" i="2"/>
  <c r="N5" i="2"/>
  <c r="M5" i="2"/>
  <c r="Q5" i="2" s="1"/>
  <c r="L5" i="2"/>
  <c r="P5" i="2" s="1"/>
  <c r="Q45" i="2" l="1"/>
  <c r="Q48" i="2"/>
  <c r="P8" i="4"/>
  <c r="P11" i="4"/>
  <c r="P20" i="4"/>
  <c r="P23" i="4"/>
  <c r="P32" i="4"/>
  <c r="P35" i="4"/>
  <c r="P44" i="4"/>
  <c r="P47" i="4"/>
  <c r="P50" i="4"/>
  <c r="Q7" i="5"/>
  <c r="Q10" i="5"/>
  <c r="Q19" i="5"/>
  <c r="Q31" i="5"/>
  <c r="Q34" i="5"/>
  <c r="Q37" i="5"/>
  <c r="Q46" i="5"/>
  <c r="Q49" i="5"/>
  <c r="P6" i="2"/>
  <c r="P9" i="2"/>
  <c r="Q6" i="2"/>
  <c r="Q9" i="2"/>
  <c r="P47" i="2"/>
  <c r="P50" i="2"/>
  <c r="Q31" i="3"/>
  <c r="Q34" i="3"/>
  <c r="Q46" i="3"/>
  <c r="Q49" i="3"/>
  <c r="Q5" i="4"/>
  <c r="Q8" i="4"/>
  <c r="Q11" i="4"/>
  <c r="Q32" i="4"/>
  <c r="Q35" i="4"/>
  <c r="Q44" i="4"/>
  <c r="Q47" i="4"/>
  <c r="P6" i="5"/>
  <c r="P18" i="5"/>
  <c r="P21" i="5"/>
  <c r="P33" i="5"/>
  <c r="P45" i="5"/>
  <c r="P48" i="5"/>
  <c r="P5" i="4"/>
  <c r="P10" i="4"/>
  <c r="P20" i="5"/>
  <c r="Q20" i="5"/>
  <c r="P9" i="5"/>
  <c r="P24" i="5"/>
  <c r="Q24" i="5"/>
  <c r="P22" i="5"/>
  <c r="Q22" i="5"/>
  <c r="P36" i="5"/>
  <c r="Q36" i="5"/>
  <c r="Q11" i="5"/>
  <c r="Q50" i="4"/>
  <c r="Q37" i="4"/>
  <c r="Q18" i="4"/>
  <c r="Q19" i="4"/>
  <c r="Q20" i="4"/>
  <c r="Q21" i="4"/>
  <c r="Q22" i="4"/>
  <c r="Q23" i="4"/>
  <c r="Q24" i="4"/>
  <c r="Q10" i="4"/>
  <c r="P44" i="3"/>
  <c r="P45" i="3"/>
  <c r="P46" i="3"/>
  <c r="P47" i="3"/>
  <c r="P48" i="3"/>
  <c r="P49" i="3"/>
  <c r="P50" i="3"/>
  <c r="Q37" i="3"/>
  <c r="Q18" i="3"/>
  <c r="Q19" i="3"/>
  <c r="Q20" i="3"/>
  <c r="Q21" i="3"/>
  <c r="Q22" i="3"/>
  <c r="Q23" i="3"/>
  <c r="Q24" i="3"/>
  <c r="P8" i="3"/>
  <c r="P9" i="3"/>
  <c r="P10" i="3"/>
  <c r="P11" i="3"/>
  <c r="Q5" i="3"/>
  <c r="Q6" i="3"/>
  <c r="Q7" i="3"/>
  <c r="Q8" i="3"/>
  <c r="Q9" i="3"/>
  <c r="Q10" i="3"/>
  <c r="Q11" i="3"/>
  <c r="P31" i="3"/>
  <c r="P32" i="3"/>
  <c r="P33" i="3"/>
  <c r="P34" i="3"/>
  <c r="P35" i="3"/>
  <c r="P36" i="3"/>
  <c r="P37" i="3"/>
  <c r="P18" i="3"/>
  <c r="P19" i="3"/>
  <c r="P20" i="3"/>
  <c r="P21" i="3"/>
  <c r="P22" i="3"/>
  <c r="P23" i="3"/>
  <c r="P24" i="3"/>
  <c r="P5" i="3"/>
  <c r="P6" i="3"/>
  <c r="P7" i="3"/>
  <c r="P45" i="2"/>
  <c r="P37" i="2"/>
  <c r="P31" i="2"/>
  <c r="P33" i="2"/>
  <c r="P34" i="2"/>
  <c r="P35" i="2"/>
  <c r="P36" i="2"/>
  <c r="Q31" i="2"/>
  <c r="Q32" i="2"/>
  <c r="Q33" i="2"/>
  <c r="Q34" i="2"/>
  <c r="Q35" i="2"/>
  <c r="Q36" i="2"/>
  <c r="Q37" i="2"/>
  <c r="P19" i="2"/>
  <c r="P20" i="2"/>
  <c r="P21" i="2"/>
  <c r="P22" i="2"/>
  <c r="P23" i="2"/>
  <c r="Q18" i="2"/>
  <c r="Q19" i="2"/>
  <c r="Q20" i="2"/>
  <c r="Q21" i="2"/>
  <c r="Q22" i="2"/>
  <c r="Q23" i="2"/>
  <c r="Q24" i="2"/>
  <c r="P11" i="2"/>
  <c r="Q11" i="2"/>
  <c r="P10" i="2"/>
  <c r="P24" i="2"/>
  <c r="P44" i="2"/>
  <c r="P18" i="2"/>
  <c r="P32" i="2"/>
  <c r="P46" i="2"/>
</calcChain>
</file>

<file path=xl/sharedStrings.xml><?xml version="1.0" encoding="utf-8"?>
<sst xmlns="http://schemas.openxmlformats.org/spreadsheetml/2006/main" count="791" uniqueCount="36">
  <si>
    <t>Control</t>
  </si>
  <si>
    <t>COUNTS</t>
  </si>
  <si>
    <t xml:space="preserve">STATS </t>
  </si>
  <si>
    <t>FLASK A</t>
  </si>
  <si>
    <t>FLASK B</t>
  </si>
  <si>
    <t>A</t>
  </si>
  <si>
    <t>B</t>
  </si>
  <si>
    <t>AVG A + B</t>
  </si>
  <si>
    <t>Time</t>
  </si>
  <si>
    <t>F.D</t>
  </si>
  <si>
    <t>Plate 1</t>
  </si>
  <si>
    <t>Plate 2</t>
  </si>
  <si>
    <t xml:space="preserve">Plate 3 </t>
  </si>
  <si>
    <t xml:space="preserve"> CFU/mL</t>
  </si>
  <si>
    <t>DevSt</t>
  </si>
  <si>
    <t>EUG 800 mg/L</t>
  </si>
  <si>
    <t>Custom Y axis</t>
  </si>
  <si>
    <t>X</t>
  </si>
  <si>
    <t>Y</t>
  </si>
  <si>
    <t>Y Formated</t>
  </si>
  <si>
    <t>Detection limit</t>
  </si>
  <si>
    <t>DDAC 1 mg/L</t>
  </si>
  <si>
    <t>DDAC 0.5 mg/L</t>
  </si>
  <si>
    <t>CAR 100 mg/L</t>
  </si>
  <si>
    <t>DDAC 1 mg/L + CAR 100 mg/L</t>
  </si>
  <si>
    <t>DDAC 0.5 mg/L + EUG 800 mg/L</t>
  </si>
  <si>
    <t>CAR 200 mg/L</t>
  </si>
  <si>
    <t>DDAC 1 mg/L + CAR 200 mg/L</t>
  </si>
  <si>
    <t>BAC 8 mg/L</t>
  </si>
  <si>
    <t>BAC 8 mg/L + EUG 800 mg/L</t>
  </si>
  <si>
    <t>BAC 4 mg/L</t>
  </si>
  <si>
    <t>BAC 4 mg/L + CAR 200 mg/L</t>
  </si>
  <si>
    <t>BAC 16 mg/L</t>
  </si>
  <si>
    <t>BAC 16 mg/L + EUG 800 mg/L</t>
  </si>
  <si>
    <t>CAR 50 mg/L</t>
  </si>
  <si>
    <t>BAC 4 mg/L + CAR 50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</si>
</sst>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1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B.cereus</a:t>
            </a:r>
            <a:r>
              <a:rPr lang="gl-ES" i="1" baseline="0"/>
              <a:t> </a:t>
            </a:r>
            <a:r>
              <a:rPr lang="gl-ES" i="0" baseline="0"/>
              <a:t>DDAC</a:t>
            </a:r>
            <a:r>
              <a:rPr lang="gl-ES" i="0"/>
              <a:t> -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DDAC-CAR'!$Q$5:$Q$11</c:f>
                <c:numCache>
                  <c:formatCode>General</c:formatCode>
                  <c:ptCount val="7"/>
                  <c:pt idx="0">
                    <c:v>109649.54832884145</c:v>
                  </c:pt>
                  <c:pt idx="1">
                    <c:v>4609736.6422524657</c:v>
                  </c:pt>
                  <c:pt idx="2">
                    <c:v>87971054.098105416</c:v>
                  </c:pt>
                  <c:pt idx="3">
                    <c:v>115112654.4287978</c:v>
                  </c:pt>
                  <c:pt idx="4">
                    <c:v>474644059.51193905</c:v>
                  </c:pt>
                  <c:pt idx="5">
                    <c:v>694422221.86665535</c:v>
                  </c:pt>
                  <c:pt idx="6">
                    <c:v>599788585.10454416</c:v>
                  </c:pt>
                </c:numCache>
              </c:numRef>
            </c:plus>
            <c:minus>
              <c:numRef>
                <c:f>'B.cereus DDAC-CAR'!$Q$5:$Q$11</c:f>
                <c:numCache>
                  <c:formatCode>General</c:formatCode>
                  <c:ptCount val="7"/>
                  <c:pt idx="0">
                    <c:v>109649.54832884145</c:v>
                  </c:pt>
                  <c:pt idx="1">
                    <c:v>4609736.6422524657</c:v>
                  </c:pt>
                  <c:pt idx="2">
                    <c:v>87971054.098105416</c:v>
                  </c:pt>
                  <c:pt idx="3">
                    <c:v>115112654.4287978</c:v>
                  </c:pt>
                  <c:pt idx="4">
                    <c:v>474644059.51193905</c:v>
                  </c:pt>
                  <c:pt idx="5">
                    <c:v>694422221.86665535</c:v>
                  </c:pt>
                  <c:pt idx="6">
                    <c:v>599788585.10454416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DDAC-CAR'!$C$5:$C$11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DDAC-CAR'!$P$5:$P$11</c:f>
              <c:numCache>
                <c:formatCode>0.00E+00</c:formatCode>
                <c:ptCount val="7"/>
                <c:pt idx="0">
                  <c:v>1428333.3333333335</c:v>
                </c:pt>
                <c:pt idx="1">
                  <c:v>32500000</c:v>
                </c:pt>
                <c:pt idx="2">
                  <c:v>818333333.33333337</c:v>
                </c:pt>
                <c:pt idx="3">
                  <c:v>1881666666.6666667</c:v>
                </c:pt>
                <c:pt idx="4">
                  <c:v>5083333333.333334</c:v>
                </c:pt>
                <c:pt idx="5">
                  <c:v>8533333333.3333321</c:v>
                </c:pt>
                <c:pt idx="6">
                  <c:v>8033333333.333334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4EC4-91E3-2E8798A90AE4}"/>
            </c:ext>
          </c:extLst>
        </c:ser>
        <c:ser>
          <c:idx val="1"/>
          <c:order val="1"/>
          <c:tx>
            <c:strRef>
              <c:f>'B.cereus DDAC-CAR'!$A$14</c:f>
              <c:strCache>
                <c:ptCount val="1"/>
                <c:pt idx="0">
                  <c:v>DDAC 1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DDAC-CAR'!$M$18:$M$24</c:f>
                <c:numCache>
                  <c:formatCode>General</c:formatCode>
                  <c:ptCount val="7"/>
                  <c:pt idx="0">
                    <c:v>329983.16455372219</c:v>
                  </c:pt>
                  <c:pt idx="1">
                    <c:v>33993.4634239519</c:v>
                  </c:pt>
                  <c:pt idx="2">
                    <c:v>2867441.7556808754</c:v>
                  </c:pt>
                  <c:pt idx="3">
                    <c:v>8576453.5535124056</c:v>
                  </c:pt>
                  <c:pt idx="4">
                    <c:v>10208928.554075703</c:v>
                  </c:pt>
                  <c:pt idx="5">
                    <c:v>3299831.6455372218</c:v>
                  </c:pt>
                  <c:pt idx="6">
                    <c:v>154344492.03720298</c:v>
                  </c:pt>
                </c:numCache>
              </c:numRef>
            </c:plus>
            <c:minus>
              <c:numRef>
                <c:f>'B.cereus DDAC-CAR'!$M$18:$M$24</c:f>
                <c:numCache>
                  <c:formatCode>General</c:formatCode>
                  <c:ptCount val="7"/>
                  <c:pt idx="0">
                    <c:v>329983.16455372219</c:v>
                  </c:pt>
                  <c:pt idx="1">
                    <c:v>33993.4634239519</c:v>
                  </c:pt>
                  <c:pt idx="2">
                    <c:v>2867441.7556808754</c:v>
                  </c:pt>
                  <c:pt idx="3">
                    <c:v>8576453.5535124056</c:v>
                  </c:pt>
                  <c:pt idx="4">
                    <c:v>10208928.554075703</c:v>
                  </c:pt>
                  <c:pt idx="5">
                    <c:v>3299831.6455372218</c:v>
                  </c:pt>
                  <c:pt idx="6">
                    <c:v>154344492.03720298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DDAC-CAR'!$P$18:$P$24</c:f>
              <c:numCache>
                <c:formatCode>0.00E+00</c:formatCode>
                <c:ptCount val="7"/>
                <c:pt idx="0">
                  <c:v>2516666.666666667</c:v>
                </c:pt>
                <c:pt idx="1">
                  <c:v>281666.66666666663</c:v>
                </c:pt>
                <c:pt idx="2">
                  <c:v>34166666.666666664</c:v>
                </c:pt>
                <c:pt idx="3">
                  <c:v>114833333.33333333</c:v>
                </c:pt>
                <c:pt idx="4">
                  <c:v>120166666.66666666</c:v>
                </c:pt>
                <c:pt idx="5">
                  <c:v>173333333.33333334</c:v>
                </c:pt>
                <c:pt idx="6">
                  <c:v>833500000.00000012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EC4-91E3-2E8798A90AE4}"/>
            </c:ext>
          </c:extLst>
        </c:ser>
        <c:ser>
          <c:idx val="2"/>
          <c:order val="2"/>
          <c:tx>
            <c:strRef>
              <c:f>'B.cereus DDAC-CAR'!$A$27</c:f>
              <c:strCache>
                <c:ptCount val="1"/>
                <c:pt idx="0">
                  <c:v>CAR 100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'B.cereus DDAC-CAR'!$Q$18:$Q$24</c:f>
                <c:numCache>
                  <c:formatCode>General</c:formatCode>
                  <c:ptCount val="7"/>
                  <c:pt idx="0">
                    <c:v>334958.89939662057</c:v>
                  </c:pt>
                  <c:pt idx="1">
                    <c:v>27797.966209322385</c:v>
                  </c:pt>
                  <c:pt idx="2">
                    <c:v>2867441.7556808754</c:v>
                  </c:pt>
                  <c:pt idx="3">
                    <c:v>9724728.9201895669</c:v>
                  </c:pt>
                  <c:pt idx="4">
                    <c:v>10494784.819969928</c:v>
                  </c:pt>
                  <c:pt idx="5">
                    <c:v>6754380.0998064624</c:v>
                  </c:pt>
                  <c:pt idx="6">
                    <c:v>80739068.445106938</c:v>
                  </c:pt>
                </c:numCache>
              </c:numRef>
            </c:plus>
            <c:minus>
              <c:numRef>
                <c:f>'B.cereus DDAC-CAR'!$Q$18:$Q$24</c:f>
                <c:numCache>
                  <c:formatCode>General</c:formatCode>
                  <c:ptCount val="7"/>
                  <c:pt idx="0">
                    <c:v>334958.89939662057</c:v>
                  </c:pt>
                  <c:pt idx="1">
                    <c:v>27797.966209322385</c:v>
                  </c:pt>
                  <c:pt idx="2">
                    <c:v>2867441.7556808754</c:v>
                  </c:pt>
                  <c:pt idx="3">
                    <c:v>9724728.9201895669</c:v>
                  </c:pt>
                  <c:pt idx="4">
                    <c:v>10494784.819969928</c:v>
                  </c:pt>
                  <c:pt idx="5">
                    <c:v>6754380.0998064624</c:v>
                  </c:pt>
                  <c:pt idx="6">
                    <c:v>80739068.445106938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'B.cereus DDAC-CAR'!$Q$31:$Q$37</c:f>
                <c:numCache>
                  <c:formatCode>General</c:formatCode>
                  <c:ptCount val="7"/>
                  <c:pt idx="0">
                    <c:v>25529.157149273611</c:v>
                  </c:pt>
                  <c:pt idx="1">
                    <c:v>76694.775462722508</c:v>
                  </c:pt>
                  <c:pt idx="2">
                    <c:v>804637.35260986094</c:v>
                  </c:pt>
                  <c:pt idx="3">
                    <c:v>6779404.299540895</c:v>
                  </c:pt>
                  <c:pt idx="4">
                    <c:v>6185460.1975445785</c:v>
                  </c:pt>
                  <c:pt idx="5">
                    <c:v>5355237.2843154641</c:v>
                  </c:pt>
                  <c:pt idx="6">
                    <c:v>9911790.7241029125</c:v>
                  </c:pt>
                </c:numCache>
              </c:numRef>
            </c:plus>
            <c:minus>
              <c:numRef>
                <c:f>'B.cereus DDAC-CAR'!$Q$31:$Q$37</c:f>
                <c:numCache>
                  <c:formatCode>General</c:formatCode>
                  <c:ptCount val="7"/>
                  <c:pt idx="0">
                    <c:v>25529.157149273611</c:v>
                  </c:pt>
                  <c:pt idx="1">
                    <c:v>76694.775462722508</c:v>
                  </c:pt>
                  <c:pt idx="2">
                    <c:v>804637.35260986094</c:v>
                  </c:pt>
                  <c:pt idx="3">
                    <c:v>6779404.299540895</c:v>
                  </c:pt>
                  <c:pt idx="4">
                    <c:v>6185460.1975445785</c:v>
                  </c:pt>
                  <c:pt idx="5">
                    <c:v>5355237.2843154641</c:v>
                  </c:pt>
                  <c:pt idx="6">
                    <c:v>9911790.7241029125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DDAC-CAR'!$C$31:$C$37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DDAC-CAR'!$P$31:$P$37</c:f>
              <c:numCache>
                <c:formatCode>0.00E+00</c:formatCode>
                <c:ptCount val="7"/>
                <c:pt idx="0">
                  <c:v>1000000</c:v>
                </c:pt>
                <c:pt idx="1">
                  <c:v>820000</c:v>
                </c:pt>
                <c:pt idx="2">
                  <c:v>8600000</c:v>
                </c:pt>
                <c:pt idx="3">
                  <c:v>57500000</c:v>
                </c:pt>
                <c:pt idx="4">
                  <c:v>73166666.666666657</c:v>
                </c:pt>
                <c:pt idx="5">
                  <c:v>82500000</c:v>
                </c:pt>
                <c:pt idx="6">
                  <c:v>132500000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F-4EC4-91E3-2E8798A90AE4}"/>
            </c:ext>
          </c:extLst>
        </c:ser>
        <c:ser>
          <c:idx val="3"/>
          <c:order val="3"/>
          <c:tx>
            <c:v>DDAC 1 mg/L + CAR 100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DDAC-CAR'!$P$44:$P$50</c:f>
              <c:numCache>
                <c:formatCode>0.00E+00</c:formatCode>
                <c:ptCount val="7"/>
                <c:pt idx="0">
                  <c:v>1278333.3333333335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F-4EC4-91E3-2E8798A90AE4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'B.cereus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F-4EC4-91E3-2E8798A90AE4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DDAC-CAR'!$F$55:$F$66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DDAC-CAR'!$G$55:$G$66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AF-4EC4-91E3-2E8798A90AE4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DAF-4EC4-91E3-2E8798A90AE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DAF-4EC4-91E3-2E8798A90AE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DAF-4EC4-91E3-2E8798A90AE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DAF-4EC4-91E3-2E8798A90AE4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DAF-4EC4-91E3-2E8798A90AE4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DAF-4EC4-91E3-2E8798A90AE4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DAF-4EC4-91E3-2E8798A90AE4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DAF-4EC4-91E3-2E8798A90AE4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DAF-4EC4-91E3-2E8798A90AE4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DAF-4EC4-91E3-2E8798A90A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DAF-4EC4-91E3-2E8798A90AE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DDAC-CAR'!$Q$57:$Q$67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DDAC-CAR'!$R$57:$R$67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AF-4EC4-91E3-2E8798A9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0.5</a:t>
            </a:r>
            <a:r>
              <a:rPr lang="gl-ES" baseline="0"/>
              <a:t> </a:t>
            </a:r>
            <a:r>
              <a:rPr lang="gl-ES"/>
              <a:t>mg/L + 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DDAC-EUG'!$L$44:$L$50</c:f>
              <c:numCache>
                <c:formatCode>0.00E+00</c:formatCode>
                <c:ptCount val="7"/>
                <c:pt idx="0">
                  <c:v>1360000</c:v>
                </c:pt>
                <c:pt idx="1">
                  <c:v>6166.6666666666661</c:v>
                </c:pt>
                <c:pt idx="2">
                  <c:v>2666.666666666667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2-482A-8456-97B34CD15277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DDAC-EUG'!$N$44:$N$50</c:f>
              <c:numCache>
                <c:formatCode>0.00E+00</c:formatCode>
                <c:ptCount val="7"/>
                <c:pt idx="0">
                  <c:v>1113333.3333333333</c:v>
                </c:pt>
                <c:pt idx="1">
                  <c:v>3666.6666666666661</c:v>
                </c:pt>
                <c:pt idx="2">
                  <c:v>2600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2-482A-8456-97B34CD15277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DDAC-EUG'!$P$44:$P$50</c:f>
              <c:numCache>
                <c:formatCode>0.00E+00</c:formatCode>
                <c:ptCount val="7"/>
                <c:pt idx="0">
                  <c:v>1236666.6666666665</c:v>
                </c:pt>
                <c:pt idx="1">
                  <c:v>4916.6666666666661</c:v>
                </c:pt>
                <c:pt idx="2">
                  <c:v>2633.3333333333335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2-482A-8456-97B34CD15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B.cereus </a:t>
            </a:r>
            <a:r>
              <a:rPr lang="gl-ES"/>
              <a:t>BZK - EUG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BAC-EUG'!$Q$5:$Q$11</c:f>
                <c:numCache>
                  <c:formatCode>General</c:formatCode>
                  <c:ptCount val="7"/>
                  <c:pt idx="0">
                    <c:v>74142.25828839789</c:v>
                  </c:pt>
                  <c:pt idx="1">
                    <c:v>7046605.0190985166</c:v>
                  </c:pt>
                  <c:pt idx="2">
                    <c:v>55229367.112700894</c:v>
                  </c:pt>
                  <c:pt idx="3">
                    <c:v>428969771.28579891</c:v>
                  </c:pt>
                  <c:pt idx="4">
                    <c:v>641289604.30061603</c:v>
                  </c:pt>
                  <c:pt idx="5">
                    <c:v>483724952.34313709</c:v>
                  </c:pt>
                  <c:pt idx="6">
                    <c:v>197515159.13798863</c:v>
                  </c:pt>
                </c:numCache>
              </c:numRef>
            </c:plus>
            <c:minus>
              <c:numRef>
                <c:f>'B.cereus BAC-EUG'!$Q$5:$Q$11</c:f>
                <c:numCache>
                  <c:formatCode>General</c:formatCode>
                  <c:ptCount val="7"/>
                  <c:pt idx="0">
                    <c:v>74142.25828839789</c:v>
                  </c:pt>
                  <c:pt idx="1">
                    <c:v>7046605.0190985166</c:v>
                  </c:pt>
                  <c:pt idx="2">
                    <c:v>55229367.112700894</c:v>
                  </c:pt>
                  <c:pt idx="3">
                    <c:v>428969771.28579891</c:v>
                  </c:pt>
                  <c:pt idx="4">
                    <c:v>641289604.30061603</c:v>
                  </c:pt>
                  <c:pt idx="5">
                    <c:v>483724952.34313709</c:v>
                  </c:pt>
                  <c:pt idx="6">
                    <c:v>197515159.13798863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BAC-EUG'!$P$5:$P$11</c:f>
              <c:numCache>
                <c:formatCode>0.00E+00</c:formatCode>
                <c:ptCount val="7"/>
                <c:pt idx="0">
                  <c:v>1213333.3333333335</c:v>
                </c:pt>
                <c:pt idx="1">
                  <c:v>90500000</c:v>
                </c:pt>
                <c:pt idx="2">
                  <c:v>938333333.33333325</c:v>
                </c:pt>
                <c:pt idx="3">
                  <c:v>4016666666.666667</c:v>
                </c:pt>
                <c:pt idx="4">
                  <c:v>6016666666.666667</c:v>
                </c:pt>
                <c:pt idx="5">
                  <c:v>6116666666.666666</c:v>
                </c:pt>
                <c:pt idx="6">
                  <c:v>2401666666.666667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8-40D8-A7A1-D672EB29D029}"/>
            </c:ext>
          </c:extLst>
        </c:ser>
        <c:ser>
          <c:idx val="1"/>
          <c:order val="1"/>
          <c:tx>
            <c:strRef>
              <c:f>'B.cereus BAC-EUG'!$A$14</c:f>
              <c:strCache>
                <c:ptCount val="1"/>
                <c:pt idx="0">
                  <c:v>BAC 8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BAC-EUG'!$M$18:$M$24</c:f>
                <c:numCache>
                  <c:formatCode>General</c:formatCode>
                  <c:ptCount val="7"/>
                  <c:pt idx="0">
                    <c:v>77172.246018601494</c:v>
                  </c:pt>
                  <c:pt idx="1">
                    <c:v>120369.80056845192</c:v>
                  </c:pt>
                  <c:pt idx="2">
                    <c:v>6976.14984548545</c:v>
                  </c:pt>
                  <c:pt idx="3">
                    <c:v>849836.58559879754</c:v>
                  </c:pt>
                  <c:pt idx="4">
                    <c:v>612825.87702834106</c:v>
                  </c:pt>
                  <c:pt idx="5">
                    <c:v>5354126.1347363368</c:v>
                  </c:pt>
                  <c:pt idx="6">
                    <c:v>6548960.9014628325</c:v>
                  </c:pt>
                </c:numCache>
              </c:numRef>
            </c:plus>
            <c:minus>
              <c:numRef>
                <c:f>'B.cereus BAC-EUG'!$M$18:$M$24</c:f>
                <c:numCache>
                  <c:formatCode>General</c:formatCode>
                  <c:ptCount val="7"/>
                  <c:pt idx="0">
                    <c:v>77172.246018601494</c:v>
                  </c:pt>
                  <c:pt idx="1">
                    <c:v>120369.80056845192</c:v>
                  </c:pt>
                  <c:pt idx="2">
                    <c:v>6976.14984548545</c:v>
                  </c:pt>
                  <c:pt idx="3">
                    <c:v>849836.58559879754</c:v>
                  </c:pt>
                  <c:pt idx="4">
                    <c:v>612825.87702834106</c:v>
                  </c:pt>
                  <c:pt idx="5">
                    <c:v>5354126.1347363368</c:v>
                  </c:pt>
                  <c:pt idx="6">
                    <c:v>6548960.9014628325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BAC-EUG'!$P$18:$P$24</c:f>
              <c:numCache>
                <c:formatCode>0.00E+00</c:formatCode>
                <c:ptCount val="7"/>
                <c:pt idx="0">
                  <c:v>1558333.3333333335</c:v>
                </c:pt>
                <c:pt idx="1">
                  <c:v>856666.66666666674</c:v>
                </c:pt>
                <c:pt idx="2">
                  <c:v>100500</c:v>
                </c:pt>
                <c:pt idx="3">
                  <c:v>4383333.333333334</c:v>
                </c:pt>
                <c:pt idx="4">
                  <c:v>10383333.333333334</c:v>
                </c:pt>
                <c:pt idx="5">
                  <c:v>28166666.666666664</c:v>
                </c:pt>
                <c:pt idx="6">
                  <c:v>95000000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8-40D8-A7A1-D672EB29D029}"/>
            </c:ext>
          </c:extLst>
        </c:ser>
        <c:ser>
          <c:idx val="2"/>
          <c:order val="2"/>
          <c:tx>
            <c:strRef>
              <c:f>'B.cereus BAC-EUG'!$A$27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'B.cereus BAC-EUG'!$Q$18:$Q$24</c:f>
                <c:numCache>
                  <c:formatCode>General</c:formatCode>
                  <c:ptCount val="7"/>
                  <c:pt idx="0">
                    <c:v>100544.89066077111</c:v>
                  </c:pt>
                  <c:pt idx="1">
                    <c:v>101483.27259543884</c:v>
                  </c:pt>
                  <c:pt idx="2">
                    <c:v>11244.792441556121</c:v>
                  </c:pt>
                  <c:pt idx="3">
                    <c:v>609007.6430858532</c:v>
                  </c:pt>
                  <c:pt idx="4">
                    <c:v>484364.24271469237</c:v>
                  </c:pt>
                  <c:pt idx="5">
                    <c:v>4772030.5823642574</c:v>
                  </c:pt>
                  <c:pt idx="6">
                    <c:v>6053369.1174869277</c:v>
                  </c:pt>
                </c:numCache>
              </c:numRef>
            </c:plus>
            <c:minus>
              <c:numRef>
                <c:f>'B.cereus BAC-EUG'!$Q$18:$Q$24</c:f>
                <c:numCache>
                  <c:formatCode>General</c:formatCode>
                  <c:ptCount val="7"/>
                  <c:pt idx="0">
                    <c:v>100544.89066077111</c:v>
                  </c:pt>
                  <c:pt idx="1">
                    <c:v>101483.27259543884</c:v>
                  </c:pt>
                  <c:pt idx="2">
                    <c:v>11244.792441556121</c:v>
                  </c:pt>
                  <c:pt idx="3">
                    <c:v>609007.6430858532</c:v>
                  </c:pt>
                  <c:pt idx="4">
                    <c:v>484364.24271469237</c:v>
                  </c:pt>
                  <c:pt idx="5">
                    <c:v>4772030.5823642574</c:v>
                  </c:pt>
                  <c:pt idx="6">
                    <c:v>6053369.1174869277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'B.cereus BAC-EUG'!$Q$31:$Q$37</c:f>
                <c:numCache>
                  <c:formatCode>General</c:formatCode>
                  <c:ptCount val="7"/>
                  <c:pt idx="0">
                    <c:v>86808.115232691489</c:v>
                  </c:pt>
                  <c:pt idx="1">
                    <c:v>704660.50190985156</c:v>
                  </c:pt>
                  <c:pt idx="2">
                    <c:v>5522936.7112700902</c:v>
                  </c:pt>
                  <c:pt idx="3">
                    <c:v>7145540.7941577816</c:v>
                  </c:pt>
                  <c:pt idx="4">
                    <c:v>6412896.0430061603</c:v>
                  </c:pt>
                  <c:pt idx="5">
                    <c:v>4837249.523431371</c:v>
                  </c:pt>
                  <c:pt idx="6">
                    <c:v>3711722.1962515144</c:v>
                  </c:pt>
                </c:numCache>
              </c:numRef>
            </c:plus>
            <c:minus>
              <c:numRef>
                <c:f>'B.cereus BAC-EUG'!$Q$31:$Q$37</c:f>
                <c:numCache>
                  <c:formatCode>General</c:formatCode>
                  <c:ptCount val="7"/>
                  <c:pt idx="0">
                    <c:v>86808.115232691489</c:v>
                  </c:pt>
                  <c:pt idx="1">
                    <c:v>704660.50190985156</c:v>
                  </c:pt>
                  <c:pt idx="2">
                    <c:v>5522936.7112700902</c:v>
                  </c:pt>
                  <c:pt idx="3">
                    <c:v>7145540.7941577816</c:v>
                  </c:pt>
                  <c:pt idx="4">
                    <c:v>6412896.0430061603</c:v>
                  </c:pt>
                  <c:pt idx="5">
                    <c:v>4837249.523431371</c:v>
                  </c:pt>
                  <c:pt idx="6">
                    <c:v>3711722.1962515144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BAC-EUG'!$C$31:$C$37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BAC-EUG'!$P$31:$P$37</c:f>
              <c:numCache>
                <c:formatCode>0.00E+00</c:formatCode>
                <c:ptCount val="7"/>
                <c:pt idx="0">
                  <c:v>1278333.3333333333</c:v>
                </c:pt>
                <c:pt idx="1">
                  <c:v>9050000</c:v>
                </c:pt>
                <c:pt idx="2">
                  <c:v>93833333.333333328</c:v>
                </c:pt>
                <c:pt idx="3">
                  <c:v>93500000</c:v>
                </c:pt>
                <c:pt idx="4">
                  <c:v>60166666.666666672</c:v>
                </c:pt>
                <c:pt idx="5">
                  <c:v>61166666.666666664</c:v>
                </c:pt>
                <c:pt idx="6">
                  <c:v>46166666.666666664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8-40D8-A7A1-D672EB29D029}"/>
            </c:ext>
          </c:extLst>
        </c:ser>
        <c:ser>
          <c:idx val="3"/>
          <c:order val="3"/>
          <c:tx>
            <c:v>BAC 8 mg/L + EUG 800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BAC-EUG'!$C$44:$C$50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BAC-EUG'!$P$44:$P$50</c:f>
              <c:numCache>
                <c:formatCode>0.00E+00</c:formatCode>
                <c:ptCount val="7"/>
                <c:pt idx="0">
                  <c:v>1375000</c:v>
                </c:pt>
                <c:pt idx="1">
                  <c:v>1983.333333333333</c:v>
                </c:pt>
                <c:pt idx="2">
                  <c:v>733.33333333333337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A8-40D8-A7A1-D672EB29D029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'B.cereus BAC-EUG'!$C$44:$C$50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8-40D8-A7A1-D672EB29D029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BAC-EUG'!$F$55:$F$66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BAC-EUG'!$G$55:$G$66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A8-40D8-A7A1-D672EB29D029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5A8-40D8-A7A1-D672EB29D02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5A8-40D8-A7A1-D672EB29D02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5A8-40D8-A7A1-D672EB29D02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5A8-40D8-A7A1-D672EB29D02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5A8-40D8-A7A1-D672EB29D02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5A8-40D8-A7A1-D672EB29D029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5A8-40D8-A7A1-D672EB29D029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5A8-40D8-A7A1-D672EB29D02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5A8-40D8-A7A1-D672EB29D02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5A8-40D8-A7A1-D672EB29D0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5A8-40D8-A7A1-D672EB29D02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BAC-EUG'!$Q$57:$Q$67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BAC-EUG'!$R$57:$R$67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5A8-40D8-A7A1-D672EB29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BAC-EUG'!$L$5:$L$11</c:f>
              <c:numCache>
                <c:formatCode>0.00E+00</c:formatCode>
                <c:ptCount val="7"/>
                <c:pt idx="0">
                  <c:v>1126666.6666666667</c:v>
                </c:pt>
                <c:pt idx="1">
                  <c:v>109333333.33333333</c:v>
                </c:pt>
                <c:pt idx="2">
                  <c:v>873333333.33333325</c:v>
                </c:pt>
                <c:pt idx="3">
                  <c:v>3100000000</c:v>
                </c:pt>
                <c:pt idx="4">
                  <c:v>7700000000</c:v>
                </c:pt>
                <c:pt idx="5">
                  <c:v>9300000000</c:v>
                </c:pt>
                <c:pt idx="6">
                  <c:v>2193333333.3333335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D1E-921B-9595F00314B5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BAC-EUG'!$N$5:$N$11</c:f>
              <c:numCache>
                <c:formatCode>0.00E+00</c:formatCode>
                <c:ptCount val="7"/>
                <c:pt idx="0">
                  <c:v>1300000</c:v>
                </c:pt>
                <c:pt idx="1">
                  <c:v>71666666.666666672</c:v>
                </c:pt>
                <c:pt idx="2">
                  <c:v>1003333333.3333333</c:v>
                </c:pt>
                <c:pt idx="3">
                  <c:v>4933333333.333334</c:v>
                </c:pt>
                <c:pt idx="4">
                  <c:v>4333333333.333334</c:v>
                </c:pt>
                <c:pt idx="5">
                  <c:v>2933333333.333333</c:v>
                </c:pt>
                <c:pt idx="6">
                  <c:v>2610000000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D1E-921B-9595F00314B5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BAC-EUG'!$P$5:$P$11</c:f>
              <c:numCache>
                <c:formatCode>0.00E+00</c:formatCode>
                <c:ptCount val="7"/>
                <c:pt idx="0">
                  <c:v>1213333.3333333335</c:v>
                </c:pt>
                <c:pt idx="1">
                  <c:v>90500000</c:v>
                </c:pt>
                <c:pt idx="2">
                  <c:v>938333333.33333325</c:v>
                </c:pt>
                <c:pt idx="3">
                  <c:v>4016666666.666667</c:v>
                </c:pt>
                <c:pt idx="4">
                  <c:v>6016666666.666667</c:v>
                </c:pt>
                <c:pt idx="5">
                  <c:v>6116666666.666666</c:v>
                </c:pt>
                <c:pt idx="6">
                  <c:v>2401666666.666667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86-4D1E-921B-9595F003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8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BAC-EUG'!$L$18:$L$24</c:f>
              <c:numCache>
                <c:formatCode>0.00E+00</c:formatCode>
                <c:ptCount val="7"/>
                <c:pt idx="0">
                  <c:v>1333333.3333333335</c:v>
                </c:pt>
                <c:pt idx="1">
                  <c:v>886666.66666666674</c:v>
                </c:pt>
                <c:pt idx="2">
                  <c:v>102000</c:v>
                </c:pt>
                <c:pt idx="3">
                  <c:v>3933333.3333333335</c:v>
                </c:pt>
                <c:pt idx="4">
                  <c:v>12466666.666666668</c:v>
                </c:pt>
                <c:pt idx="5">
                  <c:v>38000000</c:v>
                </c:pt>
                <c:pt idx="6">
                  <c:v>120333333.33333333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A-44A4-BFFB-26865CEA2BA9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BAC-EUG'!$N$18:$N$24</c:f>
              <c:numCache>
                <c:formatCode>0.00E+00</c:formatCode>
                <c:ptCount val="7"/>
                <c:pt idx="0">
                  <c:v>1783333.3333333335</c:v>
                </c:pt>
                <c:pt idx="1">
                  <c:v>826666.66666666674</c:v>
                </c:pt>
                <c:pt idx="2">
                  <c:v>99000</c:v>
                </c:pt>
                <c:pt idx="3">
                  <c:v>4833333.333333334</c:v>
                </c:pt>
                <c:pt idx="4">
                  <c:v>8300000</c:v>
                </c:pt>
                <c:pt idx="5">
                  <c:v>18333333.333333332</c:v>
                </c:pt>
                <c:pt idx="6">
                  <c:v>69666666.666666672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A-44A4-BFFB-26865CEA2BA9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BAC-EUG'!$P$18:$P$24</c:f>
              <c:numCache>
                <c:formatCode>0.00E+00</c:formatCode>
                <c:ptCount val="7"/>
                <c:pt idx="0">
                  <c:v>1558333.3333333335</c:v>
                </c:pt>
                <c:pt idx="1">
                  <c:v>856666.66666666674</c:v>
                </c:pt>
                <c:pt idx="2">
                  <c:v>100500</c:v>
                </c:pt>
                <c:pt idx="3">
                  <c:v>4383333.333333334</c:v>
                </c:pt>
                <c:pt idx="4">
                  <c:v>10383333.333333334</c:v>
                </c:pt>
                <c:pt idx="5">
                  <c:v>28166666.666666664</c:v>
                </c:pt>
                <c:pt idx="6">
                  <c:v>95000000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EA-44A4-BFFB-26865CEA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BAC-EUG'!$L$31:$L$37</c:f>
              <c:numCache>
                <c:formatCode>0.00E+00</c:formatCode>
                <c:ptCount val="7"/>
                <c:pt idx="0">
                  <c:v>1220000</c:v>
                </c:pt>
                <c:pt idx="1">
                  <c:v>10933333.333333332</c:v>
                </c:pt>
                <c:pt idx="2">
                  <c:v>87333333.333333328</c:v>
                </c:pt>
                <c:pt idx="3">
                  <c:v>94333333.333333328</c:v>
                </c:pt>
                <c:pt idx="4">
                  <c:v>77000000</c:v>
                </c:pt>
                <c:pt idx="5">
                  <c:v>93000000</c:v>
                </c:pt>
                <c:pt idx="6">
                  <c:v>26000000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A-4E9F-945D-60AE4C20A6A4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BAC-EUG'!$N$31:$N$37</c:f>
              <c:numCache>
                <c:formatCode>0.00E+00</c:formatCode>
                <c:ptCount val="7"/>
                <c:pt idx="0">
                  <c:v>1336666.6666666665</c:v>
                </c:pt>
                <c:pt idx="1">
                  <c:v>7166666.666666667</c:v>
                </c:pt>
                <c:pt idx="2">
                  <c:v>100333333.33333333</c:v>
                </c:pt>
                <c:pt idx="3">
                  <c:v>92666666.666666672</c:v>
                </c:pt>
                <c:pt idx="4">
                  <c:v>43333333.333333336</c:v>
                </c:pt>
                <c:pt idx="5">
                  <c:v>29333333.333333332</c:v>
                </c:pt>
                <c:pt idx="6">
                  <c:v>66333333.333333328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A-4E9F-945D-60AE4C20A6A4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BAC-EUG'!$P$31:$P$37</c:f>
              <c:numCache>
                <c:formatCode>0.00E+00</c:formatCode>
                <c:ptCount val="7"/>
                <c:pt idx="0">
                  <c:v>1278333.3333333333</c:v>
                </c:pt>
                <c:pt idx="1">
                  <c:v>9050000</c:v>
                </c:pt>
                <c:pt idx="2">
                  <c:v>93833333.333333328</c:v>
                </c:pt>
                <c:pt idx="3">
                  <c:v>93500000</c:v>
                </c:pt>
                <c:pt idx="4">
                  <c:v>60166666.666666672</c:v>
                </c:pt>
                <c:pt idx="5">
                  <c:v>61166666.666666664</c:v>
                </c:pt>
                <c:pt idx="6">
                  <c:v>46166666.666666664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A-4E9F-945D-60AE4C20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8 mg/L + 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BAC-EUG'!$L$44:$L$50</c:f>
              <c:numCache>
                <c:formatCode>0.00E+00</c:formatCode>
                <c:ptCount val="7"/>
                <c:pt idx="0">
                  <c:v>1316666.6666666665</c:v>
                </c:pt>
                <c:pt idx="1">
                  <c:v>1833.333333333333</c:v>
                </c:pt>
                <c:pt idx="2">
                  <c:v>1033.3333333333335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C-4CC7-8040-B0BC76F8C0C4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BAC-EUG'!$N$44:$N$50</c:f>
              <c:numCache>
                <c:formatCode>0.00E+00</c:formatCode>
                <c:ptCount val="7"/>
                <c:pt idx="0">
                  <c:v>1433333.3333333335</c:v>
                </c:pt>
                <c:pt idx="1">
                  <c:v>2133.333333333333</c:v>
                </c:pt>
                <c:pt idx="2">
                  <c:v>433.33333333333326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C-4CC7-8040-B0BC76F8C0C4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BAC-EUG'!$P$44:$P$50</c:f>
              <c:numCache>
                <c:formatCode>0.00E+00</c:formatCode>
                <c:ptCount val="7"/>
                <c:pt idx="0">
                  <c:v>1375000</c:v>
                </c:pt>
                <c:pt idx="1">
                  <c:v>1983.333333333333</c:v>
                </c:pt>
                <c:pt idx="2">
                  <c:v>733.33333333333337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C-4CC7-8040-B0BC76F8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B.cereus </a:t>
            </a:r>
            <a:r>
              <a:rPr lang="gl-ES"/>
              <a:t>BAC -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BAC-CAR'!$Q$5:$Q$11</c:f>
                <c:numCache>
                  <c:formatCode>General</c:formatCode>
                  <c:ptCount val="7"/>
                  <c:pt idx="0">
                    <c:v>83887.768839251541</c:v>
                  </c:pt>
                  <c:pt idx="1">
                    <c:v>8436659.7937688641</c:v>
                  </c:pt>
                  <c:pt idx="2">
                    <c:v>101980390.2718557</c:v>
                  </c:pt>
                  <c:pt idx="3">
                    <c:v>90453594.199644223</c:v>
                  </c:pt>
                  <c:pt idx="4">
                    <c:v>348869568.04021096</c:v>
                  </c:pt>
                  <c:pt idx="5">
                    <c:v>227113281.91580069</c:v>
                  </c:pt>
                  <c:pt idx="6">
                    <c:v>159386668.62029231</c:v>
                  </c:pt>
                </c:numCache>
              </c:numRef>
            </c:plus>
            <c:minus>
              <c:numRef>
                <c:f>'B.cereus BAC-CAR'!$Q$5:$Q$11</c:f>
                <c:numCache>
                  <c:formatCode>General</c:formatCode>
                  <c:ptCount val="7"/>
                  <c:pt idx="0">
                    <c:v>83887.768839251541</c:v>
                  </c:pt>
                  <c:pt idx="1">
                    <c:v>8436659.7937688641</c:v>
                  </c:pt>
                  <c:pt idx="2">
                    <c:v>101980390.2718557</c:v>
                  </c:pt>
                  <c:pt idx="3">
                    <c:v>90453594.199644223</c:v>
                  </c:pt>
                  <c:pt idx="4">
                    <c:v>348869568.04021096</c:v>
                  </c:pt>
                  <c:pt idx="5">
                    <c:v>227113281.91580069</c:v>
                  </c:pt>
                  <c:pt idx="6">
                    <c:v>159386668.62029231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BAC-CAR'!$P$5:$P$11</c:f>
              <c:numCache>
                <c:formatCode>0.00E+00</c:formatCode>
                <c:ptCount val="7"/>
                <c:pt idx="0">
                  <c:v>1531666.6666666667</c:v>
                </c:pt>
                <c:pt idx="1">
                  <c:v>80500000</c:v>
                </c:pt>
                <c:pt idx="2">
                  <c:v>780000000</c:v>
                </c:pt>
                <c:pt idx="3">
                  <c:v>1186666666.6666667</c:v>
                </c:pt>
                <c:pt idx="4">
                  <c:v>2856666666.666667</c:v>
                </c:pt>
                <c:pt idx="5">
                  <c:v>3071666666.6666665</c:v>
                </c:pt>
                <c:pt idx="6">
                  <c:v>1460000000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5-498E-851B-F763A91333E5}"/>
            </c:ext>
          </c:extLst>
        </c:ser>
        <c:ser>
          <c:idx val="1"/>
          <c:order val="1"/>
          <c:tx>
            <c:strRef>
              <c:f>'B.cereus BAC-CAR'!$A$14</c:f>
              <c:strCache>
                <c:ptCount val="1"/>
                <c:pt idx="0">
                  <c:v>BAC 4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BAC-CAR'!$M$18:$M$24</c:f>
                <c:numCache>
                  <c:formatCode>General</c:formatCode>
                  <c:ptCount val="7"/>
                  <c:pt idx="0">
                    <c:v>112644.96832477199</c:v>
                  </c:pt>
                  <c:pt idx="1">
                    <c:v>89938.250421546953</c:v>
                  </c:pt>
                  <c:pt idx="2">
                    <c:v>61282.58770283412</c:v>
                  </c:pt>
                  <c:pt idx="3">
                    <c:v>110855.2609887726</c:v>
                  </c:pt>
                  <c:pt idx="4">
                    <c:v>748331.47735478834</c:v>
                  </c:pt>
                  <c:pt idx="5">
                    <c:v>2210580.6175452336</c:v>
                  </c:pt>
                  <c:pt idx="6">
                    <c:v>9809292.6463747732</c:v>
                  </c:pt>
                </c:numCache>
              </c:numRef>
            </c:plus>
            <c:minus>
              <c:numRef>
                <c:f>'B.cereus BAC-CAR'!$M$18:$M$24</c:f>
                <c:numCache>
                  <c:formatCode>General</c:formatCode>
                  <c:ptCount val="7"/>
                  <c:pt idx="0">
                    <c:v>112644.96832477199</c:v>
                  </c:pt>
                  <c:pt idx="1">
                    <c:v>89938.250421546953</c:v>
                  </c:pt>
                  <c:pt idx="2">
                    <c:v>61282.58770283412</c:v>
                  </c:pt>
                  <c:pt idx="3">
                    <c:v>110855.2609887726</c:v>
                  </c:pt>
                  <c:pt idx="4">
                    <c:v>748331.47735478834</c:v>
                  </c:pt>
                  <c:pt idx="5">
                    <c:v>2210580.6175452336</c:v>
                  </c:pt>
                  <c:pt idx="6">
                    <c:v>9809292.6463747732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BAC-CAR'!$P$18:$P$24</c:f>
              <c:numCache>
                <c:formatCode>0.00E+00</c:formatCode>
                <c:ptCount val="7"/>
                <c:pt idx="0">
                  <c:v>2323333.333333333</c:v>
                </c:pt>
                <c:pt idx="1">
                  <c:v>1148333.3333333333</c:v>
                </c:pt>
                <c:pt idx="2">
                  <c:v>408333.33333333337</c:v>
                </c:pt>
                <c:pt idx="3">
                  <c:v>2268333.333333333</c:v>
                </c:pt>
                <c:pt idx="4">
                  <c:v>15333333.333333332</c:v>
                </c:pt>
                <c:pt idx="5">
                  <c:v>15783333.333333332</c:v>
                </c:pt>
                <c:pt idx="6">
                  <c:v>214666666.66666666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5-498E-851B-F763A91333E5}"/>
            </c:ext>
          </c:extLst>
        </c:ser>
        <c:ser>
          <c:idx val="2"/>
          <c:order val="2"/>
          <c:tx>
            <c:strRef>
              <c:f>'B.cereus BAC-CAR'!$A$27</c:f>
              <c:strCache>
                <c:ptCount val="1"/>
                <c:pt idx="0">
                  <c:v>CAR 50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'B.cereus BAC-CAR'!$Q$18:$Q$24</c:f>
                <c:numCache>
                  <c:formatCode>General</c:formatCode>
                  <c:ptCount val="7"/>
                  <c:pt idx="0">
                    <c:v>122023.82864380942</c:v>
                  </c:pt>
                  <c:pt idx="1">
                    <c:v>71531.420961622192</c:v>
                  </c:pt>
                  <c:pt idx="2">
                    <c:v>49349.580785286773</c:v>
                  </c:pt>
                  <c:pt idx="3">
                    <c:v>151950.5120648547</c:v>
                  </c:pt>
                  <c:pt idx="4">
                    <c:v>726144.27337644203</c:v>
                  </c:pt>
                  <c:pt idx="5">
                    <c:v>1445224.9430121358</c:v>
                  </c:pt>
                  <c:pt idx="6">
                    <c:v>9547442.4155820925</c:v>
                  </c:pt>
                </c:numCache>
              </c:numRef>
            </c:plus>
            <c:minus>
              <c:numRef>
                <c:f>'B.cereus BAC-CAR'!$Q$18:$Q$24</c:f>
                <c:numCache>
                  <c:formatCode>General</c:formatCode>
                  <c:ptCount val="7"/>
                  <c:pt idx="0">
                    <c:v>122023.82864380942</c:v>
                  </c:pt>
                  <c:pt idx="1">
                    <c:v>71531.420961622192</c:v>
                  </c:pt>
                  <c:pt idx="2">
                    <c:v>49349.580785286773</c:v>
                  </c:pt>
                  <c:pt idx="3">
                    <c:v>151950.5120648547</c:v>
                  </c:pt>
                  <c:pt idx="4">
                    <c:v>726144.27337644203</c:v>
                  </c:pt>
                  <c:pt idx="5">
                    <c:v>1445224.9430121358</c:v>
                  </c:pt>
                  <c:pt idx="6">
                    <c:v>9547442.4155820925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'B.cereus BAC-CAR'!$Q$31:$Q$37</c:f>
                <c:numCache>
                  <c:formatCode>General</c:formatCode>
                  <c:ptCount val="7"/>
                  <c:pt idx="0">
                    <c:v>248550.82359564345</c:v>
                  </c:pt>
                  <c:pt idx="1">
                    <c:v>148380.3251661426</c:v>
                  </c:pt>
                  <c:pt idx="2">
                    <c:v>230927.44075845138</c:v>
                  </c:pt>
                  <c:pt idx="3">
                    <c:v>4141329.1211995552</c:v>
                  </c:pt>
                  <c:pt idx="4">
                    <c:v>11689382.64331032</c:v>
                  </c:pt>
                  <c:pt idx="5">
                    <c:v>12697322.238145906</c:v>
                  </c:pt>
                  <c:pt idx="6">
                    <c:v>43544668.233662784</c:v>
                  </c:pt>
                </c:numCache>
              </c:numRef>
            </c:plus>
            <c:minus>
              <c:numRef>
                <c:f>'B.cereus BAC-CAR'!$Q$31:$Q$37</c:f>
                <c:numCache>
                  <c:formatCode>General</c:formatCode>
                  <c:ptCount val="7"/>
                  <c:pt idx="0">
                    <c:v>248550.82359564345</c:v>
                  </c:pt>
                  <c:pt idx="1">
                    <c:v>148380.3251661426</c:v>
                  </c:pt>
                  <c:pt idx="2">
                    <c:v>230927.44075845138</c:v>
                  </c:pt>
                  <c:pt idx="3">
                    <c:v>4141329.1211995552</c:v>
                  </c:pt>
                  <c:pt idx="4">
                    <c:v>11689382.64331032</c:v>
                  </c:pt>
                  <c:pt idx="5">
                    <c:v>12697322.238145906</c:v>
                  </c:pt>
                  <c:pt idx="6">
                    <c:v>43544668.233662784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BAC-CAR'!$C$31:$C$37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BAC-CAR'!$P$31:$P$37</c:f>
              <c:numCache>
                <c:formatCode>0.00E+00</c:formatCode>
                <c:ptCount val="7"/>
                <c:pt idx="0">
                  <c:v>2416666.666666667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25833333.333333332</c:v>
                </c:pt>
                <c:pt idx="4">
                  <c:v>122166666.66666666</c:v>
                </c:pt>
                <c:pt idx="5">
                  <c:v>99500000</c:v>
                </c:pt>
                <c:pt idx="6">
                  <c:v>174666666.66666666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5-498E-851B-F763A91333E5}"/>
            </c:ext>
          </c:extLst>
        </c:ser>
        <c:ser>
          <c:idx val="3"/>
          <c:order val="3"/>
          <c:tx>
            <c:v>BAC 4 mg/L + CAR 50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BAC-CAR'!$C$44:$C$50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BAC-CAR'!$P$44:$P$50</c:f>
              <c:numCache>
                <c:formatCode>0.00E+00</c:formatCode>
                <c:ptCount val="7"/>
                <c:pt idx="0">
                  <c:v>1493333.3333333333</c:v>
                </c:pt>
                <c:pt idx="1">
                  <c:v>516.66666666666674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5-498E-851B-F763A91333E5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'B.cereus BAC-CAR'!$C$44:$C$50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5-498E-851B-F763A91333E5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BAC-CAR'!$F$55:$F$66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BAC-CAR'!$G$55:$G$66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45-498E-851B-F763A91333E5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145-498E-851B-F763A91333E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145-498E-851B-F763A91333E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145-498E-851B-F763A91333E5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145-498E-851B-F763A91333E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145-498E-851B-F763A91333E5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145-498E-851B-F763A91333E5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145-498E-851B-F763A91333E5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145-498E-851B-F763A91333E5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145-498E-851B-F763A91333E5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145-498E-851B-F763A91333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145-498E-851B-F763A91333E5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BAC-CAR'!$Q$57:$Q$67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BAC-CAR'!$R$57:$R$67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45-498E-851B-F763A913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BAC-CAR'!$L$5:$L$11</c:f>
              <c:numCache>
                <c:formatCode>0.00E+00</c:formatCode>
                <c:ptCount val="7"/>
                <c:pt idx="0">
                  <c:v>1730000</c:v>
                </c:pt>
                <c:pt idx="1">
                  <c:v>63000000</c:v>
                </c:pt>
                <c:pt idx="2">
                  <c:v>560000000</c:v>
                </c:pt>
                <c:pt idx="3">
                  <c:v>950000000</c:v>
                </c:pt>
                <c:pt idx="4">
                  <c:v>2013333333.3333335</c:v>
                </c:pt>
                <c:pt idx="5">
                  <c:v>2643333333.333333</c:v>
                </c:pt>
                <c:pt idx="6">
                  <c:v>1580000000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7-418A-A560-D1DF3F59BD11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BAC-CAR'!$N$5:$N$11</c:f>
              <c:numCache>
                <c:formatCode>0.00E+00</c:formatCode>
                <c:ptCount val="7"/>
                <c:pt idx="0">
                  <c:v>1333333.3333333335</c:v>
                </c:pt>
                <c:pt idx="1">
                  <c:v>98000000</c:v>
                </c:pt>
                <c:pt idx="2">
                  <c:v>1000000000</c:v>
                </c:pt>
                <c:pt idx="3">
                  <c:v>1423333333.3333335</c:v>
                </c:pt>
                <c:pt idx="4">
                  <c:v>3700000000</c:v>
                </c:pt>
                <c:pt idx="5">
                  <c:v>3500000000</c:v>
                </c:pt>
                <c:pt idx="6">
                  <c:v>1340000000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57-418A-A560-D1DF3F59BD11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BAC-CAR'!$P$5:$P$11</c:f>
              <c:numCache>
                <c:formatCode>0.00E+00</c:formatCode>
                <c:ptCount val="7"/>
                <c:pt idx="0">
                  <c:v>1531666.6666666667</c:v>
                </c:pt>
                <c:pt idx="1">
                  <c:v>80500000</c:v>
                </c:pt>
                <c:pt idx="2">
                  <c:v>780000000</c:v>
                </c:pt>
                <c:pt idx="3">
                  <c:v>1186666666.6666667</c:v>
                </c:pt>
                <c:pt idx="4">
                  <c:v>2856666666.666667</c:v>
                </c:pt>
                <c:pt idx="5">
                  <c:v>3071666666.6666665</c:v>
                </c:pt>
                <c:pt idx="6">
                  <c:v>1460000000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57-418A-A560-D1DF3F59B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4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BAC-CAR'!$L$18:$L$24</c:f>
              <c:numCache>
                <c:formatCode>0.00E+00</c:formatCode>
                <c:ptCount val="7"/>
                <c:pt idx="0">
                  <c:v>2246666.6666666665</c:v>
                </c:pt>
                <c:pt idx="1">
                  <c:v>1103333.3333333333</c:v>
                </c:pt>
                <c:pt idx="2">
                  <c:v>286666.66666666669</c:v>
                </c:pt>
                <c:pt idx="3">
                  <c:v>2076666.6666666665</c:v>
                </c:pt>
                <c:pt idx="4">
                  <c:v>11700000</c:v>
                </c:pt>
                <c:pt idx="5">
                  <c:v>14400000</c:v>
                </c:pt>
                <c:pt idx="6">
                  <c:v>198666666.66666666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0-47FC-A5AC-8BBE62F8E69B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BAC-CAR'!$N$18:$N$24</c:f>
              <c:numCache>
                <c:formatCode>0.00E+00</c:formatCode>
                <c:ptCount val="7"/>
                <c:pt idx="0">
                  <c:v>2400000</c:v>
                </c:pt>
                <c:pt idx="1">
                  <c:v>1193333.3333333333</c:v>
                </c:pt>
                <c:pt idx="2">
                  <c:v>530000</c:v>
                </c:pt>
                <c:pt idx="3">
                  <c:v>2460000</c:v>
                </c:pt>
                <c:pt idx="4">
                  <c:v>18966666.666666664</c:v>
                </c:pt>
                <c:pt idx="5">
                  <c:v>17166666.666666664</c:v>
                </c:pt>
                <c:pt idx="6">
                  <c:v>230666666.66666666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10-47FC-A5AC-8BBE62F8E69B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BAC-CAR'!$P$18:$P$24</c:f>
              <c:numCache>
                <c:formatCode>0.00E+00</c:formatCode>
                <c:ptCount val="7"/>
                <c:pt idx="0">
                  <c:v>2323333.333333333</c:v>
                </c:pt>
                <c:pt idx="1">
                  <c:v>1148333.3333333333</c:v>
                </c:pt>
                <c:pt idx="2">
                  <c:v>408333.33333333337</c:v>
                </c:pt>
                <c:pt idx="3">
                  <c:v>2268333.333333333</c:v>
                </c:pt>
                <c:pt idx="4">
                  <c:v>15333333.333333332</c:v>
                </c:pt>
                <c:pt idx="5">
                  <c:v>15783333.333333332</c:v>
                </c:pt>
                <c:pt idx="6">
                  <c:v>214666666.66666666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0-47FC-A5AC-8BBE62F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Carvacrol 100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BAC-CAR'!$L$31:$L$37</c:f>
              <c:numCache>
                <c:formatCode>0.00E+00</c:formatCode>
                <c:ptCount val="7"/>
                <c:pt idx="0">
                  <c:v>2310000</c:v>
                </c:pt>
                <c:pt idx="1">
                  <c:v>1950000</c:v>
                </c:pt>
                <c:pt idx="2">
                  <c:v>3733333.3333333335</c:v>
                </c:pt>
                <c:pt idx="3">
                  <c:v>20666666.666666664</c:v>
                </c:pt>
                <c:pt idx="4">
                  <c:v>120000000</c:v>
                </c:pt>
                <c:pt idx="5">
                  <c:v>71333333.333333328</c:v>
                </c:pt>
                <c:pt idx="6">
                  <c:v>117666666.66666667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B-4EC5-9F35-646A19776079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BAC-CAR'!$N$31:$N$37</c:f>
              <c:numCache>
                <c:formatCode>0.00E+00</c:formatCode>
                <c:ptCount val="7"/>
                <c:pt idx="0">
                  <c:v>2523333.3333333335</c:v>
                </c:pt>
                <c:pt idx="1">
                  <c:v>2590000</c:v>
                </c:pt>
                <c:pt idx="2">
                  <c:v>2256666.6666666665</c:v>
                </c:pt>
                <c:pt idx="3">
                  <c:v>31000000</c:v>
                </c:pt>
                <c:pt idx="4">
                  <c:v>124333333.33333333</c:v>
                </c:pt>
                <c:pt idx="5">
                  <c:v>127666666.66666667</c:v>
                </c:pt>
                <c:pt idx="6">
                  <c:v>231666666.66666666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B-4EC5-9F35-646A19776079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BAC-CAR'!$P$31:$P$37</c:f>
              <c:numCache>
                <c:formatCode>0.00E+00</c:formatCode>
                <c:ptCount val="7"/>
                <c:pt idx="0">
                  <c:v>2416666.666666667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25833333.333333332</c:v>
                </c:pt>
                <c:pt idx="4">
                  <c:v>122166666.66666666</c:v>
                </c:pt>
                <c:pt idx="5">
                  <c:v>99500000</c:v>
                </c:pt>
                <c:pt idx="6">
                  <c:v>174666666.66666666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B-4EC5-9F35-646A1977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DDAC-CAR'!$L$5:$L$11</c:f>
              <c:numCache>
                <c:formatCode>0.00E+00</c:formatCode>
                <c:ptCount val="7"/>
                <c:pt idx="0">
                  <c:v>1143333.3333333333</c:v>
                </c:pt>
                <c:pt idx="1">
                  <c:v>35000000</c:v>
                </c:pt>
                <c:pt idx="2">
                  <c:v>970000000</c:v>
                </c:pt>
                <c:pt idx="3">
                  <c:v>1563333333.3333335</c:v>
                </c:pt>
                <c:pt idx="4">
                  <c:v>3200000000</c:v>
                </c:pt>
                <c:pt idx="5">
                  <c:v>9133333333.3333321</c:v>
                </c:pt>
                <c:pt idx="6">
                  <c:v>8900000000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6-44F6-ACD4-AB1EDD2D2D31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DDAC-CAR'!$N$5:$N$11</c:f>
              <c:numCache>
                <c:formatCode>0.00E+00</c:formatCode>
                <c:ptCount val="7"/>
                <c:pt idx="0">
                  <c:v>1713333.3333333335</c:v>
                </c:pt>
                <c:pt idx="1">
                  <c:v>30000000</c:v>
                </c:pt>
                <c:pt idx="2">
                  <c:v>666666666.66666675</c:v>
                </c:pt>
                <c:pt idx="3">
                  <c:v>2200000000</c:v>
                </c:pt>
                <c:pt idx="4">
                  <c:v>6966666666.666667</c:v>
                </c:pt>
                <c:pt idx="5">
                  <c:v>7933333333.333333</c:v>
                </c:pt>
                <c:pt idx="6">
                  <c:v>7166666666.666667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6-44F6-ACD4-AB1EDD2D2D31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DDAC-CAR'!$P$5:$P$11</c:f>
              <c:numCache>
                <c:formatCode>0.00E+00</c:formatCode>
                <c:ptCount val="7"/>
                <c:pt idx="0">
                  <c:v>1428333.3333333335</c:v>
                </c:pt>
                <c:pt idx="1">
                  <c:v>32500000</c:v>
                </c:pt>
                <c:pt idx="2">
                  <c:v>818333333.33333337</c:v>
                </c:pt>
                <c:pt idx="3">
                  <c:v>1881666666.6666667</c:v>
                </c:pt>
                <c:pt idx="4">
                  <c:v>5083333333.333334</c:v>
                </c:pt>
                <c:pt idx="5">
                  <c:v>8533333333.3333321</c:v>
                </c:pt>
                <c:pt idx="6">
                  <c:v>8033333333.333334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6-44F6-ACD4-AB1EDD2D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4 mg/L + CAR 100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BAC-CAR'!$L$44:$L$50</c:f>
              <c:numCache>
                <c:formatCode>0.00E+00</c:formatCode>
                <c:ptCount val="7"/>
                <c:pt idx="0">
                  <c:v>1666666.6666666665</c:v>
                </c:pt>
                <c:pt idx="1">
                  <c:v>700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D-4A31-9016-A4DD6FBCC48D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BAC-CAR'!$N$44:$N$50</c:f>
              <c:numCache>
                <c:formatCode>0.00E+00</c:formatCode>
                <c:ptCount val="7"/>
                <c:pt idx="0">
                  <c:v>1320000</c:v>
                </c:pt>
                <c:pt idx="1">
                  <c:v>333.33333333333337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D-4A31-9016-A4DD6FBCC48D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BAC-CAR'!$P$44:$P$50</c:f>
              <c:numCache>
                <c:formatCode>0.00E+00</c:formatCode>
                <c:ptCount val="7"/>
                <c:pt idx="0">
                  <c:v>1493333.3333333333</c:v>
                </c:pt>
                <c:pt idx="1">
                  <c:v>516.66666666666674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3D-4A31-9016-A4DD6FBC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E.coli </a:t>
            </a:r>
            <a:r>
              <a:rPr lang="gl-ES"/>
              <a:t>BAC -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BAC-CAR'!$Q$5:$Q$11</c:f>
                <c:numCache>
                  <c:formatCode>General</c:formatCode>
                  <c:ptCount val="7"/>
                  <c:pt idx="0">
                    <c:v>67466.097500252392</c:v>
                  </c:pt>
                  <c:pt idx="1">
                    <c:v>12684198.393626966</c:v>
                  </c:pt>
                  <c:pt idx="2">
                    <c:v>70279365.185747296</c:v>
                  </c:pt>
                  <c:pt idx="3">
                    <c:v>169967317.1197595</c:v>
                  </c:pt>
                  <c:pt idx="4">
                    <c:v>200138607.16992879</c:v>
                  </c:pt>
                  <c:pt idx="5">
                    <c:v>319416655.17509729</c:v>
                  </c:pt>
                  <c:pt idx="6">
                    <c:v>199387952.38317573</c:v>
                  </c:pt>
                </c:numCache>
              </c:numRef>
            </c:plus>
            <c:minus>
              <c:numRef>
                <c:f>'E.coli BAC-CAR'!$Q$5:$Q$11</c:f>
                <c:numCache>
                  <c:formatCode>General</c:formatCode>
                  <c:ptCount val="7"/>
                  <c:pt idx="0">
                    <c:v>67466.097500252392</c:v>
                  </c:pt>
                  <c:pt idx="1">
                    <c:v>12684198.393626966</c:v>
                  </c:pt>
                  <c:pt idx="2">
                    <c:v>70279365.185747296</c:v>
                  </c:pt>
                  <c:pt idx="3">
                    <c:v>169967317.1197595</c:v>
                  </c:pt>
                  <c:pt idx="4">
                    <c:v>200138607.16992879</c:v>
                  </c:pt>
                  <c:pt idx="5">
                    <c:v>319416655.17509729</c:v>
                  </c:pt>
                  <c:pt idx="6">
                    <c:v>199387952.38317573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BAC-CAR'!$P$5:$P$11</c:f>
              <c:numCache>
                <c:formatCode>0.00E+00</c:formatCode>
                <c:ptCount val="7"/>
                <c:pt idx="0">
                  <c:v>1096666.6666666667</c:v>
                </c:pt>
                <c:pt idx="1">
                  <c:v>87500000</c:v>
                </c:pt>
                <c:pt idx="2">
                  <c:v>748333333.33333337</c:v>
                </c:pt>
                <c:pt idx="3">
                  <c:v>1130000000</c:v>
                </c:pt>
                <c:pt idx="4">
                  <c:v>2513333333.333333</c:v>
                </c:pt>
                <c:pt idx="5">
                  <c:v>2221666666.6666665</c:v>
                </c:pt>
                <c:pt idx="6">
                  <c:v>1975000000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E-4403-AAB4-F246FBEA47D2}"/>
            </c:ext>
          </c:extLst>
        </c:ser>
        <c:ser>
          <c:idx val="1"/>
          <c:order val="1"/>
          <c:tx>
            <c:strRef>
              <c:f>'E.coli BAC-CAR'!$A$14</c:f>
              <c:strCache>
                <c:ptCount val="1"/>
                <c:pt idx="0">
                  <c:v>BAC 4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BAC-CAR'!$M$18:$M$24</c:f>
                <c:numCache>
                  <c:formatCode>General</c:formatCode>
                  <c:ptCount val="7"/>
                  <c:pt idx="0">
                    <c:v>75865.377844940289</c:v>
                  </c:pt>
                  <c:pt idx="1">
                    <c:v>57348.835113617512</c:v>
                  </c:pt>
                  <c:pt idx="2">
                    <c:v>71180.521680208738</c:v>
                  </c:pt>
                  <c:pt idx="3">
                    <c:v>7133644.8530108994</c:v>
                  </c:pt>
                  <c:pt idx="4">
                    <c:v>9977753.0313971769</c:v>
                  </c:pt>
                  <c:pt idx="5">
                    <c:v>69442222.186665535</c:v>
                  </c:pt>
                  <c:pt idx="6">
                    <c:v>32659863.237109043</c:v>
                  </c:pt>
                </c:numCache>
              </c:numRef>
            </c:plus>
            <c:minus>
              <c:numRef>
                <c:f>'E.coli BAC-CAR'!$M$18:$M$24</c:f>
                <c:numCache>
                  <c:formatCode>General</c:formatCode>
                  <c:ptCount val="7"/>
                  <c:pt idx="0">
                    <c:v>75865.377844940289</c:v>
                  </c:pt>
                  <c:pt idx="1">
                    <c:v>57348.835113617512</c:v>
                  </c:pt>
                  <c:pt idx="2">
                    <c:v>71180.521680208738</c:v>
                  </c:pt>
                  <c:pt idx="3">
                    <c:v>7133644.8530108994</c:v>
                  </c:pt>
                  <c:pt idx="4">
                    <c:v>9977753.0313971769</c:v>
                  </c:pt>
                  <c:pt idx="5">
                    <c:v>69442222.186665535</c:v>
                  </c:pt>
                  <c:pt idx="6">
                    <c:v>32659863.237109043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BAC-CAR'!$P$18:$P$24</c:f>
              <c:numCache>
                <c:formatCode>0.00E+00</c:formatCode>
                <c:ptCount val="7"/>
                <c:pt idx="0">
                  <c:v>921666.66666666674</c:v>
                </c:pt>
                <c:pt idx="1">
                  <c:v>1480000</c:v>
                </c:pt>
                <c:pt idx="2">
                  <c:v>965000</c:v>
                </c:pt>
                <c:pt idx="3">
                  <c:v>113833333.33333334</c:v>
                </c:pt>
                <c:pt idx="4">
                  <c:v>262666666.66666669</c:v>
                </c:pt>
                <c:pt idx="5">
                  <c:v>366666666.66666663</c:v>
                </c:pt>
                <c:pt idx="6">
                  <c:v>1105000000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E-4403-AAB4-F246FBEA47D2}"/>
            </c:ext>
          </c:extLst>
        </c:ser>
        <c:ser>
          <c:idx val="2"/>
          <c:order val="2"/>
          <c:tx>
            <c:strRef>
              <c:f>'E.coli BAC-CAR'!$A$27</c:f>
              <c:strCache>
                <c:ptCount val="1"/>
                <c:pt idx="0">
                  <c:v>CAR 200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'E.coli BAC-CAR'!$Q$18:$Q$24</c:f>
                <c:numCache>
                  <c:formatCode>General</c:formatCode>
                  <c:ptCount val="7"/>
                  <c:pt idx="0">
                    <c:v>68025.139064583127</c:v>
                  </c:pt>
                  <c:pt idx="1">
                    <c:v>68325.675068043143</c:v>
                  </c:pt>
                  <c:pt idx="2">
                    <c:v>54298.547773974075</c:v>
                  </c:pt>
                  <c:pt idx="3">
                    <c:v>7587601.7871103901</c:v>
                  </c:pt>
                  <c:pt idx="4">
                    <c:v>12016599.396467928</c:v>
                  </c:pt>
                  <c:pt idx="5">
                    <c:v>44995134.431614399</c:v>
                  </c:pt>
                  <c:pt idx="6">
                    <c:v>55274336.437047601</c:v>
                  </c:pt>
                </c:numCache>
              </c:numRef>
            </c:plus>
            <c:minus>
              <c:numRef>
                <c:f>'E.coli BAC-CAR'!$Q$18:$Q$24</c:f>
                <c:numCache>
                  <c:formatCode>General</c:formatCode>
                  <c:ptCount val="7"/>
                  <c:pt idx="0">
                    <c:v>68025.139064583127</c:v>
                  </c:pt>
                  <c:pt idx="1">
                    <c:v>68325.675068043143</c:v>
                  </c:pt>
                  <c:pt idx="2">
                    <c:v>54298.547773974075</c:v>
                  </c:pt>
                  <c:pt idx="3">
                    <c:v>7587601.7871103901</c:v>
                  </c:pt>
                  <c:pt idx="4">
                    <c:v>12016599.396467928</c:v>
                  </c:pt>
                  <c:pt idx="5">
                    <c:v>44995134.431614399</c:v>
                  </c:pt>
                  <c:pt idx="6">
                    <c:v>55274336.437047601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'E.coli BAC-CAR'!$Q$31:$Q$37</c:f>
                <c:numCache>
                  <c:formatCode>General</c:formatCode>
                  <c:ptCount val="7"/>
                  <c:pt idx="0">
                    <c:v>132618.79840274804</c:v>
                  </c:pt>
                  <c:pt idx="1">
                    <c:v>148380.3251661426</c:v>
                  </c:pt>
                  <c:pt idx="2">
                    <c:v>230927.44075845138</c:v>
                  </c:pt>
                  <c:pt idx="3">
                    <c:v>4141329.1211995552</c:v>
                  </c:pt>
                  <c:pt idx="4">
                    <c:v>11689382.64331032</c:v>
                  </c:pt>
                  <c:pt idx="5">
                    <c:v>12697322.238145906</c:v>
                  </c:pt>
                  <c:pt idx="6">
                    <c:v>43544668.233662784</c:v>
                  </c:pt>
                </c:numCache>
              </c:numRef>
            </c:plus>
            <c:minus>
              <c:numRef>
                <c:f>'E.coli BAC-CAR'!$Q$31:$Q$37</c:f>
                <c:numCache>
                  <c:formatCode>General</c:formatCode>
                  <c:ptCount val="7"/>
                  <c:pt idx="0">
                    <c:v>132618.79840274804</c:v>
                  </c:pt>
                  <c:pt idx="1">
                    <c:v>148380.3251661426</c:v>
                  </c:pt>
                  <c:pt idx="2">
                    <c:v>230927.44075845138</c:v>
                  </c:pt>
                  <c:pt idx="3">
                    <c:v>4141329.1211995552</c:v>
                  </c:pt>
                  <c:pt idx="4">
                    <c:v>11689382.64331032</c:v>
                  </c:pt>
                  <c:pt idx="5">
                    <c:v>12697322.238145906</c:v>
                  </c:pt>
                  <c:pt idx="6">
                    <c:v>43544668.233662784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BAC-CAR'!$C$31:$C$37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BAC-CAR'!$P$31:$P$37</c:f>
              <c:numCache>
                <c:formatCode>0.00E+00</c:formatCode>
                <c:ptCount val="7"/>
                <c:pt idx="0">
                  <c:v>1068333.3333333335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25833333.333333332</c:v>
                </c:pt>
                <c:pt idx="4">
                  <c:v>122166666.66666666</c:v>
                </c:pt>
                <c:pt idx="5">
                  <c:v>99500000</c:v>
                </c:pt>
                <c:pt idx="6">
                  <c:v>174666666.66666666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E-4403-AAB4-F246FBEA47D2}"/>
            </c:ext>
          </c:extLst>
        </c:ser>
        <c:ser>
          <c:idx val="3"/>
          <c:order val="3"/>
          <c:tx>
            <c:v>BAC 4 mg/L + CAR 200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BAC-CAR'!$C$44:$C$50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BAC-CAR'!$P$44:$P$50</c:f>
              <c:numCache>
                <c:formatCode>0.00E+00</c:formatCode>
                <c:ptCount val="7"/>
                <c:pt idx="0">
                  <c:v>833333.33333333337</c:v>
                </c:pt>
                <c:pt idx="1">
                  <c:v>8883.3333333333339</c:v>
                </c:pt>
                <c:pt idx="2">
                  <c:v>4700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E-4403-AAB4-F246FBEA47D2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'E.coli BAC-CAR'!$C$44:$C$50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5E-4403-AAB4-F246FBEA47D2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BAC-CAR'!$F$55:$F$66</c:f>
              <c:numCache>
                <c:formatCode>General</c:formatCode>
                <c:ptCount val="12"/>
              </c:numCache>
            </c:numRef>
          </c:xVal>
          <c:yVal>
            <c:numRef>
              <c:f>'E.coli BAC-CAR'!$G$55:$G$66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5E-4403-AAB4-F246FBEA47D2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45E-4403-AAB4-F246FBEA47D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45E-4403-AAB4-F246FBEA47D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45E-4403-AAB4-F246FBEA47D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45E-4403-AAB4-F246FBEA47D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45E-4403-AAB4-F246FBEA47D2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45E-4403-AAB4-F246FBEA47D2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45E-4403-AAB4-F246FBEA47D2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45E-4403-AAB4-F246FBEA47D2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45E-4403-AAB4-F246FBEA47D2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45E-4403-AAB4-F246FBEA47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45E-4403-AAB4-F246FBEA47D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BAC-CAR'!$Q$57:$Q$67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BAC-CAR'!$R$57:$R$67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5E-4403-AAB4-F246FBEA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BAC-CAR'!$L$5:$L$11</c:f>
              <c:numCache>
                <c:formatCode>0.00E+00</c:formatCode>
                <c:ptCount val="7"/>
                <c:pt idx="0">
                  <c:v>1106666.6666666667</c:v>
                </c:pt>
                <c:pt idx="1">
                  <c:v>60333333.333333336</c:v>
                </c:pt>
                <c:pt idx="2">
                  <c:v>600000000</c:v>
                </c:pt>
                <c:pt idx="3">
                  <c:v>763333333.33333325</c:v>
                </c:pt>
                <c:pt idx="4">
                  <c:v>2453333333.3333335</c:v>
                </c:pt>
                <c:pt idx="5">
                  <c:v>1916666666.6666665</c:v>
                </c:pt>
                <c:pt idx="6">
                  <c:v>1543333333.3333335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7-4344-8A8C-FD4C7398E75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BAC-CAR'!$N$5:$N$11</c:f>
              <c:numCache>
                <c:formatCode>0.00E+00</c:formatCode>
                <c:ptCount val="7"/>
                <c:pt idx="0">
                  <c:v>1086666.6666666667</c:v>
                </c:pt>
                <c:pt idx="1">
                  <c:v>114666666.66666667</c:v>
                </c:pt>
                <c:pt idx="2">
                  <c:v>896666666.66666675</c:v>
                </c:pt>
                <c:pt idx="3">
                  <c:v>1496666666.6666665</c:v>
                </c:pt>
                <c:pt idx="4">
                  <c:v>2573333333.333333</c:v>
                </c:pt>
                <c:pt idx="5">
                  <c:v>2526666666.6666665</c:v>
                </c:pt>
                <c:pt idx="6">
                  <c:v>2406666666.6666665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97-4344-8A8C-FD4C7398E75A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BAC-CAR'!$C$5:$C$11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BAC-CAR'!$P$5:$P$11</c:f>
              <c:numCache>
                <c:formatCode>0.00E+00</c:formatCode>
                <c:ptCount val="7"/>
                <c:pt idx="0">
                  <c:v>1096666.6666666667</c:v>
                </c:pt>
                <c:pt idx="1">
                  <c:v>87500000</c:v>
                </c:pt>
                <c:pt idx="2">
                  <c:v>748333333.33333337</c:v>
                </c:pt>
                <c:pt idx="3">
                  <c:v>1130000000</c:v>
                </c:pt>
                <c:pt idx="4">
                  <c:v>2513333333.333333</c:v>
                </c:pt>
                <c:pt idx="5">
                  <c:v>2221666666.6666665</c:v>
                </c:pt>
                <c:pt idx="6">
                  <c:v>1975000000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97-4344-8A8C-FD4C7398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4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BAC-CAR'!$L$18:$L$24</c:f>
              <c:numCache>
                <c:formatCode>0.00E+00</c:formatCode>
                <c:ptCount val="7"/>
                <c:pt idx="0">
                  <c:v>956666.66666666674</c:v>
                </c:pt>
                <c:pt idx="1">
                  <c:v>1286666.6666666665</c:v>
                </c:pt>
                <c:pt idx="2">
                  <c:v>920000</c:v>
                </c:pt>
                <c:pt idx="3">
                  <c:v>96666666.666666672</c:v>
                </c:pt>
                <c:pt idx="4">
                  <c:v>277666666.66666669</c:v>
                </c:pt>
                <c:pt idx="5">
                  <c:v>476666666.66666663</c:v>
                </c:pt>
                <c:pt idx="6">
                  <c:v>1180000000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D-41CC-816A-9EC32CB5421E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BAC-CAR'!$N$18:$N$24</c:f>
              <c:numCache>
                <c:formatCode>0.00E+00</c:formatCode>
                <c:ptCount val="7"/>
                <c:pt idx="0">
                  <c:v>886666.66666666674</c:v>
                </c:pt>
                <c:pt idx="1">
                  <c:v>1673333.3333333335</c:v>
                </c:pt>
                <c:pt idx="2">
                  <c:v>1010000</c:v>
                </c:pt>
                <c:pt idx="3">
                  <c:v>131000000</c:v>
                </c:pt>
                <c:pt idx="4">
                  <c:v>247666666.66666666</c:v>
                </c:pt>
                <c:pt idx="5">
                  <c:v>256666666.66666669</c:v>
                </c:pt>
                <c:pt idx="6">
                  <c:v>1030000000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8D-41CC-816A-9EC32CB5421E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BAC-CAR'!$P$18:$P$24</c:f>
              <c:numCache>
                <c:formatCode>0.00E+00</c:formatCode>
                <c:ptCount val="7"/>
                <c:pt idx="0">
                  <c:v>921666.66666666674</c:v>
                </c:pt>
                <c:pt idx="1">
                  <c:v>1480000</c:v>
                </c:pt>
                <c:pt idx="2">
                  <c:v>965000</c:v>
                </c:pt>
                <c:pt idx="3">
                  <c:v>113833333.33333334</c:v>
                </c:pt>
                <c:pt idx="4">
                  <c:v>262666666.66666669</c:v>
                </c:pt>
                <c:pt idx="5">
                  <c:v>366666666.66666663</c:v>
                </c:pt>
                <c:pt idx="6">
                  <c:v>1105000000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8D-41CC-816A-9EC32CB5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Carvacrol 200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BAC-CAR'!$L$31:$L$37</c:f>
              <c:numCache>
                <c:formatCode>0.00E+00</c:formatCode>
                <c:ptCount val="7"/>
                <c:pt idx="0">
                  <c:v>1000000</c:v>
                </c:pt>
                <c:pt idx="1">
                  <c:v>1950000</c:v>
                </c:pt>
                <c:pt idx="2">
                  <c:v>3733333.3333333335</c:v>
                </c:pt>
                <c:pt idx="3">
                  <c:v>20666666.666666664</c:v>
                </c:pt>
                <c:pt idx="4">
                  <c:v>120000000</c:v>
                </c:pt>
                <c:pt idx="5">
                  <c:v>71333333.333333328</c:v>
                </c:pt>
                <c:pt idx="6">
                  <c:v>117666666.66666667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6-4657-A30C-568565678DB7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BAC-CAR'!$N$31:$N$37</c:f>
              <c:numCache>
                <c:formatCode>0.00E+00</c:formatCode>
                <c:ptCount val="7"/>
                <c:pt idx="0">
                  <c:v>1136666.6666666667</c:v>
                </c:pt>
                <c:pt idx="1">
                  <c:v>2590000</c:v>
                </c:pt>
                <c:pt idx="2">
                  <c:v>2256666.6666666665</c:v>
                </c:pt>
                <c:pt idx="3">
                  <c:v>31000000</c:v>
                </c:pt>
                <c:pt idx="4">
                  <c:v>124333333.33333333</c:v>
                </c:pt>
                <c:pt idx="5">
                  <c:v>127666666.66666667</c:v>
                </c:pt>
                <c:pt idx="6">
                  <c:v>231666666.66666666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6-4657-A30C-568565678DB7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BAC-CAR'!$P$31:$P$37</c:f>
              <c:numCache>
                <c:formatCode>0.00E+00</c:formatCode>
                <c:ptCount val="7"/>
                <c:pt idx="0">
                  <c:v>1068333.3333333335</c:v>
                </c:pt>
                <c:pt idx="1">
                  <c:v>2270000</c:v>
                </c:pt>
                <c:pt idx="2">
                  <c:v>2995000</c:v>
                </c:pt>
                <c:pt idx="3">
                  <c:v>25833333.333333332</c:v>
                </c:pt>
                <c:pt idx="4">
                  <c:v>122166666.66666666</c:v>
                </c:pt>
                <c:pt idx="5">
                  <c:v>99500000</c:v>
                </c:pt>
                <c:pt idx="6">
                  <c:v>174666666.66666666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6-4657-A30C-56856567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4 mg/L + CAR 200 mg/L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BAC-CAR'!$L$44:$L$50</c:f>
              <c:numCache>
                <c:formatCode>0.00E+00</c:formatCode>
                <c:ptCount val="7"/>
                <c:pt idx="0">
                  <c:v>866666.66666666674</c:v>
                </c:pt>
                <c:pt idx="1">
                  <c:v>8966.6666666666679</c:v>
                </c:pt>
                <c:pt idx="2">
                  <c:v>4400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3-4A19-8911-B74B1C011DCB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BAC-CAR'!$N$44:$N$50</c:f>
              <c:numCache>
                <c:formatCode>0.00E+00</c:formatCode>
                <c:ptCount val="7"/>
                <c:pt idx="0">
                  <c:v>800000</c:v>
                </c:pt>
                <c:pt idx="1">
                  <c:v>8800</c:v>
                </c:pt>
                <c:pt idx="2">
                  <c:v>5000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3-4A19-8911-B74B1C011DCB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BAC-CAR'!$P$44:$P$50</c:f>
              <c:numCache>
                <c:formatCode>0.00E+00</c:formatCode>
                <c:ptCount val="7"/>
                <c:pt idx="0">
                  <c:v>833333.33333333337</c:v>
                </c:pt>
                <c:pt idx="1">
                  <c:v>8883.3333333333339</c:v>
                </c:pt>
                <c:pt idx="2">
                  <c:v>4700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3-4A19-8911-B74B1C01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E.coli </a:t>
            </a:r>
            <a:r>
              <a:rPr lang="gl-ES"/>
              <a:t>DDAC-CAR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DDAC-CAR'!$Q$5:$Q$11</c:f>
                <c:numCache>
                  <c:formatCode>General</c:formatCode>
                  <c:ptCount val="7"/>
                  <c:pt idx="0">
                    <c:v>72230.049844833062</c:v>
                  </c:pt>
                  <c:pt idx="1">
                    <c:v>9151270.6847731713</c:v>
                  </c:pt>
                  <c:pt idx="2">
                    <c:v>45890797.651036523</c:v>
                  </c:pt>
                  <c:pt idx="3">
                    <c:v>69643791.62149334</c:v>
                  </c:pt>
                  <c:pt idx="4">
                    <c:v>180149543.38685101</c:v>
                  </c:pt>
                  <c:pt idx="5">
                    <c:v>322352384.63282859</c:v>
                  </c:pt>
                  <c:pt idx="6">
                    <c:v>73934177.434156507</c:v>
                  </c:pt>
                </c:numCache>
              </c:numRef>
            </c:plus>
            <c:minus>
              <c:numRef>
                <c:f>'E.coli DDAC-CAR'!$Q$5:$Q$11</c:f>
                <c:numCache>
                  <c:formatCode>General</c:formatCode>
                  <c:ptCount val="7"/>
                  <c:pt idx="0">
                    <c:v>72230.049844833062</c:v>
                  </c:pt>
                  <c:pt idx="1">
                    <c:v>9151270.6847731713</c:v>
                  </c:pt>
                  <c:pt idx="2">
                    <c:v>45890797.651036523</c:v>
                  </c:pt>
                  <c:pt idx="3">
                    <c:v>69643791.62149334</c:v>
                  </c:pt>
                  <c:pt idx="4">
                    <c:v>180149543.38685101</c:v>
                  </c:pt>
                  <c:pt idx="5">
                    <c:v>322352384.63282859</c:v>
                  </c:pt>
                  <c:pt idx="6">
                    <c:v>73934177.434156507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DDAC-CAR'!$P$5:$P$11</c:f>
              <c:numCache>
                <c:formatCode>0.00E+00</c:formatCode>
                <c:ptCount val="7"/>
                <c:pt idx="0">
                  <c:v>1591666.6666666667</c:v>
                </c:pt>
                <c:pt idx="1">
                  <c:v>79500000</c:v>
                </c:pt>
                <c:pt idx="2">
                  <c:v>1753333333.3333333</c:v>
                </c:pt>
                <c:pt idx="3">
                  <c:v>2095000000</c:v>
                </c:pt>
                <c:pt idx="4">
                  <c:v>3021666666.666667</c:v>
                </c:pt>
                <c:pt idx="5">
                  <c:v>2736666666.666667</c:v>
                </c:pt>
                <c:pt idx="6">
                  <c:v>1941666666.6666667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792-94CA-B779919865DB}"/>
            </c:ext>
          </c:extLst>
        </c:ser>
        <c:ser>
          <c:idx val="1"/>
          <c:order val="1"/>
          <c:tx>
            <c:strRef>
              <c:f>'E.coli DDAC-CAR'!$A$14</c:f>
              <c:strCache>
                <c:ptCount val="1"/>
                <c:pt idx="0">
                  <c:v>DDAC 1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DDAC-CAR'!$M$18:$M$24</c:f>
                <c:numCache>
                  <c:formatCode>General</c:formatCode>
                  <c:ptCount val="7"/>
                  <c:pt idx="0">
                    <c:v>176320.41540584256</c:v>
                  </c:pt>
                  <c:pt idx="1">
                    <c:v>9428.090415820634</c:v>
                  </c:pt>
                  <c:pt idx="2">
                    <c:v>36817.870057290878</c:v>
                  </c:pt>
                  <c:pt idx="3">
                    <c:v>5887840.5775518976</c:v>
                  </c:pt>
                  <c:pt idx="4">
                    <c:v>26849374.087469693</c:v>
                  </c:pt>
                  <c:pt idx="5">
                    <c:v>67986926.847903803</c:v>
                  </c:pt>
                  <c:pt idx="6">
                    <c:v>20548046.676563255</c:v>
                  </c:pt>
                </c:numCache>
              </c:numRef>
            </c:plus>
            <c:minus>
              <c:numRef>
                <c:f>'E.coli DDAC-CAR'!$M$18:$M$24</c:f>
                <c:numCache>
                  <c:formatCode>General</c:formatCode>
                  <c:ptCount val="7"/>
                  <c:pt idx="0">
                    <c:v>176320.41540584256</c:v>
                  </c:pt>
                  <c:pt idx="1">
                    <c:v>9428.090415820634</c:v>
                  </c:pt>
                  <c:pt idx="2">
                    <c:v>36817.870057290878</c:v>
                  </c:pt>
                  <c:pt idx="3">
                    <c:v>5887840.5775518976</c:v>
                  </c:pt>
                  <c:pt idx="4">
                    <c:v>26849374.087469693</c:v>
                  </c:pt>
                  <c:pt idx="5">
                    <c:v>67986926.847903803</c:v>
                  </c:pt>
                  <c:pt idx="6">
                    <c:v>20548046.676563255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DDAC-CAR'!$P$18:$P$24</c:f>
              <c:numCache>
                <c:formatCode>0.00E+00</c:formatCode>
                <c:ptCount val="7"/>
                <c:pt idx="0">
                  <c:v>2548333.333333333</c:v>
                </c:pt>
                <c:pt idx="1">
                  <c:v>303333.33333333337</c:v>
                </c:pt>
                <c:pt idx="2">
                  <c:v>573333.33333333326</c:v>
                </c:pt>
                <c:pt idx="3">
                  <c:v>73166666.666666657</c:v>
                </c:pt>
                <c:pt idx="4">
                  <c:v>204000000</c:v>
                </c:pt>
                <c:pt idx="5">
                  <c:v>570000000</c:v>
                </c:pt>
                <c:pt idx="6">
                  <c:v>770000000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792-94CA-B779919865DB}"/>
            </c:ext>
          </c:extLst>
        </c:ser>
        <c:ser>
          <c:idx val="2"/>
          <c:order val="2"/>
          <c:tx>
            <c:strRef>
              <c:f>'E.coli DDAC-CAR'!$A$27</c:f>
              <c:strCache>
                <c:ptCount val="1"/>
                <c:pt idx="0">
                  <c:v>CAR 200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'E.coli DDAC-CAR'!$Q$18:$Q$24</c:f>
                <c:numCache>
                  <c:formatCode>General</c:formatCode>
                  <c:ptCount val="7"/>
                  <c:pt idx="0">
                    <c:v>133620.8133595408</c:v>
                  </c:pt>
                  <c:pt idx="1">
                    <c:v>21710.776919886266</c:v>
                  </c:pt>
                  <c:pt idx="2">
                    <c:v>69562.299206054784</c:v>
                  </c:pt>
                  <c:pt idx="3">
                    <c:v>6343266.631171139</c:v>
                  </c:pt>
                  <c:pt idx="4">
                    <c:v>19373543.142926428</c:v>
                  </c:pt>
                  <c:pt idx="5">
                    <c:v>67986926.847903803</c:v>
                  </c:pt>
                  <c:pt idx="6">
                    <c:v>40366473.480394617</c:v>
                  </c:pt>
                </c:numCache>
              </c:numRef>
            </c:plus>
            <c:minus>
              <c:numRef>
                <c:f>'E.coli DDAC-CAR'!$Q$18:$Q$24</c:f>
                <c:numCache>
                  <c:formatCode>General</c:formatCode>
                  <c:ptCount val="7"/>
                  <c:pt idx="0">
                    <c:v>133620.8133595408</c:v>
                  </c:pt>
                  <c:pt idx="1">
                    <c:v>21710.776919886266</c:v>
                  </c:pt>
                  <c:pt idx="2">
                    <c:v>69562.299206054784</c:v>
                  </c:pt>
                  <c:pt idx="3">
                    <c:v>6343266.631171139</c:v>
                  </c:pt>
                  <c:pt idx="4">
                    <c:v>19373543.142926428</c:v>
                  </c:pt>
                  <c:pt idx="5">
                    <c:v>67986926.847903803</c:v>
                  </c:pt>
                  <c:pt idx="6">
                    <c:v>40366473.480394617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'E.coli DDAC-CAR'!$Q$31:$Q$37</c:f>
                <c:numCache>
                  <c:formatCode>General</c:formatCode>
                  <c:ptCount val="7"/>
                  <c:pt idx="0">
                    <c:v>179193.33064512833</c:v>
                  </c:pt>
                  <c:pt idx="1">
                    <c:v>474019.02149368578</c:v>
                  </c:pt>
                  <c:pt idx="2">
                    <c:v>339677.00875402486</c:v>
                  </c:pt>
                  <c:pt idx="3">
                    <c:v>1467632.4895968698</c:v>
                  </c:pt>
                  <c:pt idx="4">
                    <c:v>5235982.8776799906</c:v>
                  </c:pt>
                  <c:pt idx="5">
                    <c:v>7879391.6615350153</c:v>
                  </c:pt>
                  <c:pt idx="6">
                    <c:v>25576785.718651053</c:v>
                  </c:pt>
                </c:numCache>
              </c:numRef>
            </c:plus>
            <c:minus>
              <c:numRef>
                <c:f>'E.coli DDAC-CAR'!$Q$31:$Q$37</c:f>
                <c:numCache>
                  <c:formatCode>General</c:formatCode>
                  <c:ptCount val="7"/>
                  <c:pt idx="0">
                    <c:v>179193.33064512833</c:v>
                  </c:pt>
                  <c:pt idx="1">
                    <c:v>474019.02149368578</c:v>
                  </c:pt>
                  <c:pt idx="2">
                    <c:v>339677.00875402486</c:v>
                  </c:pt>
                  <c:pt idx="3">
                    <c:v>1467632.4895968698</c:v>
                  </c:pt>
                  <c:pt idx="4">
                    <c:v>5235982.8776799906</c:v>
                  </c:pt>
                  <c:pt idx="5">
                    <c:v>7879391.6615350153</c:v>
                  </c:pt>
                  <c:pt idx="6">
                    <c:v>25576785.718651053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DDAC-CAR'!$C$31:$C$37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DDAC-CAR'!$P$31:$P$37</c:f>
              <c:numCache>
                <c:formatCode>0.00E+00</c:formatCode>
                <c:ptCount val="7"/>
                <c:pt idx="0">
                  <c:v>1926666.6666666665</c:v>
                </c:pt>
                <c:pt idx="1">
                  <c:v>3550000</c:v>
                </c:pt>
                <c:pt idx="2">
                  <c:v>3396666.666666667</c:v>
                </c:pt>
                <c:pt idx="3">
                  <c:v>23950000</c:v>
                </c:pt>
                <c:pt idx="4">
                  <c:v>50433333.333333336</c:v>
                </c:pt>
                <c:pt idx="5">
                  <c:v>65666666.666666664</c:v>
                </c:pt>
                <c:pt idx="6">
                  <c:v>101500000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C-4792-94CA-B779919865DB}"/>
            </c:ext>
          </c:extLst>
        </c:ser>
        <c:ser>
          <c:idx val="3"/>
          <c:order val="3"/>
          <c:tx>
            <c:v>DDAC 1 mg/L + CAR 200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DDAC-CAR'!$P$44:$P$50</c:f>
              <c:numCache>
                <c:formatCode>0.00E+00</c:formatCode>
                <c:ptCount val="7"/>
                <c:pt idx="0">
                  <c:v>1865000</c:v>
                </c:pt>
                <c:pt idx="1">
                  <c:v>1916.6666666666665</c:v>
                </c:pt>
                <c:pt idx="2">
                  <c:v>111.66666666666666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C-4792-94CA-B779919865DB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'E.coli DDAC-CAR'!$C$44:$C$50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C-4792-94CA-B779919865DB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DDAC-CAR'!$F$55:$F$66</c:f>
              <c:numCache>
                <c:formatCode>General</c:formatCode>
                <c:ptCount val="12"/>
              </c:numCache>
            </c:numRef>
          </c:xVal>
          <c:yVal>
            <c:numRef>
              <c:f>'E.coli DDAC-CAR'!$G$55:$G$66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C-4792-94CA-B779919865DB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2EC-4792-94CA-B779919865D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2EC-4792-94CA-B779919865D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2EC-4792-94CA-B779919865DB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2EC-4792-94CA-B779919865DB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2EC-4792-94CA-B779919865DB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2EC-4792-94CA-B779919865DB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2EC-4792-94CA-B779919865DB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2EC-4792-94CA-B779919865DB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2EC-4792-94CA-B779919865DB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2EC-4792-94CA-B77991986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2EC-4792-94CA-B779919865D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DDAC-CAR'!$Q$57:$Q$67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DDAC-CAR'!$R$57:$R$67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2EC-4792-94CA-B7799198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DDAC-CAR'!$L$5:$L$11</c:f>
              <c:numCache>
                <c:formatCode>0.00E+00</c:formatCode>
                <c:ptCount val="7"/>
                <c:pt idx="0">
                  <c:v>1743333.3333333335</c:v>
                </c:pt>
                <c:pt idx="1">
                  <c:v>56000000</c:v>
                </c:pt>
                <c:pt idx="2">
                  <c:v>1640000000</c:v>
                </c:pt>
                <c:pt idx="3">
                  <c:v>1950000000</c:v>
                </c:pt>
                <c:pt idx="4">
                  <c:v>2576666666.666667</c:v>
                </c:pt>
                <c:pt idx="5">
                  <c:v>1940000000</c:v>
                </c:pt>
                <c:pt idx="6">
                  <c:v>1673333333.3333335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A-4B80-A8DC-880AA0C2AB25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DDAC-CAR'!$N$5:$N$11</c:f>
              <c:numCache>
                <c:formatCode>0.00E+00</c:formatCode>
                <c:ptCount val="7"/>
                <c:pt idx="0">
                  <c:v>1440000</c:v>
                </c:pt>
                <c:pt idx="1">
                  <c:v>103000000</c:v>
                </c:pt>
                <c:pt idx="2">
                  <c:v>1866666666.6666665</c:v>
                </c:pt>
                <c:pt idx="3">
                  <c:v>2240000000</c:v>
                </c:pt>
                <c:pt idx="4">
                  <c:v>3466666666.6666665</c:v>
                </c:pt>
                <c:pt idx="5">
                  <c:v>3533333333.3333335</c:v>
                </c:pt>
                <c:pt idx="6">
                  <c:v>2210000000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A-4B80-A8DC-880AA0C2AB25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DDAC-CAR'!$C$5:$C$11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DDAC-CAR'!$P$5:$P$11</c:f>
              <c:numCache>
                <c:formatCode>0.00E+00</c:formatCode>
                <c:ptCount val="7"/>
                <c:pt idx="0">
                  <c:v>1591666.6666666667</c:v>
                </c:pt>
                <c:pt idx="1">
                  <c:v>79500000</c:v>
                </c:pt>
                <c:pt idx="2">
                  <c:v>1753333333.3333333</c:v>
                </c:pt>
                <c:pt idx="3">
                  <c:v>2095000000</c:v>
                </c:pt>
                <c:pt idx="4">
                  <c:v>3021666666.666667</c:v>
                </c:pt>
                <c:pt idx="5">
                  <c:v>2736666666.666667</c:v>
                </c:pt>
                <c:pt idx="6">
                  <c:v>1941666666.6666667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A-4B80-A8DC-880AA0C2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1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DDAC-CAR'!$L$18:$L$24</c:f>
              <c:numCache>
                <c:formatCode>0.00E+00</c:formatCode>
                <c:ptCount val="7"/>
                <c:pt idx="0">
                  <c:v>2256666.6666666665</c:v>
                </c:pt>
                <c:pt idx="1">
                  <c:v>243333.33333333331</c:v>
                </c:pt>
                <c:pt idx="2">
                  <c:v>426666.66666666663</c:v>
                </c:pt>
                <c:pt idx="3">
                  <c:v>76000000</c:v>
                </c:pt>
                <c:pt idx="4">
                  <c:v>156333333.33333334</c:v>
                </c:pt>
                <c:pt idx="5">
                  <c:v>423333333.33333337</c:v>
                </c:pt>
                <c:pt idx="6">
                  <c:v>683333333.33333325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B-4342-9D5F-6AB49FCCD83D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DDAC-CAR'!$N$18:$N$24</c:f>
              <c:numCache>
                <c:formatCode>0.00E+00</c:formatCode>
                <c:ptCount val="7"/>
                <c:pt idx="0">
                  <c:v>2840000</c:v>
                </c:pt>
                <c:pt idx="1">
                  <c:v>363333.33333333337</c:v>
                </c:pt>
                <c:pt idx="2">
                  <c:v>720000</c:v>
                </c:pt>
                <c:pt idx="3">
                  <c:v>70333333.333333328</c:v>
                </c:pt>
                <c:pt idx="4">
                  <c:v>251666666.66666666</c:v>
                </c:pt>
                <c:pt idx="5">
                  <c:v>716666666.66666675</c:v>
                </c:pt>
                <c:pt idx="6">
                  <c:v>856666666.66666675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B-4342-9D5F-6AB49FCCD83D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DDAC-CAR'!$P$18:$P$24</c:f>
              <c:numCache>
                <c:formatCode>0.00E+00</c:formatCode>
                <c:ptCount val="7"/>
                <c:pt idx="0">
                  <c:v>2548333.333333333</c:v>
                </c:pt>
                <c:pt idx="1">
                  <c:v>303333.33333333337</c:v>
                </c:pt>
                <c:pt idx="2">
                  <c:v>573333.33333333326</c:v>
                </c:pt>
                <c:pt idx="3">
                  <c:v>73166666.666666657</c:v>
                </c:pt>
                <c:pt idx="4">
                  <c:v>204000000</c:v>
                </c:pt>
                <c:pt idx="5">
                  <c:v>570000000</c:v>
                </c:pt>
                <c:pt idx="6">
                  <c:v>770000000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B-4342-9D5F-6AB49FCC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CAR 200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0.16248826191224156"/>
          <c:y val="0.2122942159769412"/>
          <c:w val="0.64641990440881536"/>
          <c:h val="0.52062738333829706"/>
        </c:manualLayout>
      </c:layout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DDAC-CAR'!$L$31:$L$37</c:f>
              <c:numCache>
                <c:formatCode>0.00E+00</c:formatCode>
                <c:ptCount val="7"/>
                <c:pt idx="0">
                  <c:v>2396666.6666666665</c:v>
                </c:pt>
                <c:pt idx="1">
                  <c:v>2533333.3333333335</c:v>
                </c:pt>
                <c:pt idx="2">
                  <c:v>4600000</c:v>
                </c:pt>
                <c:pt idx="3">
                  <c:v>20166666.666666664</c:v>
                </c:pt>
                <c:pt idx="4">
                  <c:v>27866666.666666668</c:v>
                </c:pt>
                <c:pt idx="5">
                  <c:v>49000000</c:v>
                </c:pt>
                <c:pt idx="6">
                  <c:v>133000000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A-4F88-B659-C1E1178DC0F7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DDAC-CAR'!$N$31:$N$37</c:f>
              <c:numCache>
                <c:formatCode>0.00E+00</c:formatCode>
                <c:ptCount val="7"/>
                <c:pt idx="0">
                  <c:v>1456666.6666666665</c:v>
                </c:pt>
                <c:pt idx="1">
                  <c:v>4566666.666666666</c:v>
                </c:pt>
                <c:pt idx="2">
                  <c:v>2193333.3333333335</c:v>
                </c:pt>
                <c:pt idx="3">
                  <c:v>27733333.333333332</c:v>
                </c:pt>
                <c:pt idx="4">
                  <c:v>73000000</c:v>
                </c:pt>
                <c:pt idx="5">
                  <c:v>82333333.333333328</c:v>
                </c:pt>
                <c:pt idx="6">
                  <c:v>70000000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A-4F88-B659-C1E1178DC0F7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DDAC-CAR'!$P$31:$P$37</c:f>
              <c:numCache>
                <c:formatCode>0.00E+00</c:formatCode>
                <c:ptCount val="7"/>
                <c:pt idx="0">
                  <c:v>1926666.6666666665</c:v>
                </c:pt>
                <c:pt idx="1">
                  <c:v>3550000</c:v>
                </c:pt>
                <c:pt idx="2">
                  <c:v>3396666.666666667</c:v>
                </c:pt>
                <c:pt idx="3">
                  <c:v>23950000</c:v>
                </c:pt>
                <c:pt idx="4">
                  <c:v>50433333.333333336</c:v>
                </c:pt>
                <c:pt idx="5">
                  <c:v>65666666.666666664</c:v>
                </c:pt>
                <c:pt idx="6">
                  <c:v>101500000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A-4F88-B659-C1E1178D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1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DDAC-CAR'!$L$18:$L$24</c:f>
              <c:numCache>
                <c:formatCode>0.00E+00</c:formatCode>
                <c:ptCount val="7"/>
                <c:pt idx="0">
                  <c:v>2566666.666666667</c:v>
                </c:pt>
                <c:pt idx="1">
                  <c:v>223333.33333333331</c:v>
                </c:pt>
                <c:pt idx="2">
                  <c:v>27666666.666666668</c:v>
                </c:pt>
                <c:pt idx="3">
                  <c:v>106333333.33333333</c:v>
                </c:pt>
                <c:pt idx="4">
                  <c:v>140666666.66666666</c:v>
                </c:pt>
                <c:pt idx="5">
                  <c:v>133333333.33333334</c:v>
                </c:pt>
                <c:pt idx="6">
                  <c:v>1483333333.3333335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AFA-9329-536B937416C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DDAC-CAR'!$N$18:$N$24</c:f>
              <c:numCache>
                <c:formatCode>0.00E+00</c:formatCode>
                <c:ptCount val="7"/>
                <c:pt idx="0">
                  <c:v>2466666.666666667</c:v>
                </c:pt>
                <c:pt idx="1">
                  <c:v>340000</c:v>
                </c:pt>
                <c:pt idx="2">
                  <c:v>40666666.666666664</c:v>
                </c:pt>
                <c:pt idx="3">
                  <c:v>123333333.33333333</c:v>
                </c:pt>
                <c:pt idx="4">
                  <c:v>99666666.666666672</c:v>
                </c:pt>
                <c:pt idx="5">
                  <c:v>213333333.33333334</c:v>
                </c:pt>
                <c:pt idx="6">
                  <c:v>183666666.66666666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4-4AFA-9329-536B937416CA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DDAC-CAR'!$P$18:$P$24</c:f>
              <c:numCache>
                <c:formatCode>0.00E+00</c:formatCode>
                <c:ptCount val="7"/>
                <c:pt idx="0">
                  <c:v>2516666.666666667</c:v>
                </c:pt>
                <c:pt idx="1">
                  <c:v>281666.66666666663</c:v>
                </c:pt>
                <c:pt idx="2">
                  <c:v>34166666.666666664</c:v>
                </c:pt>
                <c:pt idx="3">
                  <c:v>114833333.33333333</c:v>
                </c:pt>
                <c:pt idx="4">
                  <c:v>120166666.66666666</c:v>
                </c:pt>
                <c:pt idx="5">
                  <c:v>173333333.33333334</c:v>
                </c:pt>
                <c:pt idx="6">
                  <c:v>833500000.00000012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14-4AFA-9329-536B9374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1 mg/L + CAR 200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DDAC-CAR'!$L$44:$L$50</c:f>
              <c:numCache>
                <c:formatCode>0.00E+00</c:formatCode>
                <c:ptCount val="7"/>
                <c:pt idx="0">
                  <c:v>1200000</c:v>
                </c:pt>
                <c:pt idx="1">
                  <c:v>1500</c:v>
                </c:pt>
                <c:pt idx="2">
                  <c:v>126.66666666666666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B-45B3-ADA6-6AEA7A4C251C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DDAC-CAR'!$N$44:$N$50</c:f>
              <c:numCache>
                <c:formatCode>0.00E+00</c:formatCode>
                <c:ptCount val="7"/>
                <c:pt idx="0">
                  <c:v>2530000</c:v>
                </c:pt>
                <c:pt idx="1">
                  <c:v>2333.333333333333</c:v>
                </c:pt>
                <c:pt idx="2">
                  <c:v>96.666666666666657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B-45B3-ADA6-6AEA7A4C251C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DDAC-CAR'!$P$44:$P$50</c:f>
              <c:numCache>
                <c:formatCode>0.00E+00</c:formatCode>
                <c:ptCount val="7"/>
                <c:pt idx="0">
                  <c:v>1865000</c:v>
                </c:pt>
                <c:pt idx="1">
                  <c:v>1916.6666666666665</c:v>
                </c:pt>
                <c:pt idx="2">
                  <c:v>111.66666666666666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B-45B3-ADA6-6AEA7A4C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</a:t>
                </a:r>
                <a:r>
                  <a:rPr lang="gl-ES" baseline="0"/>
                  <a:t> (h)</a:t>
                </a:r>
                <a:endParaRPr lang="gl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E.coli </a:t>
            </a:r>
            <a:r>
              <a:rPr lang="gl-ES"/>
              <a:t>BAC - EUG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BAC-EUG'!$Q$5:$Q$11</c:f>
                <c:numCache>
                  <c:formatCode>General</c:formatCode>
                  <c:ptCount val="7"/>
                  <c:pt idx="0">
                    <c:v>125334.39396556967</c:v>
                  </c:pt>
                  <c:pt idx="1">
                    <c:v>8350157.0510084014</c:v>
                  </c:pt>
                  <c:pt idx="2">
                    <c:v>78181530.849601254</c:v>
                  </c:pt>
                  <c:pt idx="3">
                    <c:v>135363698.47941074</c:v>
                  </c:pt>
                  <c:pt idx="4">
                    <c:v>187307689.23043019</c:v>
                  </c:pt>
                  <c:pt idx="5">
                    <c:v>173053298.92304581</c:v>
                  </c:pt>
                  <c:pt idx="6">
                    <c:v>267846255.61072654</c:v>
                  </c:pt>
                </c:numCache>
              </c:numRef>
            </c:plus>
            <c:minus>
              <c:numRef>
                <c:f>'E.coli BAC-EUG'!$Q$5:$Q$11</c:f>
                <c:numCache>
                  <c:formatCode>General</c:formatCode>
                  <c:ptCount val="7"/>
                  <c:pt idx="0">
                    <c:v>125334.39396556967</c:v>
                  </c:pt>
                  <c:pt idx="1">
                    <c:v>8350157.0510084014</c:v>
                  </c:pt>
                  <c:pt idx="2">
                    <c:v>78181530.849601254</c:v>
                  </c:pt>
                  <c:pt idx="3">
                    <c:v>135363698.47941074</c:v>
                  </c:pt>
                  <c:pt idx="4">
                    <c:v>187307689.23043019</c:v>
                  </c:pt>
                  <c:pt idx="5">
                    <c:v>173053298.92304581</c:v>
                  </c:pt>
                  <c:pt idx="6">
                    <c:v>267846255.61072654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BAC-EUG'!$P$5:$P$11</c:f>
              <c:numCache>
                <c:formatCode>0.00E+00</c:formatCode>
                <c:ptCount val="7"/>
                <c:pt idx="0">
                  <c:v>1441666.6666666665</c:v>
                </c:pt>
                <c:pt idx="1">
                  <c:v>87000000</c:v>
                </c:pt>
                <c:pt idx="2">
                  <c:v>748333333.33333325</c:v>
                </c:pt>
                <c:pt idx="3">
                  <c:v>2145000000</c:v>
                </c:pt>
                <c:pt idx="4">
                  <c:v>3078333333.333333</c:v>
                </c:pt>
                <c:pt idx="5">
                  <c:v>2275000000</c:v>
                </c:pt>
                <c:pt idx="6">
                  <c:v>1966666666.6666665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F-4A82-A750-C4E0A4302F59}"/>
            </c:ext>
          </c:extLst>
        </c:ser>
        <c:ser>
          <c:idx val="1"/>
          <c:order val="1"/>
          <c:tx>
            <c:strRef>
              <c:f>'E.coli BAC-EUG'!$A$14</c:f>
              <c:strCache>
                <c:ptCount val="1"/>
                <c:pt idx="0">
                  <c:v>BAC 16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BAC-EUG'!$M$18:$M$24</c:f>
                <c:numCache>
                  <c:formatCode>General</c:formatCode>
                  <c:ptCount val="7"/>
                  <c:pt idx="0">
                    <c:v>49888.765156985886</c:v>
                  </c:pt>
                  <c:pt idx="1">
                    <c:v>1395.2299690970901</c:v>
                  </c:pt>
                  <c:pt idx="2">
                    <c:v>659.96632910744438</c:v>
                  </c:pt>
                  <c:pt idx="3">
                    <c:v>6128.2587702834107</c:v>
                  </c:pt>
                  <c:pt idx="4">
                    <c:v>61824.123303304688</c:v>
                  </c:pt>
                  <c:pt idx="5">
                    <c:v>4921607.6867444674</c:v>
                  </c:pt>
                  <c:pt idx="6">
                    <c:v>35590260.840104371</c:v>
                  </c:pt>
                </c:numCache>
              </c:numRef>
            </c:plus>
            <c:minus>
              <c:numRef>
                <c:f>'E.coli BAC-EUG'!$M$18:$M$24</c:f>
                <c:numCache>
                  <c:formatCode>General</c:formatCode>
                  <c:ptCount val="7"/>
                  <c:pt idx="0">
                    <c:v>49888.765156985886</c:v>
                  </c:pt>
                  <c:pt idx="1">
                    <c:v>1395.2299690970901</c:v>
                  </c:pt>
                  <c:pt idx="2">
                    <c:v>659.96632910744438</c:v>
                  </c:pt>
                  <c:pt idx="3">
                    <c:v>6128.2587702834107</c:v>
                  </c:pt>
                  <c:pt idx="4">
                    <c:v>61824.123303304688</c:v>
                  </c:pt>
                  <c:pt idx="5">
                    <c:v>4921607.6867444674</c:v>
                  </c:pt>
                  <c:pt idx="6">
                    <c:v>35590260.840104371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BAC-EUG'!$P$18:$P$24</c:f>
              <c:numCache>
                <c:formatCode>0.00E+00</c:formatCode>
                <c:ptCount val="7"/>
                <c:pt idx="0">
                  <c:v>915000</c:v>
                </c:pt>
                <c:pt idx="1">
                  <c:v>12833.333333333334</c:v>
                </c:pt>
                <c:pt idx="2">
                  <c:v>18383.333333333332</c:v>
                </c:pt>
                <c:pt idx="3">
                  <c:v>212166.66666666669</c:v>
                </c:pt>
                <c:pt idx="4">
                  <c:v>2080000</c:v>
                </c:pt>
                <c:pt idx="5">
                  <c:v>90333333.333333328</c:v>
                </c:pt>
                <c:pt idx="6">
                  <c:v>1445000000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F-4A82-A750-C4E0A4302F59}"/>
            </c:ext>
          </c:extLst>
        </c:ser>
        <c:ser>
          <c:idx val="2"/>
          <c:order val="2"/>
          <c:tx>
            <c:strRef>
              <c:f>'E.coli BAC-EUG'!$A$27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'E.coli BAC-EUG'!$Q$18:$Q$24</c:f>
                <c:numCache>
                  <c:formatCode>General</c:formatCode>
                  <c:ptCount val="7"/>
                  <c:pt idx="0">
                    <c:v>78847.588007813698</c:v>
                  </c:pt>
                  <c:pt idx="1">
                    <c:v>1039.9922942847807</c:v>
                  </c:pt>
                  <c:pt idx="2">
                    <c:v>1134.13903667471</c:v>
                  </c:pt>
                  <c:pt idx="3">
                    <c:v>10182.18155316258</c:v>
                  </c:pt>
                  <c:pt idx="4">
                    <c:v>101189.29045934574</c:v>
                  </c:pt>
                  <c:pt idx="5">
                    <c:v>3708022.9722968806</c:v>
                  </c:pt>
                  <c:pt idx="6">
                    <c:v>56739535.238545261</c:v>
                  </c:pt>
                </c:numCache>
              </c:numRef>
            </c:plus>
            <c:minus>
              <c:numRef>
                <c:f>'E.coli BAC-EUG'!$Q$18:$Q$24</c:f>
                <c:numCache>
                  <c:formatCode>General</c:formatCode>
                  <c:ptCount val="7"/>
                  <c:pt idx="0">
                    <c:v>78847.588007813698</c:v>
                  </c:pt>
                  <c:pt idx="1">
                    <c:v>1039.9922942847807</c:v>
                  </c:pt>
                  <c:pt idx="2">
                    <c:v>1134.13903667471</c:v>
                  </c:pt>
                  <c:pt idx="3">
                    <c:v>10182.18155316258</c:v>
                  </c:pt>
                  <c:pt idx="4">
                    <c:v>101189.29045934574</c:v>
                  </c:pt>
                  <c:pt idx="5">
                    <c:v>3708022.9722968806</c:v>
                  </c:pt>
                  <c:pt idx="6">
                    <c:v>56739535.238545261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'E.coli BAC-EUG'!$Q$31:$Q$37</c:f>
                <c:numCache>
                  <c:formatCode>General</c:formatCode>
                  <c:ptCount val="7"/>
                  <c:pt idx="0">
                    <c:v>244923.07161918213</c:v>
                  </c:pt>
                  <c:pt idx="1">
                    <c:v>108530.80544284981</c:v>
                  </c:pt>
                  <c:pt idx="2">
                    <c:v>1144403.3377393552</c:v>
                  </c:pt>
                  <c:pt idx="3">
                    <c:v>5212484.9693475412</c:v>
                  </c:pt>
                  <c:pt idx="4">
                    <c:v>5809247.1667459831</c:v>
                  </c:pt>
                  <c:pt idx="5">
                    <c:v>20222488.367079709</c:v>
                  </c:pt>
                  <c:pt idx="6">
                    <c:v>55136191.279248841</c:v>
                  </c:pt>
                </c:numCache>
              </c:numRef>
            </c:plus>
            <c:minus>
              <c:numRef>
                <c:f>'E.coli BAC-EUG'!$Q$31:$Q$37</c:f>
                <c:numCache>
                  <c:formatCode>General</c:formatCode>
                  <c:ptCount val="7"/>
                  <c:pt idx="0">
                    <c:v>244923.07161918213</c:v>
                  </c:pt>
                  <c:pt idx="1">
                    <c:v>108530.80544284981</c:v>
                  </c:pt>
                  <c:pt idx="2">
                    <c:v>1144403.3377393552</c:v>
                  </c:pt>
                  <c:pt idx="3">
                    <c:v>5212484.9693475412</c:v>
                  </c:pt>
                  <c:pt idx="4">
                    <c:v>5809247.1667459831</c:v>
                  </c:pt>
                  <c:pt idx="5">
                    <c:v>20222488.367079709</c:v>
                  </c:pt>
                  <c:pt idx="6">
                    <c:v>55136191.279248841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BAC-EUG'!$C$31:$C$37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BAC-EUG'!$P$31:$P$37</c:f>
              <c:numCache>
                <c:formatCode>0.00E+00</c:formatCode>
                <c:ptCount val="7"/>
                <c:pt idx="0">
                  <c:v>1468333.3333333335</c:v>
                </c:pt>
                <c:pt idx="1">
                  <c:v>1713333.3333333335</c:v>
                </c:pt>
                <c:pt idx="2">
                  <c:v>19550000</c:v>
                </c:pt>
                <c:pt idx="3">
                  <c:v>34500000</c:v>
                </c:pt>
                <c:pt idx="4">
                  <c:v>97000000</c:v>
                </c:pt>
                <c:pt idx="5">
                  <c:v>237666666.66666669</c:v>
                </c:pt>
                <c:pt idx="6">
                  <c:v>521666666.66666663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F-4A82-A750-C4E0A4302F59}"/>
            </c:ext>
          </c:extLst>
        </c:ser>
        <c:ser>
          <c:idx val="3"/>
          <c:order val="3"/>
          <c:tx>
            <c:v>BAC 16 mg/L + EUG 800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BAC-EUG'!$C$44:$C$50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BAC-EUG'!$P$44:$P$50</c:f>
              <c:numCache>
                <c:formatCode>0.00E+00</c:formatCode>
                <c:ptCount val="7"/>
                <c:pt idx="0">
                  <c:v>848333.33333333326</c:v>
                </c:pt>
                <c:pt idx="1">
                  <c:v>22850</c:v>
                </c:pt>
                <c:pt idx="2">
                  <c:v>6599.9999999999991</c:v>
                </c:pt>
                <c:pt idx="3">
                  <c:v>1250</c:v>
                </c:pt>
                <c:pt idx="4">
                  <c:v>478.33333333333326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F-4A82-A750-C4E0A4302F59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'E.coli BAC-EUG'!$C$44:$C$50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F-4A82-A750-C4E0A4302F59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BAC-EUG'!$F$55:$F$66</c:f>
              <c:numCache>
                <c:formatCode>General</c:formatCode>
                <c:ptCount val="12"/>
              </c:numCache>
            </c:numRef>
          </c:xVal>
          <c:yVal>
            <c:numRef>
              <c:f>'E.coli BAC-EUG'!$G$55:$G$66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F-4A82-A750-C4E0A4302F59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F7F-4A82-A750-C4E0A4302F5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F7F-4A82-A750-C4E0A4302F5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F7F-4A82-A750-C4E0A4302F5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F7F-4A82-A750-C4E0A4302F5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F7F-4A82-A750-C4E0A4302F5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F7F-4A82-A750-C4E0A4302F59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F7F-4A82-A750-C4E0A4302F59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F7F-4A82-A750-C4E0A4302F5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F7F-4A82-A750-C4E0A4302F5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F7F-4A82-A750-C4E0A4302F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F7F-4A82-A750-C4E0A4302F5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BAC-EUG'!$Q$57:$Q$67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BAC-EUG'!$R$57:$R$67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F7F-4A82-A750-C4E0A430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BAC-EUG'!$L$5:$L$11</c:f>
              <c:numCache>
                <c:formatCode>0.00E+00</c:formatCode>
                <c:ptCount val="7"/>
                <c:pt idx="0">
                  <c:v>356666.66666666663</c:v>
                </c:pt>
                <c:pt idx="1">
                  <c:v>111000000</c:v>
                </c:pt>
                <c:pt idx="2">
                  <c:v>930000000</c:v>
                </c:pt>
                <c:pt idx="3">
                  <c:v>2470000000</c:v>
                </c:pt>
                <c:pt idx="4">
                  <c:v>3800000000</c:v>
                </c:pt>
                <c:pt idx="5">
                  <c:v>2823333333.333333</c:v>
                </c:pt>
                <c:pt idx="6">
                  <c:v>2546666666.6666665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9-47BC-BC5F-A22E65EFE40D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BAC-EUG'!$N$5:$N$11</c:f>
              <c:numCache>
                <c:formatCode>0.00E+00</c:formatCode>
                <c:ptCount val="7"/>
                <c:pt idx="0">
                  <c:v>2526666.6666666665</c:v>
                </c:pt>
                <c:pt idx="1">
                  <c:v>63000000</c:v>
                </c:pt>
                <c:pt idx="2">
                  <c:v>566666666.66666663</c:v>
                </c:pt>
                <c:pt idx="3">
                  <c:v>1820000000</c:v>
                </c:pt>
                <c:pt idx="4">
                  <c:v>2356666666.6666665</c:v>
                </c:pt>
                <c:pt idx="5">
                  <c:v>1726666666.6666665</c:v>
                </c:pt>
                <c:pt idx="6">
                  <c:v>1386666666.6666665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9-47BC-BC5F-A22E65EFE40D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BAC-EUG'!$P$5:$P$11</c:f>
              <c:numCache>
                <c:formatCode>0.00E+00</c:formatCode>
                <c:ptCount val="7"/>
                <c:pt idx="0">
                  <c:v>1441666.6666666665</c:v>
                </c:pt>
                <c:pt idx="1">
                  <c:v>87000000</c:v>
                </c:pt>
                <c:pt idx="2">
                  <c:v>748333333.33333325</c:v>
                </c:pt>
                <c:pt idx="3">
                  <c:v>2145000000</c:v>
                </c:pt>
                <c:pt idx="4">
                  <c:v>3078333333.333333</c:v>
                </c:pt>
                <c:pt idx="5">
                  <c:v>2275000000</c:v>
                </c:pt>
                <c:pt idx="6">
                  <c:v>1966666666.6666665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9-47BC-BC5F-A22E65EF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16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BAC-EUG'!$L$18:$L$24</c:f>
              <c:numCache>
                <c:formatCode>0.00E+00</c:formatCode>
                <c:ptCount val="7"/>
                <c:pt idx="0">
                  <c:v>943333.33333333326</c:v>
                </c:pt>
                <c:pt idx="1">
                  <c:v>12900</c:v>
                </c:pt>
                <c:pt idx="2">
                  <c:v>17666.666666666664</c:v>
                </c:pt>
                <c:pt idx="3">
                  <c:v>213333.33333333334</c:v>
                </c:pt>
                <c:pt idx="4">
                  <c:v>1683333.3333333335</c:v>
                </c:pt>
                <c:pt idx="5">
                  <c:v>95333333.333333328</c:v>
                </c:pt>
                <c:pt idx="6">
                  <c:v>1860000000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7-4BF8-AB24-ADD553F04D5D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BAC-EUG'!$N$18:$N$24</c:f>
              <c:numCache>
                <c:formatCode>0.00E+00</c:formatCode>
                <c:ptCount val="7"/>
                <c:pt idx="0">
                  <c:v>886666.66666666674</c:v>
                </c:pt>
                <c:pt idx="1">
                  <c:v>12766.666666666668</c:v>
                </c:pt>
                <c:pt idx="2">
                  <c:v>19100</c:v>
                </c:pt>
                <c:pt idx="3">
                  <c:v>211000</c:v>
                </c:pt>
                <c:pt idx="4">
                  <c:v>2476666.6666666665</c:v>
                </c:pt>
                <c:pt idx="5">
                  <c:v>85333333.333333328</c:v>
                </c:pt>
                <c:pt idx="6">
                  <c:v>1030000000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7-4BF8-AB24-ADD553F04D5D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BAC-EUG'!$P$18:$P$24</c:f>
              <c:numCache>
                <c:formatCode>0.00E+00</c:formatCode>
                <c:ptCount val="7"/>
                <c:pt idx="0">
                  <c:v>915000</c:v>
                </c:pt>
                <c:pt idx="1">
                  <c:v>12833.333333333334</c:v>
                </c:pt>
                <c:pt idx="2">
                  <c:v>18383.333333333332</c:v>
                </c:pt>
                <c:pt idx="3">
                  <c:v>212166.66666666669</c:v>
                </c:pt>
                <c:pt idx="4">
                  <c:v>2080000</c:v>
                </c:pt>
                <c:pt idx="5">
                  <c:v>90333333.333333328</c:v>
                </c:pt>
                <c:pt idx="6">
                  <c:v>1445000000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7-4BF8-AB24-ADD553F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BAC-EUG'!$L$31:$L$37</c:f>
              <c:numCache>
                <c:formatCode>0.00E+00</c:formatCode>
                <c:ptCount val="7"/>
                <c:pt idx="0">
                  <c:v>1453333.3333333335</c:v>
                </c:pt>
                <c:pt idx="1">
                  <c:v>1903333.3333333335</c:v>
                </c:pt>
                <c:pt idx="2">
                  <c:v>18233333.333333336</c:v>
                </c:pt>
                <c:pt idx="3">
                  <c:v>27000000</c:v>
                </c:pt>
                <c:pt idx="4">
                  <c:v>100333333.33333333</c:v>
                </c:pt>
                <c:pt idx="5">
                  <c:v>218333333.33333334</c:v>
                </c:pt>
                <c:pt idx="6">
                  <c:v>350000000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3-4169-A33D-52BD57923995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BAC-EUG'!$N$31:$N$37</c:f>
              <c:numCache>
                <c:formatCode>0.00E+00</c:formatCode>
                <c:ptCount val="7"/>
                <c:pt idx="0">
                  <c:v>1483333.3333333335</c:v>
                </c:pt>
                <c:pt idx="1">
                  <c:v>1523333.3333333335</c:v>
                </c:pt>
                <c:pt idx="2">
                  <c:v>20866666.666666664</c:v>
                </c:pt>
                <c:pt idx="3">
                  <c:v>42000000</c:v>
                </c:pt>
                <c:pt idx="4">
                  <c:v>93666666.666666672</c:v>
                </c:pt>
                <c:pt idx="5">
                  <c:v>257000000</c:v>
                </c:pt>
                <c:pt idx="6">
                  <c:v>693333333.33333325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3-4169-A33D-52BD57923995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BAC-EUG'!$P$31:$P$37</c:f>
              <c:numCache>
                <c:formatCode>0.00E+00</c:formatCode>
                <c:ptCount val="7"/>
                <c:pt idx="0">
                  <c:v>1468333.3333333335</c:v>
                </c:pt>
                <c:pt idx="1">
                  <c:v>1713333.3333333335</c:v>
                </c:pt>
                <c:pt idx="2">
                  <c:v>19550000</c:v>
                </c:pt>
                <c:pt idx="3">
                  <c:v>34500000</c:v>
                </c:pt>
                <c:pt idx="4">
                  <c:v>97000000</c:v>
                </c:pt>
                <c:pt idx="5">
                  <c:v>237666666.66666669</c:v>
                </c:pt>
                <c:pt idx="6">
                  <c:v>521666666.66666663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3-4169-A33D-52BD5792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BAC 16 mg/L + 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BAC-EUG'!$L$44:$L$50</c:f>
              <c:numCache>
                <c:formatCode>0.00E+00</c:formatCode>
                <c:ptCount val="7"/>
                <c:pt idx="0">
                  <c:v>863333.33333333326</c:v>
                </c:pt>
                <c:pt idx="1">
                  <c:v>21733.333333333336</c:v>
                </c:pt>
                <c:pt idx="2">
                  <c:v>5066.6666666666661</c:v>
                </c:pt>
                <c:pt idx="3">
                  <c:v>900</c:v>
                </c:pt>
                <c:pt idx="4">
                  <c:v>866.66666666666652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3-4783-A7E2-337E55395C8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BAC-EUG'!$N$44:$N$50</c:f>
              <c:numCache>
                <c:formatCode>0.00E+00</c:formatCode>
                <c:ptCount val="7"/>
                <c:pt idx="0">
                  <c:v>833333.33333333326</c:v>
                </c:pt>
                <c:pt idx="1">
                  <c:v>23966.666666666664</c:v>
                </c:pt>
                <c:pt idx="2">
                  <c:v>8133.3333333333321</c:v>
                </c:pt>
                <c:pt idx="3">
                  <c:v>1600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3-4783-A7E2-337E55395C8A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BAC-EUG'!$C$18:$C$24</c:f>
              <c:numCache>
                <c:formatCode>General</c:formatCode>
                <c:ptCount val="7"/>
                <c:pt idx="0" formatCode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BAC-EUG'!$P$44:$P$50</c:f>
              <c:numCache>
                <c:formatCode>0.00E+00</c:formatCode>
                <c:ptCount val="7"/>
                <c:pt idx="0">
                  <c:v>848333.33333333326</c:v>
                </c:pt>
                <c:pt idx="1">
                  <c:v>22850</c:v>
                </c:pt>
                <c:pt idx="2">
                  <c:v>6599.9999999999991</c:v>
                </c:pt>
                <c:pt idx="3">
                  <c:v>1250</c:v>
                </c:pt>
                <c:pt idx="4">
                  <c:v>478.33333333333326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D3-4783-A7E2-337E55395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E.coli </a:t>
            </a:r>
            <a:r>
              <a:rPr lang="gl-ES"/>
              <a:t>DDAC-EUG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DDAC-EUG'!$Q$5:$Q$11</c:f>
                <c:numCache>
                  <c:formatCode>General</c:formatCode>
                  <c:ptCount val="7"/>
                  <c:pt idx="0">
                    <c:v>78847.588007813698</c:v>
                  </c:pt>
                  <c:pt idx="1">
                    <c:v>6572542.467496004</c:v>
                  </c:pt>
                  <c:pt idx="2">
                    <c:v>78181530.849601254</c:v>
                  </c:pt>
                  <c:pt idx="3">
                    <c:v>258012344.97346437</c:v>
                  </c:pt>
                  <c:pt idx="4">
                    <c:v>517905491.50889158</c:v>
                  </c:pt>
                  <c:pt idx="5">
                    <c:v>1035728527.8303701</c:v>
                  </c:pt>
                  <c:pt idx="6">
                    <c:v>182391520.27072603</c:v>
                  </c:pt>
                </c:numCache>
              </c:numRef>
            </c:plus>
            <c:minus>
              <c:numRef>
                <c:f>'E.coli DDAC-EUG'!$Q$5:$Q$11</c:f>
                <c:numCache>
                  <c:formatCode>General</c:formatCode>
                  <c:ptCount val="7"/>
                  <c:pt idx="0">
                    <c:v>78847.588007813698</c:v>
                  </c:pt>
                  <c:pt idx="1">
                    <c:v>6572542.467496004</c:v>
                  </c:pt>
                  <c:pt idx="2">
                    <c:v>78181530.849601254</c:v>
                  </c:pt>
                  <c:pt idx="3">
                    <c:v>258012344.97346437</c:v>
                  </c:pt>
                  <c:pt idx="4">
                    <c:v>517905491.50889158</c:v>
                  </c:pt>
                  <c:pt idx="5">
                    <c:v>1035728527.8303701</c:v>
                  </c:pt>
                  <c:pt idx="6">
                    <c:v>182391520.27072603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 formatCode="0">
                  <c:v>24</c:v>
                </c:pt>
              </c:numCache>
            </c:numRef>
          </c:xVal>
          <c:yVal>
            <c:numRef>
              <c:f>'E.coli DDAC-EUG'!$P$5:$P$11</c:f>
              <c:numCache>
                <c:formatCode>0.00E+00</c:formatCode>
                <c:ptCount val="7"/>
                <c:pt idx="0">
                  <c:v>1185000</c:v>
                </c:pt>
                <c:pt idx="1">
                  <c:v>90000000</c:v>
                </c:pt>
                <c:pt idx="2">
                  <c:v>748333333.33333325</c:v>
                </c:pt>
                <c:pt idx="3">
                  <c:v>2500000000</c:v>
                </c:pt>
                <c:pt idx="4">
                  <c:v>4466666666.666666</c:v>
                </c:pt>
                <c:pt idx="5">
                  <c:v>3950000000</c:v>
                </c:pt>
                <c:pt idx="6">
                  <c:v>975000000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4-4034-BFA3-908B9987D29C}"/>
            </c:ext>
          </c:extLst>
        </c:ser>
        <c:ser>
          <c:idx val="1"/>
          <c:order val="1"/>
          <c:tx>
            <c:strRef>
              <c:f>'E.coli DDAC-EUG'!$A$14</c:f>
              <c:strCache>
                <c:ptCount val="1"/>
                <c:pt idx="0">
                  <c:v>DDAC 0.5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'E.coli DDAC-EUG'!$M$18:$M$24</c:f>
                <c:numCache>
                  <c:formatCode>General</c:formatCode>
                  <c:ptCount val="7"/>
                  <c:pt idx="0">
                    <c:v>96724.120856979396</c:v>
                  </c:pt>
                  <c:pt idx="1">
                    <c:v>7760297.8178818775</c:v>
                  </c:pt>
                  <c:pt idx="2">
                    <c:v>57348835.11361751</c:v>
                  </c:pt>
                  <c:pt idx="3">
                    <c:v>74087035.90297623</c:v>
                  </c:pt>
                  <c:pt idx="4">
                    <c:v>180185090.0231944</c:v>
                  </c:pt>
                  <c:pt idx="5">
                    <c:v>199387952.38317573</c:v>
                  </c:pt>
                  <c:pt idx="6">
                    <c:v>271579740.69424903</c:v>
                  </c:pt>
                </c:numCache>
              </c:numRef>
            </c:plus>
            <c:minus>
              <c:numRef>
                <c:f>'E.coli DDAC-EUG'!$M$18:$M$24</c:f>
                <c:numCache>
                  <c:formatCode>General</c:formatCode>
                  <c:ptCount val="7"/>
                  <c:pt idx="0">
                    <c:v>96724.120856979396</c:v>
                  </c:pt>
                  <c:pt idx="1">
                    <c:v>7760297.8178818775</c:v>
                  </c:pt>
                  <c:pt idx="2">
                    <c:v>57348835.11361751</c:v>
                  </c:pt>
                  <c:pt idx="3">
                    <c:v>74087035.90297623</c:v>
                  </c:pt>
                  <c:pt idx="4">
                    <c:v>180185090.0231944</c:v>
                  </c:pt>
                  <c:pt idx="5">
                    <c:v>199387952.38317573</c:v>
                  </c:pt>
                  <c:pt idx="6">
                    <c:v>271579740.69424903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DDAC-EUG'!$P$18:$P$24</c:f>
              <c:numCache>
                <c:formatCode>0.00E+00</c:formatCode>
                <c:ptCount val="7"/>
                <c:pt idx="0">
                  <c:v>906666.66666666663</c:v>
                </c:pt>
                <c:pt idx="1">
                  <c:v>35833333.333333328</c:v>
                </c:pt>
                <c:pt idx="2">
                  <c:v>308333333.33333337</c:v>
                </c:pt>
                <c:pt idx="3">
                  <c:v>1201666666.6666665</c:v>
                </c:pt>
                <c:pt idx="4">
                  <c:v>2356666666.666667</c:v>
                </c:pt>
                <c:pt idx="5">
                  <c:v>2456666666.666667</c:v>
                </c:pt>
                <c:pt idx="6">
                  <c:v>1966666666.6666665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034-BFA3-908B9987D29C}"/>
            </c:ext>
          </c:extLst>
        </c:ser>
        <c:ser>
          <c:idx val="2"/>
          <c:order val="2"/>
          <c:tx>
            <c:strRef>
              <c:f>'E.coli DDAC-EUG'!$A$27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'E.coli DDAC-EUG'!$Q$18:$Q$24</c:f>
                <c:numCache>
                  <c:formatCode>General</c:formatCode>
                  <c:ptCount val="7"/>
                  <c:pt idx="0">
                    <c:v>80247.271211338011</c:v>
                  </c:pt>
                  <c:pt idx="1">
                    <c:v>4696645.4898686651</c:v>
                  </c:pt>
                  <c:pt idx="2">
                    <c:v>33388462.764719073</c:v>
                  </c:pt>
                  <c:pt idx="3">
                    <c:v>57993193.101449005</c:v>
                  </c:pt>
                  <c:pt idx="4">
                    <c:v>153382003.49842229</c:v>
                  </c:pt>
                  <c:pt idx="5">
                    <c:v>132097679.68362716</c:v>
                  </c:pt>
                  <c:pt idx="6">
                    <c:v>267846255.61072654</c:v>
                  </c:pt>
                </c:numCache>
              </c:numRef>
            </c:plus>
            <c:minus>
              <c:numRef>
                <c:f>'E.coli DDAC-EUG'!$Q$18:$Q$24</c:f>
                <c:numCache>
                  <c:formatCode>General</c:formatCode>
                  <c:ptCount val="7"/>
                  <c:pt idx="0">
                    <c:v>80247.271211338011</c:v>
                  </c:pt>
                  <c:pt idx="1">
                    <c:v>4696645.4898686651</c:v>
                  </c:pt>
                  <c:pt idx="2">
                    <c:v>33388462.764719073</c:v>
                  </c:pt>
                  <c:pt idx="3">
                    <c:v>57993193.101449005</c:v>
                  </c:pt>
                  <c:pt idx="4">
                    <c:v>153382003.49842229</c:v>
                  </c:pt>
                  <c:pt idx="5">
                    <c:v>132097679.68362716</c:v>
                  </c:pt>
                  <c:pt idx="6">
                    <c:v>267846255.61072654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'E.coli DDAC-EUG'!$Q$31:$Q$37</c:f>
                <c:numCache>
                  <c:formatCode>General</c:formatCode>
                  <c:ptCount val="7"/>
                  <c:pt idx="0">
                    <c:v>101607.47124453499</c:v>
                  </c:pt>
                  <c:pt idx="1">
                    <c:v>94961.539158610976</c:v>
                  </c:pt>
                  <c:pt idx="2">
                    <c:v>682286.37843704806</c:v>
                  </c:pt>
                  <c:pt idx="3">
                    <c:v>9719642.9187311139</c:v>
                  </c:pt>
                  <c:pt idx="4">
                    <c:v>6250885.0344003914</c:v>
                  </c:pt>
                  <c:pt idx="5">
                    <c:v>36836319.089130342</c:v>
                  </c:pt>
                  <c:pt idx="6">
                    <c:v>9478413.0328360032</c:v>
                  </c:pt>
                </c:numCache>
              </c:numRef>
            </c:plus>
            <c:minus>
              <c:numRef>
                <c:f>'E.coli DDAC-EUG'!$Q$31:$Q$37</c:f>
                <c:numCache>
                  <c:formatCode>General</c:formatCode>
                  <c:ptCount val="7"/>
                  <c:pt idx="0">
                    <c:v>101607.47124453499</c:v>
                  </c:pt>
                  <c:pt idx="1">
                    <c:v>94961.539158610976</c:v>
                  </c:pt>
                  <c:pt idx="2">
                    <c:v>682286.37843704806</c:v>
                  </c:pt>
                  <c:pt idx="3">
                    <c:v>9719642.9187311139</c:v>
                  </c:pt>
                  <c:pt idx="4">
                    <c:v>6250885.0344003914</c:v>
                  </c:pt>
                  <c:pt idx="5">
                    <c:v>36836319.089130342</c:v>
                  </c:pt>
                  <c:pt idx="6">
                    <c:v>9478413.0328360032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DDAC-EUG'!$C$31:$C$37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DDAC-EUG'!$P$31:$P$37</c:f>
              <c:numCache>
                <c:formatCode>0.00E+00</c:formatCode>
                <c:ptCount val="7"/>
                <c:pt idx="0">
                  <c:v>1140000</c:v>
                </c:pt>
                <c:pt idx="1">
                  <c:v>1445000</c:v>
                </c:pt>
                <c:pt idx="2">
                  <c:v>10416666.666666666</c:v>
                </c:pt>
                <c:pt idx="3">
                  <c:v>83666666.666666657</c:v>
                </c:pt>
                <c:pt idx="4">
                  <c:v>132666666.66666666</c:v>
                </c:pt>
                <c:pt idx="5">
                  <c:v>368333333.33333337</c:v>
                </c:pt>
                <c:pt idx="6">
                  <c:v>142333333.33333331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4-4034-BFA3-908B9987D29C}"/>
            </c:ext>
          </c:extLst>
        </c:ser>
        <c:ser>
          <c:idx val="3"/>
          <c:order val="3"/>
          <c:tx>
            <c:v>DDAC 0.5 mg/L + EUG 800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'E.coli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DDAC-EUG'!$P$44:$P$50</c:f>
              <c:numCache>
                <c:formatCode>0.00E+00</c:formatCode>
                <c:ptCount val="7"/>
                <c:pt idx="0">
                  <c:v>1179166.6666666665</c:v>
                </c:pt>
                <c:pt idx="1">
                  <c:v>38666.666666666672</c:v>
                </c:pt>
                <c:pt idx="2">
                  <c:v>24333.333333333332</c:v>
                </c:pt>
                <c:pt idx="3">
                  <c:v>350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34-4034-BFA3-908B9987D29C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'E.coli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34-4034-BFA3-908B9987D29C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DDAC-EUG'!$F$55:$F$66</c:f>
              <c:numCache>
                <c:formatCode>General</c:formatCode>
                <c:ptCount val="12"/>
              </c:numCache>
            </c:numRef>
          </c:xVal>
          <c:yVal>
            <c:numRef>
              <c:f>'E.coli DDAC-EUG'!$G$55:$G$66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34-4034-BFA3-908B9987D29C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534-4034-BFA3-908B9987D2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534-4034-BFA3-908B9987D29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534-4034-BFA3-908B9987D29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534-4034-BFA3-908B9987D29C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534-4034-BFA3-908B9987D29C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534-4034-BFA3-908B9987D29C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534-4034-BFA3-908B9987D29C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534-4034-BFA3-908B9987D29C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534-4034-BFA3-908B9987D29C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534-4034-BFA3-908B9987D2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534-4034-BFA3-908B9987D29C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'E.coli DDAC-EUG'!$Q$57:$Q$67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'E.coli DDAC-EUG'!$R$57:$R$67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534-4034-BFA3-908B9987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 formatCode="0">
                  <c:v>24</c:v>
                </c:pt>
              </c:numCache>
            </c:numRef>
          </c:xVal>
          <c:yVal>
            <c:numRef>
              <c:f>'E.coli DDAC-EUG'!$L$5:$L$11</c:f>
              <c:numCache>
                <c:formatCode>0.00E+00</c:formatCode>
                <c:ptCount val="7"/>
                <c:pt idx="0">
                  <c:v>1036666.6666666667</c:v>
                </c:pt>
                <c:pt idx="1">
                  <c:v>111000000</c:v>
                </c:pt>
                <c:pt idx="2">
                  <c:v>566666666.66666663</c:v>
                </c:pt>
                <c:pt idx="3">
                  <c:v>2300000000</c:v>
                </c:pt>
                <c:pt idx="4">
                  <c:v>3966666666.6666665</c:v>
                </c:pt>
                <c:pt idx="5">
                  <c:v>2500000000</c:v>
                </c:pt>
                <c:pt idx="6">
                  <c:v>580000000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A-4D75-A668-74023CE466E8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 formatCode="0">
                  <c:v>24</c:v>
                </c:pt>
              </c:numCache>
            </c:numRef>
          </c:xVal>
          <c:yVal>
            <c:numRef>
              <c:f>'E.coli DDAC-EUG'!$N$5:$N$11</c:f>
              <c:numCache>
                <c:formatCode>0.00E+00</c:formatCode>
                <c:ptCount val="7"/>
                <c:pt idx="0">
                  <c:v>1333333.3333333335</c:v>
                </c:pt>
                <c:pt idx="1">
                  <c:v>69000000</c:v>
                </c:pt>
                <c:pt idx="2">
                  <c:v>930000000</c:v>
                </c:pt>
                <c:pt idx="3">
                  <c:v>2700000000</c:v>
                </c:pt>
                <c:pt idx="4">
                  <c:v>4966666666.666666</c:v>
                </c:pt>
                <c:pt idx="5">
                  <c:v>5400000000</c:v>
                </c:pt>
                <c:pt idx="6">
                  <c:v>1370000000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A-4D75-A668-74023CE466E8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DDAC-EUG'!$C$5:$C$11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 formatCode="0">
                  <c:v>24</c:v>
                </c:pt>
              </c:numCache>
            </c:numRef>
          </c:xVal>
          <c:yVal>
            <c:numRef>
              <c:f>'E.coli DDAC-EUG'!$P$5:$P$11</c:f>
              <c:numCache>
                <c:formatCode>0.00E+00</c:formatCode>
                <c:ptCount val="7"/>
                <c:pt idx="0">
                  <c:v>1185000</c:v>
                </c:pt>
                <c:pt idx="1">
                  <c:v>90000000</c:v>
                </c:pt>
                <c:pt idx="2">
                  <c:v>748333333.33333325</c:v>
                </c:pt>
                <c:pt idx="3">
                  <c:v>2500000000</c:v>
                </c:pt>
                <c:pt idx="4">
                  <c:v>4466666666.666666</c:v>
                </c:pt>
                <c:pt idx="5">
                  <c:v>3950000000</c:v>
                </c:pt>
                <c:pt idx="6">
                  <c:v>975000000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A-4D75-A668-74023CE4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0.5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DDAC-EUG'!$L$18:$L$24</c:f>
              <c:numCache>
                <c:formatCode>0.00E+00</c:formatCode>
                <c:ptCount val="7"/>
                <c:pt idx="0">
                  <c:v>953333.33333333326</c:v>
                </c:pt>
                <c:pt idx="1">
                  <c:v>45666666.666666664</c:v>
                </c:pt>
                <c:pt idx="2">
                  <c:v>293333333.33333331</c:v>
                </c:pt>
                <c:pt idx="3">
                  <c:v>986666666.66666675</c:v>
                </c:pt>
                <c:pt idx="4">
                  <c:v>2280000000</c:v>
                </c:pt>
                <c:pt idx="5">
                  <c:v>2113333333.3333335</c:v>
                </c:pt>
                <c:pt idx="6">
                  <c:v>1386666666.6666665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7-47BD-AF81-958030844AB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DDAC-EUG'!$N$18:$N$24</c:f>
              <c:numCache>
                <c:formatCode>0.00E+00</c:formatCode>
                <c:ptCount val="7"/>
                <c:pt idx="0">
                  <c:v>860000</c:v>
                </c:pt>
                <c:pt idx="1">
                  <c:v>26000000</c:v>
                </c:pt>
                <c:pt idx="2">
                  <c:v>323333333.33333337</c:v>
                </c:pt>
                <c:pt idx="3">
                  <c:v>1416666666.6666665</c:v>
                </c:pt>
                <c:pt idx="4">
                  <c:v>2433333333.3333335</c:v>
                </c:pt>
                <c:pt idx="5">
                  <c:v>2800000000</c:v>
                </c:pt>
                <c:pt idx="6">
                  <c:v>2546666666.6666665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B7-47BD-AF81-958030844ABA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DDAC-EUG'!$P$18:$P$24</c:f>
              <c:numCache>
                <c:formatCode>0.00E+00</c:formatCode>
                <c:ptCount val="7"/>
                <c:pt idx="0">
                  <c:v>906666.66666666663</c:v>
                </c:pt>
                <c:pt idx="1">
                  <c:v>35833333.333333328</c:v>
                </c:pt>
                <c:pt idx="2">
                  <c:v>308333333.33333337</c:v>
                </c:pt>
                <c:pt idx="3">
                  <c:v>1201666666.6666665</c:v>
                </c:pt>
                <c:pt idx="4">
                  <c:v>2356666666.666667</c:v>
                </c:pt>
                <c:pt idx="5">
                  <c:v>2456666666.666667</c:v>
                </c:pt>
                <c:pt idx="6">
                  <c:v>1966666666.6666665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B7-47BD-AF81-95803084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DDAC-EUG'!$L$31:$L$37</c:f>
              <c:numCache>
                <c:formatCode>0.00E+00</c:formatCode>
                <c:ptCount val="7"/>
                <c:pt idx="0">
                  <c:v>1140000</c:v>
                </c:pt>
                <c:pt idx="1">
                  <c:v>1620000</c:v>
                </c:pt>
                <c:pt idx="2">
                  <c:v>11000000</c:v>
                </c:pt>
                <c:pt idx="3">
                  <c:v>69000000</c:v>
                </c:pt>
                <c:pt idx="4">
                  <c:v>134666666.66666666</c:v>
                </c:pt>
                <c:pt idx="5">
                  <c:v>323333333.33333337</c:v>
                </c:pt>
                <c:pt idx="6">
                  <c:v>179666666.66666666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D-4F9D-BBE4-7E7EAACE4A2E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DDAC-EUG'!$N$31:$N$37</c:f>
              <c:numCache>
                <c:formatCode>0.00E+00</c:formatCode>
                <c:ptCount val="7"/>
                <c:pt idx="0">
                  <c:v>1140000</c:v>
                </c:pt>
                <c:pt idx="1">
                  <c:v>1270000</c:v>
                </c:pt>
                <c:pt idx="2">
                  <c:v>9833333.3333333321</c:v>
                </c:pt>
                <c:pt idx="3">
                  <c:v>98333333.333333328</c:v>
                </c:pt>
                <c:pt idx="4">
                  <c:v>130666666.66666666</c:v>
                </c:pt>
                <c:pt idx="5">
                  <c:v>413333333.33333337</c:v>
                </c:pt>
                <c:pt idx="6">
                  <c:v>105000000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7D-4F9D-BBE4-7E7EAACE4A2E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DDAC-EUG'!$P$31:$P$37</c:f>
              <c:numCache>
                <c:formatCode>0.00E+00</c:formatCode>
                <c:ptCount val="7"/>
                <c:pt idx="0">
                  <c:v>1140000</c:v>
                </c:pt>
                <c:pt idx="1">
                  <c:v>1445000</c:v>
                </c:pt>
                <c:pt idx="2">
                  <c:v>10416666.666666666</c:v>
                </c:pt>
                <c:pt idx="3">
                  <c:v>83666666.666666657</c:v>
                </c:pt>
                <c:pt idx="4">
                  <c:v>132666666.66666666</c:v>
                </c:pt>
                <c:pt idx="5">
                  <c:v>368333333.33333337</c:v>
                </c:pt>
                <c:pt idx="6">
                  <c:v>142333333.33333331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7D-4F9D-BBE4-7E7EAAC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CAR 100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DDAC-CAR'!$L$31:$L$37</c:f>
              <c:numCache>
                <c:formatCode>0.00E+00</c:formatCode>
                <c:ptCount val="7"/>
                <c:pt idx="0">
                  <c:v>1063333.3333333333</c:v>
                </c:pt>
                <c:pt idx="1">
                  <c:v>713333.33333333326</c:v>
                </c:pt>
                <c:pt idx="2">
                  <c:v>5333333.333333334</c:v>
                </c:pt>
                <c:pt idx="3">
                  <c:v>23666666.666666668</c:v>
                </c:pt>
                <c:pt idx="4">
                  <c:v>86333333.333333328</c:v>
                </c:pt>
                <c:pt idx="5">
                  <c:v>95000000</c:v>
                </c:pt>
                <c:pt idx="6">
                  <c:v>130000000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5-4814-9BB7-7CEA9DD3068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DDAC-CAR'!$N$31:$N$37</c:f>
              <c:numCache>
                <c:formatCode>0.00E+00</c:formatCode>
                <c:ptCount val="7"/>
                <c:pt idx="0">
                  <c:v>936666.66666666674</c:v>
                </c:pt>
                <c:pt idx="1">
                  <c:v>926666.66666666674</c:v>
                </c:pt>
                <c:pt idx="2">
                  <c:v>11866666.666666668</c:v>
                </c:pt>
                <c:pt idx="3">
                  <c:v>91333333.333333328</c:v>
                </c:pt>
                <c:pt idx="4">
                  <c:v>60000000</c:v>
                </c:pt>
                <c:pt idx="5">
                  <c:v>70000000</c:v>
                </c:pt>
                <c:pt idx="6">
                  <c:v>135000000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5-4814-9BB7-7CEA9DD3068A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DDAC-CAR'!$P$31:$P$37</c:f>
              <c:numCache>
                <c:formatCode>0.00E+00</c:formatCode>
                <c:ptCount val="7"/>
                <c:pt idx="0">
                  <c:v>1000000</c:v>
                </c:pt>
                <c:pt idx="1">
                  <c:v>820000</c:v>
                </c:pt>
                <c:pt idx="2">
                  <c:v>8600000</c:v>
                </c:pt>
                <c:pt idx="3">
                  <c:v>57500000</c:v>
                </c:pt>
                <c:pt idx="4">
                  <c:v>73166666.666666657</c:v>
                </c:pt>
                <c:pt idx="5">
                  <c:v>82500000</c:v>
                </c:pt>
                <c:pt idx="6">
                  <c:v>132500000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5-4814-9BB7-7CEA9DD3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0,5 mg/L + EUG 800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DDAC-EUG'!$L$44:$L$50</c:f>
              <c:numCache>
                <c:formatCode>0.00E+00</c:formatCode>
                <c:ptCount val="7"/>
                <c:pt idx="0">
                  <c:v>1193333.3333333333</c:v>
                </c:pt>
                <c:pt idx="1">
                  <c:v>42333.333333333336</c:v>
                </c:pt>
                <c:pt idx="2">
                  <c:v>24333.333333333332</c:v>
                </c:pt>
                <c:pt idx="3">
                  <c:v>500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5-4A46-81A9-282C42CB4480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DDAC-EUG'!$N$44:$N$50</c:f>
              <c:numCache>
                <c:formatCode>0.00E+00</c:formatCode>
                <c:ptCount val="7"/>
                <c:pt idx="0">
                  <c:v>1165000</c:v>
                </c:pt>
                <c:pt idx="1">
                  <c:v>35000</c:v>
                </c:pt>
                <c:pt idx="2">
                  <c:v>24333.333333333332</c:v>
                </c:pt>
                <c:pt idx="3">
                  <c:v>200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5-4A46-81A9-282C42CB4480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'E.coli DDAC-EUG'!$C$18:$C$24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'E.coli DDAC-EUG'!$P$44:$P$50</c:f>
              <c:numCache>
                <c:formatCode>0.00E+00</c:formatCode>
                <c:ptCount val="7"/>
                <c:pt idx="0">
                  <c:v>1179166.6666666665</c:v>
                </c:pt>
                <c:pt idx="1">
                  <c:v>38666.666666666672</c:v>
                </c:pt>
                <c:pt idx="2">
                  <c:v>24333.333333333332</c:v>
                </c:pt>
                <c:pt idx="3">
                  <c:v>350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5-4A46-81A9-282C42CB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1 mg/L + CAR 100 mg/L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DDAC-CAR'!$L$44:$L$50</c:f>
              <c:numCache>
                <c:formatCode>0.00E+00</c:formatCode>
                <c:ptCount val="7"/>
                <c:pt idx="0">
                  <c:v>1053333.3333333333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4-439C-AFF5-EAB5FF04A960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DDAC-CAR'!$N$44:$N$50</c:f>
              <c:numCache>
                <c:formatCode>0.00E+00</c:formatCode>
                <c:ptCount val="7"/>
                <c:pt idx="0">
                  <c:v>1503333.3333333335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4-439C-AFF5-EAB5FF04A960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DDAC-CAR'!$C$18:$C$24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DDAC-CAR'!$P$44:$P$50</c:f>
              <c:numCache>
                <c:formatCode>0.00E+00</c:formatCode>
                <c:ptCount val="7"/>
                <c:pt idx="0">
                  <c:v>1278333.3333333335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4-439C-AFF5-EAB5FF04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i="1"/>
              <a:t>B.cereus</a:t>
            </a:r>
            <a:r>
              <a:rPr lang="gl-ES" i="1" baseline="0"/>
              <a:t> </a:t>
            </a:r>
            <a:r>
              <a:rPr lang="gl-ES" i="0" baseline="0"/>
              <a:t>DDAC - EUG</a:t>
            </a:r>
            <a:endParaRPr lang="gl-E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>
        <c:manualLayout>
          <c:layoutTarget val="inner"/>
          <c:xMode val="edge"/>
          <c:yMode val="edge"/>
          <c:x val="9.1973872249365887E-2"/>
          <c:y val="9.1576963101715578E-2"/>
          <c:w val="0.73686905804255787"/>
          <c:h val="0.75784806588766984"/>
        </c:manualLayout>
      </c:layout>
      <c:scatterChart>
        <c:scatterStyle val="lineMarker"/>
        <c:varyColors val="0"/>
        <c:ser>
          <c:idx val="0"/>
          <c:order val="0"/>
          <c:tx>
            <c:v>Control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DDAC-EUG'!$Q$5:$Q$11</c:f>
                <c:numCache>
                  <c:formatCode>General</c:formatCode>
                  <c:ptCount val="7"/>
                  <c:pt idx="0">
                    <c:v>94686.414461820619</c:v>
                  </c:pt>
                  <c:pt idx="1">
                    <c:v>2943920.2887759488</c:v>
                  </c:pt>
                  <c:pt idx="2">
                    <c:v>35207445.161555819</c:v>
                  </c:pt>
                  <c:pt idx="3">
                    <c:v>93217745.923499495</c:v>
                  </c:pt>
                  <c:pt idx="4">
                    <c:v>673903043.23216224</c:v>
                  </c:pt>
                  <c:pt idx="5">
                    <c:v>476746854.06802702</c:v>
                  </c:pt>
                  <c:pt idx="6">
                    <c:v>488632467.17063719</c:v>
                  </c:pt>
                </c:numCache>
              </c:numRef>
            </c:plus>
            <c:minus>
              <c:numRef>
                <c:f>'B.cereus DDAC-EUG'!$Q$5:$Q$11</c:f>
                <c:numCache>
                  <c:formatCode>General</c:formatCode>
                  <c:ptCount val="7"/>
                  <c:pt idx="0">
                    <c:v>94686.414461820619</c:v>
                  </c:pt>
                  <c:pt idx="1">
                    <c:v>2943920.2887759488</c:v>
                  </c:pt>
                  <c:pt idx="2">
                    <c:v>35207445.161555819</c:v>
                  </c:pt>
                  <c:pt idx="3">
                    <c:v>93217745.923499495</c:v>
                  </c:pt>
                  <c:pt idx="4">
                    <c:v>673903043.23216224</c:v>
                  </c:pt>
                  <c:pt idx="5">
                    <c:v>476746854.06802702</c:v>
                  </c:pt>
                  <c:pt idx="6">
                    <c:v>488632467.17063719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DDAC-EUG'!$C$5:$C$11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DDAC-EUG'!$P$5:$P$11</c:f>
              <c:numCache>
                <c:formatCode>0.00E+00</c:formatCode>
                <c:ptCount val="7"/>
                <c:pt idx="0">
                  <c:v>1941666.6666666665</c:v>
                </c:pt>
                <c:pt idx="1">
                  <c:v>54000000</c:v>
                </c:pt>
                <c:pt idx="2">
                  <c:v>566666666.66666663</c:v>
                </c:pt>
                <c:pt idx="3">
                  <c:v>2181666666.666667</c:v>
                </c:pt>
                <c:pt idx="4">
                  <c:v>5983333333.333333</c:v>
                </c:pt>
                <c:pt idx="5">
                  <c:v>6983333333.333333</c:v>
                </c:pt>
                <c:pt idx="6">
                  <c:v>4666666666.666667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4-474C-A32B-C6441B4184B9}"/>
            </c:ext>
          </c:extLst>
        </c:ser>
        <c:ser>
          <c:idx val="1"/>
          <c:order val="1"/>
          <c:tx>
            <c:strRef>
              <c:f>'B.cereus DDAC-EUG'!$A$14</c:f>
              <c:strCache>
                <c:ptCount val="1"/>
                <c:pt idx="0">
                  <c:v>DDAC 0.5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'B.cereus DDAC-EUG'!$M$18:$M$24</c:f>
                <c:numCache>
                  <c:formatCode>General</c:formatCode>
                  <c:ptCount val="7"/>
                  <c:pt idx="0">
                    <c:v>50990.195135927846</c:v>
                  </c:pt>
                  <c:pt idx="1">
                    <c:v>3681787.0057290876</c:v>
                  </c:pt>
                  <c:pt idx="2">
                    <c:v>6182412.3303304687</c:v>
                  </c:pt>
                  <c:pt idx="3">
                    <c:v>14007934.259633796</c:v>
                  </c:pt>
                  <c:pt idx="4">
                    <c:v>50990195.135927849</c:v>
                  </c:pt>
                  <c:pt idx="5">
                    <c:v>46427960.923947066</c:v>
                  </c:pt>
                  <c:pt idx="6">
                    <c:v>75865377.84494029</c:v>
                  </c:pt>
                </c:numCache>
              </c:numRef>
            </c:plus>
            <c:minus>
              <c:numRef>
                <c:f>'B.cereus DDAC-EUG'!$M$18:$M$24</c:f>
                <c:numCache>
                  <c:formatCode>General</c:formatCode>
                  <c:ptCount val="7"/>
                  <c:pt idx="0">
                    <c:v>50990.195135927846</c:v>
                  </c:pt>
                  <c:pt idx="1">
                    <c:v>3681787.0057290876</c:v>
                  </c:pt>
                  <c:pt idx="2">
                    <c:v>6182412.3303304687</c:v>
                  </c:pt>
                  <c:pt idx="3">
                    <c:v>14007934.259633796</c:v>
                  </c:pt>
                  <c:pt idx="4">
                    <c:v>50990195.135927849</c:v>
                  </c:pt>
                  <c:pt idx="5">
                    <c:v>46427960.923947066</c:v>
                  </c:pt>
                  <c:pt idx="6">
                    <c:v>75865377.84494029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DDAC-EUG'!$P$18:$P$24</c:f>
              <c:numCache>
                <c:formatCode>0.00E+00</c:formatCode>
                <c:ptCount val="7"/>
                <c:pt idx="0">
                  <c:v>1400000</c:v>
                </c:pt>
                <c:pt idx="1">
                  <c:v>31333333.333333336</c:v>
                </c:pt>
                <c:pt idx="2">
                  <c:v>109833333.33333334</c:v>
                </c:pt>
                <c:pt idx="3">
                  <c:v>230500000</c:v>
                </c:pt>
                <c:pt idx="4">
                  <c:v>375000000</c:v>
                </c:pt>
                <c:pt idx="5">
                  <c:v>438333333.33333337</c:v>
                </c:pt>
                <c:pt idx="6">
                  <c:v>560000000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4-474C-A32B-C6441B4184B9}"/>
            </c:ext>
          </c:extLst>
        </c:ser>
        <c:ser>
          <c:idx val="2"/>
          <c:order val="2"/>
          <c:tx>
            <c:strRef>
              <c:f>'B.cereus DDAC-EUG'!$A$27</c:f>
              <c:strCache>
                <c:ptCount val="1"/>
                <c:pt idx="0">
                  <c:v>EUG 800 mg/L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'B.cereus DDAC-EUG'!$Q$18:$Q$24</c:f>
                <c:numCache>
                  <c:formatCode>General</c:formatCode>
                  <c:ptCount val="7"/>
                  <c:pt idx="0">
                    <c:v>81619.958369573054</c:v>
                  </c:pt>
                  <c:pt idx="1">
                    <c:v>2868295.8366927067</c:v>
                  </c:pt>
                  <c:pt idx="2">
                    <c:v>6719796.3413447738</c:v>
                  </c:pt>
                  <c:pt idx="3">
                    <c:v>24000698.841792848</c:v>
                  </c:pt>
                  <c:pt idx="4">
                    <c:v>50990195.135927849</c:v>
                  </c:pt>
                  <c:pt idx="5">
                    <c:v>44163655.611934423</c:v>
                  </c:pt>
                  <c:pt idx="6">
                    <c:v>75865377.84494029</c:v>
                  </c:pt>
                </c:numCache>
              </c:numRef>
            </c:plus>
            <c:minus>
              <c:numRef>
                <c:f>'B.cereus DDAC-EUG'!$Q$18:$Q$24</c:f>
                <c:numCache>
                  <c:formatCode>General</c:formatCode>
                  <c:ptCount val="7"/>
                  <c:pt idx="0">
                    <c:v>81619.958369573054</c:v>
                  </c:pt>
                  <c:pt idx="1">
                    <c:v>2868295.8366927067</c:v>
                  </c:pt>
                  <c:pt idx="2">
                    <c:v>6719796.3413447738</c:v>
                  </c:pt>
                  <c:pt idx="3">
                    <c:v>24000698.841792848</c:v>
                  </c:pt>
                  <c:pt idx="4">
                    <c:v>50990195.135927849</c:v>
                  </c:pt>
                  <c:pt idx="5">
                    <c:v>44163655.611934423</c:v>
                  </c:pt>
                  <c:pt idx="6">
                    <c:v>75865377.84494029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'B.cereus DDAC-EUG'!$Q$31:$Q$37</c:f>
                <c:numCache>
                  <c:formatCode>General</c:formatCode>
                  <c:ptCount val="7"/>
                  <c:pt idx="0">
                    <c:v>55677.129278632216</c:v>
                  </c:pt>
                  <c:pt idx="1">
                    <c:v>986895.02232968574</c:v>
                  </c:pt>
                  <c:pt idx="2">
                    <c:v>24404137.031154845</c:v>
                  </c:pt>
                  <c:pt idx="3">
                    <c:v>7983339.7719004247</c:v>
                  </c:pt>
                  <c:pt idx="4">
                    <c:v>13750802.787111105</c:v>
                  </c:pt>
                  <c:pt idx="5">
                    <c:v>5545245.2980133547</c:v>
                  </c:pt>
                  <c:pt idx="6">
                    <c:v>6977051.0909935273</c:v>
                  </c:pt>
                </c:numCache>
              </c:numRef>
            </c:plus>
            <c:minus>
              <c:numRef>
                <c:f>'B.cereus DDAC-EUG'!$Q$31:$Q$37</c:f>
                <c:numCache>
                  <c:formatCode>General</c:formatCode>
                  <c:ptCount val="7"/>
                  <c:pt idx="0">
                    <c:v>55677.129278632216</c:v>
                  </c:pt>
                  <c:pt idx="1">
                    <c:v>986895.02232968574</c:v>
                  </c:pt>
                  <c:pt idx="2">
                    <c:v>24404137.031154845</c:v>
                  </c:pt>
                  <c:pt idx="3">
                    <c:v>7983339.7719004247</c:v>
                  </c:pt>
                  <c:pt idx="4">
                    <c:v>13750802.787111105</c:v>
                  </c:pt>
                  <c:pt idx="5">
                    <c:v>5545245.2980133547</c:v>
                  </c:pt>
                  <c:pt idx="6">
                    <c:v>6977051.0909935273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DDAC-EUG'!$C$31:$C$37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DDAC-EUG'!$P$31:$P$37</c:f>
              <c:numCache>
                <c:formatCode>0.00E+00</c:formatCode>
                <c:ptCount val="7"/>
                <c:pt idx="0">
                  <c:v>1303333.3333333333</c:v>
                </c:pt>
                <c:pt idx="1">
                  <c:v>9216666.6666666679</c:v>
                </c:pt>
                <c:pt idx="2">
                  <c:v>60166666.666666664</c:v>
                </c:pt>
                <c:pt idx="3">
                  <c:v>138500000</c:v>
                </c:pt>
                <c:pt idx="4">
                  <c:v>148000000</c:v>
                </c:pt>
                <c:pt idx="5">
                  <c:v>87833333.333333328</c:v>
                </c:pt>
                <c:pt idx="6">
                  <c:v>131333333.33333334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4-474C-A32B-C6441B4184B9}"/>
            </c:ext>
          </c:extLst>
        </c:ser>
        <c:ser>
          <c:idx val="3"/>
          <c:order val="3"/>
          <c:tx>
            <c:v>DDAC 0.5 mg/L + EUG 800 mg/L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'B.cereus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DDAC-EUG'!$P$44:$P$50</c:f>
              <c:numCache>
                <c:formatCode>0.00E+00</c:formatCode>
                <c:ptCount val="7"/>
                <c:pt idx="0">
                  <c:v>1236666.6666666665</c:v>
                </c:pt>
                <c:pt idx="1">
                  <c:v>4916.6666666666661</c:v>
                </c:pt>
                <c:pt idx="2">
                  <c:v>2633.3333333333335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44-474C-A32B-C6441B4184B9}"/>
            </c:ext>
          </c:extLst>
        </c:ser>
        <c:ser>
          <c:idx val="4"/>
          <c:order val="4"/>
          <c:tx>
            <c:v>Detection limit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'B.cereus DDAC-EUG'!$C$44:$C$50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DDAC-EUG'!$U$57:$U$63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44-474C-A32B-C6441B4184B9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DDAC-EUG'!$F$55:$F$66</c:f>
              <c:numCache>
                <c:formatCode>General</c:formatCode>
                <c:ptCount val="12"/>
              </c:numCache>
            </c:numRef>
          </c:xVal>
          <c:yVal>
            <c:numRef>
              <c:f>'B.cereus DDAC-EUG'!$G$55:$G$66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44-474C-A32B-C6441B4184B9}"/>
            </c:ext>
          </c:extLst>
        </c:ser>
        <c:ser>
          <c:idx val="6"/>
          <c:order val="6"/>
          <c:tx>
            <c:v>A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10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544-474C-A32B-C6441B4184B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9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544-474C-A32B-C6441B4184B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8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544-474C-A32B-C6441B4184B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7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544-474C-A32B-C6441B4184B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6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544-474C-A32B-C6441B4184B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5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544-474C-A32B-C6441B4184B9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4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544-474C-A32B-C6441B4184B9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44-474C-A32B-C6441B4184B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544-474C-A32B-C6441B4184B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</a:t>
                    </a:r>
                    <a:endParaRPr lang="en-US" sz="1000" b="1" i="0" u="none" strike="noStrike" kern="1200" baseline="3000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gl-E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544-474C-A32B-C6441B4184B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  <a:endParaRPr lang="en-US" baseline="30000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544-474C-A32B-C6441B4184B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gl-E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'B.cereus DDAC-EUG'!$Q$57:$Q$67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'B.cereus DDAC-EUG'!$R$57:$R$67</c:f>
              <c:numCache>
                <c:formatCode>0.00E+00</c:formatCode>
                <c:ptCount val="11"/>
                <c:pt idx="0">
                  <c:v>10000000000</c:v>
                </c:pt>
                <c:pt idx="1">
                  <c:v>1000000000</c:v>
                </c:pt>
                <c:pt idx="2">
                  <c:v>100000000</c:v>
                </c:pt>
                <c:pt idx="3">
                  <c:v>10000000</c:v>
                </c:pt>
                <c:pt idx="4">
                  <c:v>1000000</c:v>
                </c:pt>
                <c:pt idx="5">
                  <c:v>100000</c:v>
                </c:pt>
                <c:pt idx="6">
                  <c:v>10000</c:v>
                </c:pt>
                <c:pt idx="7">
                  <c:v>1000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44-474C-A32B-C6441B41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983"/>
        <c:axId val="905795583"/>
      </c:scatterChart>
      <c:valAx>
        <c:axId val="80608398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gl-ES"/>
          </a:p>
        </c:txPr>
        <c:crossAx val="905795583"/>
        <c:crosses val="autoZero"/>
        <c:crossBetween val="midCat"/>
        <c:majorUnit val="2"/>
        <c:minorUnit val="2"/>
      </c:valAx>
      <c:valAx>
        <c:axId val="905795583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</a:t>
                </a:r>
                <a:r>
                  <a:rPr lang="gl-ES" sz="105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</a:t>
                </a:r>
                <a:r>
                  <a:rPr lang="gl-E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(CFU/mL)</a:t>
                </a:r>
              </a:p>
            </c:rich>
          </c:tx>
          <c:layout>
            <c:manualLayout>
              <c:xMode val="edge"/>
              <c:yMode val="edge"/>
              <c:x val="1.7026306489393937E-2"/>
              <c:y val="0.35913014004103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gl-ES"/>
            </a:p>
          </c:txPr>
        </c:title>
        <c:numFmt formatCode="0.00E+00" sourceLinked="0"/>
        <c:majorTickMark val="none"/>
        <c:minorTickMark val="none"/>
        <c:tickLblPos val="nextTo"/>
        <c:crossAx val="8060839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68868433137679"/>
          <c:y val="0.24525138888888889"/>
          <c:w val="0.14920408974006324"/>
          <c:h val="0.554193981481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DDAC-EUG'!$L$5:$L$11</c:f>
              <c:numCache>
                <c:formatCode>0.00E+00</c:formatCode>
                <c:ptCount val="7"/>
                <c:pt idx="0">
                  <c:v>2066666.6666666665</c:v>
                </c:pt>
                <c:pt idx="1">
                  <c:v>56000000</c:v>
                </c:pt>
                <c:pt idx="2">
                  <c:v>360000000</c:v>
                </c:pt>
                <c:pt idx="3">
                  <c:v>2343333333.3333335</c:v>
                </c:pt>
                <c:pt idx="4">
                  <c:v>7700000000</c:v>
                </c:pt>
                <c:pt idx="5">
                  <c:v>5666666666.666666</c:v>
                </c:pt>
                <c:pt idx="6">
                  <c:v>3833333333.3333335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A-4DBF-ADA1-163B6DCF4D6A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DDAC-EUG'!$N$5:$N$11</c:f>
              <c:numCache>
                <c:formatCode>0.00E+00</c:formatCode>
                <c:ptCount val="7"/>
                <c:pt idx="0">
                  <c:v>1816666.6666666665</c:v>
                </c:pt>
                <c:pt idx="1">
                  <c:v>52000000</c:v>
                </c:pt>
                <c:pt idx="2">
                  <c:v>773333333.33333325</c:v>
                </c:pt>
                <c:pt idx="3">
                  <c:v>2020000000</c:v>
                </c:pt>
                <c:pt idx="4">
                  <c:v>4266666666.6666665</c:v>
                </c:pt>
                <c:pt idx="5">
                  <c:v>8300000000</c:v>
                </c:pt>
                <c:pt idx="6">
                  <c:v>5500000000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A-4DBF-ADA1-163B6DCF4D6A}"/>
            </c:ext>
          </c:extLst>
        </c:ser>
        <c:ser>
          <c:idx val="2"/>
          <c:order val="2"/>
          <c:tx>
            <c:v>AVG 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DDAC-EUG'!$C$5:$C$11</c:f>
              <c:numCache>
                <c:formatCode>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DDAC-EUG'!$P$5:$P$11</c:f>
              <c:numCache>
                <c:formatCode>0.00E+00</c:formatCode>
                <c:ptCount val="7"/>
                <c:pt idx="0">
                  <c:v>1941666.6666666665</c:v>
                </c:pt>
                <c:pt idx="1">
                  <c:v>54000000</c:v>
                </c:pt>
                <c:pt idx="2">
                  <c:v>566666666.66666663</c:v>
                </c:pt>
                <c:pt idx="3">
                  <c:v>2181666666.666667</c:v>
                </c:pt>
                <c:pt idx="4">
                  <c:v>5983333333.333333</c:v>
                </c:pt>
                <c:pt idx="5">
                  <c:v>6983333333.333333</c:v>
                </c:pt>
                <c:pt idx="6">
                  <c:v>4666666666.666667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A-4DBF-ADA1-163B6DCF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Log10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DDAC 0.5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DDAC-EUG'!$L$18:$L$24</c:f>
              <c:numCache>
                <c:formatCode>0.00E+00</c:formatCode>
                <c:ptCount val="7"/>
                <c:pt idx="0">
                  <c:v>1430000</c:v>
                </c:pt>
                <c:pt idx="1">
                  <c:v>37333333.333333336</c:v>
                </c:pt>
                <c:pt idx="2">
                  <c:v>77666666.666666672</c:v>
                </c:pt>
                <c:pt idx="3">
                  <c:v>137666666.66666666</c:v>
                </c:pt>
                <c:pt idx="4">
                  <c:v>270000000</c:v>
                </c:pt>
                <c:pt idx="5">
                  <c:v>343333333.33333337</c:v>
                </c:pt>
                <c:pt idx="6">
                  <c:v>393333333.33333337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C-4810-A669-B258AD79691B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DDAC-EUG'!$N$18:$N$24</c:f>
              <c:numCache>
                <c:formatCode>0.00E+00</c:formatCode>
                <c:ptCount val="7"/>
                <c:pt idx="0">
                  <c:v>1370000</c:v>
                </c:pt>
                <c:pt idx="1">
                  <c:v>25333333.333333332</c:v>
                </c:pt>
                <c:pt idx="2">
                  <c:v>142000000</c:v>
                </c:pt>
                <c:pt idx="3">
                  <c:v>323333333.33333337</c:v>
                </c:pt>
                <c:pt idx="4">
                  <c:v>480000000</c:v>
                </c:pt>
                <c:pt idx="5">
                  <c:v>533333333.33333337</c:v>
                </c:pt>
                <c:pt idx="6">
                  <c:v>726666666.66666675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C-4810-A669-B258AD79691B}"/>
            </c:ext>
          </c:extLst>
        </c:ser>
        <c:ser>
          <c:idx val="2"/>
          <c:order val="2"/>
          <c:tx>
            <c:v>AVG 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DDAC-EUG'!$P$18:$P$24</c:f>
              <c:numCache>
                <c:formatCode>0.00E+00</c:formatCode>
                <c:ptCount val="7"/>
                <c:pt idx="0">
                  <c:v>1400000</c:v>
                </c:pt>
                <c:pt idx="1">
                  <c:v>31333333.333333336</c:v>
                </c:pt>
                <c:pt idx="2">
                  <c:v>109833333.33333334</c:v>
                </c:pt>
                <c:pt idx="3">
                  <c:v>230500000</c:v>
                </c:pt>
                <c:pt idx="4">
                  <c:v>375000000</c:v>
                </c:pt>
                <c:pt idx="5">
                  <c:v>438333333.33333337</c:v>
                </c:pt>
                <c:pt idx="6">
                  <c:v>560000000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C-4810-A669-B258AD79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/>
              <a:t>EUG</a:t>
            </a:r>
            <a:r>
              <a:rPr lang="gl-ES" baseline="0"/>
              <a:t> 800 </a:t>
            </a:r>
            <a:r>
              <a:rPr lang="gl-ES"/>
              <a:t>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Flask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DDAC-EUG'!$L$31:$L$37</c:f>
              <c:numCache>
                <c:formatCode>0.00E+00</c:formatCode>
                <c:ptCount val="7"/>
                <c:pt idx="0">
                  <c:v>1306666.6666666665</c:v>
                </c:pt>
                <c:pt idx="1">
                  <c:v>8866666.6666666679</c:v>
                </c:pt>
                <c:pt idx="2">
                  <c:v>66333333.333333328</c:v>
                </c:pt>
                <c:pt idx="3">
                  <c:v>187666666.66666666</c:v>
                </c:pt>
                <c:pt idx="4">
                  <c:v>93333333.333333328</c:v>
                </c:pt>
                <c:pt idx="5">
                  <c:v>95333333.333333328</c:v>
                </c:pt>
                <c:pt idx="6">
                  <c:v>184333333.33333334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9-4E24-B826-7BE76202ED00}"/>
            </c:ext>
          </c:extLst>
        </c:ser>
        <c:ser>
          <c:idx val="1"/>
          <c:order val="1"/>
          <c:tx>
            <c:v>Flask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DDAC-EUG'!$N$31:$N$37</c:f>
              <c:numCache>
                <c:formatCode>0.00E+00</c:formatCode>
                <c:ptCount val="7"/>
                <c:pt idx="0">
                  <c:v>1300000</c:v>
                </c:pt>
                <c:pt idx="1">
                  <c:v>9566666.6666666679</c:v>
                </c:pt>
                <c:pt idx="2">
                  <c:v>54000000</c:v>
                </c:pt>
                <c:pt idx="3">
                  <c:v>89333333.333333328</c:v>
                </c:pt>
                <c:pt idx="4">
                  <c:v>202666666.66666666</c:v>
                </c:pt>
                <c:pt idx="5">
                  <c:v>80333333.333333328</c:v>
                </c:pt>
                <c:pt idx="6">
                  <c:v>78333333.333333328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9-4E24-B826-7BE76202ED00}"/>
            </c:ext>
          </c:extLst>
        </c:ser>
        <c:ser>
          <c:idx val="2"/>
          <c:order val="2"/>
          <c:tx>
            <c:v>AVG A B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'B.cereus DDAC-EUG'!$C$18:$C$24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'B.cereus DDAC-EUG'!$P$31:$P$37</c:f>
              <c:numCache>
                <c:formatCode>0.00E+00</c:formatCode>
                <c:ptCount val="7"/>
                <c:pt idx="0">
                  <c:v>1303333.3333333333</c:v>
                </c:pt>
                <c:pt idx="1">
                  <c:v>9216666.6666666679</c:v>
                </c:pt>
                <c:pt idx="2">
                  <c:v>60166666.666666664</c:v>
                </c:pt>
                <c:pt idx="3">
                  <c:v>138500000</c:v>
                </c:pt>
                <c:pt idx="4">
                  <c:v>148000000</c:v>
                </c:pt>
                <c:pt idx="5">
                  <c:v>87833333.333333328</c:v>
                </c:pt>
                <c:pt idx="6">
                  <c:v>131333333.33333334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9-4E24-B826-7BE76202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58944"/>
        <c:axId val="1211422928"/>
      </c:scatterChart>
      <c:valAx>
        <c:axId val="107595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211422928"/>
        <c:crosses val="autoZero"/>
        <c:crossBetween val="midCat"/>
        <c:majorUnit val="2"/>
        <c:minorUnit val="2"/>
      </c:valAx>
      <c:valAx>
        <c:axId val="1211422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1000" b="0" i="0" baseline="0">
                    <a:effectLst/>
                  </a:rPr>
                  <a:t>Log10 CFU/mL</a:t>
                </a:r>
                <a:endParaRPr lang="gl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10759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8</xdr:row>
      <xdr:rowOff>9525</xdr:rowOff>
    </xdr:from>
    <xdr:to>
      <xdr:col>14</xdr:col>
      <xdr:colOff>342900</xdr:colOff>
      <xdr:row>21</xdr:row>
      <xdr:rowOff>85725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FF94F7F-754E-82BA-AEEE-5D9267ECDF49}"/>
                </a:ext>
              </a:extLst>
            </xdr:cNvPr>
            <xdr:cNvSpPr txBox="1"/>
          </xdr:nvSpPr>
          <xdr:spPr>
            <a:xfrm>
              <a:off x="3019425" y="1533525"/>
              <a:ext cx="7991475" cy="2552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Each single combination/component was tested in duplicate (two flasks, A and B).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Colony counts were performed in triplicate (3 plates).- CFUs/mL were calculated according to the following formula: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𝑵</m:t>
                    </m:r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𝒖𝒎𝒃𝒆𝒓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𝒐𝒇</m:t>
                    </m:r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𝒄𝒐𝒍𝒐𝒏𝒊𝒆𝒔</m:t>
                    </m:r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</m:t>
                    </m:r>
                    <m:sSup>
                      <m:sSupPr>
                        <m:ctrlPr>
                          <a:rPr lang="es-E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</m:t>
                        </m:r>
                      </m:e>
                      <m:sup>
                        <m:r>
                          <a:rPr lang="gl-E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𝑫𝑭</m:t>
                        </m:r>
                      </m:sup>
                    </m:sSup>
                    <m:r>
                      <a:rPr lang="gl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𝟏𝟎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𝑪𝑭𝑼𝒔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ES" sz="11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𝒎𝑳</m:t>
                    </m:r>
                  </m:oMath>
                </m:oMathPara>
              </a14:m>
              <a:endParaRPr lang="es-ES">
                <a:effectLst/>
              </a:endParaRPr>
            </a:p>
            <a:p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aseline="0">
                  <a:effectLst/>
                </a:rPr>
                <a:t>	</a:t>
              </a:r>
              <a:r>
                <a:rPr lang="es-E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</a:t>
              </a:r>
              <a:r>
                <a:rPr lang="es-E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D.F is the dilution factor.</a:t>
              </a:r>
              <a:endParaRPr lang="es-ES" baseline="0">
                <a:effectLst/>
              </a:endParaRPr>
            </a:p>
            <a:p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The small graphs next to each table are used to visually compare the kinetics of both flasks.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The large plots on each sheet represent the averages of each combination/compound alone. Direct dilution was not plated to avoid the carry-over effect. Therefore, no cell concentration below 100 CFU/mL can be quantified (detection limit). For those times and concentrations where no colonies were detected, a value of 0.9 (highlighted in orange) was entered manually to enable plotting. </a:t>
              </a:r>
              <a:endParaRPr lang="es-E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FF94F7F-754E-82BA-AEEE-5D9267ECDF49}"/>
                </a:ext>
              </a:extLst>
            </xdr:cNvPr>
            <xdr:cNvSpPr txBox="1"/>
          </xdr:nvSpPr>
          <xdr:spPr>
            <a:xfrm>
              <a:off x="3019425" y="1533525"/>
              <a:ext cx="7991475" cy="2552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Each single combination/component was tested in duplicate (two flasks, A and B).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Colony counts were performed in triplicate (3 plates).- CFUs/mL were calculated according to the following formula: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>
                <a:effectLst/>
              </a:endParaRPr>
            </a:p>
            <a:p>
              <a:pPr/>
              <a:r>
                <a:rPr lang="es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</a:t>
              </a:r>
              <a:r>
                <a:rPr lang="gl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𝒖𝒎𝒃𝒆𝒓</a:t>
              </a:r>
              <a:r>
                <a:rPr lang="es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gl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𝒐𝒇 𝒄𝒐𝒍𝒐𝒏𝒊𝒆𝒔·</a:t>
              </a:r>
              <a:r>
                <a:rPr lang="es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〖𝟏𝟎〗^</a:t>
              </a:r>
              <a:r>
                <a:rPr lang="gl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𝑫𝑭·</a:t>
              </a:r>
              <a:r>
                <a:rPr lang="es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𝟏𝟎=𝑪𝑭𝑼</a:t>
              </a:r>
              <a:r>
                <a:rPr lang="gl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</a:t>
              </a:r>
              <a:r>
                <a:rPr lang="es-E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/𝒎𝑳</a:t>
              </a:r>
              <a:endParaRPr lang="es-ES">
                <a:effectLst/>
              </a:endParaRPr>
            </a:p>
            <a:p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aseline="0">
                  <a:effectLst/>
                </a:rPr>
                <a:t>	</a:t>
              </a:r>
              <a:r>
                <a:rPr lang="es-E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</a:t>
              </a:r>
              <a:r>
                <a:rPr lang="es-E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D.F is the dilution factor.</a:t>
              </a:r>
              <a:endParaRPr lang="es-ES" baseline="0">
                <a:effectLst/>
              </a:endParaRPr>
            </a:p>
            <a:p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The small graphs next to each table are used to visually compare the kinetics of both flasks.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The large plots on each sheet represent the averages of each combination/compound alone. Direct dilution was not plated to avoid the carry-over effect. Therefore, no cell concentration below 100 CFU/mL can be quantified (detection limit). For those times and concentrations where no colonies were detected, a value of 0.9 (highlighted in orange) was entered manually to enable plotting. </a:t>
              </a:r>
              <a:endParaRPr lang="es-E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7569B8-8927-45FD-AABB-5F671F744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D15A71-3138-47E3-8F43-0E80562B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9C2AFD-D581-4F0D-875B-79023D91B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0E1946-6672-417B-B162-8A7404D19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E2DCB9-9669-4C4E-B401-E5551657C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FC8A42-EB7A-4C59-B813-C88115805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9EB2C-1E47-4826-BC38-26994786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2B38EE-8227-4D28-960B-F10E6070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C959BE-4C78-4CC4-BC2A-2F375E2ED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804ED6-F9BA-4159-82AE-6BB034334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3544C-8B8A-4271-BB55-8218E4D5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B420D4-5FA0-49EE-8FE9-FB335663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33254C-7DE4-4DBC-B3C4-1294DC17C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235E23-E1D9-415D-8DD8-1E408C2B7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8DC7C6-A17F-450D-B1C6-0A30F1CDE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61ECAB-0A63-4D53-B166-8571E08C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B3910F-2418-49DD-A4F3-E669D8912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BFD378-F72C-4393-869B-DFBDBD5C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66F7A8-D624-4C96-BCAB-15BC4199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D1B0CE-60FC-45D4-8DD4-0EDFCC0D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9F5B4-8211-4D78-AC60-47A155DF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C4A4EB-0195-4776-8CD9-E12B9AB7F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48D1CA-A661-46CC-82B3-7948B329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A04AD1-DDDA-4C04-BF01-F37F6B00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0BF4A8-4D00-43A2-8A5C-5A4A58B2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D80E43-72A8-4E8B-9C59-5742C7C5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D43071-7444-462B-AB95-69E2C89F6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BB4404-58D4-4D30-8017-3F7DA1FB2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A7BAF3-C94D-408A-BC30-D54DD8B9E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2A231C-8373-48B7-A296-991ECDFD1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738B14-3495-44CA-9242-EA3F3086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6DBC65-A236-4FA6-8896-4AA3D677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7FB8D0-2BA7-42BA-8B84-80726AFF3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0E5757-B9F3-4AF3-8108-F8A5190B1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5EBC09-372C-4D53-9EE8-CFBC3C74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10582</xdr:colOff>
      <xdr:row>52</xdr:row>
      <xdr:rowOff>11297</xdr:rowOff>
    </xdr:from>
    <xdr:to>
      <xdr:col>14</xdr:col>
      <xdr:colOff>740832</xdr:colOff>
      <xdr:row>74</xdr:row>
      <xdr:rowOff>140297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CD5B2D-4D69-4C29-9E9E-B6A1A610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31749</xdr:colOff>
      <xdr:row>1</xdr:row>
      <xdr:rowOff>10584</xdr:rowOff>
    </xdr:from>
    <xdr:to>
      <xdr:col>25</xdr:col>
      <xdr:colOff>10582</xdr:colOff>
      <xdr:row>12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D83211-8488-4442-9EEE-8970C9308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14</xdr:row>
      <xdr:rowOff>31750</xdr:rowOff>
    </xdr:from>
    <xdr:to>
      <xdr:col>24</xdr:col>
      <xdr:colOff>740832</xdr:colOff>
      <xdr:row>25</xdr:row>
      <xdr:rowOff>42333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77932F-168F-49A1-984A-951AFFBC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740833</xdr:colOff>
      <xdr:row>38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40FA00-6956-410C-9B35-3569FA85C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39</xdr:row>
      <xdr:rowOff>137583</xdr:rowOff>
    </xdr:from>
    <xdr:to>
      <xdr:col>24</xdr:col>
      <xdr:colOff>740833</xdr:colOff>
      <xdr:row>50</xdr:row>
      <xdr:rowOff>179917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E800BF-6FD5-47C9-A53A-919B35C0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8906-8613-44D0-957C-2F7FAA8F52B7}">
  <sheetPr>
    <tabColor theme="1" tint="4.9989318521683403E-2"/>
  </sheetPr>
  <dimension ref="A1"/>
  <sheetViews>
    <sheetView zoomScale="80" zoomScaleNormal="80" workbookViewId="0">
      <selection activeCell="F26" sqref="F26"/>
    </sheetView>
  </sheetViews>
  <sheetFormatPr baseColWidth="10" defaultRowHeight="15" x14ac:dyDescent="0.25"/>
  <cols>
    <col min="1" max="16384" width="11.42578125" style="1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0503-320D-4EDA-84F3-DD2E859813F1}">
  <sheetPr codeName="Hoja5">
    <tabColor rgb="FF00B0F0"/>
  </sheetPr>
  <dimension ref="A1:U67"/>
  <sheetViews>
    <sheetView tabSelected="1" topLeftCell="A37" zoomScale="70" zoomScaleNormal="70" workbookViewId="0">
      <selection activeCell="R28" sqref="R28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102</v>
      </c>
      <c r="F5" s="6">
        <v>122</v>
      </c>
      <c r="G5" s="6">
        <v>119</v>
      </c>
      <c r="H5" s="6">
        <v>3</v>
      </c>
      <c r="I5" s="6">
        <v>153</v>
      </c>
      <c r="J5" s="6">
        <v>178</v>
      </c>
      <c r="K5" s="6">
        <v>183</v>
      </c>
      <c r="L5" s="7">
        <f>AVERAGE(E5:G5)*10*10^D5</f>
        <v>1143333.3333333333</v>
      </c>
      <c r="M5" s="7">
        <f>_xlfn.STDEV.P(E5:G5)*10*10^D5</f>
        <v>88065.632090819374</v>
      </c>
      <c r="N5" s="7">
        <f>AVERAGE(I5:K5)*10*10^H5</f>
        <v>1713333.3333333335</v>
      </c>
      <c r="O5" s="7">
        <f>_xlfn.STDEV.P(I5:K5)*10*10^H5</f>
        <v>131233.46456686352</v>
      </c>
      <c r="P5" s="7">
        <f>AVERAGE(L5,N5)</f>
        <v>1428333.3333333335</v>
      </c>
      <c r="Q5" s="8">
        <f>AVERAGE(M5,O5)</f>
        <v>109649.54832884145</v>
      </c>
    </row>
    <row r="6" spans="1:18" x14ac:dyDescent="0.25">
      <c r="C6" s="6">
        <v>2</v>
      </c>
      <c r="D6" s="6">
        <v>5</v>
      </c>
      <c r="E6" s="6">
        <v>29</v>
      </c>
      <c r="F6" s="6">
        <v>35</v>
      </c>
      <c r="G6" s="6">
        <v>41</v>
      </c>
      <c r="H6" s="6">
        <v>5</v>
      </c>
      <c r="I6" s="6">
        <v>28</v>
      </c>
      <c r="J6" s="6">
        <v>26</v>
      </c>
      <c r="K6" s="6">
        <v>36</v>
      </c>
      <c r="L6" s="7">
        <f>AVERAGE(E6:G6)*10*10^D6</f>
        <v>35000000</v>
      </c>
      <c r="M6" s="7">
        <f>_xlfn.STDEV.P(E6:G6)*10*10^D6</f>
        <v>4898979.4855663562</v>
      </c>
      <c r="N6" s="7">
        <f t="shared" ref="N6:N11" si="0">AVERAGE(I6:K6)*10*10^H6</f>
        <v>30000000</v>
      </c>
      <c r="O6" s="7">
        <f t="shared" ref="O6:O11" si="1">_xlfn.STDEV.P(I6:K6)*10*10^H6</f>
        <v>4320493.7989385743</v>
      </c>
      <c r="P6" s="7">
        <f t="shared" ref="P6:Q11" si="2">AVERAGE(L6,N6)</f>
        <v>32500000</v>
      </c>
      <c r="Q6" s="8">
        <f t="shared" si="2"/>
        <v>4609736.6422524657</v>
      </c>
    </row>
    <row r="7" spans="1:18" x14ac:dyDescent="0.25">
      <c r="C7" s="6">
        <v>4</v>
      </c>
      <c r="D7" s="6">
        <v>6</v>
      </c>
      <c r="E7" s="6">
        <v>116</v>
      </c>
      <c r="F7" s="6">
        <v>91</v>
      </c>
      <c r="G7" s="6">
        <v>84</v>
      </c>
      <c r="H7" s="6">
        <v>6</v>
      </c>
      <c r="I7" s="6">
        <v>63</v>
      </c>
      <c r="J7" s="6">
        <v>65</v>
      </c>
      <c r="K7" s="6">
        <v>72</v>
      </c>
      <c r="L7" s="7">
        <f t="shared" ref="L7:L11" si="3">AVERAGE(E7:G7)*10*10^D7</f>
        <v>970000000</v>
      </c>
      <c r="M7" s="7">
        <f t="shared" ref="M7:M11" si="4">_xlfn.STDEV.P(E7:G7)*10*10^D7</f>
        <v>137355985.18691009</v>
      </c>
      <c r="N7" s="7">
        <f t="shared" si="0"/>
        <v>666666666.66666675</v>
      </c>
      <c r="O7" s="7">
        <f t="shared" si="1"/>
        <v>38586123.009300746</v>
      </c>
      <c r="P7" s="7">
        <f t="shared" si="2"/>
        <v>818333333.33333337</v>
      </c>
      <c r="Q7" s="8">
        <f t="shared" si="2"/>
        <v>87971054.098105416</v>
      </c>
    </row>
    <row r="8" spans="1:18" x14ac:dyDescent="0.25">
      <c r="C8" s="6">
        <v>8</v>
      </c>
      <c r="D8" s="6">
        <v>6</v>
      </c>
      <c r="E8" s="6">
        <v>155</v>
      </c>
      <c r="F8" s="6">
        <v>152</v>
      </c>
      <c r="G8" s="6">
        <v>162</v>
      </c>
      <c r="H8" s="6">
        <v>6</v>
      </c>
      <c r="I8" s="6">
        <v>238</v>
      </c>
      <c r="J8" s="6">
        <v>194</v>
      </c>
      <c r="K8" s="6">
        <v>228</v>
      </c>
      <c r="L8" s="7">
        <f t="shared" si="3"/>
        <v>1563333333.3333335</v>
      </c>
      <c r="M8" s="7">
        <f t="shared" si="4"/>
        <v>41899350.299921781</v>
      </c>
      <c r="N8" s="7">
        <f t="shared" si="0"/>
        <v>2200000000</v>
      </c>
      <c r="O8" s="7">
        <f t="shared" si="1"/>
        <v>188325958.55767381</v>
      </c>
      <c r="P8" s="7">
        <f t="shared" si="2"/>
        <v>1881666666.6666667</v>
      </c>
      <c r="Q8" s="8">
        <f t="shared" si="2"/>
        <v>115112654.4287978</v>
      </c>
    </row>
    <row r="9" spans="1:18" x14ac:dyDescent="0.25">
      <c r="C9" s="6">
        <v>12</v>
      </c>
      <c r="D9" s="6">
        <v>7</v>
      </c>
      <c r="E9" s="6">
        <v>33</v>
      </c>
      <c r="F9" s="6">
        <v>28</v>
      </c>
      <c r="G9" s="6">
        <v>35</v>
      </c>
      <c r="H9" s="6">
        <v>7</v>
      </c>
      <c r="I9" s="6">
        <v>78</v>
      </c>
      <c r="J9" s="6">
        <v>62</v>
      </c>
      <c r="K9" s="6">
        <v>69</v>
      </c>
      <c r="L9" s="7">
        <f t="shared" si="3"/>
        <v>3200000000</v>
      </c>
      <c r="M9" s="7">
        <f t="shared" si="4"/>
        <v>294392028.87759489</v>
      </c>
      <c r="N9" s="7">
        <f t="shared" si="0"/>
        <v>6966666666.666667</v>
      </c>
      <c r="O9" s="7">
        <f t="shared" si="1"/>
        <v>654896090.14628327</v>
      </c>
      <c r="P9" s="7">
        <f t="shared" si="2"/>
        <v>5083333333.333334</v>
      </c>
      <c r="Q9" s="8">
        <f t="shared" si="2"/>
        <v>474644059.51193905</v>
      </c>
    </row>
    <row r="10" spans="1:18" x14ac:dyDescent="0.25">
      <c r="C10" s="6">
        <v>16</v>
      </c>
      <c r="D10" s="6">
        <v>7</v>
      </c>
      <c r="E10" s="6">
        <v>91</v>
      </c>
      <c r="F10" s="6">
        <v>100</v>
      </c>
      <c r="G10" s="6">
        <v>83</v>
      </c>
      <c r="H10" s="6">
        <v>7</v>
      </c>
      <c r="I10" s="6">
        <v>88</v>
      </c>
      <c r="J10" s="6">
        <v>71</v>
      </c>
      <c r="K10" s="6">
        <v>79</v>
      </c>
      <c r="L10" s="7">
        <f t="shared" si="3"/>
        <v>9133333333.3333321</v>
      </c>
      <c r="M10" s="7">
        <f t="shared" si="4"/>
        <v>694422221.86665535</v>
      </c>
      <c r="N10" s="7">
        <f t="shared" si="0"/>
        <v>7933333333.333333</v>
      </c>
      <c r="O10" s="7">
        <f t="shared" si="1"/>
        <v>694422221.86665535</v>
      </c>
      <c r="P10" s="7">
        <f t="shared" si="2"/>
        <v>8533333333.3333321</v>
      </c>
      <c r="Q10" s="8">
        <f t="shared" si="2"/>
        <v>694422221.86665535</v>
      </c>
    </row>
    <row r="11" spans="1:18" x14ac:dyDescent="0.25">
      <c r="C11" s="6">
        <v>24</v>
      </c>
      <c r="D11" s="6">
        <v>7</v>
      </c>
      <c r="E11" s="6">
        <v>98</v>
      </c>
      <c r="F11" s="6">
        <v>87</v>
      </c>
      <c r="G11" s="6">
        <v>82</v>
      </c>
      <c r="H11" s="6">
        <v>7</v>
      </c>
      <c r="I11" s="6">
        <v>65</v>
      </c>
      <c r="J11" s="6">
        <v>72</v>
      </c>
      <c r="K11" s="6">
        <v>78</v>
      </c>
      <c r="L11" s="7">
        <f t="shared" si="3"/>
        <v>8900000000</v>
      </c>
      <c r="M11" s="7">
        <f t="shared" si="4"/>
        <v>668331255.19211411</v>
      </c>
      <c r="N11" s="7">
        <f t="shared" si="0"/>
        <v>7166666666.666667</v>
      </c>
      <c r="O11" s="7">
        <f t="shared" si="1"/>
        <v>531245915.01697421</v>
      </c>
      <c r="P11" s="7">
        <f t="shared" si="2"/>
        <v>8033333333.333334</v>
      </c>
      <c r="Q11" s="8">
        <f t="shared" si="2"/>
        <v>599788585.10454416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21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4</v>
      </c>
      <c r="E18" s="6">
        <v>25</v>
      </c>
      <c r="F18" s="6">
        <v>22</v>
      </c>
      <c r="G18" s="6">
        <v>30</v>
      </c>
      <c r="H18" s="6">
        <v>4</v>
      </c>
      <c r="I18" s="6">
        <v>28</v>
      </c>
      <c r="J18" s="6">
        <v>26</v>
      </c>
      <c r="K18" s="6">
        <v>20</v>
      </c>
      <c r="L18" s="7">
        <f>AVERAGE(E18:G18)*10*10^D18</f>
        <v>2566666.666666667</v>
      </c>
      <c r="M18" s="7">
        <f>_xlfn.STDEV.P(E18:G18)*10*10^D18</f>
        <v>329983.16455372219</v>
      </c>
      <c r="N18" s="7">
        <f>AVERAGE(I18:K18)*10*10^H18</f>
        <v>2466666.666666667</v>
      </c>
      <c r="O18" s="7">
        <f>_xlfn.STDEV.P(I18:K18)*10*10^H18</f>
        <v>339934.63423951901</v>
      </c>
      <c r="P18" s="7">
        <f>AVERAGE(L18,N18)</f>
        <v>2516666.666666667</v>
      </c>
      <c r="Q18" s="8">
        <f>AVERAGE(M18,O18)</f>
        <v>334958.89939662057</v>
      </c>
    </row>
    <row r="19" spans="1:18" x14ac:dyDescent="0.25">
      <c r="C19" s="1">
        <v>2</v>
      </c>
      <c r="D19" s="6">
        <v>3</v>
      </c>
      <c r="E19" s="6">
        <v>21</v>
      </c>
      <c r="F19" s="6">
        <v>27</v>
      </c>
      <c r="G19" s="6">
        <v>19</v>
      </c>
      <c r="H19" s="6">
        <v>3</v>
      </c>
      <c r="I19" s="6">
        <v>32</v>
      </c>
      <c r="J19" s="6">
        <v>37</v>
      </c>
      <c r="K19" s="6">
        <v>33</v>
      </c>
      <c r="L19" s="7">
        <f t="shared" ref="L19:L24" si="5">AVERAGE(E19:G19)*10*10^D19</f>
        <v>223333.33333333331</v>
      </c>
      <c r="M19" s="7">
        <f t="shared" ref="M19:M24" si="6">_xlfn.STDEV.P(E19:G19)*10*10^D19</f>
        <v>33993.4634239519</v>
      </c>
      <c r="N19" s="7">
        <f t="shared" ref="N19:N24" si="7">AVERAGE(I19:K19)*10*10^H19</f>
        <v>340000</v>
      </c>
      <c r="O19" s="7">
        <f t="shared" ref="O19:O24" si="8">_xlfn.STDEV.P(I19:K19)*10*10^H19</f>
        <v>21602.46899469287</v>
      </c>
      <c r="P19" s="7">
        <f t="shared" ref="P19:Q24" si="9">AVERAGE(L19,N19)</f>
        <v>281666.66666666663</v>
      </c>
      <c r="Q19" s="8">
        <f t="shared" si="9"/>
        <v>27797.966209322385</v>
      </c>
    </row>
    <row r="20" spans="1:18" x14ac:dyDescent="0.25">
      <c r="C20" s="1">
        <v>4</v>
      </c>
      <c r="D20" s="6">
        <v>5</v>
      </c>
      <c r="E20" s="6">
        <v>31</v>
      </c>
      <c r="F20" s="6">
        <v>28</v>
      </c>
      <c r="G20" s="6">
        <v>24</v>
      </c>
      <c r="H20" s="6">
        <v>5</v>
      </c>
      <c r="I20" s="6">
        <v>41</v>
      </c>
      <c r="J20" s="6">
        <v>44</v>
      </c>
      <c r="K20" s="6">
        <v>37</v>
      </c>
      <c r="L20" s="7">
        <f t="shared" si="5"/>
        <v>27666666.666666668</v>
      </c>
      <c r="M20" s="7">
        <f t="shared" si="6"/>
        <v>2867441.7556808754</v>
      </c>
      <c r="N20" s="7">
        <f t="shared" si="7"/>
        <v>40666666.666666664</v>
      </c>
      <c r="O20" s="7">
        <f t="shared" si="8"/>
        <v>2867441.7556808754</v>
      </c>
      <c r="P20" s="7">
        <f t="shared" si="9"/>
        <v>34166666.666666664</v>
      </c>
      <c r="Q20" s="8">
        <f t="shared" si="9"/>
        <v>2867441.7556808754</v>
      </c>
    </row>
    <row r="21" spans="1:18" x14ac:dyDescent="0.25">
      <c r="C21" s="1">
        <v>8</v>
      </c>
      <c r="D21" s="6">
        <v>5</v>
      </c>
      <c r="E21" s="6">
        <v>106</v>
      </c>
      <c r="F21" s="6">
        <v>117</v>
      </c>
      <c r="G21" s="6">
        <v>96</v>
      </c>
      <c r="H21" s="6">
        <v>5</v>
      </c>
      <c r="I21" s="6">
        <v>112</v>
      </c>
      <c r="J21" s="6">
        <v>138</v>
      </c>
      <c r="K21" s="6">
        <v>120</v>
      </c>
      <c r="L21" s="7">
        <f t="shared" si="5"/>
        <v>106333333.33333333</v>
      </c>
      <c r="M21" s="7">
        <f t="shared" si="6"/>
        <v>8576453.5535124056</v>
      </c>
      <c r="N21" s="7">
        <f t="shared" si="7"/>
        <v>123333333.33333333</v>
      </c>
      <c r="O21" s="7">
        <f t="shared" si="8"/>
        <v>10873004.286866728</v>
      </c>
      <c r="P21" s="7">
        <f t="shared" si="9"/>
        <v>114833333.33333333</v>
      </c>
      <c r="Q21" s="8">
        <f t="shared" si="9"/>
        <v>9724728.9201895669</v>
      </c>
    </row>
    <row r="22" spans="1:18" x14ac:dyDescent="0.25">
      <c r="C22" s="1">
        <v>12</v>
      </c>
      <c r="D22" s="6">
        <v>5</v>
      </c>
      <c r="E22" s="6">
        <v>141</v>
      </c>
      <c r="F22" s="6">
        <v>128</v>
      </c>
      <c r="G22" s="6">
        <v>153</v>
      </c>
      <c r="H22" s="6">
        <v>5</v>
      </c>
      <c r="I22" s="6">
        <v>97</v>
      </c>
      <c r="J22" s="6">
        <v>88</v>
      </c>
      <c r="K22" s="6">
        <v>114</v>
      </c>
      <c r="L22" s="7">
        <f t="shared" si="5"/>
        <v>140666666.66666666</v>
      </c>
      <c r="M22" s="7">
        <f t="shared" si="6"/>
        <v>10208928.554075703</v>
      </c>
      <c r="N22" s="7">
        <f t="shared" si="7"/>
        <v>99666666.666666672</v>
      </c>
      <c r="O22" s="7">
        <f t="shared" si="8"/>
        <v>10780641.085864153</v>
      </c>
      <c r="P22" s="7">
        <f t="shared" si="9"/>
        <v>120166666.66666666</v>
      </c>
      <c r="Q22" s="8">
        <f t="shared" si="9"/>
        <v>10494784.819969928</v>
      </c>
    </row>
    <row r="23" spans="1:18" x14ac:dyDescent="0.25">
      <c r="C23" s="1">
        <v>16</v>
      </c>
      <c r="D23" s="6">
        <v>5</v>
      </c>
      <c r="E23" s="6">
        <v>134</v>
      </c>
      <c r="F23" s="6">
        <v>129</v>
      </c>
      <c r="G23" s="6">
        <v>137</v>
      </c>
      <c r="H23" s="6">
        <v>5</v>
      </c>
      <c r="I23" s="6">
        <v>201</v>
      </c>
      <c r="J23" s="6">
        <v>226</v>
      </c>
      <c r="K23" s="6">
        <v>213</v>
      </c>
      <c r="L23" s="7">
        <f t="shared" si="5"/>
        <v>133333333.33333334</v>
      </c>
      <c r="M23" s="7">
        <f t="shared" si="6"/>
        <v>3299831.6455372218</v>
      </c>
      <c r="N23" s="7">
        <f t="shared" si="7"/>
        <v>213333333.33333334</v>
      </c>
      <c r="O23" s="7">
        <f t="shared" si="8"/>
        <v>10208928.554075703</v>
      </c>
      <c r="P23" s="7">
        <f t="shared" si="9"/>
        <v>173333333.33333334</v>
      </c>
      <c r="Q23" s="8">
        <f t="shared" si="9"/>
        <v>6754380.0998064624</v>
      </c>
    </row>
    <row r="24" spans="1:18" x14ac:dyDescent="0.25">
      <c r="C24" s="1">
        <v>24</v>
      </c>
      <c r="D24" s="6">
        <v>6</v>
      </c>
      <c r="E24" s="6">
        <v>163</v>
      </c>
      <c r="F24" s="6">
        <v>155</v>
      </c>
      <c r="G24" s="6">
        <v>127</v>
      </c>
      <c r="H24" s="6">
        <v>5</v>
      </c>
      <c r="I24" s="6">
        <v>186</v>
      </c>
      <c r="J24" s="6">
        <v>191</v>
      </c>
      <c r="K24" s="6">
        <v>174</v>
      </c>
      <c r="L24" s="7">
        <f t="shared" si="5"/>
        <v>1483333333.3333335</v>
      </c>
      <c r="M24" s="7">
        <f t="shared" si="6"/>
        <v>154344492.03720298</v>
      </c>
      <c r="N24" s="7">
        <f t="shared" si="7"/>
        <v>183666666.66666666</v>
      </c>
      <c r="O24" s="7">
        <f t="shared" si="8"/>
        <v>7133644.8530108985</v>
      </c>
      <c r="P24" s="7">
        <f t="shared" si="9"/>
        <v>833500000.00000012</v>
      </c>
      <c r="Q24" s="8">
        <f t="shared" si="9"/>
        <v>80739068.445106938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23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106</v>
      </c>
      <c r="F31" s="6">
        <v>105</v>
      </c>
      <c r="G31" s="6">
        <v>108</v>
      </c>
      <c r="H31" s="6">
        <v>3</v>
      </c>
      <c r="I31" s="6">
        <v>92</v>
      </c>
      <c r="J31" s="6">
        <v>90</v>
      </c>
      <c r="K31" s="6">
        <v>99</v>
      </c>
      <c r="L31" s="7">
        <f>AVERAGE(E31:G31)*10*10^D31</f>
        <v>1063333.3333333333</v>
      </c>
      <c r="M31" s="7">
        <f>_xlfn.STDEV.P(E31:G31)*10*10^D31</f>
        <v>12472.191289246472</v>
      </c>
      <c r="N31" s="7">
        <f>AVERAGE(I31:K31)*10*10^H31</f>
        <v>936666.66666666674</v>
      </c>
      <c r="O31" s="7">
        <f>_xlfn.STDEV.P(I31:K31)*10*10^H31</f>
        <v>38586.123009300747</v>
      </c>
      <c r="P31" s="7">
        <f>AVERAGE(L31,N31)</f>
        <v>1000000</v>
      </c>
      <c r="Q31" s="8">
        <f>AVERAGE(M31,O31)</f>
        <v>25529.157149273611</v>
      </c>
    </row>
    <row r="32" spans="1:18" x14ac:dyDescent="0.25">
      <c r="C32" s="1">
        <v>2</v>
      </c>
      <c r="D32" s="6">
        <v>3</v>
      </c>
      <c r="E32" s="6">
        <v>81</v>
      </c>
      <c r="F32" s="6">
        <v>63</v>
      </c>
      <c r="G32" s="6">
        <v>70</v>
      </c>
      <c r="H32" s="6">
        <v>3</v>
      </c>
      <c r="I32" s="6">
        <v>82</v>
      </c>
      <c r="J32" s="6">
        <v>95</v>
      </c>
      <c r="K32" s="6">
        <v>101</v>
      </c>
      <c r="L32" s="7">
        <f>AVERAGE(E32:G32)*10*10^D32</f>
        <v>713333.33333333326</v>
      </c>
      <c r="M32" s="7">
        <f t="shared" ref="M32:M37" si="10">_xlfn.STDEV.P(E32:G32)*10*10^D32</f>
        <v>74087.035902976218</v>
      </c>
      <c r="N32" s="7">
        <f t="shared" ref="N32:N37" si="11">AVERAGE(I32:K32)*10*10^H32</f>
        <v>926666.66666666674</v>
      </c>
      <c r="O32" s="7">
        <f t="shared" ref="O32:O37" si="12">_xlfn.STDEV.P(I32:K32)*10*10^H32</f>
        <v>79302.515022468797</v>
      </c>
      <c r="P32" s="7">
        <f t="shared" ref="P32:Q37" si="13">AVERAGE(L32,N32)</f>
        <v>820000</v>
      </c>
      <c r="Q32" s="8">
        <f t="shared" si="13"/>
        <v>76694.775462722508</v>
      </c>
    </row>
    <row r="33" spans="1:18" x14ac:dyDescent="0.25">
      <c r="C33" s="1">
        <v>4</v>
      </c>
      <c r="D33" s="6">
        <v>4</v>
      </c>
      <c r="E33" s="6">
        <v>50</v>
      </c>
      <c r="F33" s="6">
        <v>61</v>
      </c>
      <c r="G33" s="6">
        <v>49</v>
      </c>
      <c r="H33" s="6">
        <v>4</v>
      </c>
      <c r="I33" s="6">
        <v>120</v>
      </c>
      <c r="J33" s="6">
        <v>105</v>
      </c>
      <c r="K33" s="6">
        <v>131</v>
      </c>
      <c r="L33" s="7">
        <f t="shared" ref="L33:L37" si="14">AVERAGE(E33:G33)*10*10^D33</f>
        <v>5333333.333333334</v>
      </c>
      <c r="M33" s="7">
        <f t="shared" si="10"/>
        <v>543650.21434333641</v>
      </c>
      <c r="N33" s="7">
        <f t="shared" si="11"/>
        <v>11866666.666666668</v>
      </c>
      <c r="O33" s="7">
        <f t="shared" si="12"/>
        <v>1065624.4908763855</v>
      </c>
      <c r="P33" s="7">
        <f t="shared" si="13"/>
        <v>8600000</v>
      </c>
      <c r="Q33" s="8">
        <f t="shared" si="13"/>
        <v>804637.35260986094</v>
      </c>
    </row>
    <row r="34" spans="1:18" x14ac:dyDescent="0.25">
      <c r="C34" s="1">
        <v>8</v>
      </c>
      <c r="D34" s="6">
        <v>5</v>
      </c>
      <c r="E34" s="6">
        <v>24</v>
      </c>
      <c r="F34" s="6">
        <v>19</v>
      </c>
      <c r="G34" s="6">
        <v>28</v>
      </c>
      <c r="H34" s="6">
        <v>5</v>
      </c>
      <c r="I34" s="6">
        <v>82</v>
      </c>
      <c r="J34" s="6">
        <v>87</v>
      </c>
      <c r="K34" s="6">
        <v>105</v>
      </c>
      <c r="L34" s="7">
        <f t="shared" si="14"/>
        <v>23666666.666666668</v>
      </c>
      <c r="M34" s="7">
        <f t="shared" si="10"/>
        <v>3681787.0057290867</v>
      </c>
      <c r="N34" s="7">
        <f t="shared" si="11"/>
        <v>91333333.333333328</v>
      </c>
      <c r="O34" s="7">
        <f t="shared" si="12"/>
        <v>9877021.5933527034</v>
      </c>
      <c r="P34" s="7">
        <f t="shared" si="13"/>
        <v>57500000</v>
      </c>
      <c r="Q34" s="8">
        <f t="shared" si="13"/>
        <v>6779404.299540895</v>
      </c>
    </row>
    <row r="35" spans="1:18" x14ac:dyDescent="0.25">
      <c r="C35" s="1">
        <v>12</v>
      </c>
      <c r="D35" s="6">
        <v>5</v>
      </c>
      <c r="E35" s="6">
        <v>81</v>
      </c>
      <c r="F35" s="6">
        <v>92</v>
      </c>
      <c r="G35" s="6">
        <v>86</v>
      </c>
      <c r="H35" s="6">
        <v>5</v>
      </c>
      <c r="I35" s="6">
        <v>53</v>
      </c>
      <c r="J35" s="6">
        <v>56</v>
      </c>
      <c r="K35" s="6">
        <v>71</v>
      </c>
      <c r="L35" s="7">
        <f t="shared" si="14"/>
        <v>86333333.333333328</v>
      </c>
      <c r="M35" s="7">
        <f t="shared" si="10"/>
        <v>4496912.521077347</v>
      </c>
      <c r="N35" s="7">
        <f t="shared" si="11"/>
        <v>60000000</v>
      </c>
      <c r="O35" s="7">
        <f t="shared" si="12"/>
        <v>7874007.8740118109</v>
      </c>
      <c r="P35" s="7">
        <f t="shared" si="13"/>
        <v>73166666.666666657</v>
      </c>
      <c r="Q35" s="8">
        <f t="shared" si="13"/>
        <v>6185460.1975445785</v>
      </c>
    </row>
    <row r="36" spans="1:18" ht="18.75" customHeight="1" x14ac:dyDescent="0.25">
      <c r="C36" s="1">
        <v>16</v>
      </c>
      <c r="D36" s="6">
        <v>5</v>
      </c>
      <c r="E36" s="6">
        <v>94</v>
      </c>
      <c r="F36" s="6">
        <v>101</v>
      </c>
      <c r="G36" s="6">
        <v>90</v>
      </c>
      <c r="H36" s="6">
        <v>5</v>
      </c>
      <c r="I36" s="6">
        <v>62</v>
      </c>
      <c r="J36" s="6">
        <v>77</v>
      </c>
      <c r="K36" s="6">
        <v>71</v>
      </c>
      <c r="L36" s="7">
        <f t="shared" si="14"/>
        <v>95000000</v>
      </c>
      <c r="M36" s="7">
        <f t="shared" si="10"/>
        <v>4546060.5656619519</v>
      </c>
      <c r="N36" s="7">
        <f t="shared" si="11"/>
        <v>70000000</v>
      </c>
      <c r="O36" s="7">
        <f t="shared" si="12"/>
        <v>6164414.0029689763</v>
      </c>
      <c r="P36" s="7">
        <f t="shared" si="13"/>
        <v>82500000</v>
      </c>
      <c r="Q36" s="8">
        <f t="shared" si="13"/>
        <v>5355237.2843154641</v>
      </c>
    </row>
    <row r="37" spans="1:18" ht="18.75" customHeight="1" x14ac:dyDescent="0.25">
      <c r="C37" s="1">
        <v>24</v>
      </c>
      <c r="D37" s="6">
        <v>5</v>
      </c>
      <c r="E37" s="6">
        <v>121</v>
      </c>
      <c r="F37" s="6">
        <v>132</v>
      </c>
      <c r="G37" s="6">
        <v>137</v>
      </c>
      <c r="H37" s="6">
        <v>5</v>
      </c>
      <c r="I37" s="6">
        <v>152</v>
      </c>
      <c r="J37" s="6">
        <v>120</v>
      </c>
      <c r="K37" s="6">
        <v>133</v>
      </c>
      <c r="L37" s="7">
        <f t="shared" si="14"/>
        <v>130000000</v>
      </c>
      <c r="M37" s="7">
        <f t="shared" si="10"/>
        <v>6683312.5519211404</v>
      </c>
      <c r="N37" s="7">
        <f t="shared" si="11"/>
        <v>135000000</v>
      </c>
      <c r="O37" s="7">
        <f t="shared" si="12"/>
        <v>13140268.896284685</v>
      </c>
      <c r="P37" s="7">
        <f t="shared" si="13"/>
        <v>132500000</v>
      </c>
      <c r="Q37" s="8">
        <f t="shared" si="13"/>
        <v>9911790.7241029125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24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105</v>
      </c>
      <c r="F44" s="6">
        <v>115</v>
      </c>
      <c r="G44" s="6">
        <v>96</v>
      </c>
      <c r="H44" s="6">
        <v>3</v>
      </c>
      <c r="I44" s="6">
        <v>151</v>
      </c>
      <c r="J44" s="6">
        <v>167</v>
      </c>
      <c r="K44" s="6">
        <v>133</v>
      </c>
      <c r="L44" s="7">
        <f>AVERAGE(E44:G44)*10*10^D44</f>
        <v>1053333.3333333333</v>
      </c>
      <c r="M44" s="7">
        <f>_xlfn.STDEV.P(E44:G44)*10*10^D44</f>
        <v>77602.978178818768</v>
      </c>
      <c r="N44" s="7">
        <f>AVERAGE(I44:K44)*10*10^H44</f>
        <v>1503333.3333333335</v>
      </c>
      <c r="O44" s="7">
        <f>_xlfn.STDEV.P(I44:K44)*10*10^H44</f>
        <v>138884.44437333106</v>
      </c>
      <c r="P44" s="7">
        <f>AVERAGE(L44,N44)</f>
        <v>1278333.3333333335</v>
      </c>
      <c r="Q44" s="8">
        <f>AVERAGE(M44,O44)</f>
        <v>108243.71127607492</v>
      </c>
    </row>
    <row r="45" spans="1:18" x14ac:dyDescent="0.25">
      <c r="C45" s="1">
        <v>2</v>
      </c>
      <c r="D45" s="6">
        <v>1</v>
      </c>
      <c r="E45" s="29">
        <v>0.9</v>
      </c>
      <c r="F45" s="29">
        <v>0.9</v>
      </c>
      <c r="G45" s="29">
        <v>0.9</v>
      </c>
      <c r="H45" s="6">
        <v>1</v>
      </c>
      <c r="I45" s="29">
        <v>0.9</v>
      </c>
      <c r="J45" s="29">
        <v>0.9</v>
      </c>
      <c r="K45" s="29">
        <v>0.9</v>
      </c>
      <c r="L45" s="7">
        <f>AVERAGE(E45:G45)*10*10^D45</f>
        <v>90</v>
      </c>
      <c r="M45" s="7">
        <f t="shared" ref="M45:M48" si="15">_xlfn.STDEV.P(E45:G45)*10*10^D45</f>
        <v>0</v>
      </c>
      <c r="N45" s="7">
        <f>AVERAGE(I45:K45)*10*10^H45</f>
        <v>90</v>
      </c>
      <c r="O45" s="7">
        <f>_xlfn.STDEV.P(I45:K45)*10*10^H45</f>
        <v>0</v>
      </c>
      <c r="P45" s="7">
        <f t="shared" ref="P45:Q50" si="16">AVERAGE(L45,N45)</f>
        <v>90</v>
      </c>
      <c r="Q45" s="8">
        <f t="shared" si="16"/>
        <v>0</v>
      </c>
    </row>
    <row r="46" spans="1:18" x14ac:dyDescent="0.25">
      <c r="C46" s="1">
        <v>4</v>
      </c>
      <c r="D46" s="6">
        <v>1</v>
      </c>
      <c r="E46" s="29">
        <v>0.9</v>
      </c>
      <c r="F46" s="29">
        <v>0.9</v>
      </c>
      <c r="G46" s="29">
        <v>0.9</v>
      </c>
      <c r="H46" s="6">
        <v>1</v>
      </c>
      <c r="I46" s="29">
        <v>0.9</v>
      </c>
      <c r="J46" s="29">
        <v>0.9</v>
      </c>
      <c r="K46" s="29">
        <v>0.9</v>
      </c>
      <c r="L46" s="7">
        <f>AVERAGE(E46:G46)*10*10^D46</f>
        <v>90</v>
      </c>
      <c r="M46" s="7">
        <f>_xlfn.STDEV.P(E46:G46)*10*10^D46</f>
        <v>0</v>
      </c>
      <c r="N46" s="7">
        <f t="shared" ref="N46:N49" si="17">AVERAGE(I46:K46)*10*10^H46</f>
        <v>90</v>
      </c>
      <c r="O46" s="7">
        <f t="shared" ref="O46:O50" si="18">_xlfn.STDEV.P(I46:K46)*10*10^H46</f>
        <v>0</v>
      </c>
      <c r="P46" s="7">
        <f t="shared" si="16"/>
        <v>90</v>
      </c>
      <c r="Q46" s="8">
        <f>AVERAGE(M46,O46)</f>
        <v>0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7"/>
        <v>90</v>
      </c>
      <c r="O47" s="7">
        <f t="shared" si="18"/>
        <v>0</v>
      </c>
      <c r="P47" s="7">
        <f t="shared" si="16"/>
        <v>90</v>
      </c>
      <c r="Q47" s="8">
        <f t="shared" si="16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7"/>
        <v>90</v>
      </c>
      <c r="O48" s="7">
        <f t="shared" si="18"/>
        <v>0</v>
      </c>
      <c r="P48" s="7">
        <f t="shared" si="16"/>
        <v>90</v>
      </c>
      <c r="Q48" s="8">
        <f t="shared" si="16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7"/>
        <v>90</v>
      </c>
      <c r="O49" s="7">
        <f t="shared" si="18"/>
        <v>0</v>
      </c>
      <c r="P49" s="7">
        <f t="shared" si="16"/>
        <v>90</v>
      </c>
      <c r="Q49" s="8">
        <f t="shared" si="16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8"/>
        <v>0</v>
      </c>
      <c r="P50" s="7">
        <f>AVERAGE(L50,N50)</f>
        <v>90</v>
      </c>
      <c r="Q50" s="8">
        <f t="shared" si="16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D55-0625-40B9-ADAE-67C3EB4F4273}">
  <sheetPr codeName="Hoja7">
    <tabColor rgb="FF00B0F0"/>
  </sheetPr>
  <dimension ref="A1:U67"/>
  <sheetViews>
    <sheetView topLeftCell="D1" zoomScale="59" zoomScaleNormal="59" workbookViewId="0">
      <selection activeCell="I47" sqref="I47:K50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222</v>
      </c>
      <c r="F5" s="6">
        <v>193</v>
      </c>
      <c r="G5" s="6">
        <v>205</v>
      </c>
      <c r="H5" s="6">
        <v>3</v>
      </c>
      <c r="I5" s="6">
        <v>191</v>
      </c>
      <c r="J5" s="6">
        <v>180</v>
      </c>
      <c r="K5" s="6">
        <v>174</v>
      </c>
      <c r="L5" s="7">
        <f t="shared" ref="L5:L11" si="0">AVERAGE(E5:G5)*10*10^D5</f>
        <v>2066666.6666666665</v>
      </c>
      <c r="M5" s="7">
        <f t="shared" ref="M5:M11" si="1">_xlfn.STDEV.P(E5:G5)*10*10^D5</f>
        <v>118977.12198383163</v>
      </c>
      <c r="N5" s="7">
        <f t="shared" ref="N5:N11" si="2">AVERAGE(I5:K5)*10*10^H5</f>
        <v>1816666.6666666665</v>
      </c>
      <c r="O5" s="7">
        <f t="shared" ref="O5:O11" si="3">_xlfn.STDEV.P(I5:K5)*10*10^H5</f>
        <v>70395.706939809592</v>
      </c>
      <c r="P5" s="7">
        <f>AVERAGE(L5,N5)</f>
        <v>1941666.6666666665</v>
      </c>
      <c r="Q5" s="8">
        <f>AVERAGE(M5,O5)</f>
        <v>94686.414461820619</v>
      </c>
    </row>
    <row r="6" spans="1:18" x14ac:dyDescent="0.25">
      <c r="C6" s="6">
        <v>2</v>
      </c>
      <c r="D6" s="6">
        <v>5</v>
      </c>
      <c r="E6" s="6">
        <v>60</v>
      </c>
      <c r="F6" s="6">
        <v>53</v>
      </c>
      <c r="G6" s="6">
        <v>55</v>
      </c>
      <c r="H6" s="6">
        <v>5</v>
      </c>
      <c r="I6" s="6">
        <v>49</v>
      </c>
      <c r="J6" s="6">
        <v>51</v>
      </c>
      <c r="K6" s="6">
        <v>56</v>
      </c>
      <c r="L6" s="7">
        <f t="shared" si="0"/>
        <v>56000000</v>
      </c>
      <c r="M6" s="7">
        <f t="shared" si="1"/>
        <v>2943920.2887759488</v>
      </c>
      <c r="N6" s="7">
        <f t="shared" si="2"/>
        <v>52000000</v>
      </c>
      <c r="O6" s="7">
        <f t="shared" si="3"/>
        <v>2943920.2887759488</v>
      </c>
      <c r="P6" s="7">
        <f t="shared" ref="P6:Q11" si="4">AVERAGE(L6,N6)</f>
        <v>54000000</v>
      </c>
      <c r="Q6" s="8">
        <f t="shared" si="4"/>
        <v>2943920.2887759488</v>
      </c>
    </row>
    <row r="7" spans="1:18" x14ac:dyDescent="0.25">
      <c r="C7" s="6">
        <v>4</v>
      </c>
      <c r="D7" s="6">
        <v>6</v>
      </c>
      <c r="E7" s="6">
        <v>41</v>
      </c>
      <c r="F7" s="6">
        <v>32</v>
      </c>
      <c r="G7" s="6">
        <v>35</v>
      </c>
      <c r="H7" s="6">
        <v>6</v>
      </c>
      <c r="I7" s="6">
        <v>78</v>
      </c>
      <c r="J7" s="6">
        <v>73</v>
      </c>
      <c r="K7" s="6">
        <v>81</v>
      </c>
      <c r="L7" s="7">
        <f t="shared" si="0"/>
        <v>360000000</v>
      </c>
      <c r="M7" s="7">
        <f t="shared" si="1"/>
        <v>37416573.867739417</v>
      </c>
      <c r="N7" s="7">
        <f t="shared" si="2"/>
        <v>773333333.33333325</v>
      </c>
      <c r="O7" s="7">
        <f t="shared" si="3"/>
        <v>32998316.455372218</v>
      </c>
      <c r="P7" s="7">
        <f t="shared" si="4"/>
        <v>566666666.66666663</v>
      </c>
      <c r="Q7" s="8">
        <f t="shared" si="4"/>
        <v>35207445.161555819</v>
      </c>
    </row>
    <row r="8" spans="1:18" x14ac:dyDescent="0.25">
      <c r="C8" s="6">
        <v>8</v>
      </c>
      <c r="D8" s="6">
        <v>6</v>
      </c>
      <c r="E8" s="6">
        <v>245</v>
      </c>
      <c r="F8" s="6">
        <v>233</v>
      </c>
      <c r="G8" s="6">
        <v>225</v>
      </c>
      <c r="H8" s="6">
        <v>6</v>
      </c>
      <c r="I8" s="6">
        <v>191</v>
      </c>
      <c r="J8" s="6">
        <v>199</v>
      </c>
      <c r="K8" s="6">
        <v>216</v>
      </c>
      <c r="L8" s="7">
        <f t="shared" si="0"/>
        <v>2343333333.3333335</v>
      </c>
      <c r="M8" s="7">
        <f t="shared" si="1"/>
        <v>82192186.706253022</v>
      </c>
      <c r="N8" s="7">
        <f t="shared" si="2"/>
        <v>2020000000</v>
      </c>
      <c r="O8" s="7">
        <f t="shared" si="3"/>
        <v>104243305.14074595</v>
      </c>
      <c r="P8" s="7">
        <f t="shared" si="4"/>
        <v>2181666666.666667</v>
      </c>
      <c r="Q8" s="8">
        <f t="shared" si="4"/>
        <v>93217745.923499495</v>
      </c>
    </row>
    <row r="9" spans="1:18" x14ac:dyDescent="0.25">
      <c r="C9" s="6">
        <v>12</v>
      </c>
      <c r="D9" s="6">
        <v>7</v>
      </c>
      <c r="E9" s="6">
        <v>69</v>
      </c>
      <c r="F9" s="6">
        <v>88</v>
      </c>
      <c r="G9" s="6">
        <v>74</v>
      </c>
      <c r="H9" s="6">
        <v>7</v>
      </c>
      <c r="I9" s="6">
        <v>50</v>
      </c>
      <c r="J9" s="6">
        <v>37</v>
      </c>
      <c r="K9" s="6">
        <v>41</v>
      </c>
      <c r="L9" s="7">
        <f t="shared" si="0"/>
        <v>7700000000</v>
      </c>
      <c r="M9" s="7">
        <f t="shared" si="1"/>
        <v>804155872.12098801</v>
      </c>
      <c r="N9" s="7">
        <f t="shared" si="2"/>
        <v>4266666666.6666665</v>
      </c>
      <c r="O9" s="7">
        <f t="shared" si="3"/>
        <v>543650214.34333646</v>
      </c>
      <c r="P9" s="7">
        <f t="shared" si="4"/>
        <v>5983333333.333333</v>
      </c>
      <c r="Q9" s="8">
        <f t="shared" si="4"/>
        <v>673903043.23216224</v>
      </c>
    </row>
    <row r="10" spans="1:18" x14ac:dyDescent="0.25">
      <c r="C10" s="6">
        <v>16</v>
      </c>
      <c r="D10" s="6">
        <v>7</v>
      </c>
      <c r="E10" s="6">
        <v>62</v>
      </c>
      <c r="F10" s="6">
        <v>58</v>
      </c>
      <c r="G10" s="6">
        <v>50</v>
      </c>
      <c r="H10" s="6">
        <v>7</v>
      </c>
      <c r="I10" s="6">
        <v>82</v>
      </c>
      <c r="J10" s="6">
        <v>78</v>
      </c>
      <c r="K10" s="6">
        <v>89</v>
      </c>
      <c r="L10" s="7">
        <f t="shared" si="0"/>
        <v>5666666666.666666</v>
      </c>
      <c r="M10" s="7">
        <f t="shared" si="1"/>
        <v>498887651.56985885</v>
      </c>
      <c r="N10" s="7">
        <f t="shared" si="2"/>
        <v>8300000000</v>
      </c>
      <c r="O10" s="7">
        <f t="shared" si="3"/>
        <v>454606056.56619519</v>
      </c>
      <c r="P10" s="7">
        <f t="shared" si="4"/>
        <v>6983333333.333333</v>
      </c>
      <c r="Q10" s="8">
        <f t="shared" si="4"/>
        <v>476746854.06802702</v>
      </c>
    </row>
    <row r="11" spans="1:18" x14ac:dyDescent="0.25">
      <c r="C11" s="6">
        <v>24</v>
      </c>
      <c r="D11" s="6">
        <v>7</v>
      </c>
      <c r="E11" s="6">
        <v>35</v>
      </c>
      <c r="F11" s="6">
        <v>32</v>
      </c>
      <c r="G11" s="6">
        <v>48</v>
      </c>
      <c r="H11" s="6">
        <v>7</v>
      </c>
      <c r="I11" s="6">
        <v>53</v>
      </c>
      <c r="J11" s="6">
        <v>53</v>
      </c>
      <c r="K11" s="6">
        <v>59</v>
      </c>
      <c r="L11" s="7">
        <f t="shared" si="0"/>
        <v>3833333333.3333335</v>
      </c>
      <c r="M11" s="7">
        <f t="shared" si="1"/>
        <v>694422221.86665535</v>
      </c>
      <c r="N11" s="7">
        <f t="shared" si="2"/>
        <v>5500000000</v>
      </c>
      <c r="O11" s="7">
        <f t="shared" si="3"/>
        <v>282842712.47461903</v>
      </c>
      <c r="P11" s="7">
        <f t="shared" si="4"/>
        <v>4666666666.666667</v>
      </c>
      <c r="Q11" s="8">
        <f t="shared" si="4"/>
        <v>488632467.17063719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22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3</v>
      </c>
      <c r="E18" s="6">
        <v>136</v>
      </c>
      <c r="F18" s="6">
        <v>145</v>
      </c>
      <c r="G18" s="6">
        <v>148</v>
      </c>
      <c r="H18" s="6">
        <v>3</v>
      </c>
      <c r="I18" s="6">
        <v>140</v>
      </c>
      <c r="J18" s="6">
        <v>122</v>
      </c>
      <c r="K18" s="6">
        <v>149</v>
      </c>
      <c r="L18" s="7">
        <f>AVERAGE(E18:G18)*10*10^D18</f>
        <v>1430000</v>
      </c>
      <c r="M18" s="7">
        <f>_xlfn.STDEV.P(E18:G18)*10*10^D18</f>
        <v>50990.195135927846</v>
      </c>
      <c r="N18" s="7">
        <f>AVERAGE(I18:K18)*10*10^H18</f>
        <v>1370000</v>
      </c>
      <c r="O18" s="7">
        <f>_xlfn.STDEV.P(I18:K18)*10*10^H18</f>
        <v>112249.72160321825</v>
      </c>
      <c r="P18" s="7">
        <f>AVERAGE(L18,N18)</f>
        <v>1400000</v>
      </c>
      <c r="Q18" s="8">
        <f>AVERAGE(M18,O18)</f>
        <v>81619.958369573054</v>
      </c>
    </row>
    <row r="19" spans="1:18" x14ac:dyDescent="0.25">
      <c r="C19" s="1">
        <v>2</v>
      </c>
      <c r="D19" s="6">
        <v>5</v>
      </c>
      <c r="E19" s="6">
        <v>33</v>
      </c>
      <c r="F19" s="6">
        <v>37</v>
      </c>
      <c r="G19" s="6">
        <v>42</v>
      </c>
      <c r="H19" s="6">
        <v>5</v>
      </c>
      <c r="I19" s="6">
        <v>23</v>
      </c>
      <c r="J19" s="6">
        <v>25</v>
      </c>
      <c r="K19" s="6">
        <v>28</v>
      </c>
      <c r="L19" s="7">
        <f t="shared" ref="L19:L24" si="5">AVERAGE(E19:G19)*10*10^D19</f>
        <v>37333333.333333336</v>
      </c>
      <c r="M19" s="7">
        <f t="shared" ref="M19:M24" si="6">_xlfn.STDEV.P(E19:G19)*10*10^D19</f>
        <v>3681787.0057290876</v>
      </c>
      <c r="N19" s="7">
        <f t="shared" ref="N19:N24" si="7">AVERAGE(I19:K19)*10*10^H19</f>
        <v>25333333.333333332</v>
      </c>
      <c r="O19" s="7">
        <f t="shared" ref="O19:O24" si="8">_xlfn.STDEV.P(I19:K19)*10*10^H19</f>
        <v>2054804.6676563257</v>
      </c>
      <c r="P19" s="7">
        <f t="shared" ref="P19:Q24" si="9">AVERAGE(L19,N19)</f>
        <v>31333333.333333336</v>
      </c>
      <c r="Q19" s="8">
        <f t="shared" si="9"/>
        <v>2868295.8366927067</v>
      </c>
    </row>
    <row r="20" spans="1:18" x14ac:dyDescent="0.25">
      <c r="C20" s="1">
        <v>4</v>
      </c>
      <c r="D20" s="6">
        <v>5</v>
      </c>
      <c r="E20" s="6">
        <v>81</v>
      </c>
      <c r="F20" s="6">
        <v>83</v>
      </c>
      <c r="G20" s="6">
        <v>69</v>
      </c>
      <c r="H20" s="6">
        <v>5</v>
      </c>
      <c r="I20" s="6">
        <v>152</v>
      </c>
      <c r="J20" s="6">
        <v>135</v>
      </c>
      <c r="K20" s="6">
        <v>139</v>
      </c>
      <c r="L20" s="7">
        <f t="shared" si="5"/>
        <v>77666666.666666672</v>
      </c>
      <c r="M20" s="7">
        <f t="shared" si="6"/>
        <v>6182412.3303304687</v>
      </c>
      <c r="N20" s="7">
        <f t="shared" si="7"/>
        <v>142000000</v>
      </c>
      <c r="O20" s="7">
        <f t="shared" si="8"/>
        <v>7257180.3523590798</v>
      </c>
      <c r="P20" s="7">
        <f t="shared" si="9"/>
        <v>109833333.33333334</v>
      </c>
      <c r="Q20" s="8">
        <f t="shared" si="9"/>
        <v>6719796.3413447738</v>
      </c>
    </row>
    <row r="21" spans="1:18" x14ac:dyDescent="0.25">
      <c r="C21" s="1">
        <v>8</v>
      </c>
      <c r="D21" s="6">
        <v>5</v>
      </c>
      <c r="E21" s="6">
        <v>122</v>
      </c>
      <c r="F21" s="6">
        <v>156</v>
      </c>
      <c r="G21" s="6">
        <v>135</v>
      </c>
      <c r="H21" s="6">
        <v>6</v>
      </c>
      <c r="I21" s="6">
        <v>29</v>
      </c>
      <c r="J21" s="6">
        <v>31</v>
      </c>
      <c r="K21" s="6">
        <v>37</v>
      </c>
      <c r="L21" s="7">
        <f t="shared" si="5"/>
        <v>137666666.66666666</v>
      </c>
      <c r="M21" s="7">
        <f t="shared" si="6"/>
        <v>14007934.259633796</v>
      </c>
      <c r="N21" s="7">
        <f t="shared" si="7"/>
        <v>323333333.33333337</v>
      </c>
      <c r="O21" s="7">
        <f t="shared" si="8"/>
        <v>33993463.423951901</v>
      </c>
      <c r="P21" s="7">
        <f t="shared" si="9"/>
        <v>230500000</v>
      </c>
      <c r="Q21" s="8">
        <f t="shared" si="9"/>
        <v>24000698.841792848</v>
      </c>
    </row>
    <row r="22" spans="1:18" x14ac:dyDescent="0.25">
      <c r="C22" s="1">
        <v>12</v>
      </c>
      <c r="D22" s="6">
        <v>6</v>
      </c>
      <c r="E22" s="6">
        <v>20</v>
      </c>
      <c r="F22" s="6">
        <v>29</v>
      </c>
      <c r="G22" s="6">
        <v>32</v>
      </c>
      <c r="H22" s="6">
        <v>6</v>
      </c>
      <c r="I22" s="6">
        <v>55</v>
      </c>
      <c r="J22" s="6">
        <v>46</v>
      </c>
      <c r="K22" s="6">
        <v>43</v>
      </c>
      <c r="L22" s="7">
        <f t="shared" si="5"/>
        <v>270000000</v>
      </c>
      <c r="M22" s="7">
        <f t="shared" si="6"/>
        <v>50990195.135927849</v>
      </c>
      <c r="N22" s="7">
        <f t="shared" si="7"/>
        <v>480000000</v>
      </c>
      <c r="O22" s="7">
        <f t="shared" si="8"/>
        <v>50990195.135927849</v>
      </c>
      <c r="P22" s="7">
        <f t="shared" si="9"/>
        <v>375000000</v>
      </c>
      <c r="Q22" s="8">
        <f t="shared" si="9"/>
        <v>50990195.135927849</v>
      </c>
    </row>
    <row r="23" spans="1:18" x14ac:dyDescent="0.25">
      <c r="C23" s="1">
        <v>16</v>
      </c>
      <c r="D23" s="6">
        <v>6</v>
      </c>
      <c r="E23" s="6">
        <v>28</v>
      </c>
      <c r="F23" s="6">
        <v>36</v>
      </c>
      <c r="G23" s="6">
        <v>39</v>
      </c>
      <c r="H23" s="6">
        <v>6</v>
      </c>
      <c r="I23" s="6">
        <v>49</v>
      </c>
      <c r="J23" s="6">
        <v>52</v>
      </c>
      <c r="K23" s="6">
        <v>59</v>
      </c>
      <c r="L23" s="7">
        <f t="shared" si="5"/>
        <v>343333333.33333337</v>
      </c>
      <c r="M23" s="7">
        <f t="shared" si="6"/>
        <v>46427960.923947066</v>
      </c>
      <c r="N23" s="7">
        <f t="shared" si="7"/>
        <v>533333333.33333337</v>
      </c>
      <c r="O23" s="7">
        <f t="shared" si="8"/>
        <v>41899350.299921788</v>
      </c>
      <c r="P23" s="7">
        <f t="shared" si="9"/>
        <v>438333333.33333337</v>
      </c>
      <c r="Q23" s="8">
        <f t="shared" si="9"/>
        <v>44163655.611934423</v>
      </c>
    </row>
    <row r="24" spans="1:18" x14ac:dyDescent="0.25">
      <c r="C24" s="1">
        <v>24</v>
      </c>
      <c r="D24" s="6">
        <v>6</v>
      </c>
      <c r="E24" s="6">
        <v>29</v>
      </c>
      <c r="F24" s="6">
        <v>42</v>
      </c>
      <c r="G24" s="6">
        <v>47</v>
      </c>
      <c r="H24" s="6">
        <v>6</v>
      </c>
      <c r="I24" s="6">
        <v>83</v>
      </c>
      <c r="J24" s="6">
        <v>70</v>
      </c>
      <c r="K24" s="6">
        <v>65</v>
      </c>
      <c r="L24" s="7">
        <f t="shared" si="5"/>
        <v>393333333.33333337</v>
      </c>
      <c r="M24" s="7">
        <f t="shared" si="6"/>
        <v>75865377.84494029</v>
      </c>
      <c r="N24" s="7">
        <f t="shared" si="7"/>
        <v>726666666.66666675</v>
      </c>
      <c r="O24" s="7">
        <f t="shared" si="8"/>
        <v>75865377.84494029</v>
      </c>
      <c r="P24" s="7">
        <f t="shared" si="9"/>
        <v>560000000</v>
      </c>
      <c r="Q24" s="8">
        <f t="shared" si="9"/>
        <v>75865377.84494029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15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130</v>
      </c>
      <c r="F31" s="6">
        <v>128</v>
      </c>
      <c r="G31" s="6">
        <v>134</v>
      </c>
      <c r="H31" s="6">
        <v>3</v>
      </c>
      <c r="I31" s="6">
        <v>126</v>
      </c>
      <c r="J31" s="6">
        <v>142</v>
      </c>
      <c r="K31" s="6">
        <v>122</v>
      </c>
      <c r="L31" s="7">
        <f>AVERAGE(E31:G31)*10*10^D31</f>
        <v>1306666.6666666665</v>
      </c>
      <c r="M31" s="7">
        <f>_xlfn.STDEV.P(E31:G31)*10*10^D31</f>
        <v>24944.382578492943</v>
      </c>
      <c r="N31" s="7">
        <f>AVERAGE(I31:K31)*10*10^H31</f>
        <v>1300000</v>
      </c>
      <c r="O31" s="7">
        <f>_xlfn.STDEV.P(I31:K31)*10*10^H31</f>
        <v>86409.875978771481</v>
      </c>
      <c r="P31" s="7">
        <f>AVERAGE(L31,N31)</f>
        <v>1303333.3333333333</v>
      </c>
      <c r="Q31" s="8">
        <f>AVERAGE(M31,O31)</f>
        <v>55677.129278632216</v>
      </c>
    </row>
    <row r="32" spans="1:18" x14ac:dyDescent="0.25">
      <c r="C32" s="1">
        <v>2</v>
      </c>
      <c r="D32" s="6">
        <v>4</v>
      </c>
      <c r="E32" s="6">
        <v>74</v>
      </c>
      <c r="F32" s="6">
        <v>85</v>
      </c>
      <c r="G32" s="6">
        <v>107</v>
      </c>
      <c r="H32" s="6">
        <v>4</v>
      </c>
      <c r="I32" s="6">
        <v>90</v>
      </c>
      <c r="J32" s="6">
        <v>104</v>
      </c>
      <c r="K32" s="6">
        <v>93</v>
      </c>
      <c r="L32" s="7">
        <f>AVERAGE(E32:G32)*10*10^D32</f>
        <v>8866666.6666666679</v>
      </c>
      <c r="M32" s="7">
        <f t="shared" ref="M32:M37" si="10">_xlfn.STDEV.P(E32:G32)*10*10^D32</f>
        <v>1371941.0418171119</v>
      </c>
      <c r="N32" s="7">
        <f t="shared" ref="N32:N37" si="11">AVERAGE(I32:K32)*10*10^H32</f>
        <v>9566666.6666666679</v>
      </c>
      <c r="O32" s="7">
        <f t="shared" ref="O32:O37" si="12">_xlfn.STDEV.P(I32:K32)*10*10^H32</f>
        <v>601849.00284225971</v>
      </c>
      <c r="P32" s="7">
        <f t="shared" ref="P32:Q37" si="13">AVERAGE(L32,N32)</f>
        <v>9216666.6666666679</v>
      </c>
      <c r="Q32" s="8">
        <f t="shared" si="13"/>
        <v>986895.02232968574</v>
      </c>
    </row>
    <row r="33" spans="1:18" x14ac:dyDescent="0.25">
      <c r="C33" s="1">
        <v>4</v>
      </c>
      <c r="D33" s="6">
        <v>5</v>
      </c>
      <c r="E33" s="6">
        <v>95</v>
      </c>
      <c r="F33" s="6">
        <v>50</v>
      </c>
      <c r="G33" s="6">
        <v>54</v>
      </c>
      <c r="H33" s="6">
        <v>5</v>
      </c>
      <c r="I33" s="6">
        <v>38</v>
      </c>
      <c r="J33" s="6">
        <v>30</v>
      </c>
      <c r="K33" s="6">
        <v>94</v>
      </c>
      <c r="L33" s="7">
        <f t="shared" ref="L33:L37" si="14">AVERAGE(E33:G33)*10*10^D33</f>
        <v>66333333.333333328</v>
      </c>
      <c r="M33" s="7">
        <f t="shared" si="10"/>
        <v>20336065.390226193</v>
      </c>
      <c r="N33" s="7">
        <f t="shared" si="11"/>
        <v>54000000</v>
      </c>
      <c r="O33" s="7">
        <f t="shared" si="12"/>
        <v>28472208.672083497</v>
      </c>
      <c r="P33" s="7">
        <f t="shared" si="13"/>
        <v>60166666.666666664</v>
      </c>
      <c r="Q33" s="8">
        <f t="shared" si="13"/>
        <v>24404137.031154845</v>
      </c>
    </row>
    <row r="34" spans="1:18" x14ac:dyDescent="0.25">
      <c r="C34" s="1">
        <v>8</v>
      </c>
      <c r="D34" s="6">
        <v>5</v>
      </c>
      <c r="E34" s="6">
        <v>189</v>
      </c>
      <c r="F34" s="6">
        <v>173</v>
      </c>
      <c r="G34" s="6">
        <v>201</v>
      </c>
      <c r="H34" s="6">
        <v>5</v>
      </c>
      <c r="I34" s="6">
        <v>95</v>
      </c>
      <c r="J34" s="6">
        <v>89</v>
      </c>
      <c r="K34" s="6">
        <v>84</v>
      </c>
      <c r="L34" s="7">
        <f t="shared" si="14"/>
        <v>187666666.66666666</v>
      </c>
      <c r="M34" s="7">
        <f t="shared" si="10"/>
        <v>11469767.022723502</v>
      </c>
      <c r="N34" s="7">
        <f t="shared" si="11"/>
        <v>89333333.333333328</v>
      </c>
      <c r="O34" s="7">
        <f t="shared" si="12"/>
        <v>4496912.521077347</v>
      </c>
      <c r="P34" s="7">
        <f t="shared" si="13"/>
        <v>138500000</v>
      </c>
      <c r="Q34" s="8">
        <f t="shared" si="13"/>
        <v>7983339.7719004247</v>
      </c>
    </row>
    <row r="35" spans="1:18" x14ac:dyDescent="0.25">
      <c r="C35" s="1">
        <v>12</v>
      </c>
      <c r="D35" s="6">
        <v>5</v>
      </c>
      <c r="E35" s="6">
        <v>98</v>
      </c>
      <c r="F35" s="6">
        <v>76</v>
      </c>
      <c r="G35" s="6">
        <v>106</v>
      </c>
      <c r="H35" s="6">
        <v>5</v>
      </c>
      <c r="I35" s="6">
        <v>182</v>
      </c>
      <c r="J35" s="6">
        <v>210</v>
      </c>
      <c r="K35" s="6">
        <v>216</v>
      </c>
      <c r="L35" s="7">
        <f t="shared" si="14"/>
        <v>93333333.333333328</v>
      </c>
      <c r="M35" s="7">
        <f t="shared" si="10"/>
        <v>12684198.393626966</v>
      </c>
      <c r="N35" s="7">
        <f t="shared" si="11"/>
        <v>202666666.66666666</v>
      </c>
      <c r="O35" s="7">
        <f t="shared" si="12"/>
        <v>14817407.180595245</v>
      </c>
      <c r="P35" s="7">
        <f t="shared" si="13"/>
        <v>148000000</v>
      </c>
      <c r="Q35" s="8">
        <f t="shared" si="13"/>
        <v>13750802.787111105</v>
      </c>
    </row>
    <row r="36" spans="1:18" ht="18.75" customHeight="1" x14ac:dyDescent="0.25">
      <c r="C36" s="1">
        <v>16</v>
      </c>
      <c r="D36" s="6">
        <v>5</v>
      </c>
      <c r="E36" s="6">
        <v>94</v>
      </c>
      <c r="F36" s="6">
        <v>87</v>
      </c>
      <c r="G36" s="6">
        <v>105</v>
      </c>
      <c r="H36" s="6">
        <v>5</v>
      </c>
      <c r="I36" s="6">
        <v>76</v>
      </c>
      <c r="J36" s="6">
        <v>85</v>
      </c>
      <c r="K36" s="6">
        <v>80</v>
      </c>
      <c r="L36" s="7">
        <f t="shared" si="14"/>
        <v>95333333.333333328</v>
      </c>
      <c r="M36" s="7">
        <f t="shared" si="10"/>
        <v>7408703.5902976226</v>
      </c>
      <c r="N36" s="7">
        <f t="shared" si="11"/>
        <v>80333333.333333328</v>
      </c>
      <c r="O36" s="7">
        <f t="shared" si="12"/>
        <v>3681787.0057290867</v>
      </c>
      <c r="P36" s="7">
        <f t="shared" si="13"/>
        <v>87833333.333333328</v>
      </c>
      <c r="Q36" s="8">
        <f t="shared" si="13"/>
        <v>5545245.2980133547</v>
      </c>
    </row>
    <row r="37" spans="1:18" ht="18.75" customHeight="1" x14ac:dyDescent="0.25">
      <c r="C37" s="1">
        <v>24</v>
      </c>
      <c r="D37" s="6">
        <v>5</v>
      </c>
      <c r="E37" s="6">
        <v>185</v>
      </c>
      <c r="F37" s="6">
        <v>191</v>
      </c>
      <c r="G37" s="6">
        <v>177</v>
      </c>
      <c r="H37" s="6">
        <v>5</v>
      </c>
      <c r="I37" s="6">
        <v>69</v>
      </c>
      <c r="J37" s="6">
        <v>89</v>
      </c>
      <c r="K37" s="6">
        <v>77</v>
      </c>
      <c r="L37" s="7">
        <f t="shared" si="14"/>
        <v>184333333.33333334</v>
      </c>
      <c r="M37" s="7">
        <f t="shared" si="10"/>
        <v>5734883.5113617508</v>
      </c>
      <c r="N37" s="7">
        <f t="shared" si="11"/>
        <v>78333333.333333328</v>
      </c>
      <c r="O37" s="7">
        <f t="shared" si="12"/>
        <v>8219218.6706253029</v>
      </c>
      <c r="P37" s="7">
        <f t="shared" si="13"/>
        <v>131333333.33333334</v>
      </c>
      <c r="Q37" s="8">
        <f t="shared" si="13"/>
        <v>6977051.0909935273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8.25" customHeight="1" thickBot="1" x14ac:dyDescent="0.3"/>
    <row r="40" spans="1:18" ht="34.5" customHeight="1" x14ac:dyDescent="0.25">
      <c r="A40" s="19" t="s">
        <v>25</v>
      </c>
      <c r="B40" s="20"/>
    </row>
    <row r="41" spans="1:18" ht="22.5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147</v>
      </c>
      <c r="F44" s="6">
        <v>135</v>
      </c>
      <c r="G44" s="6">
        <v>126</v>
      </c>
      <c r="H44" s="6">
        <v>3</v>
      </c>
      <c r="I44" s="6">
        <v>113</v>
      </c>
      <c r="J44" s="6">
        <v>120</v>
      </c>
      <c r="K44" s="6">
        <v>101</v>
      </c>
      <c r="L44" s="7">
        <f>AVERAGE(E44:G44)*10*10^D44</f>
        <v>1360000</v>
      </c>
      <c r="M44" s="7">
        <f>_xlfn.STDEV.P(E44:G44)*10*10^D44</f>
        <v>86023.252670426271</v>
      </c>
      <c r="N44" s="7">
        <f>AVERAGE(I44:K44)*10*10^H44</f>
        <v>1113333.3333333333</v>
      </c>
      <c r="O44" s="7">
        <f>_xlfn.STDEV.P(I44:K44)*10*10^H44</f>
        <v>78457.3486395988</v>
      </c>
      <c r="P44" s="7">
        <f>AVERAGE(L44,N44)</f>
        <v>1236666.6666666665</v>
      </c>
      <c r="Q44" s="8">
        <f>AVERAGE(M44,O44)</f>
        <v>82240.300655012543</v>
      </c>
    </row>
    <row r="45" spans="1:18" x14ac:dyDescent="0.25">
      <c r="C45" s="1">
        <v>2</v>
      </c>
      <c r="D45" s="6">
        <v>1</v>
      </c>
      <c r="E45" s="6">
        <v>61</v>
      </c>
      <c r="F45" s="6">
        <v>55</v>
      </c>
      <c r="G45" s="6">
        <v>69</v>
      </c>
      <c r="H45" s="6">
        <v>1</v>
      </c>
      <c r="I45" s="6">
        <v>44</v>
      </c>
      <c r="J45" s="6">
        <v>36</v>
      </c>
      <c r="K45" s="6">
        <v>30</v>
      </c>
      <c r="L45" s="7">
        <f>AVERAGE(E45:G45)*10*10^D45</f>
        <v>6166.6666666666661</v>
      </c>
      <c r="M45" s="7">
        <f t="shared" ref="M45:M48" si="15">_xlfn.STDEV.P(E45:G45)*10*10^D45</f>
        <v>573.48835113617508</v>
      </c>
      <c r="N45" s="7">
        <f>AVERAGE(I45:K45)*10*10^H45</f>
        <v>3666.6666666666661</v>
      </c>
      <c r="O45" s="7">
        <f>_xlfn.STDEV.P(I45:K45)*10*10^H45</f>
        <v>573.48835113617508</v>
      </c>
      <c r="P45" s="7">
        <f t="shared" ref="P45:Q50" si="16">AVERAGE(L45,N45)</f>
        <v>4916.6666666666661</v>
      </c>
      <c r="Q45" s="8">
        <f t="shared" si="16"/>
        <v>573.48835113617508</v>
      </c>
    </row>
    <row r="46" spans="1:18" x14ac:dyDescent="0.25">
      <c r="C46" s="1">
        <v>4</v>
      </c>
      <c r="D46" s="6">
        <v>1</v>
      </c>
      <c r="E46" s="6">
        <v>26</v>
      </c>
      <c r="F46" s="6">
        <v>23</v>
      </c>
      <c r="G46" s="6">
        <v>31</v>
      </c>
      <c r="H46" s="6">
        <v>1</v>
      </c>
      <c r="I46" s="6">
        <v>19</v>
      </c>
      <c r="J46" s="6">
        <v>30</v>
      </c>
      <c r="K46" s="6">
        <v>29</v>
      </c>
      <c r="L46" s="7">
        <f>AVERAGE(E46:G46)*10*10^D46</f>
        <v>2666.666666666667</v>
      </c>
      <c r="M46" s="7">
        <f>_xlfn.STDEV.P(E46:G46)*10*10^D46</f>
        <v>329.98316455372219</v>
      </c>
      <c r="N46" s="7">
        <f t="shared" ref="N46:N49" si="17">AVERAGE(I46:K46)*10*10^H46</f>
        <v>2600</v>
      </c>
      <c r="O46" s="7">
        <f t="shared" ref="O46:O50" si="18">_xlfn.STDEV.P(I46:K46)*10*10^H46</f>
        <v>496.65548085837798</v>
      </c>
      <c r="P46" s="7">
        <f t="shared" si="16"/>
        <v>2633.3333333333335</v>
      </c>
      <c r="Q46" s="8">
        <f>AVERAGE(M46,O46)</f>
        <v>413.31932270605012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7"/>
        <v>90</v>
      </c>
      <c r="O47" s="7">
        <f t="shared" si="18"/>
        <v>0</v>
      </c>
      <c r="P47" s="7">
        <f t="shared" si="16"/>
        <v>90</v>
      </c>
      <c r="Q47" s="8">
        <f t="shared" si="16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7"/>
        <v>90</v>
      </c>
      <c r="O48" s="7">
        <f t="shared" si="18"/>
        <v>0</v>
      </c>
      <c r="P48" s="7">
        <f t="shared" si="16"/>
        <v>90</v>
      </c>
      <c r="Q48" s="8">
        <f t="shared" si="16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7"/>
        <v>90</v>
      </c>
      <c r="O49" s="7">
        <f t="shared" si="18"/>
        <v>0</v>
      </c>
      <c r="P49" s="7">
        <f t="shared" si="16"/>
        <v>90</v>
      </c>
      <c r="Q49" s="8">
        <f t="shared" si="16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8"/>
        <v>0</v>
      </c>
      <c r="P50" s="7">
        <f>AVERAGE(L50,N50)</f>
        <v>90</v>
      </c>
      <c r="Q50" s="8">
        <f t="shared" si="16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AF2F-086E-4535-A678-0592B176199C}">
  <sheetPr codeName="Hoja4">
    <tabColor rgb="FF00B0F0"/>
  </sheetPr>
  <dimension ref="A1:U67"/>
  <sheetViews>
    <sheetView topLeftCell="A9" zoomScale="70" zoomScaleNormal="70" workbookViewId="0">
      <selection activeCell="Z15" sqref="Z15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  <col min="19" max="19" width="14.5703125" bestFit="1" customWidth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122</v>
      </c>
      <c r="F5" s="6">
        <v>105</v>
      </c>
      <c r="G5" s="6">
        <v>111</v>
      </c>
      <c r="H5" s="6">
        <v>3</v>
      </c>
      <c r="I5" s="6">
        <v>140</v>
      </c>
      <c r="J5" s="6">
        <v>121</v>
      </c>
      <c r="K5" s="6">
        <v>129</v>
      </c>
      <c r="L5" s="7">
        <f>AVERAGE(E5:G5)*10*10^D5</f>
        <v>1126666.6666666667</v>
      </c>
      <c r="M5" s="7">
        <f>_xlfn.STDEV.P(E5:G5)*10*10^D5</f>
        <v>70395.706939809606</v>
      </c>
      <c r="N5" s="7">
        <f>AVERAGE(I5:K5)*10*10^H5</f>
        <v>1300000</v>
      </c>
      <c r="O5" s="7">
        <f>_xlfn.STDEV.P(I5:K5)*10*10^H5</f>
        <v>77888.80963698616</v>
      </c>
      <c r="P5" s="7">
        <f>AVERAGE(L5,N5)</f>
        <v>1213333.3333333335</v>
      </c>
      <c r="Q5" s="8">
        <f>AVERAGE(M5,O5)</f>
        <v>74142.25828839789</v>
      </c>
    </row>
    <row r="6" spans="1:18" x14ac:dyDescent="0.25">
      <c r="C6" s="6">
        <v>2</v>
      </c>
      <c r="D6" s="6">
        <v>5</v>
      </c>
      <c r="E6" s="6">
        <v>101</v>
      </c>
      <c r="F6" s="6">
        <v>122</v>
      </c>
      <c r="G6" s="6">
        <v>105</v>
      </c>
      <c r="H6" s="6">
        <v>5</v>
      </c>
      <c r="I6" s="6">
        <v>77</v>
      </c>
      <c r="J6" s="6">
        <v>73</v>
      </c>
      <c r="K6" s="6">
        <v>65</v>
      </c>
      <c r="L6" s="7">
        <f>AVERAGE(E6:G6)*10*10^D6</f>
        <v>109333333.33333333</v>
      </c>
      <c r="M6" s="7">
        <f>_xlfn.STDEV.P(E6:G6)*10*10^D6</f>
        <v>9104333.5224984437</v>
      </c>
      <c r="N6" s="7">
        <f t="shared" ref="N6:N11" si="0">AVERAGE(I6:K6)*10*10^H6</f>
        <v>71666666.666666672</v>
      </c>
      <c r="O6" s="7">
        <f t="shared" ref="O6:O11" si="1">_xlfn.STDEV.P(I6:K6)*10*10^H6</f>
        <v>4988876.5156985885</v>
      </c>
      <c r="P6" s="7">
        <f t="shared" ref="P6:Q11" si="2">AVERAGE(L6,N6)</f>
        <v>90500000</v>
      </c>
      <c r="Q6" s="8">
        <f t="shared" si="2"/>
        <v>7046605.0190985166</v>
      </c>
    </row>
    <row r="7" spans="1:18" x14ac:dyDescent="0.25">
      <c r="C7" s="6">
        <v>4</v>
      </c>
      <c r="D7" s="6">
        <v>6</v>
      </c>
      <c r="E7" s="6">
        <v>81</v>
      </c>
      <c r="F7" s="6">
        <v>90</v>
      </c>
      <c r="G7" s="6">
        <v>91</v>
      </c>
      <c r="H7" s="6">
        <v>6</v>
      </c>
      <c r="I7" s="6">
        <v>108</v>
      </c>
      <c r="J7" s="6">
        <v>101</v>
      </c>
      <c r="K7" s="6">
        <v>92</v>
      </c>
      <c r="L7" s="7">
        <f t="shared" ref="L7:L11" si="3">AVERAGE(E7:G7)*10*10^D7</f>
        <v>873333333.33333325</v>
      </c>
      <c r="M7" s="7">
        <f t="shared" ref="M7:M11" si="4">_xlfn.STDEV.P(E7:G7)*10*10^D7</f>
        <v>44969125.210773468</v>
      </c>
      <c r="N7" s="7">
        <f t="shared" si="0"/>
        <v>1003333333.3333333</v>
      </c>
      <c r="O7" s="7">
        <f t="shared" si="1"/>
        <v>65489609.014628328</v>
      </c>
      <c r="P7" s="7">
        <f t="shared" si="2"/>
        <v>938333333.33333325</v>
      </c>
      <c r="Q7" s="8">
        <f t="shared" si="2"/>
        <v>55229367.112700894</v>
      </c>
    </row>
    <row r="8" spans="1:18" x14ac:dyDescent="0.25">
      <c r="C8" s="6">
        <v>8</v>
      </c>
      <c r="D8" s="6">
        <v>7</v>
      </c>
      <c r="E8" s="6">
        <v>26</v>
      </c>
      <c r="F8" s="6">
        <v>31</v>
      </c>
      <c r="G8" s="6">
        <v>36</v>
      </c>
      <c r="H8" s="6">
        <v>7</v>
      </c>
      <c r="I8" s="6">
        <v>55</v>
      </c>
      <c r="J8" s="6">
        <v>44</v>
      </c>
      <c r="K8" s="6">
        <v>49</v>
      </c>
      <c r="L8" s="7">
        <f t="shared" si="3"/>
        <v>3100000000</v>
      </c>
      <c r="M8" s="7">
        <f t="shared" si="4"/>
        <v>408248290.46386307</v>
      </c>
      <c r="N8" s="7">
        <f t="shared" si="0"/>
        <v>4933333333.333334</v>
      </c>
      <c r="O8" s="7">
        <f t="shared" si="1"/>
        <v>449691252.10773474</v>
      </c>
      <c r="P8" s="7">
        <f t="shared" si="2"/>
        <v>4016666666.666667</v>
      </c>
      <c r="Q8" s="8">
        <f t="shared" si="2"/>
        <v>428969771.28579891</v>
      </c>
    </row>
    <row r="9" spans="1:18" x14ac:dyDescent="0.25">
      <c r="C9" s="6">
        <v>12</v>
      </c>
      <c r="D9" s="6">
        <v>7</v>
      </c>
      <c r="E9" s="6">
        <v>69</v>
      </c>
      <c r="F9" s="6">
        <v>88</v>
      </c>
      <c r="G9" s="6">
        <v>74</v>
      </c>
      <c r="H9" s="6">
        <v>7</v>
      </c>
      <c r="I9" s="6">
        <v>50</v>
      </c>
      <c r="J9" s="6">
        <v>39</v>
      </c>
      <c r="K9" s="6">
        <v>41</v>
      </c>
      <c r="L9" s="7">
        <f t="shared" si="3"/>
        <v>7700000000</v>
      </c>
      <c r="M9" s="7">
        <f t="shared" si="4"/>
        <v>804155872.12098801</v>
      </c>
      <c r="N9" s="7">
        <f t="shared" si="0"/>
        <v>4333333333.333334</v>
      </c>
      <c r="O9" s="7">
        <f t="shared" si="1"/>
        <v>478423336.4802441</v>
      </c>
      <c r="P9" s="7">
        <f t="shared" si="2"/>
        <v>6016666666.666667</v>
      </c>
      <c r="Q9" s="8">
        <f t="shared" si="2"/>
        <v>641289604.30061603</v>
      </c>
    </row>
    <row r="10" spans="1:18" x14ac:dyDescent="0.25">
      <c r="C10" s="6">
        <v>16</v>
      </c>
      <c r="D10" s="6">
        <v>7</v>
      </c>
      <c r="E10" s="6">
        <v>84</v>
      </c>
      <c r="F10" s="6">
        <v>92</v>
      </c>
      <c r="G10" s="6">
        <v>103</v>
      </c>
      <c r="H10" s="6">
        <v>7</v>
      </c>
      <c r="I10" s="6">
        <v>28</v>
      </c>
      <c r="J10" s="6">
        <v>28</v>
      </c>
      <c r="K10" s="6">
        <v>32</v>
      </c>
      <c r="L10" s="7">
        <f t="shared" si="3"/>
        <v>9300000000</v>
      </c>
      <c r="M10" s="7">
        <f t="shared" si="4"/>
        <v>778888096.36986148</v>
      </c>
      <c r="N10" s="7">
        <f t="shared" si="0"/>
        <v>2933333333.333333</v>
      </c>
      <c r="O10" s="7">
        <f t="shared" si="1"/>
        <v>188561808.31641269</v>
      </c>
      <c r="P10" s="7">
        <f t="shared" si="2"/>
        <v>6116666666.666666</v>
      </c>
      <c r="Q10" s="8">
        <f t="shared" si="2"/>
        <v>483724952.34313709</v>
      </c>
    </row>
    <row r="11" spans="1:18" x14ac:dyDescent="0.25">
      <c r="C11" s="6">
        <v>24</v>
      </c>
      <c r="D11" s="6">
        <v>6</v>
      </c>
      <c r="E11" s="6">
        <v>201</v>
      </c>
      <c r="F11" s="6">
        <v>235</v>
      </c>
      <c r="G11" s="6">
        <v>222</v>
      </c>
      <c r="H11" s="6">
        <v>6</v>
      </c>
      <c r="I11" s="6">
        <v>226</v>
      </c>
      <c r="J11" s="6">
        <v>271</v>
      </c>
      <c r="K11" s="6">
        <v>286</v>
      </c>
      <c r="L11" s="7">
        <f t="shared" si="3"/>
        <v>2193333333.3333335</v>
      </c>
      <c r="M11" s="7">
        <f t="shared" si="4"/>
        <v>140079342.59633797</v>
      </c>
      <c r="N11" s="7">
        <f t="shared" si="0"/>
        <v>2610000000</v>
      </c>
      <c r="O11" s="7">
        <f t="shared" si="1"/>
        <v>254950975.67963925</v>
      </c>
      <c r="P11" s="7">
        <f t="shared" si="2"/>
        <v>2401666666.666667</v>
      </c>
      <c r="Q11" s="8">
        <f t="shared" si="2"/>
        <v>197515159.13798863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28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3</v>
      </c>
      <c r="E18" s="6">
        <v>126</v>
      </c>
      <c r="F18" s="6">
        <v>144</v>
      </c>
      <c r="G18" s="6">
        <v>130</v>
      </c>
      <c r="H18" s="6">
        <v>3</v>
      </c>
      <c r="I18" s="6">
        <v>181</v>
      </c>
      <c r="J18" s="6">
        <v>162</v>
      </c>
      <c r="K18" s="6">
        <v>192</v>
      </c>
      <c r="L18" s="7">
        <f>AVERAGE(E18:G18)*10*10^D18</f>
        <v>1333333.3333333335</v>
      </c>
      <c r="M18" s="7">
        <f>_xlfn.STDEV.P(E18:G18)*10*10^D18</f>
        <v>77172.246018601494</v>
      </c>
      <c r="N18" s="7">
        <f>AVERAGE(I18:K18)*10*10^H18</f>
        <v>1783333.3333333335</v>
      </c>
      <c r="O18" s="7">
        <f>_xlfn.STDEV.P(I18:K18)*10*10^H18</f>
        <v>123917.53530294071</v>
      </c>
      <c r="P18" s="7">
        <f>AVERAGE(L18,N18)</f>
        <v>1558333.3333333335</v>
      </c>
      <c r="Q18" s="8">
        <f>AVERAGE(M18,O18)</f>
        <v>100544.89066077111</v>
      </c>
    </row>
    <row r="19" spans="1:18" x14ac:dyDescent="0.25">
      <c r="C19" s="1">
        <v>2</v>
      </c>
      <c r="D19" s="6">
        <v>3</v>
      </c>
      <c r="E19" s="6">
        <v>94</v>
      </c>
      <c r="F19" s="6">
        <v>72</v>
      </c>
      <c r="G19" s="6">
        <v>100</v>
      </c>
      <c r="H19" s="6">
        <v>3</v>
      </c>
      <c r="I19" s="6">
        <v>71</v>
      </c>
      <c r="J19" s="6">
        <v>89</v>
      </c>
      <c r="K19" s="6">
        <v>88</v>
      </c>
      <c r="L19" s="7">
        <f t="shared" ref="L19:L24" si="5">AVERAGE(E19:G19)*10*10^D19</f>
        <v>886666.66666666674</v>
      </c>
      <c r="M19" s="7">
        <f t="shared" ref="M19:M24" si="6">_xlfn.STDEV.P(E19:G19)*10*10^D19</f>
        <v>120369.80056845192</v>
      </c>
      <c r="N19" s="7">
        <f t="shared" ref="N19:N24" si="7">AVERAGE(I19:K19)*10*10^H19</f>
        <v>826666.66666666674</v>
      </c>
      <c r="O19" s="7">
        <f t="shared" ref="O19:O24" si="8">_xlfn.STDEV.P(I19:K19)*10*10^H19</f>
        <v>82596.744622425787</v>
      </c>
      <c r="P19" s="7">
        <f t="shared" ref="P19:Q24" si="9">AVERAGE(L19,N19)</f>
        <v>856666.66666666674</v>
      </c>
      <c r="Q19" s="8">
        <f t="shared" si="9"/>
        <v>101483.27259543884</v>
      </c>
    </row>
    <row r="20" spans="1:18" x14ac:dyDescent="0.25">
      <c r="C20" s="1">
        <v>4</v>
      </c>
      <c r="D20" s="6">
        <v>2</v>
      </c>
      <c r="E20" s="6">
        <v>94</v>
      </c>
      <c r="F20" s="6">
        <v>111</v>
      </c>
      <c r="G20" s="6">
        <v>101</v>
      </c>
      <c r="H20" s="6">
        <v>2</v>
      </c>
      <c r="I20" s="6">
        <v>99</v>
      </c>
      <c r="J20" s="6">
        <v>118</v>
      </c>
      <c r="K20" s="6">
        <v>80</v>
      </c>
      <c r="L20" s="7">
        <f t="shared" si="5"/>
        <v>102000</v>
      </c>
      <c r="M20" s="7">
        <f t="shared" si="6"/>
        <v>6976.14984548545</v>
      </c>
      <c r="N20" s="7">
        <f t="shared" si="7"/>
        <v>99000</v>
      </c>
      <c r="O20" s="7">
        <f t="shared" si="8"/>
        <v>15513.435037626794</v>
      </c>
      <c r="P20" s="7">
        <f t="shared" si="9"/>
        <v>100500</v>
      </c>
      <c r="Q20" s="8">
        <f t="shared" si="9"/>
        <v>11244.792441556121</v>
      </c>
    </row>
    <row r="21" spans="1:18" x14ac:dyDescent="0.25">
      <c r="C21" s="1">
        <v>8</v>
      </c>
      <c r="D21" s="6">
        <v>4</v>
      </c>
      <c r="E21" s="6">
        <v>31</v>
      </c>
      <c r="F21" s="6">
        <v>51</v>
      </c>
      <c r="G21" s="6">
        <v>36</v>
      </c>
      <c r="H21" s="6">
        <v>4</v>
      </c>
      <c r="I21" s="6">
        <v>44</v>
      </c>
      <c r="J21" s="6">
        <v>53</v>
      </c>
      <c r="K21" s="6">
        <v>48</v>
      </c>
      <c r="L21" s="7">
        <f t="shared" si="5"/>
        <v>3933333.3333333335</v>
      </c>
      <c r="M21" s="7">
        <f t="shared" si="6"/>
        <v>849836.58559879754</v>
      </c>
      <c r="N21" s="7">
        <f t="shared" si="7"/>
        <v>4833333.333333334</v>
      </c>
      <c r="O21" s="7">
        <f t="shared" si="8"/>
        <v>368178.70057290874</v>
      </c>
      <c r="P21" s="7">
        <f t="shared" si="9"/>
        <v>4383333.333333334</v>
      </c>
      <c r="Q21" s="8">
        <f t="shared" si="9"/>
        <v>609007.6430858532</v>
      </c>
    </row>
    <row r="22" spans="1:18" x14ac:dyDescent="0.25">
      <c r="C22" s="1">
        <v>12</v>
      </c>
      <c r="D22" s="6">
        <v>4</v>
      </c>
      <c r="E22" s="6">
        <v>125</v>
      </c>
      <c r="F22" s="6">
        <v>117</v>
      </c>
      <c r="G22" s="6">
        <v>132</v>
      </c>
      <c r="H22" s="6">
        <v>4</v>
      </c>
      <c r="I22" s="6">
        <v>85</v>
      </c>
      <c r="J22" s="6">
        <v>86</v>
      </c>
      <c r="K22" s="6">
        <v>78</v>
      </c>
      <c r="L22" s="7">
        <f t="shared" si="5"/>
        <v>12466666.666666668</v>
      </c>
      <c r="M22" s="7">
        <f t="shared" si="6"/>
        <v>612825.87702834106</v>
      </c>
      <c r="N22" s="7">
        <f t="shared" si="7"/>
        <v>8300000</v>
      </c>
      <c r="O22" s="7">
        <f t="shared" si="8"/>
        <v>355902.60840104369</v>
      </c>
      <c r="P22" s="7">
        <f t="shared" si="9"/>
        <v>10383333.333333334</v>
      </c>
      <c r="Q22" s="8">
        <f t="shared" si="9"/>
        <v>484364.24271469237</v>
      </c>
    </row>
    <row r="23" spans="1:18" x14ac:dyDescent="0.25">
      <c r="C23" s="1">
        <v>16</v>
      </c>
      <c r="D23" s="6">
        <v>5</v>
      </c>
      <c r="E23" s="6">
        <v>37</v>
      </c>
      <c r="F23" s="6">
        <v>32</v>
      </c>
      <c r="G23" s="6">
        <v>45</v>
      </c>
      <c r="H23" s="6">
        <v>5</v>
      </c>
      <c r="I23" s="6">
        <v>17</v>
      </c>
      <c r="J23" s="6">
        <v>14</v>
      </c>
      <c r="K23" s="6">
        <v>24</v>
      </c>
      <c r="L23" s="7">
        <f t="shared" si="5"/>
        <v>38000000</v>
      </c>
      <c r="M23" s="7">
        <f t="shared" si="6"/>
        <v>5354126.1347363368</v>
      </c>
      <c r="N23" s="7">
        <f t="shared" si="7"/>
        <v>18333333.333333332</v>
      </c>
      <c r="O23" s="7">
        <f t="shared" si="8"/>
        <v>4189935.0299921785</v>
      </c>
      <c r="P23" s="7">
        <f t="shared" si="9"/>
        <v>28166666.666666664</v>
      </c>
      <c r="Q23" s="8">
        <f t="shared" si="9"/>
        <v>4772030.5823642574</v>
      </c>
    </row>
    <row r="24" spans="1:18" x14ac:dyDescent="0.25">
      <c r="C24" s="1">
        <v>24</v>
      </c>
      <c r="D24" s="6">
        <v>5</v>
      </c>
      <c r="E24" s="6">
        <v>121</v>
      </c>
      <c r="F24" s="6">
        <v>112</v>
      </c>
      <c r="G24" s="6">
        <v>128</v>
      </c>
      <c r="H24" s="6">
        <v>5</v>
      </c>
      <c r="I24" s="6">
        <v>62</v>
      </c>
      <c r="J24" s="6">
        <v>72</v>
      </c>
      <c r="K24" s="6">
        <v>75</v>
      </c>
      <c r="L24" s="7">
        <f t="shared" si="5"/>
        <v>120333333.33333333</v>
      </c>
      <c r="M24" s="7">
        <f t="shared" si="6"/>
        <v>6548960.9014628325</v>
      </c>
      <c r="N24" s="7">
        <f t="shared" si="7"/>
        <v>69666666.666666672</v>
      </c>
      <c r="O24" s="7">
        <f t="shared" si="8"/>
        <v>5557777.3335110219</v>
      </c>
      <c r="P24" s="7">
        <f t="shared" si="9"/>
        <v>95000000</v>
      </c>
      <c r="Q24" s="8">
        <f t="shared" si="9"/>
        <v>6053369.1174869277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15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106</v>
      </c>
      <c r="F31" s="6">
        <v>129</v>
      </c>
      <c r="G31" s="6">
        <v>131</v>
      </c>
      <c r="H31" s="6">
        <v>3</v>
      </c>
      <c r="I31" s="6">
        <v>131</v>
      </c>
      <c r="J31" s="6">
        <v>142</v>
      </c>
      <c r="K31" s="6">
        <v>128</v>
      </c>
      <c r="L31" s="7">
        <f>AVERAGE(E31:G31)*10*10^D31</f>
        <v>1220000</v>
      </c>
      <c r="M31" s="7">
        <f>_xlfn.STDEV.P(E31:G31)*10*10^D31</f>
        <v>113431.33018115703</v>
      </c>
      <c r="N31" s="7">
        <f>AVERAGE(I31:K31)*10*10^H31</f>
        <v>1336666.6666666665</v>
      </c>
      <c r="O31" s="7">
        <f>_xlfn.STDEV.P(I31:K31)*10*10^H31</f>
        <v>60184.900284225958</v>
      </c>
      <c r="P31" s="7">
        <f>AVERAGE(L31,N31)</f>
        <v>1278333.3333333333</v>
      </c>
      <c r="Q31" s="8">
        <f>AVERAGE(M31,O31)</f>
        <v>86808.115232691489</v>
      </c>
    </row>
    <row r="32" spans="1:18" x14ac:dyDescent="0.25">
      <c r="C32" s="1">
        <v>2</v>
      </c>
      <c r="D32" s="6">
        <v>4</v>
      </c>
      <c r="E32" s="6">
        <v>101</v>
      </c>
      <c r="F32" s="6">
        <v>122</v>
      </c>
      <c r="G32" s="6">
        <v>105</v>
      </c>
      <c r="H32" s="6">
        <v>4</v>
      </c>
      <c r="I32" s="6">
        <v>77</v>
      </c>
      <c r="J32" s="6">
        <v>73</v>
      </c>
      <c r="K32" s="6">
        <v>65</v>
      </c>
      <c r="L32" s="7">
        <f>AVERAGE(E32:G32)*10*10^D32</f>
        <v>10933333.333333332</v>
      </c>
      <c r="M32" s="7">
        <f t="shared" ref="M32:M37" si="10">_xlfn.STDEV.P(E32:G32)*10*10^D32</f>
        <v>910433.35224984435</v>
      </c>
      <c r="N32" s="7">
        <f t="shared" ref="N32:N37" si="11">AVERAGE(I32:K32)*10*10^H32</f>
        <v>7166666.666666667</v>
      </c>
      <c r="O32" s="7">
        <f t="shared" ref="O32:O37" si="12">_xlfn.STDEV.P(I32:K32)*10*10^H32</f>
        <v>498887.65156985883</v>
      </c>
      <c r="P32" s="7">
        <f t="shared" ref="P32:Q37" si="13">AVERAGE(L32,N32)</f>
        <v>9050000</v>
      </c>
      <c r="Q32" s="8">
        <f t="shared" si="13"/>
        <v>704660.50190985156</v>
      </c>
    </row>
    <row r="33" spans="1:18" x14ac:dyDescent="0.25">
      <c r="C33" s="1">
        <v>4</v>
      </c>
      <c r="D33" s="6">
        <v>5</v>
      </c>
      <c r="E33" s="6">
        <v>81</v>
      </c>
      <c r="F33" s="6">
        <v>90</v>
      </c>
      <c r="G33" s="6">
        <v>91</v>
      </c>
      <c r="H33" s="6">
        <v>5</v>
      </c>
      <c r="I33" s="6">
        <v>108</v>
      </c>
      <c r="J33" s="6">
        <v>101</v>
      </c>
      <c r="K33" s="6">
        <v>92</v>
      </c>
      <c r="L33" s="7">
        <f t="shared" ref="L33:L37" si="14">AVERAGE(E33:G33)*10*10^D33</f>
        <v>87333333.333333328</v>
      </c>
      <c r="M33" s="7">
        <f t="shared" si="10"/>
        <v>4496912.521077347</v>
      </c>
      <c r="N33" s="7">
        <f t="shared" si="11"/>
        <v>100333333.33333333</v>
      </c>
      <c r="O33" s="7">
        <f t="shared" si="12"/>
        <v>6548960.9014628325</v>
      </c>
      <c r="P33" s="7">
        <f t="shared" si="13"/>
        <v>93833333.333333328</v>
      </c>
      <c r="Q33" s="8">
        <f t="shared" si="13"/>
        <v>5522936.7112700902</v>
      </c>
    </row>
    <row r="34" spans="1:18" x14ac:dyDescent="0.25">
      <c r="C34" s="1">
        <v>8</v>
      </c>
      <c r="D34" s="6">
        <v>5</v>
      </c>
      <c r="E34" s="6">
        <v>106</v>
      </c>
      <c r="F34" s="6">
        <v>91</v>
      </c>
      <c r="G34" s="6">
        <v>86</v>
      </c>
      <c r="H34" s="6">
        <v>5</v>
      </c>
      <c r="I34" s="6">
        <v>85</v>
      </c>
      <c r="J34" s="6">
        <v>94</v>
      </c>
      <c r="K34" s="6">
        <v>99</v>
      </c>
      <c r="L34" s="7">
        <f t="shared" si="14"/>
        <v>94333333.333333328</v>
      </c>
      <c r="M34" s="7">
        <f t="shared" si="10"/>
        <v>8498365.8559879754</v>
      </c>
      <c r="N34" s="7">
        <f t="shared" si="11"/>
        <v>92666666.666666672</v>
      </c>
      <c r="O34" s="7">
        <f t="shared" si="12"/>
        <v>5792715.7323275879</v>
      </c>
      <c r="P34" s="7">
        <f t="shared" si="13"/>
        <v>93500000</v>
      </c>
      <c r="Q34" s="8">
        <f t="shared" si="13"/>
        <v>7145540.7941577816</v>
      </c>
    </row>
    <row r="35" spans="1:18" x14ac:dyDescent="0.25">
      <c r="C35" s="1">
        <v>12</v>
      </c>
      <c r="D35" s="6">
        <v>5</v>
      </c>
      <c r="E35" s="6">
        <v>69</v>
      </c>
      <c r="F35" s="6">
        <v>88</v>
      </c>
      <c r="G35" s="6">
        <v>74</v>
      </c>
      <c r="H35" s="6">
        <v>5</v>
      </c>
      <c r="I35" s="6">
        <v>50</v>
      </c>
      <c r="J35" s="6">
        <v>39</v>
      </c>
      <c r="K35" s="6">
        <v>41</v>
      </c>
      <c r="L35" s="7">
        <f t="shared" si="14"/>
        <v>77000000</v>
      </c>
      <c r="M35" s="7">
        <f t="shared" si="10"/>
        <v>8041558.72120988</v>
      </c>
      <c r="N35" s="7">
        <f t="shared" si="11"/>
        <v>43333333.333333336</v>
      </c>
      <c r="O35" s="7">
        <f t="shared" si="12"/>
        <v>4784233.3648024406</v>
      </c>
      <c r="P35" s="7">
        <f t="shared" si="13"/>
        <v>60166666.666666672</v>
      </c>
      <c r="Q35" s="8">
        <f t="shared" si="13"/>
        <v>6412896.0430061603</v>
      </c>
    </row>
    <row r="36" spans="1:18" ht="18.75" customHeight="1" x14ac:dyDescent="0.25">
      <c r="C36" s="1">
        <v>16</v>
      </c>
      <c r="D36" s="6">
        <v>5</v>
      </c>
      <c r="E36" s="6">
        <v>84</v>
      </c>
      <c r="F36" s="6">
        <v>92</v>
      </c>
      <c r="G36" s="6">
        <v>103</v>
      </c>
      <c r="H36" s="6">
        <v>5</v>
      </c>
      <c r="I36" s="6">
        <v>28</v>
      </c>
      <c r="J36" s="6">
        <v>28</v>
      </c>
      <c r="K36" s="6">
        <v>32</v>
      </c>
      <c r="L36" s="7">
        <f t="shared" si="14"/>
        <v>93000000</v>
      </c>
      <c r="M36" s="7">
        <f t="shared" si="10"/>
        <v>7788880.9636986153</v>
      </c>
      <c r="N36" s="7">
        <f t="shared" si="11"/>
        <v>29333333.333333332</v>
      </c>
      <c r="O36" s="7">
        <f t="shared" si="12"/>
        <v>1885618.0831641268</v>
      </c>
      <c r="P36" s="7">
        <f t="shared" si="13"/>
        <v>61166666.666666664</v>
      </c>
      <c r="Q36" s="8">
        <f t="shared" si="13"/>
        <v>4837249.523431371</v>
      </c>
    </row>
    <row r="37" spans="1:18" ht="18.75" customHeight="1" x14ac:dyDescent="0.25">
      <c r="C37" s="1">
        <v>24</v>
      </c>
      <c r="D37" s="6">
        <v>5</v>
      </c>
      <c r="E37" s="6">
        <v>31</v>
      </c>
      <c r="F37" s="6">
        <v>25</v>
      </c>
      <c r="G37" s="6">
        <v>22</v>
      </c>
      <c r="H37" s="6">
        <v>5</v>
      </c>
      <c r="I37" s="6">
        <v>62</v>
      </c>
      <c r="J37" s="6">
        <v>71</v>
      </c>
      <c r="K37" s="6">
        <v>66</v>
      </c>
      <c r="L37" s="7">
        <f t="shared" si="14"/>
        <v>26000000</v>
      </c>
      <c r="M37" s="7">
        <f t="shared" si="10"/>
        <v>3741657.3867739416</v>
      </c>
      <c r="N37" s="7">
        <f t="shared" si="11"/>
        <v>66333333.333333328</v>
      </c>
      <c r="O37" s="7">
        <f t="shared" si="12"/>
        <v>3681787.0057290867</v>
      </c>
      <c r="P37" s="7">
        <f t="shared" si="13"/>
        <v>46166666.666666664</v>
      </c>
      <c r="Q37" s="8">
        <f t="shared" si="13"/>
        <v>3711722.1962515144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29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101</v>
      </c>
      <c r="F44" s="6">
        <v>105</v>
      </c>
      <c r="G44" s="6">
        <v>189</v>
      </c>
      <c r="H44" s="6">
        <v>3</v>
      </c>
      <c r="I44" s="6">
        <v>165</v>
      </c>
      <c r="J44" s="6">
        <v>128</v>
      </c>
      <c r="K44" s="6">
        <v>137</v>
      </c>
      <c r="L44" s="7">
        <f>AVERAGE(E44:G44)*10*10^D44</f>
        <v>1316666.6666666665</v>
      </c>
      <c r="M44" s="7">
        <f>_xlfn.STDEV.P(E44:G44)*10*10^D44</f>
        <v>405736.641458745</v>
      </c>
      <c r="N44" s="7">
        <f>AVERAGE(I44:K44)*10*10^H44</f>
        <v>1433333.3333333335</v>
      </c>
      <c r="O44" s="7">
        <f>_xlfn.STDEV.P(I44:K44)*10*10^H44</f>
        <v>157550.697307953</v>
      </c>
      <c r="P44" s="7">
        <f>AVERAGE(L44,N44)</f>
        <v>1375000</v>
      </c>
      <c r="Q44" s="8">
        <f>AVERAGE(M44,O44)</f>
        <v>281643.66938334901</v>
      </c>
    </row>
    <row r="45" spans="1:18" x14ac:dyDescent="0.25">
      <c r="C45" s="1">
        <v>2</v>
      </c>
      <c r="D45" s="6">
        <v>1</v>
      </c>
      <c r="E45" s="6">
        <v>24</v>
      </c>
      <c r="F45" s="6">
        <v>16</v>
      </c>
      <c r="G45" s="6">
        <v>15</v>
      </c>
      <c r="H45" s="6">
        <v>1</v>
      </c>
      <c r="I45" s="6">
        <v>23</v>
      </c>
      <c r="J45" s="6">
        <v>29</v>
      </c>
      <c r="K45" s="6">
        <v>12</v>
      </c>
      <c r="L45" s="7">
        <f>AVERAGE(E45:G45)*10*10^D45</f>
        <v>1833.333333333333</v>
      </c>
      <c r="M45" s="7">
        <f t="shared" ref="M45:M48" si="15">_xlfn.STDEV.P(E45:G45)*10*10^D45</f>
        <v>402.76819911981903</v>
      </c>
      <c r="N45" s="7">
        <f>AVERAGE(I45:K45)*10*10^H45</f>
        <v>2133.333333333333</v>
      </c>
      <c r="O45" s="7">
        <f>_xlfn.STDEV.P(I45:K45)*10*10^H45</f>
        <v>703.95706939809588</v>
      </c>
      <c r="P45" s="7">
        <f t="shared" ref="P45:Q50" si="16">AVERAGE(L45,N45)</f>
        <v>1983.333333333333</v>
      </c>
      <c r="Q45" s="8">
        <f t="shared" si="16"/>
        <v>553.36263425895743</v>
      </c>
    </row>
    <row r="46" spans="1:18" x14ac:dyDescent="0.25">
      <c r="C46" s="1">
        <v>4</v>
      </c>
      <c r="D46" s="6">
        <v>1</v>
      </c>
      <c r="E46" s="6">
        <v>12</v>
      </c>
      <c r="F46" s="6">
        <v>11</v>
      </c>
      <c r="G46" s="6">
        <v>8</v>
      </c>
      <c r="H46" s="6">
        <v>1</v>
      </c>
      <c r="I46" s="6">
        <v>2</v>
      </c>
      <c r="J46" s="6">
        <v>2</v>
      </c>
      <c r="K46" s="6">
        <v>9</v>
      </c>
      <c r="L46" s="7">
        <f>AVERAGE(E46:G46)*10*10^D46</f>
        <v>1033.3333333333335</v>
      </c>
      <c r="M46" s="7">
        <f>_xlfn.STDEV.P(E46:G46)*10*10^D46</f>
        <v>169.96731711975951</v>
      </c>
      <c r="N46" s="7">
        <f t="shared" ref="N46:N49" si="17">AVERAGE(I46:K46)*10*10^H46</f>
        <v>433.33333333333326</v>
      </c>
      <c r="O46" s="7">
        <f t="shared" ref="O46:O50" si="18">_xlfn.STDEV.P(I46:K46)*10*10^H46</f>
        <v>329.98316455372219</v>
      </c>
      <c r="P46" s="7">
        <f t="shared" si="16"/>
        <v>733.33333333333337</v>
      </c>
      <c r="Q46" s="8">
        <f>AVERAGE(M46,O46)</f>
        <v>249.97524083674085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7"/>
        <v>90</v>
      </c>
      <c r="O47" s="7">
        <f t="shared" si="18"/>
        <v>0</v>
      </c>
      <c r="P47" s="7">
        <f t="shared" si="16"/>
        <v>90</v>
      </c>
      <c r="Q47" s="8">
        <f t="shared" si="16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7"/>
        <v>90</v>
      </c>
      <c r="O48" s="7">
        <f t="shared" si="18"/>
        <v>0</v>
      </c>
      <c r="P48" s="7">
        <f t="shared" si="16"/>
        <v>90</v>
      </c>
      <c r="Q48" s="8">
        <f t="shared" si="16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7"/>
        <v>90</v>
      </c>
      <c r="O49" s="7">
        <f t="shared" si="18"/>
        <v>0</v>
      </c>
      <c r="P49" s="7">
        <f t="shared" si="16"/>
        <v>90</v>
      </c>
      <c r="Q49" s="8">
        <f t="shared" si="16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8"/>
        <v>0</v>
      </c>
      <c r="P50" s="7">
        <f>AVERAGE(L50,N50)</f>
        <v>90</v>
      </c>
      <c r="Q50" s="8">
        <f t="shared" si="16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D9C0-D451-4634-8445-CA3B82D5EC56}">
  <sheetPr codeName="Hoja3">
    <tabColor rgb="FF00B0F0"/>
  </sheetPr>
  <dimension ref="A1:U67"/>
  <sheetViews>
    <sheetView topLeftCell="J1" zoomScale="70" zoomScaleNormal="70" workbookViewId="0">
      <selection activeCell="Z15" sqref="Z15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188</v>
      </c>
      <c r="F5" s="6">
        <v>162</v>
      </c>
      <c r="G5" s="6">
        <v>169</v>
      </c>
      <c r="H5" s="6">
        <v>3</v>
      </c>
      <c r="I5" s="6">
        <v>141</v>
      </c>
      <c r="J5" s="6">
        <v>132</v>
      </c>
      <c r="K5" s="6">
        <v>127</v>
      </c>
      <c r="L5" s="7">
        <f>AVERAGE(E5:G5)*10*10^D5</f>
        <v>1730000</v>
      </c>
      <c r="M5" s="7">
        <f>_xlfn.STDEV.P(E5:G5)*10*10^D5</f>
        <v>109848.3803552272</v>
      </c>
      <c r="N5" s="7">
        <f>AVERAGE(I5:K5)*10*10^H5</f>
        <v>1333333.3333333335</v>
      </c>
      <c r="O5" s="7">
        <f>_xlfn.STDEV.P(I5:K5)*10*10^H5</f>
        <v>57927.157323275882</v>
      </c>
      <c r="P5" s="7">
        <f>AVERAGE(L5,N5)</f>
        <v>1531666.6666666667</v>
      </c>
      <c r="Q5" s="8">
        <f>AVERAGE(M5,O5)</f>
        <v>83887.768839251541</v>
      </c>
    </row>
    <row r="6" spans="1:18" x14ac:dyDescent="0.25">
      <c r="C6" s="6">
        <v>2</v>
      </c>
      <c r="D6" s="6">
        <v>5</v>
      </c>
      <c r="E6" s="6">
        <v>52</v>
      </c>
      <c r="F6" s="6">
        <v>66</v>
      </c>
      <c r="G6" s="6">
        <v>71</v>
      </c>
      <c r="H6" s="6">
        <v>5</v>
      </c>
      <c r="I6" s="6">
        <v>89</v>
      </c>
      <c r="J6" s="6">
        <v>110</v>
      </c>
      <c r="K6" s="6">
        <v>95</v>
      </c>
      <c r="L6" s="7">
        <f>AVERAGE(E6:G6)*10*10^D6</f>
        <v>63000000</v>
      </c>
      <c r="M6" s="7">
        <f>_xlfn.STDEV.P(E6:G6)*10*10^D6</f>
        <v>8041558.72120988</v>
      </c>
      <c r="N6" s="7">
        <f t="shared" ref="N6:N11" si="0">AVERAGE(I6:K6)*10*10^H6</f>
        <v>98000000</v>
      </c>
      <c r="O6" s="7">
        <f t="shared" ref="O6:O11" si="1">_xlfn.STDEV.P(I6:K6)*10*10^H6</f>
        <v>8831760.8663278483</v>
      </c>
      <c r="P6" s="7">
        <f t="shared" ref="P6:Q11" si="2">AVERAGE(L6,N6)</f>
        <v>80500000</v>
      </c>
      <c r="Q6" s="8">
        <f t="shared" si="2"/>
        <v>8436659.7937688641</v>
      </c>
    </row>
    <row r="7" spans="1:18" x14ac:dyDescent="0.25">
      <c r="C7" s="6">
        <v>4</v>
      </c>
      <c r="D7" s="6">
        <v>6</v>
      </c>
      <c r="E7" s="6">
        <v>42</v>
      </c>
      <c r="F7" s="6">
        <v>60</v>
      </c>
      <c r="G7" s="6">
        <v>66</v>
      </c>
      <c r="H7" s="6">
        <v>6</v>
      </c>
      <c r="I7" s="6">
        <v>90</v>
      </c>
      <c r="J7" s="6">
        <v>96</v>
      </c>
      <c r="K7" s="6">
        <v>114</v>
      </c>
      <c r="L7" s="7">
        <f t="shared" ref="L7:L11" si="3">AVERAGE(E7:G7)*10*10^D7</f>
        <v>560000000</v>
      </c>
      <c r="M7" s="7">
        <f t="shared" ref="M7:M11" si="4">_xlfn.STDEV.P(E7:G7)*10*10^D7</f>
        <v>101980390.2718557</v>
      </c>
      <c r="N7" s="7">
        <f t="shared" si="0"/>
        <v>1000000000</v>
      </c>
      <c r="O7" s="7">
        <f t="shared" si="1"/>
        <v>101980390.2718557</v>
      </c>
      <c r="P7" s="7">
        <f t="shared" si="2"/>
        <v>780000000</v>
      </c>
      <c r="Q7" s="8">
        <f t="shared" si="2"/>
        <v>101980390.2718557</v>
      </c>
    </row>
    <row r="8" spans="1:18" x14ac:dyDescent="0.25">
      <c r="C8" s="6">
        <v>8</v>
      </c>
      <c r="D8" s="6">
        <v>6</v>
      </c>
      <c r="E8" s="6">
        <v>78</v>
      </c>
      <c r="F8" s="6">
        <v>100</v>
      </c>
      <c r="G8" s="6">
        <v>107</v>
      </c>
      <c r="H8" s="6">
        <v>6</v>
      </c>
      <c r="I8" s="6">
        <v>149</v>
      </c>
      <c r="J8" s="6">
        <v>143</v>
      </c>
      <c r="K8" s="6">
        <v>135</v>
      </c>
      <c r="L8" s="7">
        <f t="shared" si="3"/>
        <v>950000000</v>
      </c>
      <c r="M8" s="7">
        <f t="shared" si="4"/>
        <v>123558353.28567094</v>
      </c>
      <c r="N8" s="7">
        <f t="shared" si="0"/>
        <v>1423333333.3333335</v>
      </c>
      <c r="O8" s="7">
        <f t="shared" si="1"/>
        <v>57348835.11361751</v>
      </c>
      <c r="P8" s="7">
        <f t="shared" si="2"/>
        <v>1186666666.6666667</v>
      </c>
      <c r="Q8" s="8">
        <f t="shared" si="2"/>
        <v>90453594.199644223</v>
      </c>
    </row>
    <row r="9" spans="1:18" x14ac:dyDescent="0.25">
      <c r="C9" s="6">
        <v>12</v>
      </c>
      <c r="D9" s="6">
        <v>6</v>
      </c>
      <c r="E9" s="6">
        <v>146</v>
      </c>
      <c r="F9" s="6">
        <v>217</v>
      </c>
      <c r="G9" s="6">
        <v>241</v>
      </c>
      <c r="H9" s="6">
        <v>7</v>
      </c>
      <c r="I9" s="6">
        <v>34</v>
      </c>
      <c r="J9" s="6">
        <v>36</v>
      </c>
      <c r="K9" s="6">
        <v>41</v>
      </c>
      <c r="L9" s="7">
        <f t="shared" si="3"/>
        <v>2013333333.3333335</v>
      </c>
      <c r="M9" s="7">
        <f t="shared" si="4"/>
        <v>403347107.2028271</v>
      </c>
      <c r="N9" s="7">
        <f t="shared" si="0"/>
        <v>3700000000</v>
      </c>
      <c r="O9" s="7">
        <f t="shared" si="1"/>
        <v>294392028.87759489</v>
      </c>
      <c r="P9" s="7">
        <f t="shared" si="2"/>
        <v>2856666666.666667</v>
      </c>
      <c r="Q9" s="8">
        <f t="shared" si="2"/>
        <v>348869568.04021096</v>
      </c>
    </row>
    <row r="10" spans="1:18" x14ac:dyDescent="0.25">
      <c r="C10" s="6">
        <v>16</v>
      </c>
      <c r="D10" s="6">
        <v>6</v>
      </c>
      <c r="E10" s="6">
        <v>250</v>
      </c>
      <c r="F10" s="6">
        <v>281</v>
      </c>
      <c r="G10" s="6">
        <v>262</v>
      </c>
      <c r="H10" s="6">
        <v>7</v>
      </c>
      <c r="I10" s="6">
        <v>31</v>
      </c>
      <c r="J10" s="6">
        <v>35</v>
      </c>
      <c r="K10" s="6">
        <v>39</v>
      </c>
      <c r="L10" s="7">
        <f t="shared" si="3"/>
        <v>2643333333.333333</v>
      </c>
      <c r="M10" s="7">
        <f t="shared" si="4"/>
        <v>127627931.46051098</v>
      </c>
      <c r="N10" s="7">
        <f t="shared" si="0"/>
        <v>3500000000</v>
      </c>
      <c r="O10" s="7">
        <f t="shared" si="1"/>
        <v>326598632.37109041</v>
      </c>
      <c r="P10" s="7">
        <f t="shared" si="2"/>
        <v>3071666666.6666665</v>
      </c>
      <c r="Q10" s="8">
        <f t="shared" si="2"/>
        <v>227113281.91580069</v>
      </c>
    </row>
    <row r="11" spans="1:18" x14ac:dyDescent="0.25">
      <c r="C11" s="6">
        <v>24</v>
      </c>
      <c r="D11" s="6">
        <v>6</v>
      </c>
      <c r="E11" s="6">
        <v>133</v>
      </c>
      <c r="F11" s="6">
        <v>165</v>
      </c>
      <c r="G11" s="6">
        <v>176</v>
      </c>
      <c r="H11" s="6">
        <v>6</v>
      </c>
      <c r="I11" s="6">
        <v>119</v>
      </c>
      <c r="J11" s="6">
        <v>131</v>
      </c>
      <c r="K11" s="6">
        <v>152</v>
      </c>
      <c r="L11" s="7">
        <f t="shared" si="3"/>
        <v>1580000000</v>
      </c>
      <c r="M11" s="7">
        <f t="shared" si="4"/>
        <v>182391520.27072603</v>
      </c>
      <c r="N11" s="7">
        <f t="shared" si="0"/>
        <v>1340000000</v>
      </c>
      <c r="O11" s="7">
        <f t="shared" si="1"/>
        <v>136381816.96985856</v>
      </c>
      <c r="P11" s="7">
        <f t="shared" si="2"/>
        <v>1460000000</v>
      </c>
      <c r="Q11" s="8">
        <f t="shared" si="2"/>
        <v>159386668.62029231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30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3</v>
      </c>
      <c r="E18" s="6">
        <v>235</v>
      </c>
      <c r="F18" s="6">
        <v>230</v>
      </c>
      <c r="G18" s="6">
        <v>209</v>
      </c>
      <c r="H18" s="6">
        <v>3</v>
      </c>
      <c r="I18" s="6">
        <v>258</v>
      </c>
      <c r="J18" s="6">
        <v>235</v>
      </c>
      <c r="K18" s="6">
        <v>227</v>
      </c>
      <c r="L18" s="7">
        <f>AVERAGE(E18:G18)*10*10^D18</f>
        <v>2246666.6666666665</v>
      </c>
      <c r="M18" s="7">
        <f>_xlfn.STDEV.P(E18:G18)*10*10^D18</f>
        <v>112644.96832477199</v>
      </c>
      <c r="N18" s="7">
        <f>AVERAGE(I18:K18)*10*10^H18</f>
        <v>2400000</v>
      </c>
      <c r="O18" s="7">
        <f>_xlfn.STDEV.P(I18:K18)*10*10^H18</f>
        <v>131402.68896284685</v>
      </c>
      <c r="P18" s="7">
        <f>AVERAGE(L18,N18)</f>
        <v>2323333.333333333</v>
      </c>
      <c r="Q18" s="8">
        <f>AVERAGE(M18,O18)</f>
        <v>122023.82864380942</v>
      </c>
    </row>
    <row r="19" spans="1:18" x14ac:dyDescent="0.25">
      <c r="C19" s="1">
        <v>2</v>
      </c>
      <c r="D19" s="6">
        <v>3</v>
      </c>
      <c r="E19" s="6">
        <v>111</v>
      </c>
      <c r="F19" s="6">
        <v>99</v>
      </c>
      <c r="G19" s="6">
        <v>121</v>
      </c>
      <c r="H19" s="6">
        <v>3</v>
      </c>
      <c r="I19" s="6">
        <v>126</v>
      </c>
      <c r="J19" s="6">
        <v>113</v>
      </c>
      <c r="K19" s="6">
        <v>119</v>
      </c>
      <c r="L19" s="7">
        <f t="shared" ref="L19:L24" si="5">AVERAGE(E19:G19)*10*10^D19</f>
        <v>1103333.3333333333</v>
      </c>
      <c r="M19" s="7">
        <f t="shared" ref="M19:M24" si="6">_xlfn.STDEV.P(E19:G19)*10*10^D19</f>
        <v>89938.250421546953</v>
      </c>
      <c r="N19" s="7">
        <f t="shared" ref="N19:N24" si="7">AVERAGE(I19:K19)*10*10^H19</f>
        <v>1193333.3333333333</v>
      </c>
      <c r="O19" s="7">
        <f t="shared" ref="O19:O24" si="8">_xlfn.STDEV.P(I19:K19)*10*10^H19</f>
        <v>53124.591501697432</v>
      </c>
      <c r="P19" s="7">
        <f t="shared" ref="P19:Q24" si="9">AVERAGE(L19,N19)</f>
        <v>1148333.3333333333</v>
      </c>
      <c r="Q19" s="8">
        <f t="shared" si="9"/>
        <v>71531.420961622192</v>
      </c>
    </row>
    <row r="20" spans="1:18" x14ac:dyDescent="0.25">
      <c r="C20" s="1">
        <v>4</v>
      </c>
      <c r="D20" s="6">
        <v>3</v>
      </c>
      <c r="E20" s="6">
        <v>29</v>
      </c>
      <c r="F20" s="6">
        <v>36</v>
      </c>
      <c r="G20" s="6">
        <v>21</v>
      </c>
      <c r="H20" s="6">
        <v>3</v>
      </c>
      <c r="I20" s="6">
        <v>49</v>
      </c>
      <c r="J20" s="6">
        <v>52</v>
      </c>
      <c r="K20" s="6">
        <v>58</v>
      </c>
      <c r="L20" s="7">
        <f t="shared" si="5"/>
        <v>286666.66666666669</v>
      </c>
      <c r="M20" s="7">
        <f t="shared" si="6"/>
        <v>61282.58770283412</v>
      </c>
      <c r="N20" s="7">
        <f t="shared" si="7"/>
        <v>530000</v>
      </c>
      <c r="O20" s="7">
        <f t="shared" si="8"/>
        <v>37416.573867739418</v>
      </c>
      <c r="P20" s="7">
        <f t="shared" si="9"/>
        <v>408333.33333333337</v>
      </c>
      <c r="Q20" s="8">
        <f t="shared" si="9"/>
        <v>49349.580785286773</v>
      </c>
    </row>
    <row r="21" spans="1:18" x14ac:dyDescent="0.25">
      <c r="C21" s="1">
        <v>8</v>
      </c>
      <c r="D21" s="6">
        <v>3</v>
      </c>
      <c r="E21" s="6">
        <v>206</v>
      </c>
      <c r="F21" s="6">
        <v>222</v>
      </c>
      <c r="G21" s="6">
        <v>195</v>
      </c>
      <c r="H21" s="6">
        <v>3</v>
      </c>
      <c r="I21" s="6">
        <v>268</v>
      </c>
      <c r="J21" s="6">
        <v>249</v>
      </c>
      <c r="K21" s="6">
        <v>221</v>
      </c>
      <c r="L21" s="7">
        <f t="shared" si="5"/>
        <v>2076666.6666666665</v>
      </c>
      <c r="M21" s="7">
        <f t="shared" si="6"/>
        <v>110855.2609887726</v>
      </c>
      <c r="N21" s="7">
        <f t="shared" si="7"/>
        <v>2460000</v>
      </c>
      <c r="O21" s="7">
        <f t="shared" si="8"/>
        <v>193045.76314093679</v>
      </c>
      <c r="P21" s="7">
        <f t="shared" si="9"/>
        <v>2268333.333333333</v>
      </c>
      <c r="Q21" s="8">
        <f t="shared" si="9"/>
        <v>151950.5120648547</v>
      </c>
    </row>
    <row r="22" spans="1:18" x14ac:dyDescent="0.25">
      <c r="C22" s="1">
        <v>12</v>
      </c>
      <c r="D22" s="6">
        <v>4</v>
      </c>
      <c r="E22" s="6">
        <v>107</v>
      </c>
      <c r="F22" s="6">
        <v>119</v>
      </c>
      <c r="G22" s="6">
        <v>125</v>
      </c>
      <c r="H22" s="6">
        <v>4</v>
      </c>
      <c r="I22" s="6">
        <v>182</v>
      </c>
      <c r="J22" s="6">
        <v>199</v>
      </c>
      <c r="K22" s="6">
        <v>188</v>
      </c>
      <c r="L22" s="7">
        <f t="shared" si="5"/>
        <v>11700000</v>
      </c>
      <c r="M22" s="7">
        <f t="shared" si="6"/>
        <v>748331.47735478834</v>
      </c>
      <c r="N22" s="7">
        <f t="shared" si="7"/>
        <v>18966666.666666664</v>
      </c>
      <c r="O22" s="7">
        <f t="shared" si="8"/>
        <v>703957.06939809583</v>
      </c>
      <c r="P22" s="7">
        <f t="shared" si="9"/>
        <v>15333333.333333332</v>
      </c>
      <c r="Q22" s="8">
        <f t="shared" si="9"/>
        <v>726144.27337644203</v>
      </c>
    </row>
    <row r="23" spans="1:18" x14ac:dyDescent="0.25">
      <c r="C23" s="1">
        <v>16</v>
      </c>
      <c r="D23" s="6">
        <v>4</v>
      </c>
      <c r="E23" s="6">
        <v>175</v>
      </c>
      <c r="F23" s="6">
        <v>132</v>
      </c>
      <c r="G23" s="6">
        <v>125</v>
      </c>
      <c r="H23" s="6">
        <v>4</v>
      </c>
      <c r="I23" s="6">
        <v>181</v>
      </c>
      <c r="J23" s="6">
        <v>165</v>
      </c>
      <c r="K23" s="6">
        <v>169</v>
      </c>
      <c r="L23" s="7">
        <f t="shared" si="5"/>
        <v>14400000</v>
      </c>
      <c r="M23" s="7">
        <f t="shared" si="6"/>
        <v>2210580.6175452336</v>
      </c>
      <c r="N23" s="7">
        <f t="shared" si="7"/>
        <v>17166666.666666664</v>
      </c>
      <c r="O23" s="7">
        <f t="shared" si="8"/>
        <v>679869.26847903803</v>
      </c>
      <c r="P23" s="7">
        <f t="shared" si="9"/>
        <v>15783333.333333332</v>
      </c>
      <c r="Q23" s="8">
        <f t="shared" si="9"/>
        <v>1445224.9430121358</v>
      </c>
    </row>
    <row r="24" spans="1:18" x14ac:dyDescent="0.25">
      <c r="C24" s="1">
        <v>24</v>
      </c>
      <c r="D24" s="6">
        <v>5</v>
      </c>
      <c r="E24" s="6">
        <v>198</v>
      </c>
      <c r="F24" s="6">
        <v>187</v>
      </c>
      <c r="G24" s="6">
        <v>211</v>
      </c>
      <c r="H24" s="6">
        <v>5</v>
      </c>
      <c r="I24" s="6">
        <v>218</v>
      </c>
      <c r="J24" s="6">
        <v>234</v>
      </c>
      <c r="K24" s="6">
        <v>240</v>
      </c>
      <c r="L24" s="7">
        <f t="shared" si="5"/>
        <v>198666666.66666666</v>
      </c>
      <c r="M24" s="7">
        <f t="shared" si="6"/>
        <v>9809292.6463747732</v>
      </c>
      <c r="N24" s="7">
        <f t="shared" si="7"/>
        <v>230666666.66666666</v>
      </c>
      <c r="O24" s="7">
        <f t="shared" si="8"/>
        <v>9285592.1847894117</v>
      </c>
      <c r="P24" s="7">
        <f t="shared" si="9"/>
        <v>214666666.66666666</v>
      </c>
      <c r="Q24" s="8">
        <f t="shared" si="9"/>
        <v>9547442.4155820925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34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226</v>
      </c>
      <c r="F31" s="6">
        <v>201</v>
      </c>
      <c r="G31" s="6">
        <v>266</v>
      </c>
      <c r="H31" s="6">
        <v>3</v>
      </c>
      <c r="I31" s="6">
        <v>279</v>
      </c>
      <c r="J31" s="6">
        <v>255</v>
      </c>
      <c r="K31" s="6">
        <v>223</v>
      </c>
      <c r="L31" s="7">
        <f>AVERAGE(E31:G31)*10*10^D31</f>
        <v>2310000</v>
      </c>
      <c r="M31" s="7">
        <f>_xlfn.STDEV.P(E31:G31)*10*10^D31</f>
        <v>267706.30673681683</v>
      </c>
      <c r="N31" s="7">
        <f>AVERAGE(I31:K31)*10*10^H31</f>
        <v>2523333.3333333335</v>
      </c>
      <c r="O31" s="7">
        <f>_xlfn.STDEV.P(I31:K31)*10*10^H31</f>
        <v>229395.34045447005</v>
      </c>
      <c r="P31" s="7">
        <f>AVERAGE(L31,N31)</f>
        <v>2416666.666666667</v>
      </c>
      <c r="Q31" s="8">
        <f>AVERAGE(M31,O31)</f>
        <v>248550.82359564345</v>
      </c>
    </row>
    <row r="32" spans="1:18" x14ac:dyDescent="0.25">
      <c r="C32" s="1">
        <v>2</v>
      </c>
      <c r="D32" s="6">
        <v>3</v>
      </c>
      <c r="E32" s="6">
        <v>202</v>
      </c>
      <c r="F32" s="6">
        <v>186</v>
      </c>
      <c r="G32" s="6">
        <v>197</v>
      </c>
      <c r="H32" s="6">
        <v>3</v>
      </c>
      <c r="I32" s="6">
        <v>238</v>
      </c>
      <c r="J32" s="6">
        <v>248</v>
      </c>
      <c r="K32" s="6">
        <v>291</v>
      </c>
      <c r="L32" s="7">
        <f>AVERAGE(E32:G32)*10*10^D32</f>
        <v>1950000</v>
      </c>
      <c r="M32" s="7">
        <f t="shared" ref="M32:M37" si="10">_xlfn.STDEV.P(E32:G32)*10*10^D32</f>
        <v>66833.125519211404</v>
      </c>
      <c r="N32" s="7">
        <f t="shared" ref="N32:N37" si="11">AVERAGE(I32:K32)*10*10^H32</f>
        <v>2590000</v>
      </c>
      <c r="O32" s="7">
        <f t="shared" ref="O32:O37" si="12">_xlfn.STDEV.P(I32:K32)*10*10^H32</f>
        <v>229927.52481307377</v>
      </c>
      <c r="P32" s="7">
        <f t="shared" ref="P32:Q37" si="13">AVERAGE(L32,N32)</f>
        <v>2270000</v>
      </c>
      <c r="Q32" s="8">
        <f t="shared" si="13"/>
        <v>148380.3251661426</v>
      </c>
    </row>
    <row r="33" spans="1:18" x14ac:dyDescent="0.25">
      <c r="C33" s="1">
        <v>4</v>
      </c>
      <c r="D33" s="6">
        <v>4</v>
      </c>
      <c r="E33" s="6">
        <v>41</v>
      </c>
      <c r="F33" s="6">
        <v>36</v>
      </c>
      <c r="G33" s="6">
        <v>35</v>
      </c>
      <c r="H33" s="6">
        <v>3</v>
      </c>
      <c r="I33" s="6">
        <v>206</v>
      </c>
      <c r="J33" s="6">
        <v>218</v>
      </c>
      <c r="K33" s="6">
        <v>253</v>
      </c>
      <c r="L33" s="7">
        <f t="shared" ref="L33:L37" si="14">AVERAGE(E33:G33)*10*10^D33</f>
        <v>3733333.3333333335</v>
      </c>
      <c r="M33" s="7">
        <f t="shared" si="10"/>
        <v>262466.92913372704</v>
      </c>
      <c r="N33" s="7">
        <f t="shared" si="11"/>
        <v>2256666.6666666665</v>
      </c>
      <c r="O33" s="7">
        <f t="shared" si="12"/>
        <v>199387.95238317573</v>
      </c>
      <c r="P33" s="7">
        <f t="shared" si="13"/>
        <v>2995000</v>
      </c>
      <c r="Q33" s="8">
        <f t="shared" si="13"/>
        <v>230927.44075845138</v>
      </c>
    </row>
    <row r="34" spans="1:18" x14ac:dyDescent="0.25">
      <c r="C34" s="1">
        <v>8</v>
      </c>
      <c r="D34" s="6">
        <v>4</v>
      </c>
      <c r="E34" s="6">
        <v>163</v>
      </c>
      <c r="F34" s="6">
        <v>238</v>
      </c>
      <c r="G34" s="6">
        <v>219</v>
      </c>
      <c r="H34" s="6">
        <v>5</v>
      </c>
      <c r="I34" s="6">
        <v>33</v>
      </c>
      <c r="J34" s="6">
        <v>24</v>
      </c>
      <c r="K34" s="6">
        <v>36</v>
      </c>
      <c r="L34" s="7">
        <f t="shared" si="14"/>
        <v>20666666.666666664</v>
      </c>
      <c r="M34" s="7">
        <f t="shared" si="10"/>
        <v>3183638.7288063252</v>
      </c>
      <c r="N34" s="7">
        <f t="shared" si="11"/>
        <v>31000000</v>
      </c>
      <c r="O34" s="7">
        <f t="shared" si="12"/>
        <v>5099019.5135927852</v>
      </c>
      <c r="P34" s="7">
        <f t="shared" si="13"/>
        <v>25833333.333333332</v>
      </c>
      <c r="Q34" s="8">
        <f t="shared" si="13"/>
        <v>4141329.1211995552</v>
      </c>
    </row>
    <row r="35" spans="1:18" x14ac:dyDescent="0.25">
      <c r="C35" s="1">
        <v>12</v>
      </c>
      <c r="D35" s="6">
        <v>5</v>
      </c>
      <c r="E35" s="6">
        <v>126</v>
      </c>
      <c r="F35" s="6">
        <v>139</v>
      </c>
      <c r="G35" s="6">
        <v>95</v>
      </c>
      <c r="H35" s="6">
        <v>5</v>
      </c>
      <c r="I35" s="6">
        <v>125</v>
      </c>
      <c r="J35" s="6">
        <v>130</v>
      </c>
      <c r="K35" s="6">
        <v>118</v>
      </c>
      <c r="L35" s="7">
        <f t="shared" si="14"/>
        <v>120000000</v>
      </c>
      <c r="M35" s="7">
        <f t="shared" si="10"/>
        <v>18457157.599876173</v>
      </c>
      <c r="N35" s="7">
        <f t="shared" si="11"/>
        <v>124333333.33333333</v>
      </c>
      <c r="O35" s="7">
        <f t="shared" si="12"/>
        <v>4921607.6867444664</v>
      </c>
      <c r="P35" s="7">
        <f t="shared" si="13"/>
        <v>122166666.66666666</v>
      </c>
      <c r="Q35" s="8">
        <f t="shared" si="13"/>
        <v>11689382.64331032</v>
      </c>
    </row>
    <row r="36" spans="1:18" ht="18.75" customHeight="1" x14ac:dyDescent="0.25">
      <c r="C36" s="1">
        <v>16</v>
      </c>
      <c r="D36" s="6">
        <v>5</v>
      </c>
      <c r="E36" s="6">
        <v>75</v>
      </c>
      <c r="F36" s="6">
        <v>55</v>
      </c>
      <c r="G36" s="6">
        <v>84</v>
      </c>
      <c r="H36" s="6">
        <v>5</v>
      </c>
      <c r="I36" s="6">
        <v>122</v>
      </c>
      <c r="J36" s="6">
        <v>146</v>
      </c>
      <c r="K36" s="6">
        <v>115</v>
      </c>
      <c r="L36" s="7">
        <f t="shared" si="14"/>
        <v>71333333.333333328</v>
      </c>
      <c r="M36" s="7">
        <f t="shared" si="10"/>
        <v>12119772.641798561</v>
      </c>
      <c r="N36" s="7">
        <f t="shared" si="11"/>
        <v>127666666.66666667</v>
      </c>
      <c r="O36" s="7">
        <f t="shared" si="12"/>
        <v>13274871.834493252</v>
      </c>
      <c r="P36" s="7">
        <f t="shared" si="13"/>
        <v>99500000</v>
      </c>
      <c r="Q36" s="8">
        <f t="shared" si="13"/>
        <v>12697322.238145906</v>
      </c>
    </row>
    <row r="37" spans="1:18" ht="18.75" customHeight="1" x14ac:dyDescent="0.25">
      <c r="C37" s="1">
        <v>24</v>
      </c>
      <c r="D37" s="6">
        <v>5</v>
      </c>
      <c r="E37" s="6">
        <v>162</v>
      </c>
      <c r="F37" s="6">
        <v>136</v>
      </c>
      <c r="G37" s="6">
        <v>55</v>
      </c>
      <c r="H37" s="6">
        <v>5</v>
      </c>
      <c r="I37" s="6">
        <v>214</v>
      </c>
      <c r="J37" s="6">
        <v>289</v>
      </c>
      <c r="K37" s="6">
        <v>192</v>
      </c>
      <c r="L37" s="7">
        <f t="shared" si="14"/>
        <v>117666666.66666667</v>
      </c>
      <c r="M37" s="7">
        <f t="shared" si="10"/>
        <v>45565581.552551508</v>
      </c>
      <c r="N37" s="7">
        <f t="shared" si="11"/>
        <v>231666666.66666666</v>
      </c>
      <c r="O37" s="7">
        <f t="shared" si="12"/>
        <v>41523754.914774053</v>
      </c>
      <c r="P37" s="7">
        <f t="shared" si="13"/>
        <v>174666666.66666666</v>
      </c>
      <c r="Q37" s="8">
        <f t="shared" si="13"/>
        <v>43544668.233662784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35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182</v>
      </c>
      <c r="F44" s="6">
        <v>163</v>
      </c>
      <c r="G44" s="6">
        <v>155</v>
      </c>
      <c r="H44" s="6">
        <v>3</v>
      </c>
      <c r="I44" s="6">
        <v>131</v>
      </c>
      <c r="J44" s="6">
        <v>129</v>
      </c>
      <c r="K44" s="6">
        <v>136</v>
      </c>
      <c r="L44" s="7">
        <f>AVERAGE(E44:G44)*10*10^D44</f>
        <v>1666666.6666666665</v>
      </c>
      <c r="M44" s="7">
        <f>_xlfn.STDEV.P(E44:G44)*10*10^D44</f>
        <v>113235.25167642017</v>
      </c>
      <c r="N44" s="7">
        <f>AVERAGE(I44:K44)*10*10^H44</f>
        <v>1320000</v>
      </c>
      <c r="O44" s="7">
        <f>_xlfn.STDEV.P(I44:K44)*10*10^H44</f>
        <v>29439.202887759489</v>
      </c>
      <c r="P44" s="7">
        <f>AVERAGE(L44,N44)</f>
        <v>1493333.3333333333</v>
      </c>
      <c r="Q44" s="8">
        <f>AVERAGE(M44,O44)</f>
        <v>71337.227282089836</v>
      </c>
    </row>
    <row r="45" spans="1:18" x14ac:dyDescent="0.25">
      <c r="C45" s="1">
        <v>2</v>
      </c>
      <c r="D45" s="6">
        <v>1</v>
      </c>
      <c r="E45" s="6">
        <v>4</v>
      </c>
      <c r="F45" s="6">
        <v>6</v>
      </c>
      <c r="G45" s="6">
        <v>11</v>
      </c>
      <c r="H45" s="6">
        <v>1</v>
      </c>
      <c r="I45" s="6">
        <v>3</v>
      </c>
      <c r="J45" s="6">
        <v>2</v>
      </c>
      <c r="K45" s="6">
        <v>5</v>
      </c>
      <c r="L45" s="7">
        <f>AVERAGE(E45:G45)*10*10^D45</f>
        <v>700</v>
      </c>
      <c r="M45" s="7">
        <f t="shared" ref="M45:M48" si="15">_xlfn.STDEV.P(E45:G45)*10*10^D45</f>
        <v>294.3920288775949</v>
      </c>
      <c r="N45" s="7">
        <f>AVERAGE(I45:K45)*10*10^H45</f>
        <v>333.33333333333337</v>
      </c>
      <c r="O45" s="7">
        <f>_xlfn.STDEV.P(I45:K45)*10*10^H45</f>
        <v>124.7219128924647</v>
      </c>
      <c r="P45" s="7">
        <f t="shared" ref="P45:Q50" si="16">AVERAGE(L45,N45)</f>
        <v>516.66666666666674</v>
      </c>
      <c r="Q45" s="8">
        <f t="shared" si="16"/>
        <v>209.55697088502978</v>
      </c>
    </row>
    <row r="46" spans="1:18" x14ac:dyDescent="0.25">
      <c r="C46" s="1">
        <v>4</v>
      </c>
      <c r="D46" s="6">
        <v>1</v>
      </c>
      <c r="E46" s="29">
        <v>0.9</v>
      </c>
      <c r="F46" s="29">
        <v>0.9</v>
      </c>
      <c r="G46" s="29">
        <v>0.9</v>
      </c>
      <c r="H46" s="6">
        <v>1</v>
      </c>
      <c r="I46" s="29">
        <v>0.9</v>
      </c>
      <c r="J46" s="29">
        <v>0.9</v>
      </c>
      <c r="K46" s="29">
        <v>0.9</v>
      </c>
      <c r="L46" s="7">
        <f>AVERAGE(E46:G46)*10*10^D46</f>
        <v>90</v>
      </c>
      <c r="M46" s="7">
        <f>_xlfn.STDEV.P(E46:G46)*10*10^D46</f>
        <v>0</v>
      </c>
      <c r="N46" s="7">
        <f t="shared" ref="N46:N49" si="17">AVERAGE(I46:K46)*10*10^H46</f>
        <v>90</v>
      </c>
      <c r="O46" s="7">
        <f t="shared" ref="O46:O50" si="18">_xlfn.STDEV.P(I46:K46)*10*10^H46</f>
        <v>0</v>
      </c>
      <c r="P46" s="7">
        <f t="shared" si="16"/>
        <v>90</v>
      </c>
      <c r="Q46" s="8">
        <f>AVERAGE(M46,O46)</f>
        <v>0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7"/>
        <v>90</v>
      </c>
      <c r="O47" s="7">
        <f t="shared" si="18"/>
        <v>0</v>
      </c>
      <c r="P47" s="7">
        <f t="shared" si="16"/>
        <v>90</v>
      </c>
      <c r="Q47" s="8">
        <f t="shared" si="16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7"/>
        <v>90</v>
      </c>
      <c r="O48" s="7">
        <f t="shared" si="18"/>
        <v>0</v>
      </c>
      <c r="P48" s="7">
        <f t="shared" si="16"/>
        <v>90</v>
      </c>
      <c r="Q48" s="8">
        <f t="shared" si="16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7"/>
        <v>90</v>
      </c>
      <c r="O49" s="7">
        <f t="shared" si="18"/>
        <v>0</v>
      </c>
      <c r="P49" s="7">
        <f t="shared" si="16"/>
        <v>90</v>
      </c>
      <c r="Q49" s="8">
        <f t="shared" si="16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8"/>
        <v>0</v>
      </c>
      <c r="P50" s="7">
        <f>AVERAGE(L50,N50)</f>
        <v>90</v>
      </c>
      <c r="Q50" s="8">
        <f t="shared" si="16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533C-DEAD-4AE2-B9A0-7BE4D66B9AC7}">
  <sheetPr codeName="Hoja6">
    <tabColor theme="7" tint="0.39997558519241921"/>
  </sheetPr>
  <dimension ref="A1:U67"/>
  <sheetViews>
    <sheetView zoomScale="55" zoomScaleNormal="55" workbookViewId="0">
      <selection activeCell="X53" sqref="X53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106</v>
      </c>
      <c r="F5" s="6">
        <v>119</v>
      </c>
      <c r="G5" s="6">
        <v>107</v>
      </c>
      <c r="H5" s="6">
        <v>3</v>
      </c>
      <c r="I5" s="6">
        <v>98</v>
      </c>
      <c r="J5" s="6">
        <v>115</v>
      </c>
      <c r="K5" s="6">
        <v>113</v>
      </c>
      <c r="L5" s="7">
        <f>AVERAGE(E5:G5)*10*10^D5</f>
        <v>1106666.6666666667</v>
      </c>
      <c r="M5" s="7">
        <f>_xlfn.STDEV.P(E5:G5)*10*10^D5</f>
        <v>59066.817155564509</v>
      </c>
      <c r="N5" s="7">
        <f>AVERAGE(I5:K5)*10*10^H5</f>
        <v>1086666.6666666667</v>
      </c>
      <c r="O5" s="7">
        <f>_xlfn.STDEV.P(I5:K5)*10*10^H5</f>
        <v>75865.377844940289</v>
      </c>
      <c r="P5" s="7">
        <f>AVERAGE(L5,N5)</f>
        <v>1096666.6666666667</v>
      </c>
      <c r="Q5" s="8">
        <f>AVERAGE(M5,O5)</f>
        <v>67466.097500252392</v>
      </c>
    </row>
    <row r="6" spans="1:18" x14ac:dyDescent="0.25">
      <c r="C6" s="6">
        <v>2</v>
      </c>
      <c r="D6" s="6">
        <v>5</v>
      </c>
      <c r="E6" s="6">
        <v>43</v>
      </c>
      <c r="F6" s="6">
        <v>65</v>
      </c>
      <c r="G6" s="6">
        <v>73</v>
      </c>
      <c r="H6" s="6">
        <v>5</v>
      </c>
      <c r="I6" s="6">
        <v>102</v>
      </c>
      <c r="J6" s="6">
        <v>110</v>
      </c>
      <c r="K6" s="6">
        <v>132</v>
      </c>
      <c r="L6" s="7">
        <f>AVERAGE(E6:G6)*10*10^D6</f>
        <v>60333333.333333336</v>
      </c>
      <c r="M6" s="7">
        <f>_xlfn.STDEV.P(E6:G6)*10*10^D6</f>
        <v>12684198.393626966</v>
      </c>
      <c r="N6" s="7">
        <f t="shared" ref="N6:N11" si="0">AVERAGE(I6:K6)*10*10^H6</f>
        <v>114666666.66666667</v>
      </c>
      <c r="O6" s="7">
        <f t="shared" ref="O6:O11" si="1">_xlfn.STDEV.P(I6:K6)*10*10^H6</f>
        <v>12684198.393626966</v>
      </c>
      <c r="P6" s="7">
        <f t="shared" ref="P6:Q11" si="2">AVERAGE(L6,N6)</f>
        <v>87500000</v>
      </c>
      <c r="Q6" s="8">
        <f t="shared" si="2"/>
        <v>12684198.393626966</v>
      </c>
    </row>
    <row r="7" spans="1:18" x14ac:dyDescent="0.25">
      <c r="C7" s="6">
        <v>4</v>
      </c>
      <c r="D7" s="6">
        <v>6</v>
      </c>
      <c r="E7" s="6">
        <v>50</v>
      </c>
      <c r="F7" s="6">
        <v>63</v>
      </c>
      <c r="G7" s="6">
        <v>67</v>
      </c>
      <c r="H7" s="6">
        <v>6</v>
      </c>
      <c r="I7" s="6">
        <v>83</v>
      </c>
      <c r="J7" s="6">
        <v>87</v>
      </c>
      <c r="K7" s="6">
        <v>99</v>
      </c>
      <c r="L7" s="7">
        <f t="shared" ref="L7:L11" si="3">AVERAGE(E7:G7)*10*10^D7</f>
        <v>600000000</v>
      </c>
      <c r="M7" s="7">
        <f t="shared" ref="M7:M11" si="4">_xlfn.STDEV.P(E7:G7)*10*10^D7</f>
        <v>72571803.523590803</v>
      </c>
      <c r="N7" s="7">
        <f t="shared" si="0"/>
        <v>896666666.66666675</v>
      </c>
      <c r="O7" s="7">
        <f t="shared" si="1"/>
        <v>67986926.847903803</v>
      </c>
      <c r="P7" s="7">
        <f t="shared" si="2"/>
        <v>748333333.33333337</v>
      </c>
      <c r="Q7" s="8">
        <f t="shared" si="2"/>
        <v>70279365.185747296</v>
      </c>
    </row>
    <row r="8" spans="1:18" x14ac:dyDescent="0.25">
      <c r="C8" s="6">
        <v>8</v>
      </c>
      <c r="D8" s="6">
        <v>6</v>
      </c>
      <c r="E8" s="6">
        <v>53</v>
      </c>
      <c r="F8" s="6">
        <v>83</v>
      </c>
      <c r="G8" s="6">
        <v>93</v>
      </c>
      <c r="H8" s="6">
        <v>6</v>
      </c>
      <c r="I8" s="6">
        <v>133</v>
      </c>
      <c r="J8" s="6">
        <v>143</v>
      </c>
      <c r="K8" s="6">
        <v>173</v>
      </c>
      <c r="L8" s="7">
        <f t="shared" si="3"/>
        <v>763333333.33333325</v>
      </c>
      <c r="M8" s="7">
        <f t="shared" si="4"/>
        <v>169967317.1197595</v>
      </c>
      <c r="N8" s="7">
        <f t="shared" si="0"/>
        <v>1496666666.6666665</v>
      </c>
      <c r="O8" s="7">
        <f t="shared" si="1"/>
        <v>169967317.1197595</v>
      </c>
      <c r="P8" s="7">
        <f t="shared" si="2"/>
        <v>1130000000</v>
      </c>
      <c r="Q8" s="8">
        <f t="shared" si="2"/>
        <v>169967317.1197595</v>
      </c>
    </row>
    <row r="9" spans="1:18" x14ac:dyDescent="0.25">
      <c r="C9" s="6">
        <v>12</v>
      </c>
      <c r="D9" s="6">
        <v>6</v>
      </c>
      <c r="E9" s="6">
        <v>215</v>
      </c>
      <c r="F9" s="6">
        <v>254</v>
      </c>
      <c r="G9" s="6">
        <v>267</v>
      </c>
      <c r="H9" s="6">
        <v>6</v>
      </c>
      <c r="I9" s="6">
        <v>269</v>
      </c>
      <c r="J9" s="6">
        <v>232</v>
      </c>
      <c r="K9" s="6">
        <v>271</v>
      </c>
      <c r="L9" s="7">
        <f t="shared" si="3"/>
        <v>2453333333.3333335</v>
      </c>
      <c r="M9" s="7">
        <f t="shared" si="4"/>
        <v>220957512.25568733</v>
      </c>
      <c r="N9" s="7">
        <f t="shared" si="0"/>
        <v>2573333333.333333</v>
      </c>
      <c r="O9" s="7">
        <f t="shared" si="1"/>
        <v>179319702.08417022</v>
      </c>
      <c r="P9" s="7">
        <f t="shared" si="2"/>
        <v>2513333333.333333</v>
      </c>
      <c r="Q9" s="8">
        <f t="shared" si="2"/>
        <v>200138607.16992879</v>
      </c>
    </row>
    <row r="10" spans="1:18" x14ac:dyDescent="0.25">
      <c r="C10" s="6">
        <v>16</v>
      </c>
      <c r="D10" s="6">
        <v>6</v>
      </c>
      <c r="E10" s="6">
        <v>152</v>
      </c>
      <c r="F10" s="6">
        <v>203</v>
      </c>
      <c r="G10" s="6">
        <v>220</v>
      </c>
      <c r="H10" s="6">
        <v>6</v>
      </c>
      <c r="I10" s="6">
        <v>288</v>
      </c>
      <c r="J10" s="6">
        <v>205</v>
      </c>
      <c r="K10" s="6">
        <v>265</v>
      </c>
      <c r="L10" s="7">
        <f t="shared" si="3"/>
        <v>1916666666.6666665</v>
      </c>
      <c r="M10" s="7">
        <f t="shared" si="4"/>
        <v>288944439.10359114</v>
      </c>
      <c r="N10" s="7">
        <f t="shared" si="0"/>
        <v>2526666666.6666665</v>
      </c>
      <c r="O10" s="7">
        <f t="shared" si="1"/>
        <v>349888871.24660343</v>
      </c>
      <c r="P10" s="7">
        <f t="shared" si="2"/>
        <v>2221666666.6666665</v>
      </c>
      <c r="Q10" s="8">
        <f t="shared" si="2"/>
        <v>319416655.17509729</v>
      </c>
    </row>
    <row r="11" spans="1:18" x14ac:dyDescent="0.25">
      <c r="C11" s="6">
        <v>24</v>
      </c>
      <c r="D11" s="6">
        <v>6</v>
      </c>
      <c r="E11" s="6">
        <v>127</v>
      </c>
      <c r="F11" s="6">
        <v>162</v>
      </c>
      <c r="G11" s="6">
        <v>174</v>
      </c>
      <c r="H11" s="6">
        <v>6</v>
      </c>
      <c r="I11" s="6">
        <v>221</v>
      </c>
      <c r="J11" s="6">
        <v>233</v>
      </c>
      <c r="K11" s="6">
        <v>268</v>
      </c>
      <c r="L11" s="7">
        <f t="shared" si="3"/>
        <v>1543333333.3333335</v>
      </c>
      <c r="M11" s="7">
        <f t="shared" si="4"/>
        <v>199387952.38317573</v>
      </c>
      <c r="N11" s="7">
        <f t="shared" si="0"/>
        <v>2406666666.6666665</v>
      </c>
      <c r="O11" s="7">
        <f t="shared" si="1"/>
        <v>199387952.38317573</v>
      </c>
      <c r="P11" s="7">
        <f t="shared" si="2"/>
        <v>1975000000</v>
      </c>
      <c r="Q11" s="8">
        <f t="shared" si="2"/>
        <v>199387952.38317573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30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3</v>
      </c>
      <c r="E18" s="6">
        <v>93</v>
      </c>
      <c r="F18" s="6">
        <v>88</v>
      </c>
      <c r="G18" s="6">
        <v>106</v>
      </c>
      <c r="H18" s="6">
        <v>3</v>
      </c>
      <c r="I18" s="6">
        <v>86</v>
      </c>
      <c r="J18" s="6">
        <v>83</v>
      </c>
      <c r="K18" s="6">
        <v>97</v>
      </c>
      <c r="L18" s="7">
        <f>AVERAGE(E18:G18)*10*10^D18</f>
        <v>956666.66666666674</v>
      </c>
      <c r="M18" s="7">
        <f>_xlfn.STDEV.P(E18:G18)*10*10^D18</f>
        <v>75865.377844940289</v>
      </c>
      <c r="N18" s="7">
        <f>AVERAGE(I18:K18)*10*10^H18</f>
        <v>886666.66666666674</v>
      </c>
      <c r="O18" s="7">
        <f>_xlfn.STDEV.P(I18:K18)*10*10^H18</f>
        <v>60184.900284225958</v>
      </c>
      <c r="P18" s="7">
        <f>AVERAGE(L18,N18)</f>
        <v>921666.66666666674</v>
      </c>
      <c r="Q18" s="8">
        <f>AVERAGE(M18,O18)</f>
        <v>68025.139064583127</v>
      </c>
    </row>
    <row r="19" spans="1:18" x14ac:dyDescent="0.25">
      <c r="C19" s="1">
        <v>2</v>
      </c>
      <c r="D19" s="6">
        <v>3</v>
      </c>
      <c r="E19" s="6">
        <v>122</v>
      </c>
      <c r="F19" s="6">
        <v>136</v>
      </c>
      <c r="G19" s="6">
        <v>128</v>
      </c>
      <c r="H19" s="6">
        <v>3</v>
      </c>
      <c r="I19" s="6">
        <v>178</v>
      </c>
      <c r="J19" s="6">
        <v>165</v>
      </c>
      <c r="K19" s="6">
        <v>159</v>
      </c>
      <c r="L19" s="7">
        <f t="shared" ref="L19:L24" si="5">AVERAGE(E19:G19)*10*10^D19</f>
        <v>1286666.6666666665</v>
      </c>
      <c r="M19" s="7">
        <f t="shared" ref="M19:M24" si="6">_xlfn.STDEV.P(E19:G19)*10*10^D19</f>
        <v>57348.835113617512</v>
      </c>
      <c r="N19" s="7">
        <f t="shared" ref="N19:N24" si="7">AVERAGE(I19:K19)*10*10^H19</f>
        <v>1673333.3333333335</v>
      </c>
      <c r="O19" s="7">
        <f t="shared" ref="O19:O24" si="8">_xlfn.STDEV.P(I19:K19)*10*10^H19</f>
        <v>79302.515022468782</v>
      </c>
      <c r="P19" s="7">
        <f t="shared" ref="P19:Q24" si="9">AVERAGE(L19,N19)</f>
        <v>1480000</v>
      </c>
      <c r="Q19" s="8">
        <f t="shared" si="9"/>
        <v>68325.675068043143</v>
      </c>
    </row>
    <row r="20" spans="1:18" x14ac:dyDescent="0.25">
      <c r="C20" s="1">
        <v>4</v>
      </c>
      <c r="D20" s="6">
        <v>3</v>
      </c>
      <c r="E20" s="6">
        <v>98</v>
      </c>
      <c r="F20" s="6">
        <v>96</v>
      </c>
      <c r="G20" s="6">
        <v>82</v>
      </c>
      <c r="H20" s="6">
        <v>3</v>
      </c>
      <c r="I20" s="6">
        <v>96</v>
      </c>
      <c r="J20" s="6">
        <v>102</v>
      </c>
      <c r="K20" s="6">
        <v>105</v>
      </c>
      <c r="L20" s="7">
        <f t="shared" si="5"/>
        <v>920000</v>
      </c>
      <c r="M20" s="7">
        <f t="shared" si="6"/>
        <v>71180.521680208738</v>
      </c>
      <c r="N20" s="7">
        <f t="shared" si="7"/>
        <v>1010000</v>
      </c>
      <c r="O20" s="7">
        <f t="shared" si="8"/>
        <v>37416.573867739418</v>
      </c>
      <c r="P20" s="7">
        <f t="shared" si="9"/>
        <v>965000</v>
      </c>
      <c r="Q20" s="8">
        <f t="shared" si="9"/>
        <v>54298.547773974075</v>
      </c>
    </row>
    <row r="21" spans="1:18" x14ac:dyDescent="0.25">
      <c r="C21" s="1">
        <v>8</v>
      </c>
      <c r="D21" s="6">
        <v>5</v>
      </c>
      <c r="E21" s="6">
        <v>104</v>
      </c>
      <c r="F21" s="6">
        <v>87</v>
      </c>
      <c r="G21" s="6">
        <v>99</v>
      </c>
      <c r="H21" s="6">
        <v>5</v>
      </c>
      <c r="I21" s="6">
        <v>123</v>
      </c>
      <c r="J21" s="6">
        <v>128</v>
      </c>
      <c r="K21" s="6">
        <v>142</v>
      </c>
      <c r="L21" s="7">
        <f t="shared" si="5"/>
        <v>96666666.666666672</v>
      </c>
      <c r="M21" s="7">
        <f t="shared" si="6"/>
        <v>7133644.8530108994</v>
      </c>
      <c r="N21" s="7">
        <f t="shared" si="7"/>
        <v>131000000</v>
      </c>
      <c r="O21" s="7">
        <f t="shared" si="8"/>
        <v>8041558.72120988</v>
      </c>
      <c r="P21" s="7">
        <f t="shared" si="9"/>
        <v>113833333.33333334</v>
      </c>
      <c r="Q21" s="8">
        <f t="shared" si="9"/>
        <v>7587601.7871103901</v>
      </c>
    </row>
    <row r="22" spans="1:18" x14ac:dyDescent="0.25">
      <c r="C22" s="1">
        <v>12</v>
      </c>
      <c r="D22" s="6">
        <v>5</v>
      </c>
      <c r="E22" s="6">
        <v>267</v>
      </c>
      <c r="F22" s="6">
        <v>291</v>
      </c>
      <c r="G22" s="6">
        <v>275</v>
      </c>
      <c r="H22" s="6">
        <v>5</v>
      </c>
      <c r="I22" s="6">
        <v>234</v>
      </c>
      <c r="J22" s="6">
        <v>242</v>
      </c>
      <c r="K22" s="6">
        <v>267</v>
      </c>
      <c r="L22" s="7">
        <f t="shared" si="5"/>
        <v>277666666.66666669</v>
      </c>
      <c r="M22" s="7">
        <f t="shared" si="6"/>
        <v>9977753.0313971769</v>
      </c>
      <c r="N22" s="7">
        <f t="shared" si="7"/>
        <v>247666666.66666666</v>
      </c>
      <c r="O22" s="7">
        <f t="shared" si="8"/>
        <v>14055445.761538679</v>
      </c>
      <c r="P22" s="7">
        <f t="shared" si="9"/>
        <v>262666666.66666669</v>
      </c>
      <c r="Q22" s="8">
        <f t="shared" si="9"/>
        <v>12016599.396467928</v>
      </c>
    </row>
    <row r="23" spans="1:18" x14ac:dyDescent="0.25">
      <c r="C23" s="1">
        <v>16</v>
      </c>
      <c r="D23" s="6">
        <v>6</v>
      </c>
      <c r="E23" s="6">
        <v>39</v>
      </c>
      <c r="F23" s="6">
        <v>48</v>
      </c>
      <c r="G23" s="6">
        <v>56</v>
      </c>
      <c r="H23" s="6">
        <v>6</v>
      </c>
      <c r="I23" s="6">
        <v>28</v>
      </c>
      <c r="J23" s="6">
        <v>26</v>
      </c>
      <c r="K23" s="6">
        <v>23</v>
      </c>
      <c r="L23" s="7">
        <f t="shared" si="5"/>
        <v>476666666.66666663</v>
      </c>
      <c r="M23" s="7">
        <f t="shared" si="6"/>
        <v>69442222.186665535</v>
      </c>
      <c r="N23" s="7">
        <f t="shared" si="7"/>
        <v>256666666.66666669</v>
      </c>
      <c r="O23" s="7">
        <f t="shared" si="8"/>
        <v>20548046.676563255</v>
      </c>
      <c r="P23" s="7">
        <f t="shared" si="9"/>
        <v>366666666.66666663</v>
      </c>
      <c r="Q23" s="8">
        <f t="shared" si="9"/>
        <v>44995134.431614399</v>
      </c>
    </row>
    <row r="24" spans="1:18" x14ac:dyDescent="0.25">
      <c r="C24" s="1">
        <v>24</v>
      </c>
      <c r="D24" s="6">
        <v>6</v>
      </c>
      <c r="E24" s="6">
        <v>118</v>
      </c>
      <c r="F24" s="6">
        <v>122</v>
      </c>
      <c r="G24" s="6">
        <v>114</v>
      </c>
      <c r="H24" s="6">
        <v>6</v>
      </c>
      <c r="I24" s="6">
        <v>102</v>
      </c>
      <c r="J24" s="6">
        <v>94</v>
      </c>
      <c r="K24" s="6">
        <v>113</v>
      </c>
      <c r="L24" s="7">
        <f t="shared" si="5"/>
        <v>1180000000</v>
      </c>
      <c r="M24" s="7">
        <f t="shared" si="6"/>
        <v>32659863.237109043</v>
      </c>
      <c r="N24" s="7">
        <f t="shared" si="7"/>
        <v>1030000000</v>
      </c>
      <c r="O24" s="7">
        <f t="shared" si="8"/>
        <v>77888809.636986151</v>
      </c>
      <c r="P24" s="7">
        <f t="shared" si="9"/>
        <v>1105000000</v>
      </c>
      <c r="Q24" s="8">
        <f t="shared" si="9"/>
        <v>55274336.437047601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26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87</v>
      </c>
      <c r="F31" s="6">
        <v>124</v>
      </c>
      <c r="G31" s="6">
        <v>89</v>
      </c>
      <c r="H31" s="6">
        <v>3</v>
      </c>
      <c r="I31" s="6">
        <v>101</v>
      </c>
      <c r="J31" s="6">
        <v>116</v>
      </c>
      <c r="K31" s="6">
        <v>124</v>
      </c>
      <c r="L31" s="7">
        <f>AVERAGE(E31:G31)*10*10^D31</f>
        <v>1000000</v>
      </c>
      <c r="M31" s="7">
        <f>_xlfn.STDEV.P(E31:G31)*10*10^D31</f>
        <v>169901.9324983288</v>
      </c>
      <c r="N31" s="7">
        <f>AVERAGE(I31:K31)*10*10^H31</f>
        <v>1136666.6666666667</v>
      </c>
      <c r="O31" s="7">
        <f>_xlfn.STDEV.P(I31:K31)*10*10^H31</f>
        <v>95335.664307167288</v>
      </c>
      <c r="P31" s="7">
        <f>AVERAGE(L31,N31)</f>
        <v>1068333.3333333335</v>
      </c>
      <c r="Q31" s="8">
        <f>AVERAGE(M31,O31)</f>
        <v>132618.79840274804</v>
      </c>
    </row>
    <row r="32" spans="1:18" x14ac:dyDescent="0.25">
      <c r="C32" s="1">
        <v>2</v>
      </c>
      <c r="D32" s="6">
        <v>3</v>
      </c>
      <c r="E32" s="6">
        <v>202</v>
      </c>
      <c r="F32" s="6">
        <v>186</v>
      </c>
      <c r="G32" s="6">
        <v>197</v>
      </c>
      <c r="H32" s="6">
        <v>3</v>
      </c>
      <c r="I32" s="6">
        <v>238</v>
      </c>
      <c r="J32" s="6">
        <v>248</v>
      </c>
      <c r="K32" s="6">
        <v>291</v>
      </c>
      <c r="L32" s="7">
        <f>AVERAGE(E32:G32)*10*10^D32</f>
        <v>1950000</v>
      </c>
      <c r="M32" s="7">
        <f t="shared" ref="M32:M37" si="10">_xlfn.STDEV.P(E32:G32)*10*10^D32</f>
        <v>66833.125519211404</v>
      </c>
      <c r="N32" s="7">
        <f t="shared" ref="N32:N37" si="11">AVERAGE(I32:K32)*10*10^H32</f>
        <v>2590000</v>
      </c>
      <c r="O32" s="7">
        <f t="shared" ref="O32:O37" si="12">_xlfn.STDEV.P(I32:K32)*10*10^H32</f>
        <v>229927.52481307377</v>
      </c>
      <c r="P32" s="7">
        <f t="shared" ref="P32:Q37" si="13">AVERAGE(L32,N32)</f>
        <v>2270000</v>
      </c>
      <c r="Q32" s="8">
        <f t="shared" si="13"/>
        <v>148380.3251661426</v>
      </c>
    </row>
    <row r="33" spans="1:18" x14ac:dyDescent="0.25">
      <c r="C33" s="1">
        <v>4</v>
      </c>
      <c r="D33" s="6">
        <v>4</v>
      </c>
      <c r="E33" s="6">
        <v>41</v>
      </c>
      <c r="F33" s="6">
        <v>36</v>
      </c>
      <c r="G33" s="6">
        <v>35</v>
      </c>
      <c r="H33" s="6">
        <v>3</v>
      </c>
      <c r="I33" s="6">
        <v>206</v>
      </c>
      <c r="J33" s="6">
        <v>218</v>
      </c>
      <c r="K33" s="6">
        <v>253</v>
      </c>
      <c r="L33" s="7">
        <f t="shared" ref="L33:L37" si="14">AVERAGE(E33:G33)*10*10^D33</f>
        <v>3733333.3333333335</v>
      </c>
      <c r="M33" s="7">
        <f t="shared" si="10"/>
        <v>262466.92913372704</v>
      </c>
      <c r="N33" s="7">
        <f t="shared" si="11"/>
        <v>2256666.6666666665</v>
      </c>
      <c r="O33" s="7">
        <f t="shared" si="12"/>
        <v>199387.95238317573</v>
      </c>
      <c r="P33" s="7">
        <f t="shared" si="13"/>
        <v>2995000</v>
      </c>
      <c r="Q33" s="8">
        <f t="shared" si="13"/>
        <v>230927.44075845138</v>
      </c>
    </row>
    <row r="34" spans="1:18" x14ac:dyDescent="0.25">
      <c r="C34" s="1">
        <v>8</v>
      </c>
      <c r="D34" s="6">
        <v>4</v>
      </c>
      <c r="E34" s="6">
        <v>163</v>
      </c>
      <c r="F34" s="6">
        <v>238</v>
      </c>
      <c r="G34" s="6">
        <v>219</v>
      </c>
      <c r="H34" s="6">
        <v>5</v>
      </c>
      <c r="I34" s="6">
        <v>33</v>
      </c>
      <c r="J34" s="6">
        <v>24</v>
      </c>
      <c r="K34" s="6">
        <v>36</v>
      </c>
      <c r="L34" s="7">
        <f t="shared" si="14"/>
        <v>20666666.666666664</v>
      </c>
      <c r="M34" s="7">
        <f t="shared" si="10"/>
        <v>3183638.7288063252</v>
      </c>
      <c r="N34" s="7">
        <f t="shared" si="11"/>
        <v>31000000</v>
      </c>
      <c r="O34" s="7">
        <f t="shared" si="12"/>
        <v>5099019.5135927852</v>
      </c>
      <c r="P34" s="7">
        <f t="shared" si="13"/>
        <v>25833333.333333332</v>
      </c>
      <c r="Q34" s="8">
        <f t="shared" si="13"/>
        <v>4141329.1211995552</v>
      </c>
    </row>
    <row r="35" spans="1:18" x14ac:dyDescent="0.25">
      <c r="C35" s="1">
        <v>12</v>
      </c>
      <c r="D35" s="6">
        <v>5</v>
      </c>
      <c r="E35" s="6">
        <v>126</v>
      </c>
      <c r="F35" s="6">
        <v>139</v>
      </c>
      <c r="G35" s="6">
        <v>95</v>
      </c>
      <c r="H35" s="6">
        <v>5</v>
      </c>
      <c r="I35" s="6">
        <v>125</v>
      </c>
      <c r="J35" s="6">
        <v>130</v>
      </c>
      <c r="K35" s="6">
        <v>118</v>
      </c>
      <c r="L35" s="7">
        <f t="shared" si="14"/>
        <v>120000000</v>
      </c>
      <c r="M35" s="7">
        <f t="shared" si="10"/>
        <v>18457157.599876173</v>
      </c>
      <c r="N35" s="7">
        <f t="shared" si="11"/>
        <v>124333333.33333333</v>
      </c>
      <c r="O35" s="7">
        <f t="shared" si="12"/>
        <v>4921607.6867444664</v>
      </c>
      <c r="P35" s="7">
        <f t="shared" si="13"/>
        <v>122166666.66666666</v>
      </c>
      <c r="Q35" s="8">
        <f t="shared" si="13"/>
        <v>11689382.64331032</v>
      </c>
    </row>
    <row r="36" spans="1:18" ht="18.75" customHeight="1" x14ac:dyDescent="0.25">
      <c r="C36" s="1">
        <v>16</v>
      </c>
      <c r="D36" s="6">
        <v>5</v>
      </c>
      <c r="E36" s="6">
        <v>75</v>
      </c>
      <c r="F36" s="6">
        <v>55</v>
      </c>
      <c r="G36" s="6">
        <v>84</v>
      </c>
      <c r="H36" s="6">
        <v>5</v>
      </c>
      <c r="I36" s="6">
        <v>122</v>
      </c>
      <c r="J36" s="6">
        <v>146</v>
      </c>
      <c r="K36" s="6">
        <v>115</v>
      </c>
      <c r="L36" s="7">
        <f t="shared" si="14"/>
        <v>71333333.333333328</v>
      </c>
      <c r="M36" s="7">
        <f t="shared" si="10"/>
        <v>12119772.641798561</v>
      </c>
      <c r="N36" s="7">
        <f t="shared" si="11"/>
        <v>127666666.66666667</v>
      </c>
      <c r="O36" s="7">
        <f t="shared" si="12"/>
        <v>13274871.834493252</v>
      </c>
      <c r="P36" s="7">
        <f t="shared" si="13"/>
        <v>99500000</v>
      </c>
      <c r="Q36" s="8">
        <f t="shared" si="13"/>
        <v>12697322.238145906</v>
      </c>
    </row>
    <row r="37" spans="1:18" ht="18.75" customHeight="1" x14ac:dyDescent="0.25">
      <c r="C37" s="1">
        <v>24</v>
      </c>
      <c r="D37" s="6">
        <v>5</v>
      </c>
      <c r="E37" s="6">
        <v>162</v>
      </c>
      <c r="F37" s="6">
        <v>136</v>
      </c>
      <c r="G37" s="6">
        <v>55</v>
      </c>
      <c r="H37" s="6">
        <v>5</v>
      </c>
      <c r="I37" s="6">
        <v>214</v>
      </c>
      <c r="J37" s="6">
        <v>289</v>
      </c>
      <c r="K37" s="6">
        <v>192</v>
      </c>
      <c r="L37" s="7">
        <f t="shared" si="14"/>
        <v>117666666.66666667</v>
      </c>
      <c r="M37" s="7">
        <f t="shared" si="10"/>
        <v>45565581.552551508</v>
      </c>
      <c r="N37" s="7">
        <f t="shared" si="11"/>
        <v>231666666.66666666</v>
      </c>
      <c r="O37" s="7">
        <f t="shared" si="12"/>
        <v>41523754.914774053</v>
      </c>
      <c r="P37" s="7">
        <f t="shared" si="13"/>
        <v>174666666.66666666</v>
      </c>
      <c r="Q37" s="8">
        <f t="shared" si="13"/>
        <v>43544668.233662784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31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89</v>
      </c>
      <c r="F44" s="6">
        <v>75</v>
      </c>
      <c r="G44" s="6">
        <v>96</v>
      </c>
      <c r="H44" s="6">
        <v>3</v>
      </c>
      <c r="I44" s="6">
        <v>85</v>
      </c>
      <c r="J44" s="6">
        <v>82</v>
      </c>
      <c r="K44" s="6">
        <v>73</v>
      </c>
      <c r="L44" s="7">
        <f>AVERAGE(E44:G44)*10*10^D44</f>
        <v>866666.66666666674</v>
      </c>
      <c r="M44" s="7">
        <f>_xlfn.STDEV.P(E44:G44)*10*10^D44</f>
        <v>87305.339024725297</v>
      </c>
      <c r="N44" s="7">
        <f>AVERAGE(I44:K44)*10*10^H44</f>
        <v>800000</v>
      </c>
      <c r="O44" s="7">
        <f>_xlfn.STDEV.P(I44:K44)*10*10^H44</f>
        <v>50990.195135927846</v>
      </c>
      <c r="P44" s="7">
        <f>AVERAGE(L44,N44)</f>
        <v>833333.33333333337</v>
      </c>
      <c r="Q44" s="8">
        <f>AVERAGE(M44,O44)</f>
        <v>69147.767080326565</v>
      </c>
    </row>
    <row r="45" spans="1:18" x14ac:dyDescent="0.25">
      <c r="C45" s="1">
        <v>2</v>
      </c>
      <c r="D45" s="6">
        <v>1</v>
      </c>
      <c r="E45" s="6">
        <v>96</v>
      </c>
      <c r="F45" s="6">
        <v>81</v>
      </c>
      <c r="G45" s="6">
        <v>92</v>
      </c>
      <c r="H45" s="6">
        <v>1</v>
      </c>
      <c r="I45" s="6">
        <v>88</v>
      </c>
      <c r="J45" s="6">
        <v>77</v>
      </c>
      <c r="K45" s="6">
        <v>99</v>
      </c>
      <c r="L45" s="7">
        <f>AVERAGE(E45:G45)*10*10^D45</f>
        <v>8966.6666666666679</v>
      </c>
      <c r="M45" s="7">
        <f t="shared" ref="M45:M48" si="15">_xlfn.STDEV.P(E45:G45)*10*10^D45</f>
        <v>634.20991968134831</v>
      </c>
      <c r="N45" s="7">
        <f t="shared" ref="N45:N49" si="16">AVERAGE(I45:K45)*10*10^H45</f>
        <v>8800</v>
      </c>
      <c r="O45" s="7">
        <f t="shared" ref="O45:O50" si="17">_xlfn.STDEV.P(I45:K45)*10*10^H45</f>
        <v>898.1462390204988</v>
      </c>
      <c r="P45" s="7">
        <f t="shared" ref="P45:Q50" si="18">AVERAGE(L45,N45)</f>
        <v>8883.3333333333339</v>
      </c>
      <c r="Q45" s="8">
        <f t="shared" si="18"/>
        <v>766.17807935092355</v>
      </c>
    </row>
    <row r="46" spans="1:18" x14ac:dyDescent="0.25">
      <c r="C46" s="1">
        <v>4</v>
      </c>
      <c r="D46" s="6">
        <v>1</v>
      </c>
      <c r="E46" s="6">
        <v>44</v>
      </c>
      <c r="F46" s="6">
        <v>41</v>
      </c>
      <c r="G46" s="6">
        <v>47</v>
      </c>
      <c r="H46" s="6">
        <v>1</v>
      </c>
      <c r="I46" s="6">
        <v>43</v>
      </c>
      <c r="J46" s="6">
        <v>48</v>
      </c>
      <c r="K46" s="6">
        <v>59</v>
      </c>
      <c r="L46" s="7">
        <f>AVERAGE(E46:G46)*10*10^D46</f>
        <v>4400</v>
      </c>
      <c r="M46" s="7">
        <f>_xlfn.STDEV.P(E46:G46)*10*10^D46</f>
        <v>244.94897427831779</v>
      </c>
      <c r="N46" s="7">
        <f t="shared" si="16"/>
        <v>5000</v>
      </c>
      <c r="O46" s="7">
        <f t="shared" si="17"/>
        <v>668.3312551921141</v>
      </c>
      <c r="P46" s="7">
        <f t="shared" si="18"/>
        <v>4700</v>
      </c>
      <c r="Q46" s="8">
        <f>AVERAGE(M46,O46)</f>
        <v>456.64011473521595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6"/>
        <v>90</v>
      </c>
      <c r="O47" s="7">
        <f t="shared" si="17"/>
        <v>0</v>
      </c>
      <c r="P47" s="7">
        <f t="shared" si="18"/>
        <v>90</v>
      </c>
      <c r="Q47" s="8">
        <f t="shared" si="18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6"/>
        <v>90</v>
      </c>
      <c r="O48" s="7">
        <f t="shared" si="17"/>
        <v>0</v>
      </c>
      <c r="P48" s="7">
        <f t="shared" si="18"/>
        <v>90</v>
      </c>
      <c r="Q48" s="8">
        <f t="shared" si="18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6"/>
        <v>90</v>
      </c>
      <c r="O49" s="7">
        <f t="shared" si="17"/>
        <v>0</v>
      </c>
      <c r="P49" s="7">
        <f t="shared" si="18"/>
        <v>90</v>
      </c>
      <c r="Q49" s="8">
        <f t="shared" si="18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7"/>
        <v>0</v>
      </c>
      <c r="P50" s="7">
        <f>AVERAGE(L50,N50)</f>
        <v>90</v>
      </c>
      <c r="Q50" s="8">
        <f t="shared" si="18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7374-3A63-4976-84D9-3577C1ABEC7D}">
  <sheetPr codeName="Hoja8">
    <tabColor theme="7" tint="0.39997558519241921"/>
  </sheetPr>
  <dimension ref="A1:U67"/>
  <sheetViews>
    <sheetView topLeftCell="A9" zoomScale="55" zoomScaleNormal="55" workbookViewId="0">
      <selection activeCell="J46" sqref="J46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1">
        <v>0</v>
      </c>
      <c r="D5" s="6">
        <v>3</v>
      </c>
      <c r="E5" s="6">
        <v>186</v>
      </c>
      <c r="F5" s="6">
        <v>172</v>
      </c>
      <c r="G5" s="6">
        <v>165</v>
      </c>
      <c r="H5" s="6">
        <v>3</v>
      </c>
      <c r="I5" s="6">
        <v>144</v>
      </c>
      <c r="J5" s="6">
        <v>137</v>
      </c>
      <c r="K5" s="6">
        <v>151</v>
      </c>
      <c r="L5" s="7">
        <f>AVERAGE(E5:G5)*10*10^D5</f>
        <v>1743333.3333333335</v>
      </c>
      <c r="M5" s="7">
        <f>_xlfn.STDEV.P(E5:G5)*10*10^D5</f>
        <v>87305.339024725297</v>
      </c>
      <c r="N5" s="7">
        <f>AVERAGE(I5:K5)*10*10^H5</f>
        <v>1440000</v>
      </c>
      <c r="O5" s="7">
        <f>_xlfn.STDEV.P(I5:K5)*10*10^H5</f>
        <v>57154.760664940826</v>
      </c>
      <c r="P5" s="7">
        <f>AVERAGE(L5,N5)</f>
        <v>1591666.6666666667</v>
      </c>
      <c r="Q5" s="8">
        <f>AVERAGE(M5,O5)</f>
        <v>72230.049844833062</v>
      </c>
    </row>
    <row r="6" spans="1:18" x14ac:dyDescent="0.25">
      <c r="C6" s="1">
        <v>2</v>
      </c>
      <c r="D6" s="6">
        <v>5</v>
      </c>
      <c r="E6" s="6">
        <v>42</v>
      </c>
      <c r="F6" s="6">
        <v>57</v>
      </c>
      <c r="G6" s="6">
        <v>69</v>
      </c>
      <c r="H6" s="6">
        <v>5</v>
      </c>
      <c r="I6" s="6">
        <v>96</v>
      </c>
      <c r="J6" s="6">
        <v>100</v>
      </c>
      <c r="K6" s="6">
        <v>113</v>
      </c>
      <c r="L6" s="7">
        <f>AVERAGE(E6:G6)*10*10^D6</f>
        <v>56000000</v>
      </c>
      <c r="M6" s="7">
        <f>_xlfn.STDEV.P(E6:G6)*10*10^D6</f>
        <v>11045361.017187262</v>
      </c>
      <c r="N6" s="7">
        <f t="shared" ref="N6:N11" si="0">AVERAGE(I6:K6)*10*10^H6</f>
        <v>103000000</v>
      </c>
      <c r="O6" s="7">
        <f t="shared" ref="O6:O11" si="1">_xlfn.STDEV.P(I6:K6)*10*10^H6</f>
        <v>7257180.3523590798</v>
      </c>
      <c r="P6" s="7">
        <f t="shared" ref="P6:Q11" si="2">AVERAGE(L6,N6)</f>
        <v>79500000</v>
      </c>
      <c r="Q6" s="8">
        <f t="shared" si="2"/>
        <v>9151270.6847731713</v>
      </c>
    </row>
    <row r="7" spans="1:18" x14ac:dyDescent="0.25">
      <c r="C7" s="1">
        <v>4</v>
      </c>
      <c r="D7" s="6">
        <v>6</v>
      </c>
      <c r="E7" s="6">
        <v>159</v>
      </c>
      <c r="F7" s="6">
        <v>165</v>
      </c>
      <c r="G7" s="6">
        <v>168</v>
      </c>
      <c r="H7" s="6">
        <v>6</v>
      </c>
      <c r="I7" s="6">
        <v>194</v>
      </c>
      <c r="J7" s="6">
        <v>185</v>
      </c>
      <c r="K7" s="6">
        <v>181</v>
      </c>
      <c r="L7" s="7">
        <f t="shared" ref="L7:L11" si="3">AVERAGE(E7:G7)*10*10^D7</f>
        <v>1640000000</v>
      </c>
      <c r="M7" s="7">
        <f t="shared" ref="M7:M11" si="4">_xlfn.STDEV.P(E7:G7)*10*10^D7</f>
        <v>37416573.867739417</v>
      </c>
      <c r="N7" s="7">
        <f t="shared" si="0"/>
        <v>1866666666.6666665</v>
      </c>
      <c r="O7" s="7">
        <f t="shared" si="1"/>
        <v>54365021.43433363</v>
      </c>
      <c r="P7" s="7">
        <f t="shared" si="2"/>
        <v>1753333333.3333333</v>
      </c>
      <c r="Q7" s="8">
        <f t="shared" si="2"/>
        <v>45890797.651036523</v>
      </c>
    </row>
    <row r="8" spans="1:18" x14ac:dyDescent="0.25">
      <c r="C8" s="1">
        <v>8</v>
      </c>
      <c r="D8" s="6">
        <v>6</v>
      </c>
      <c r="E8" s="6">
        <v>196</v>
      </c>
      <c r="F8" s="6">
        <v>191</v>
      </c>
      <c r="G8" s="6">
        <v>198</v>
      </c>
      <c r="H8" s="6">
        <v>6</v>
      </c>
      <c r="I8" s="6">
        <v>209</v>
      </c>
      <c r="J8" s="6">
        <v>235</v>
      </c>
      <c r="K8" s="6">
        <v>228</v>
      </c>
      <c r="L8" s="7">
        <f t="shared" si="3"/>
        <v>1950000000</v>
      </c>
      <c r="M8" s="7">
        <f t="shared" si="4"/>
        <v>29439202.887759488</v>
      </c>
      <c r="N8" s="7">
        <f t="shared" si="0"/>
        <v>2240000000</v>
      </c>
      <c r="O8" s="7">
        <f t="shared" si="1"/>
        <v>109848380.3552272</v>
      </c>
      <c r="P8" s="7">
        <f t="shared" si="2"/>
        <v>2095000000</v>
      </c>
      <c r="Q8" s="8">
        <f t="shared" si="2"/>
        <v>69643791.62149334</v>
      </c>
    </row>
    <row r="9" spans="1:18" x14ac:dyDescent="0.25">
      <c r="C9" s="1">
        <v>12</v>
      </c>
      <c r="D9" s="6">
        <v>6</v>
      </c>
      <c r="E9" s="6">
        <v>266</v>
      </c>
      <c r="F9" s="6">
        <v>242</v>
      </c>
      <c r="G9" s="6">
        <v>265</v>
      </c>
      <c r="H9" s="6">
        <v>7</v>
      </c>
      <c r="I9" s="6">
        <v>32</v>
      </c>
      <c r="J9" s="6">
        <v>34</v>
      </c>
      <c r="K9" s="6">
        <v>38</v>
      </c>
      <c r="L9" s="7">
        <f t="shared" si="3"/>
        <v>2576666666.666667</v>
      </c>
      <c r="M9" s="7">
        <f t="shared" si="4"/>
        <v>110855260.9887726</v>
      </c>
      <c r="N9" s="7">
        <f t="shared" si="0"/>
        <v>3466666666.6666665</v>
      </c>
      <c r="O9" s="7">
        <f t="shared" si="1"/>
        <v>249443825.78492942</v>
      </c>
      <c r="P9" s="7">
        <f t="shared" si="2"/>
        <v>3021666666.666667</v>
      </c>
      <c r="Q9" s="8">
        <f t="shared" si="2"/>
        <v>180149543.38685101</v>
      </c>
    </row>
    <row r="10" spans="1:18" x14ac:dyDescent="0.25">
      <c r="C10" s="1">
        <v>16</v>
      </c>
      <c r="D10" s="6">
        <v>6</v>
      </c>
      <c r="E10" s="6">
        <v>156</v>
      </c>
      <c r="F10" s="6">
        <v>205</v>
      </c>
      <c r="G10" s="6">
        <v>221</v>
      </c>
      <c r="H10" s="6">
        <v>7</v>
      </c>
      <c r="I10" s="6">
        <v>40</v>
      </c>
      <c r="J10" s="6">
        <v>31</v>
      </c>
      <c r="K10" s="6">
        <v>35</v>
      </c>
      <c r="L10" s="7">
        <f t="shared" si="3"/>
        <v>1940000000</v>
      </c>
      <c r="M10" s="7">
        <f t="shared" si="4"/>
        <v>276526068.69274855</v>
      </c>
      <c r="N10" s="7">
        <f t="shared" si="0"/>
        <v>3533333333.3333335</v>
      </c>
      <c r="O10" s="7">
        <f t="shared" si="1"/>
        <v>368178700.5729087</v>
      </c>
      <c r="P10" s="7">
        <f t="shared" si="2"/>
        <v>2736666666.666667</v>
      </c>
      <c r="Q10" s="8">
        <f t="shared" si="2"/>
        <v>322352384.63282859</v>
      </c>
    </row>
    <row r="11" spans="1:18" x14ac:dyDescent="0.25">
      <c r="C11" s="1">
        <v>24</v>
      </c>
      <c r="D11" s="6">
        <v>6</v>
      </c>
      <c r="E11" s="6">
        <v>162</v>
      </c>
      <c r="F11" s="6">
        <v>166</v>
      </c>
      <c r="G11" s="6">
        <v>174</v>
      </c>
      <c r="H11" s="6">
        <v>6</v>
      </c>
      <c r="I11" s="6">
        <v>233</v>
      </c>
      <c r="J11" s="6">
        <v>221</v>
      </c>
      <c r="K11" s="6">
        <v>209</v>
      </c>
      <c r="L11" s="7">
        <f t="shared" si="3"/>
        <v>1673333333.3333335</v>
      </c>
      <c r="M11" s="7">
        <f t="shared" si="4"/>
        <v>49888765.156985886</v>
      </c>
      <c r="N11" s="7">
        <f t="shared" si="0"/>
        <v>2210000000</v>
      </c>
      <c r="O11" s="7">
        <f t="shared" si="1"/>
        <v>97979589.711327121</v>
      </c>
      <c r="P11" s="7">
        <f t="shared" si="2"/>
        <v>1941666666.6666667</v>
      </c>
      <c r="Q11" s="8">
        <f t="shared" si="2"/>
        <v>73934177.434156507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x14ac:dyDescent="0.25">
      <c r="A14" s="25" t="s">
        <v>21</v>
      </c>
      <c r="B14" s="26"/>
    </row>
    <row r="15" spans="1:18" ht="15.75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">
        <v>0</v>
      </c>
      <c r="D18" s="6">
        <v>3</v>
      </c>
      <c r="E18" s="6">
        <v>203</v>
      </c>
      <c r="F18" s="6">
        <v>246</v>
      </c>
      <c r="G18" s="6">
        <v>228</v>
      </c>
      <c r="H18" s="6">
        <v>3</v>
      </c>
      <c r="I18" s="6">
        <v>294</v>
      </c>
      <c r="J18" s="6">
        <v>272</v>
      </c>
      <c r="K18" s="6">
        <v>286</v>
      </c>
      <c r="L18" s="7">
        <f>AVERAGE(E18:G18)*10*10^D18</f>
        <v>2256666.6666666665</v>
      </c>
      <c r="M18" s="7">
        <f>_xlfn.STDEV.P(E18:G18)*10*10^D18</f>
        <v>176320.41540584256</v>
      </c>
      <c r="N18" s="7">
        <f>AVERAGE(I18:K18)*10*10^H18</f>
        <v>2840000</v>
      </c>
      <c r="O18" s="7">
        <f>_xlfn.STDEV.P(I18:K18)*10*10^H18</f>
        <v>90921.211313239037</v>
      </c>
      <c r="P18" s="7">
        <f>AVERAGE(L18,N18)</f>
        <v>2548333.333333333</v>
      </c>
      <c r="Q18" s="8">
        <f>AVERAGE(M18,O18)</f>
        <v>133620.8133595408</v>
      </c>
      <c r="R18" s="8"/>
    </row>
    <row r="19" spans="1:18" x14ac:dyDescent="0.25">
      <c r="C19" s="1">
        <v>2</v>
      </c>
      <c r="D19" s="6">
        <v>3</v>
      </c>
      <c r="E19" s="6">
        <v>25</v>
      </c>
      <c r="F19" s="6">
        <v>23</v>
      </c>
      <c r="G19" s="6">
        <v>25</v>
      </c>
      <c r="H19" s="6">
        <v>3</v>
      </c>
      <c r="I19" s="6">
        <v>33</v>
      </c>
      <c r="J19" s="6">
        <v>35</v>
      </c>
      <c r="K19" s="6">
        <v>41</v>
      </c>
      <c r="L19" s="7">
        <f t="shared" ref="L19:L24" si="5">AVERAGE(E19:G19)*10*10^D19</f>
        <v>243333.33333333331</v>
      </c>
      <c r="M19" s="7">
        <f t="shared" ref="M19:M24" si="6">_xlfn.STDEV.P(E19:G19)*10*10^D19</f>
        <v>9428.090415820634</v>
      </c>
      <c r="N19" s="7">
        <f t="shared" ref="N19:N24" si="7">AVERAGE(I19:K19)*10*10^H19</f>
        <v>363333.33333333337</v>
      </c>
      <c r="O19" s="7">
        <f t="shared" ref="O19:O24" si="8">_xlfn.STDEV.P(I19:K19)*10*10^H19</f>
        <v>33993.4634239519</v>
      </c>
      <c r="P19" s="7">
        <f t="shared" ref="P19:Q24" si="9">AVERAGE(L19,N19)</f>
        <v>303333.33333333337</v>
      </c>
      <c r="Q19" s="8">
        <f t="shared" si="9"/>
        <v>21710.776919886266</v>
      </c>
      <c r="R19" s="8"/>
    </row>
    <row r="20" spans="1:18" x14ac:dyDescent="0.25">
      <c r="C20" s="1">
        <v>4</v>
      </c>
      <c r="D20" s="6">
        <v>3</v>
      </c>
      <c r="E20" s="6">
        <v>47</v>
      </c>
      <c r="F20" s="6">
        <v>43</v>
      </c>
      <c r="G20" s="6">
        <v>38</v>
      </c>
      <c r="H20" s="6">
        <v>3</v>
      </c>
      <c r="I20" s="6">
        <v>85</v>
      </c>
      <c r="J20" s="6">
        <v>71</v>
      </c>
      <c r="K20" s="6">
        <v>60</v>
      </c>
      <c r="L20" s="7">
        <f t="shared" si="5"/>
        <v>426666.66666666663</v>
      </c>
      <c r="M20" s="7">
        <f t="shared" si="6"/>
        <v>36817.870057290878</v>
      </c>
      <c r="N20" s="7">
        <f t="shared" si="7"/>
        <v>720000</v>
      </c>
      <c r="O20" s="7">
        <f t="shared" si="8"/>
        <v>102306.7283548187</v>
      </c>
      <c r="P20" s="7">
        <f t="shared" si="9"/>
        <v>573333.33333333326</v>
      </c>
      <c r="Q20" s="8">
        <f t="shared" si="9"/>
        <v>69562.299206054784</v>
      </c>
      <c r="R20" s="8"/>
    </row>
    <row r="21" spans="1:18" x14ac:dyDescent="0.25">
      <c r="C21" s="1">
        <v>8</v>
      </c>
      <c r="D21" s="6">
        <v>5</v>
      </c>
      <c r="E21" s="6">
        <v>68</v>
      </c>
      <c r="F21" s="6">
        <v>82</v>
      </c>
      <c r="G21" s="6">
        <v>78</v>
      </c>
      <c r="H21" s="6">
        <v>5</v>
      </c>
      <c r="I21" s="6">
        <v>61</v>
      </c>
      <c r="J21" s="6">
        <v>77</v>
      </c>
      <c r="K21" s="6">
        <v>73</v>
      </c>
      <c r="L21" s="7">
        <f t="shared" si="5"/>
        <v>76000000</v>
      </c>
      <c r="M21" s="7">
        <f t="shared" si="6"/>
        <v>5887840.5775518976</v>
      </c>
      <c r="N21" s="7">
        <f t="shared" si="7"/>
        <v>70333333.333333328</v>
      </c>
      <c r="O21" s="7">
        <f t="shared" si="8"/>
        <v>6798692.6847903803</v>
      </c>
      <c r="P21" s="7">
        <f t="shared" si="9"/>
        <v>73166666.666666657</v>
      </c>
      <c r="Q21" s="8">
        <f t="shared" si="9"/>
        <v>6343266.631171139</v>
      </c>
      <c r="R21" s="8"/>
    </row>
    <row r="22" spans="1:18" x14ac:dyDescent="0.25">
      <c r="C22" s="1">
        <v>12</v>
      </c>
      <c r="D22" s="6">
        <v>5</v>
      </c>
      <c r="E22" s="6">
        <v>119</v>
      </c>
      <c r="F22" s="6">
        <v>181</v>
      </c>
      <c r="G22" s="6">
        <v>169</v>
      </c>
      <c r="H22" s="6">
        <v>5</v>
      </c>
      <c r="I22" s="6">
        <v>250</v>
      </c>
      <c r="J22" s="6">
        <v>267</v>
      </c>
      <c r="K22" s="6">
        <v>238</v>
      </c>
      <c r="L22" s="7">
        <f t="shared" si="5"/>
        <v>156333333.33333334</v>
      </c>
      <c r="M22" s="7">
        <f t="shared" si="6"/>
        <v>26849374.087469693</v>
      </c>
      <c r="N22" s="7">
        <f t="shared" si="7"/>
        <v>251666666.66666666</v>
      </c>
      <c r="O22" s="7">
        <f t="shared" si="8"/>
        <v>11897712.198383164</v>
      </c>
      <c r="P22" s="7">
        <f t="shared" si="9"/>
        <v>204000000</v>
      </c>
      <c r="Q22" s="8">
        <f t="shared" si="9"/>
        <v>19373543.142926428</v>
      </c>
      <c r="R22" s="8"/>
    </row>
    <row r="23" spans="1:18" x14ac:dyDescent="0.25">
      <c r="C23" s="1">
        <v>16</v>
      </c>
      <c r="D23" s="6">
        <v>6</v>
      </c>
      <c r="E23" s="6">
        <v>33</v>
      </c>
      <c r="F23" s="6">
        <v>45</v>
      </c>
      <c r="G23" s="6">
        <v>49</v>
      </c>
      <c r="H23" s="6">
        <v>6</v>
      </c>
      <c r="I23" s="6">
        <v>65</v>
      </c>
      <c r="J23" s="6">
        <v>69</v>
      </c>
      <c r="K23" s="6">
        <v>81</v>
      </c>
      <c r="L23" s="7">
        <f t="shared" si="5"/>
        <v>423333333.33333337</v>
      </c>
      <c r="M23" s="7">
        <f t="shared" si="6"/>
        <v>67986926.847903803</v>
      </c>
      <c r="N23" s="7">
        <f t="shared" si="7"/>
        <v>716666666.66666675</v>
      </c>
      <c r="O23" s="7">
        <f t="shared" si="8"/>
        <v>67986926.847903803</v>
      </c>
      <c r="P23" s="7">
        <f t="shared" si="9"/>
        <v>570000000</v>
      </c>
      <c r="Q23" s="8">
        <f t="shared" si="9"/>
        <v>67986926.847903803</v>
      </c>
      <c r="R23" s="8"/>
    </row>
    <row r="24" spans="1:18" x14ac:dyDescent="0.25">
      <c r="C24" s="1">
        <v>24</v>
      </c>
      <c r="D24" s="6">
        <v>6</v>
      </c>
      <c r="E24" s="6">
        <v>68</v>
      </c>
      <c r="F24" s="6">
        <v>71</v>
      </c>
      <c r="G24" s="6">
        <v>66</v>
      </c>
      <c r="H24" s="6">
        <v>6</v>
      </c>
      <c r="I24" s="6">
        <v>80</v>
      </c>
      <c r="J24" s="6">
        <v>94</v>
      </c>
      <c r="K24" s="6">
        <v>83</v>
      </c>
      <c r="L24" s="7">
        <f t="shared" si="5"/>
        <v>683333333.33333325</v>
      </c>
      <c r="M24" s="7">
        <f t="shared" si="6"/>
        <v>20548046.676563255</v>
      </c>
      <c r="N24" s="7">
        <f t="shared" si="7"/>
        <v>856666666.66666675</v>
      </c>
      <c r="O24" s="7">
        <f t="shared" si="8"/>
        <v>60184900.284225971</v>
      </c>
      <c r="P24" s="7">
        <f t="shared" si="9"/>
        <v>770000000</v>
      </c>
      <c r="Q24" s="8">
        <f t="shared" si="9"/>
        <v>40366473.480394617</v>
      </c>
      <c r="R24" s="8"/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26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13">
        <v>3</v>
      </c>
      <c r="E31" s="6">
        <v>200</v>
      </c>
      <c r="F31" s="6">
        <v>251</v>
      </c>
      <c r="G31" s="6">
        <v>268</v>
      </c>
      <c r="H31" s="13">
        <v>3</v>
      </c>
      <c r="I31" s="6">
        <v>137</v>
      </c>
      <c r="J31" s="6">
        <v>154</v>
      </c>
      <c r="K31" s="6">
        <v>146</v>
      </c>
      <c r="L31" s="7">
        <f>AVERAGE(E31:G31)*10*10^D31</f>
        <v>2396666.6666666665</v>
      </c>
      <c r="M31" s="7">
        <f>_xlfn.STDEV.P(E31:G31)*10*10^D31</f>
        <v>288944.43910359114</v>
      </c>
      <c r="N31" s="7">
        <f>AVERAGE(I31:K31)*10*10^H31</f>
        <v>1456666.6666666665</v>
      </c>
      <c r="O31" s="7">
        <f>_xlfn.STDEV.P(I31:K31)*10*10^H31</f>
        <v>69442.222186665531</v>
      </c>
      <c r="P31" s="7">
        <f>AVERAGE(L31,N31)</f>
        <v>1926666.6666666665</v>
      </c>
      <c r="Q31" s="8">
        <f>AVERAGE(M31,O31)</f>
        <v>179193.33064512833</v>
      </c>
    </row>
    <row r="32" spans="1:18" x14ac:dyDescent="0.25">
      <c r="C32" s="1">
        <v>2</v>
      </c>
      <c r="D32" s="13">
        <v>3</v>
      </c>
      <c r="E32" s="6">
        <v>187</v>
      </c>
      <c r="F32" s="6">
        <v>272</v>
      </c>
      <c r="G32" s="6">
        <v>301</v>
      </c>
      <c r="H32" s="13">
        <v>4</v>
      </c>
      <c r="I32" s="6">
        <v>41</v>
      </c>
      <c r="J32" s="6">
        <v>52</v>
      </c>
      <c r="K32" s="6">
        <v>44</v>
      </c>
      <c r="L32" s="7">
        <f>AVERAGE(E32:G32)*10*10^D32</f>
        <v>2533333.3333333335</v>
      </c>
      <c r="M32" s="7">
        <f t="shared" ref="M32:M37" si="10">_xlfn.STDEV.P(E32:G32)*10*10^D32</f>
        <v>483758.43374790088</v>
      </c>
      <c r="N32" s="7">
        <f t="shared" ref="N32:N37" si="11">AVERAGE(I32:K32)*10*10^H32</f>
        <v>4566666.666666666</v>
      </c>
      <c r="O32" s="7">
        <f t="shared" ref="O32:O37" si="12">_xlfn.STDEV.P(I32:K32)*10*10^H32</f>
        <v>464279.60923947068</v>
      </c>
      <c r="P32" s="7">
        <f t="shared" ref="P32:Q37" si="13">AVERAGE(L32,N32)</f>
        <v>3550000</v>
      </c>
      <c r="Q32" s="8">
        <f t="shared" si="13"/>
        <v>474019.02149368578</v>
      </c>
    </row>
    <row r="33" spans="1:18" x14ac:dyDescent="0.25">
      <c r="C33" s="1">
        <v>4</v>
      </c>
      <c r="D33" s="13">
        <v>4</v>
      </c>
      <c r="E33" s="6">
        <v>38</v>
      </c>
      <c r="F33" s="6">
        <v>51</v>
      </c>
      <c r="G33" s="6">
        <v>49</v>
      </c>
      <c r="H33" s="13">
        <v>3</v>
      </c>
      <c r="I33" s="6">
        <v>222</v>
      </c>
      <c r="J33" s="6">
        <v>205</v>
      </c>
      <c r="K33" s="6">
        <v>231</v>
      </c>
      <c r="L33" s="7">
        <f t="shared" ref="L33:L37" si="14">AVERAGE(E33:G33)*10*10^D33</f>
        <v>4600000</v>
      </c>
      <c r="M33" s="7">
        <f t="shared" si="10"/>
        <v>571547.60664940823</v>
      </c>
      <c r="N33" s="7">
        <f t="shared" si="11"/>
        <v>2193333.3333333335</v>
      </c>
      <c r="O33" s="7">
        <f t="shared" si="12"/>
        <v>107806.41085864152</v>
      </c>
      <c r="P33" s="7">
        <f t="shared" si="13"/>
        <v>3396666.666666667</v>
      </c>
      <c r="Q33" s="8">
        <f t="shared" si="13"/>
        <v>339677.00875402486</v>
      </c>
    </row>
    <row r="34" spans="1:18" x14ac:dyDescent="0.25">
      <c r="C34" s="1">
        <v>8</v>
      </c>
      <c r="D34" s="13">
        <v>4</v>
      </c>
      <c r="E34" s="6">
        <v>176</v>
      </c>
      <c r="F34" s="6">
        <v>209</v>
      </c>
      <c r="G34" s="6">
        <v>220</v>
      </c>
      <c r="H34" s="13">
        <v>4</v>
      </c>
      <c r="I34" s="6">
        <v>265</v>
      </c>
      <c r="J34" s="6">
        <v>276</v>
      </c>
      <c r="K34" s="6">
        <v>291</v>
      </c>
      <c r="L34" s="7">
        <f t="shared" si="14"/>
        <v>20166666.666666664</v>
      </c>
      <c r="M34" s="7">
        <f t="shared" si="10"/>
        <v>1869640.4883173546</v>
      </c>
      <c r="N34" s="7">
        <f t="shared" si="11"/>
        <v>27733333.333333332</v>
      </c>
      <c r="O34" s="7">
        <f t="shared" si="12"/>
        <v>1065624.4908763852</v>
      </c>
      <c r="P34" s="7">
        <f t="shared" si="13"/>
        <v>23950000</v>
      </c>
      <c r="Q34" s="8">
        <f t="shared" si="13"/>
        <v>1467632.4895968698</v>
      </c>
    </row>
    <row r="35" spans="1:18" x14ac:dyDescent="0.25">
      <c r="C35" s="1">
        <v>12</v>
      </c>
      <c r="D35" s="13">
        <v>4</v>
      </c>
      <c r="E35" s="6">
        <v>253</v>
      </c>
      <c r="F35" s="6">
        <v>286</v>
      </c>
      <c r="G35" s="6">
        <v>297</v>
      </c>
      <c r="H35" s="13">
        <v>5</v>
      </c>
      <c r="I35" s="6">
        <v>72</v>
      </c>
      <c r="J35" s="6">
        <v>84</v>
      </c>
      <c r="K35" s="6">
        <v>63</v>
      </c>
      <c r="L35" s="7">
        <f t="shared" si="14"/>
        <v>27866666.666666668</v>
      </c>
      <c r="M35" s="7">
        <f t="shared" si="10"/>
        <v>1869640.4883173543</v>
      </c>
      <c r="N35" s="7">
        <f t="shared" si="11"/>
        <v>73000000</v>
      </c>
      <c r="O35" s="7">
        <f t="shared" si="12"/>
        <v>8602325.2670426276</v>
      </c>
      <c r="P35" s="7">
        <f t="shared" si="13"/>
        <v>50433333.333333336</v>
      </c>
      <c r="Q35" s="8">
        <f t="shared" si="13"/>
        <v>5235982.8776799906</v>
      </c>
    </row>
    <row r="36" spans="1:18" ht="18.75" customHeight="1" x14ac:dyDescent="0.25">
      <c r="C36" s="1">
        <v>16</v>
      </c>
      <c r="D36" s="13">
        <v>5</v>
      </c>
      <c r="E36" s="6">
        <v>38</v>
      </c>
      <c r="F36" s="6">
        <v>52</v>
      </c>
      <c r="G36" s="6">
        <v>57</v>
      </c>
      <c r="H36" s="13">
        <v>5</v>
      </c>
      <c r="I36" s="6">
        <v>93</v>
      </c>
      <c r="J36" s="6">
        <v>79</v>
      </c>
      <c r="K36" s="6">
        <v>75</v>
      </c>
      <c r="L36" s="7">
        <f t="shared" si="14"/>
        <v>49000000</v>
      </c>
      <c r="M36" s="7">
        <f t="shared" si="10"/>
        <v>8041558.72120988</v>
      </c>
      <c r="N36" s="7">
        <f t="shared" si="11"/>
        <v>82333333.333333328</v>
      </c>
      <c r="O36" s="7">
        <f t="shared" si="12"/>
        <v>7717224.6018601516</v>
      </c>
      <c r="P36" s="7">
        <f t="shared" si="13"/>
        <v>65666666.666666664</v>
      </c>
      <c r="Q36" s="8">
        <f t="shared" si="13"/>
        <v>7879391.6615350153</v>
      </c>
    </row>
    <row r="37" spans="1:18" ht="18.75" customHeight="1" x14ac:dyDescent="0.25">
      <c r="C37" s="1">
        <v>24</v>
      </c>
      <c r="D37" s="13">
        <v>5</v>
      </c>
      <c r="E37" s="6">
        <v>122</v>
      </c>
      <c r="F37" s="6">
        <v>145</v>
      </c>
      <c r="G37" s="6">
        <v>132</v>
      </c>
      <c r="H37" s="13">
        <v>5</v>
      </c>
      <c r="I37" s="6">
        <v>101</v>
      </c>
      <c r="J37" s="6">
        <v>98</v>
      </c>
      <c r="K37" s="6">
        <v>11</v>
      </c>
      <c r="L37" s="7">
        <f t="shared" si="14"/>
        <v>133000000</v>
      </c>
      <c r="M37" s="7">
        <f t="shared" si="10"/>
        <v>9416297.9278836902</v>
      </c>
      <c r="N37" s="7">
        <f t="shared" si="11"/>
        <v>70000000</v>
      </c>
      <c r="O37" s="7">
        <f t="shared" si="12"/>
        <v>41737273.509418413</v>
      </c>
      <c r="P37" s="7">
        <f t="shared" si="13"/>
        <v>101500000</v>
      </c>
      <c r="Q37" s="8">
        <f t="shared" si="13"/>
        <v>25576785.718651053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27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71</v>
      </c>
      <c r="F44" s="6">
        <v>134</v>
      </c>
      <c r="G44" s="6">
        <v>155</v>
      </c>
      <c r="H44" s="6">
        <v>3</v>
      </c>
      <c r="I44" s="6">
        <v>238</v>
      </c>
      <c r="J44" s="6">
        <v>259</v>
      </c>
      <c r="K44" s="6">
        <v>262</v>
      </c>
      <c r="L44" s="7">
        <f>AVERAGE(E44:G44)*10*10^D44</f>
        <v>1200000</v>
      </c>
      <c r="M44" s="7">
        <f>_xlfn.STDEV.P(E44:G44)*10*10^D44</f>
        <v>356931.36595149495</v>
      </c>
      <c r="N44" s="7">
        <f>AVERAGE(I44:K44)*10*10^H44</f>
        <v>2530000</v>
      </c>
      <c r="O44" s="7">
        <f>_xlfn.STDEV.P(I44:K44)*10*10^H44</f>
        <v>106770.78252031311</v>
      </c>
      <c r="P44" s="7">
        <f>AVERAGE(L44,N44)</f>
        <v>1865000</v>
      </c>
      <c r="Q44" s="8">
        <f>AVERAGE(M44,O44)</f>
        <v>231851.07423590403</v>
      </c>
    </row>
    <row r="45" spans="1:18" x14ac:dyDescent="0.25">
      <c r="C45" s="1">
        <v>2</v>
      </c>
      <c r="D45" s="6">
        <v>1</v>
      </c>
      <c r="E45" s="6">
        <v>12</v>
      </c>
      <c r="F45" s="6">
        <v>16</v>
      </c>
      <c r="G45" s="6">
        <v>17</v>
      </c>
      <c r="H45" s="6">
        <v>1</v>
      </c>
      <c r="I45" s="6">
        <v>21</v>
      </c>
      <c r="J45" s="6">
        <v>23</v>
      </c>
      <c r="K45" s="6">
        <v>26</v>
      </c>
      <c r="L45" s="7">
        <f>AVERAGE(E45:G45)*10*10^D45</f>
        <v>1500</v>
      </c>
      <c r="M45" s="7">
        <f t="shared" ref="M45:M48" si="15">_xlfn.STDEV.P(E45:G45)*10*10^D45</f>
        <v>216.0246899469287</v>
      </c>
      <c r="N45" s="7">
        <f t="shared" ref="N45:N49" si="16">AVERAGE(I45:K45)*10*10^H45</f>
        <v>2333.333333333333</v>
      </c>
      <c r="O45" s="7">
        <f t="shared" ref="O45:O50" si="17">_xlfn.STDEV.P(I45:K45)*10*10^H45</f>
        <v>205.48046676563257</v>
      </c>
      <c r="P45" s="7">
        <f t="shared" ref="P45:Q50" si="18">AVERAGE(L45,N45)</f>
        <v>1916.6666666666665</v>
      </c>
      <c r="Q45" s="8">
        <f t="shared" si="18"/>
        <v>210.75257835628065</v>
      </c>
    </row>
    <row r="46" spans="1:18" x14ac:dyDescent="0.25">
      <c r="C46" s="1">
        <v>4</v>
      </c>
      <c r="D46" s="6">
        <v>1</v>
      </c>
      <c r="E46" s="6">
        <v>2</v>
      </c>
      <c r="F46" s="29">
        <v>0.9</v>
      </c>
      <c r="G46" s="29">
        <v>0.9</v>
      </c>
      <c r="H46" s="6">
        <v>1</v>
      </c>
      <c r="I46" s="6">
        <v>1</v>
      </c>
      <c r="J46" s="29">
        <v>0.9</v>
      </c>
      <c r="K46" s="6">
        <v>1</v>
      </c>
      <c r="L46" s="7">
        <f>AVERAGE(E46:G46)*10*10^D46</f>
        <v>126.66666666666666</v>
      </c>
      <c r="M46" s="7">
        <f>_xlfn.STDEV.P(E46:G46)*10*10^D46</f>
        <v>51.854497287013515</v>
      </c>
      <c r="N46" s="7">
        <f t="shared" si="16"/>
        <v>96.666666666666657</v>
      </c>
      <c r="O46" s="7">
        <f t="shared" si="17"/>
        <v>4.7140452079103161</v>
      </c>
      <c r="P46" s="7">
        <f t="shared" si="18"/>
        <v>111.66666666666666</v>
      </c>
      <c r="Q46" s="8">
        <f>AVERAGE(M46,O46)</f>
        <v>28.284271247461916</v>
      </c>
    </row>
    <row r="47" spans="1:18" x14ac:dyDescent="0.25">
      <c r="C47" s="1">
        <v>8</v>
      </c>
      <c r="D47" s="6">
        <v>1</v>
      </c>
      <c r="E47" s="29">
        <v>0.9</v>
      </c>
      <c r="F47" s="29">
        <v>0.9</v>
      </c>
      <c r="G47" s="29">
        <v>0.9</v>
      </c>
      <c r="H47" s="6">
        <v>1</v>
      </c>
      <c r="I47" s="29">
        <v>0.9</v>
      </c>
      <c r="J47" s="29">
        <v>0.9</v>
      </c>
      <c r="K47" s="29">
        <v>0.9</v>
      </c>
      <c r="L47" s="7">
        <f t="shared" ref="L47:L48" si="19">AVERAGE(E47:G47)*10*10^D47</f>
        <v>90</v>
      </c>
      <c r="M47" s="7">
        <f t="shared" si="15"/>
        <v>0</v>
      </c>
      <c r="N47" s="7">
        <f t="shared" si="16"/>
        <v>90</v>
      </c>
      <c r="O47" s="7">
        <f t="shared" si="17"/>
        <v>0</v>
      </c>
      <c r="P47" s="7">
        <f t="shared" si="18"/>
        <v>90</v>
      </c>
      <c r="Q47" s="8">
        <f t="shared" si="18"/>
        <v>0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90</v>
      </c>
      <c r="M48" s="7">
        <f t="shared" si="15"/>
        <v>0</v>
      </c>
      <c r="N48" s="7">
        <f t="shared" si="16"/>
        <v>90</v>
      </c>
      <c r="O48" s="7">
        <f t="shared" si="17"/>
        <v>0</v>
      </c>
      <c r="P48" s="7">
        <f t="shared" si="18"/>
        <v>90</v>
      </c>
      <c r="Q48" s="8">
        <f t="shared" si="18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6"/>
        <v>90</v>
      </c>
      <c r="O49" s="7">
        <f t="shared" si="17"/>
        <v>0</v>
      </c>
      <c r="P49" s="7">
        <f t="shared" si="18"/>
        <v>90</v>
      </c>
      <c r="Q49" s="8">
        <f t="shared" si="18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7"/>
        <v>0</v>
      </c>
      <c r="P50" s="7">
        <f>AVERAGE(L50,N50)</f>
        <v>90</v>
      </c>
      <c r="Q50" s="8">
        <f t="shared" si="18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E84D-D886-4A3A-B426-8E2D85251A29}">
  <sheetPr codeName="Hoja9">
    <tabColor theme="7" tint="0.39997558519241921"/>
  </sheetPr>
  <dimension ref="A1:U67"/>
  <sheetViews>
    <sheetView topLeftCell="J9" zoomScale="70" zoomScaleNormal="70" workbookViewId="0">
      <selection activeCell="AB15" sqref="AB15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6">
        <v>0</v>
      </c>
      <c r="D5" s="6">
        <v>3</v>
      </c>
      <c r="E5" s="6">
        <v>38</v>
      </c>
      <c r="F5" s="6">
        <v>36</v>
      </c>
      <c r="G5" s="6">
        <v>33</v>
      </c>
      <c r="H5" s="6">
        <v>3</v>
      </c>
      <c r="I5" s="6">
        <v>221</v>
      </c>
      <c r="J5" s="6">
        <v>262</v>
      </c>
      <c r="K5" s="6">
        <v>275</v>
      </c>
      <c r="L5" s="7">
        <f>AVERAGE(E5:G5)*10*10^D5</f>
        <v>356666.66666666663</v>
      </c>
      <c r="M5" s="7">
        <f>_xlfn.STDEV.P(E5:G5)*10*10^D5</f>
        <v>20548.046676563255</v>
      </c>
      <c r="N5" s="7">
        <f>AVERAGE(I5:K5)*10*10^H5</f>
        <v>2526666.6666666665</v>
      </c>
      <c r="O5" s="7">
        <f>_xlfn.STDEV.P(I5:K5)*10*10^H5</f>
        <v>230120.7412545761</v>
      </c>
      <c r="P5" s="7">
        <f>AVERAGE(L5,N5)</f>
        <v>1441666.6666666665</v>
      </c>
      <c r="Q5" s="8">
        <f>AVERAGE(M5,O5)</f>
        <v>125334.39396556967</v>
      </c>
    </row>
    <row r="6" spans="1:18" x14ac:dyDescent="0.25">
      <c r="C6" s="6">
        <v>2</v>
      </c>
      <c r="D6" s="6">
        <v>5</v>
      </c>
      <c r="E6" s="6">
        <v>100</v>
      </c>
      <c r="F6" s="6">
        <v>107</v>
      </c>
      <c r="G6" s="6">
        <v>126</v>
      </c>
      <c r="H6" s="6">
        <v>5</v>
      </c>
      <c r="I6" s="6">
        <v>66</v>
      </c>
      <c r="J6" s="6">
        <v>68</v>
      </c>
      <c r="K6" s="6">
        <v>55</v>
      </c>
      <c r="L6" s="7">
        <f>AVERAGE(E6:G6)*10*10^D6</f>
        <v>111000000</v>
      </c>
      <c r="M6" s="7">
        <f>_xlfn.STDEV.P(E6:G6)*10*10^D6</f>
        <v>10984838.03552272</v>
      </c>
      <c r="N6" s="7">
        <f t="shared" ref="N6:N11" si="0">AVERAGE(I6:K6)*10*10^H6</f>
        <v>63000000</v>
      </c>
      <c r="O6" s="7">
        <f t="shared" ref="O6:O11" si="1">_xlfn.STDEV.P(I6:K6)*10*10^H6</f>
        <v>5715476.0664940821</v>
      </c>
      <c r="P6" s="7">
        <f t="shared" ref="P6:Q11" si="2">AVERAGE(L6,N6)</f>
        <v>87000000</v>
      </c>
      <c r="Q6" s="8">
        <f t="shared" si="2"/>
        <v>8350157.0510084014</v>
      </c>
    </row>
    <row r="7" spans="1:18" x14ac:dyDescent="0.25">
      <c r="C7" s="6">
        <v>4</v>
      </c>
      <c r="D7" s="6">
        <v>6</v>
      </c>
      <c r="E7" s="6">
        <v>85</v>
      </c>
      <c r="F7" s="6">
        <v>93</v>
      </c>
      <c r="G7" s="6">
        <v>101</v>
      </c>
      <c r="H7" s="6">
        <v>6</v>
      </c>
      <c r="I7" s="6">
        <v>61</v>
      </c>
      <c r="J7" s="6">
        <v>44</v>
      </c>
      <c r="K7" s="6">
        <v>65</v>
      </c>
      <c r="L7" s="7">
        <f t="shared" ref="L7:L11" si="3">AVERAGE(E7:G7)*10*10^D7</f>
        <v>930000000</v>
      </c>
      <c r="M7" s="7">
        <f t="shared" ref="M7:M11" si="4">_xlfn.STDEV.P(E7:G7)*10*10^D7</f>
        <v>65319726.474218085</v>
      </c>
      <c r="N7" s="7">
        <f t="shared" si="0"/>
        <v>566666666.66666663</v>
      </c>
      <c r="O7" s="7">
        <f t="shared" si="1"/>
        <v>91043335.224984422</v>
      </c>
      <c r="P7" s="7">
        <f t="shared" si="2"/>
        <v>748333333.33333325</v>
      </c>
      <c r="Q7" s="8">
        <f t="shared" si="2"/>
        <v>78181530.849601254</v>
      </c>
    </row>
    <row r="8" spans="1:18" x14ac:dyDescent="0.25">
      <c r="C8" s="6">
        <v>8</v>
      </c>
      <c r="D8" s="6">
        <v>6</v>
      </c>
      <c r="E8" s="6">
        <v>241</v>
      </c>
      <c r="F8" s="6">
        <v>232</v>
      </c>
      <c r="G8" s="6">
        <v>268</v>
      </c>
      <c r="H8" s="6">
        <v>6</v>
      </c>
      <c r="I8" s="6">
        <v>194</v>
      </c>
      <c r="J8" s="6">
        <v>186</v>
      </c>
      <c r="K8" s="6">
        <v>166</v>
      </c>
      <c r="L8" s="7">
        <f t="shared" si="3"/>
        <v>2470000000</v>
      </c>
      <c r="M8" s="7">
        <f t="shared" si="4"/>
        <v>152970585.40778354</v>
      </c>
      <c r="N8" s="7">
        <f t="shared" si="0"/>
        <v>1820000000</v>
      </c>
      <c r="O8" s="7">
        <f t="shared" si="1"/>
        <v>117756811.55103795</v>
      </c>
      <c r="P8" s="7">
        <f t="shared" si="2"/>
        <v>2145000000</v>
      </c>
      <c r="Q8" s="8">
        <f t="shared" si="2"/>
        <v>135363698.47941074</v>
      </c>
    </row>
    <row r="9" spans="1:18" x14ac:dyDescent="0.25">
      <c r="C9" s="6">
        <v>12</v>
      </c>
      <c r="D9" s="6">
        <v>7</v>
      </c>
      <c r="E9" s="6">
        <v>36</v>
      </c>
      <c r="F9" s="6">
        <v>42</v>
      </c>
      <c r="G9" s="6">
        <v>36</v>
      </c>
      <c r="H9" s="6">
        <v>6</v>
      </c>
      <c r="I9" s="6">
        <v>248</v>
      </c>
      <c r="J9" s="6">
        <v>226</v>
      </c>
      <c r="K9" s="6">
        <v>233</v>
      </c>
      <c r="L9" s="7">
        <f t="shared" si="3"/>
        <v>3800000000</v>
      </c>
      <c r="M9" s="7">
        <f t="shared" si="4"/>
        <v>282842712.47461903</v>
      </c>
      <c r="N9" s="7">
        <f t="shared" si="0"/>
        <v>2356666666.6666665</v>
      </c>
      <c r="O9" s="7">
        <f t="shared" si="1"/>
        <v>91772665.98624137</v>
      </c>
      <c r="P9" s="7">
        <f t="shared" si="2"/>
        <v>3078333333.333333</v>
      </c>
      <c r="Q9" s="8">
        <f t="shared" si="2"/>
        <v>187307689.23043019</v>
      </c>
    </row>
    <row r="10" spans="1:18" x14ac:dyDescent="0.25">
      <c r="C10" s="6">
        <v>16</v>
      </c>
      <c r="D10" s="6">
        <v>6</v>
      </c>
      <c r="E10" s="6">
        <v>293</v>
      </c>
      <c r="F10" s="6">
        <v>283</v>
      </c>
      <c r="G10" s="6">
        <v>271</v>
      </c>
      <c r="H10" s="6">
        <v>6</v>
      </c>
      <c r="I10" s="6">
        <v>137</v>
      </c>
      <c r="J10" s="6">
        <v>196</v>
      </c>
      <c r="K10" s="6">
        <v>185</v>
      </c>
      <c r="L10" s="7">
        <f t="shared" si="3"/>
        <v>2823333333.333333</v>
      </c>
      <c r="M10" s="7">
        <f t="shared" si="4"/>
        <v>89938250.421546936</v>
      </c>
      <c r="N10" s="7">
        <f t="shared" si="0"/>
        <v>1726666666.6666665</v>
      </c>
      <c r="O10" s="7">
        <f t="shared" si="1"/>
        <v>256168347.42454466</v>
      </c>
      <c r="P10" s="7">
        <f t="shared" si="2"/>
        <v>2275000000</v>
      </c>
      <c r="Q10" s="8">
        <f t="shared" si="2"/>
        <v>173053298.92304581</v>
      </c>
    </row>
    <row r="11" spans="1:18" x14ac:dyDescent="0.25">
      <c r="C11" s="6">
        <v>24</v>
      </c>
      <c r="D11" s="6">
        <v>6</v>
      </c>
      <c r="E11" s="6">
        <v>229</v>
      </c>
      <c r="F11" s="6">
        <v>244</v>
      </c>
      <c r="G11" s="6">
        <v>291</v>
      </c>
      <c r="H11" s="6">
        <v>6</v>
      </c>
      <c r="I11" s="6">
        <v>151</v>
      </c>
      <c r="J11" s="6">
        <v>101</v>
      </c>
      <c r="K11" s="6">
        <v>164</v>
      </c>
      <c r="L11" s="7">
        <f t="shared" si="3"/>
        <v>2546666666.6666665</v>
      </c>
      <c r="M11" s="7">
        <f t="shared" si="4"/>
        <v>264112770.52720407</v>
      </c>
      <c r="N11" s="7">
        <f t="shared" si="0"/>
        <v>1386666666.6666665</v>
      </c>
      <c r="O11" s="7">
        <f t="shared" si="1"/>
        <v>271579740.69424903</v>
      </c>
      <c r="P11" s="7">
        <f t="shared" si="2"/>
        <v>1966666666.6666665</v>
      </c>
      <c r="Q11" s="8">
        <f t="shared" si="2"/>
        <v>267846255.61072654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ht="15" customHeight="1" x14ac:dyDescent="0.25">
      <c r="A14" s="25" t="s">
        <v>32</v>
      </c>
      <c r="B14" s="26"/>
    </row>
    <row r="15" spans="1:18" ht="15.75" customHeight="1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18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18" x14ac:dyDescent="0.25">
      <c r="C18" s="15">
        <v>0</v>
      </c>
      <c r="D18" s="6">
        <v>3</v>
      </c>
      <c r="E18" s="6">
        <v>101</v>
      </c>
      <c r="F18" s="6">
        <v>93</v>
      </c>
      <c r="G18" s="6">
        <v>89</v>
      </c>
      <c r="H18" s="6">
        <v>3</v>
      </c>
      <c r="I18" s="6">
        <v>77</v>
      </c>
      <c r="J18" s="6">
        <v>103</v>
      </c>
      <c r="K18" s="6">
        <v>86</v>
      </c>
      <c r="L18" s="7">
        <f>AVERAGE(E18:G18)*10*10^D18</f>
        <v>943333.33333333326</v>
      </c>
      <c r="M18" s="7">
        <f>_xlfn.STDEV.P(E18:G18)*10*10^D18</f>
        <v>49888.765156985886</v>
      </c>
      <c r="N18" s="7">
        <f>AVERAGE(I18:K18)*10*10^H18</f>
        <v>886666.66666666674</v>
      </c>
      <c r="O18" s="7">
        <f>_xlfn.STDEV.P(I18:K18)*10*10^H18</f>
        <v>107806.41085864152</v>
      </c>
      <c r="P18" s="7">
        <f>AVERAGE(L18,N18)</f>
        <v>915000</v>
      </c>
      <c r="Q18" s="8">
        <f>AVERAGE(M18,O18)</f>
        <v>78847.588007813698</v>
      </c>
    </row>
    <row r="19" spans="1:18" x14ac:dyDescent="0.25">
      <c r="C19" s="1">
        <v>2</v>
      </c>
      <c r="D19" s="6">
        <v>1</v>
      </c>
      <c r="E19" s="6">
        <v>145</v>
      </c>
      <c r="F19" s="6">
        <v>131</v>
      </c>
      <c r="G19" s="6">
        <v>111</v>
      </c>
      <c r="H19" s="6">
        <v>1</v>
      </c>
      <c r="I19" s="6">
        <v>132</v>
      </c>
      <c r="J19" s="6">
        <v>118</v>
      </c>
      <c r="K19" s="6">
        <v>133</v>
      </c>
      <c r="L19" s="7">
        <f t="shared" ref="L19:L24" si="5">AVERAGE(E19:G19)*10*10^D19</f>
        <v>12900</v>
      </c>
      <c r="M19" s="7">
        <f t="shared" ref="M19:M24" si="6">_xlfn.STDEV.P(E19:G19)*10*10^D19</f>
        <v>1395.2299690970901</v>
      </c>
      <c r="N19" s="7">
        <f t="shared" ref="N19:N24" si="7">AVERAGE(I19:K19)*10*10^H19</f>
        <v>12766.666666666668</v>
      </c>
      <c r="O19" s="7">
        <f t="shared" ref="O19:O24" si="8">_xlfn.STDEV.P(I19:K19)*10*10^H19</f>
        <v>684.75461947247129</v>
      </c>
      <c r="P19" s="7">
        <f t="shared" ref="P19:Q24" si="9">AVERAGE(L19,N19)</f>
        <v>12833.333333333334</v>
      </c>
      <c r="Q19" s="8">
        <f t="shared" si="9"/>
        <v>1039.9922942847807</v>
      </c>
    </row>
    <row r="20" spans="1:18" x14ac:dyDescent="0.25">
      <c r="C20" s="1">
        <v>4</v>
      </c>
      <c r="D20" s="6">
        <v>1</v>
      </c>
      <c r="E20" s="6">
        <v>178</v>
      </c>
      <c r="F20" s="6">
        <v>168</v>
      </c>
      <c r="G20" s="6">
        <v>184</v>
      </c>
      <c r="H20" s="6">
        <v>1</v>
      </c>
      <c r="I20" s="6">
        <v>169</v>
      </c>
      <c r="J20" s="6">
        <v>197</v>
      </c>
      <c r="K20" s="6">
        <v>207</v>
      </c>
      <c r="L20" s="7">
        <f t="shared" si="5"/>
        <v>17666.666666666664</v>
      </c>
      <c r="M20" s="7">
        <f t="shared" si="6"/>
        <v>659.96632910744438</v>
      </c>
      <c r="N20" s="7">
        <f t="shared" si="7"/>
        <v>19100</v>
      </c>
      <c r="O20" s="7">
        <f t="shared" si="8"/>
        <v>1608.3117442419759</v>
      </c>
      <c r="P20" s="7">
        <f t="shared" si="9"/>
        <v>18383.333333333332</v>
      </c>
      <c r="Q20" s="8">
        <f t="shared" si="9"/>
        <v>1134.13903667471</v>
      </c>
    </row>
    <row r="21" spans="1:18" x14ac:dyDescent="0.25">
      <c r="C21" s="1">
        <v>8</v>
      </c>
      <c r="D21" s="6">
        <v>2</v>
      </c>
      <c r="E21" s="6">
        <v>206</v>
      </c>
      <c r="F21" s="6">
        <v>221</v>
      </c>
      <c r="G21" s="6">
        <v>213</v>
      </c>
      <c r="H21" s="6">
        <v>2</v>
      </c>
      <c r="I21" s="6">
        <v>203</v>
      </c>
      <c r="J21" s="6">
        <v>199</v>
      </c>
      <c r="K21" s="6">
        <v>231</v>
      </c>
      <c r="L21" s="7">
        <f t="shared" si="5"/>
        <v>213333.33333333334</v>
      </c>
      <c r="M21" s="7">
        <f t="shared" si="6"/>
        <v>6128.2587702834107</v>
      </c>
      <c r="N21" s="7">
        <f t="shared" si="7"/>
        <v>211000</v>
      </c>
      <c r="O21" s="7">
        <f t="shared" si="8"/>
        <v>14236.104336041748</v>
      </c>
      <c r="P21" s="7">
        <f t="shared" si="9"/>
        <v>212166.66666666669</v>
      </c>
      <c r="Q21" s="8">
        <f t="shared" si="9"/>
        <v>10182.18155316258</v>
      </c>
    </row>
    <row r="22" spans="1:18" x14ac:dyDescent="0.25">
      <c r="C22" s="1">
        <v>12</v>
      </c>
      <c r="D22" s="6">
        <v>3</v>
      </c>
      <c r="E22" s="6">
        <v>177</v>
      </c>
      <c r="F22" s="6">
        <v>165</v>
      </c>
      <c r="G22" s="6">
        <v>163</v>
      </c>
      <c r="H22" s="6">
        <v>3</v>
      </c>
      <c r="I22" s="6">
        <v>234</v>
      </c>
      <c r="J22" s="6">
        <v>242</v>
      </c>
      <c r="K22" s="6">
        <v>267</v>
      </c>
      <c r="L22" s="7">
        <f t="shared" si="5"/>
        <v>1683333.3333333335</v>
      </c>
      <c r="M22" s="7">
        <f t="shared" si="6"/>
        <v>61824.123303304688</v>
      </c>
      <c r="N22" s="7">
        <f t="shared" si="7"/>
        <v>2476666.6666666665</v>
      </c>
      <c r="O22" s="7">
        <f t="shared" si="8"/>
        <v>140554.45761538678</v>
      </c>
      <c r="P22" s="7">
        <f t="shared" si="9"/>
        <v>2080000</v>
      </c>
      <c r="Q22" s="8">
        <f t="shared" si="9"/>
        <v>101189.29045934574</v>
      </c>
    </row>
    <row r="23" spans="1:18" x14ac:dyDescent="0.25">
      <c r="C23" s="1">
        <v>16</v>
      </c>
      <c r="D23" s="6">
        <v>5</v>
      </c>
      <c r="E23" s="6">
        <v>101</v>
      </c>
      <c r="F23" s="6">
        <v>89</v>
      </c>
      <c r="G23" s="6">
        <v>96</v>
      </c>
      <c r="H23" s="6">
        <v>5</v>
      </c>
      <c r="I23" s="6">
        <v>82</v>
      </c>
      <c r="J23" s="6">
        <v>86</v>
      </c>
      <c r="K23" s="6">
        <v>88</v>
      </c>
      <c r="L23" s="7">
        <f t="shared" si="5"/>
        <v>95333333.333333328</v>
      </c>
      <c r="M23" s="7">
        <f t="shared" si="6"/>
        <v>4921607.6867444674</v>
      </c>
      <c r="N23" s="7">
        <f t="shared" si="7"/>
        <v>85333333.333333328</v>
      </c>
      <c r="O23" s="7">
        <f t="shared" si="8"/>
        <v>2494438.2578492942</v>
      </c>
      <c r="P23" s="7">
        <f t="shared" si="9"/>
        <v>90333333.333333328</v>
      </c>
      <c r="Q23" s="8">
        <f t="shared" si="9"/>
        <v>3708022.9722968806</v>
      </c>
    </row>
    <row r="24" spans="1:18" x14ac:dyDescent="0.25">
      <c r="C24" s="1">
        <v>24</v>
      </c>
      <c r="D24" s="6">
        <v>6</v>
      </c>
      <c r="E24" s="6">
        <v>191</v>
      </c>
      <c r="F24" s="6">
        <v>183</v>
      </c>
      <c r="G24" s="6">
        <v>184</v>
      </c>
      <c r="H24" s="6">
        <v>6</v>
      </c>
      <c r="I24" s="6">
        <v>102</v>
      </c>
      <c r="J24" s="6">
        <v>94</v>
      </c>
      <c r="K24" s="6">
        <v>113</v>
      </c>
      <c r="L24" s="7">
        <f t="shared" si="5"/>
        <v>1860000000</v>
      </c>
      <c r="M24" s="7">
        <f t="shared" si="6"/>
        <v>35590260.840104371</v>
      </c>
      <c r="N24" s="7">
        <f t="shared" si="7"/>
        <v>1030000000</v>
      </c>
      <c r="O24" s="7">
        <f t="shared" si="8"/>
        <v>77888809.636986151</v>
      </c>
      <c r="P24" s="7">
        <f t="shared" si="9"/>
        <v>1445000000</v>
      </c>
      <c r="Q24" s="8">
        <f t="shared" si="9"/>
        <v>56739535.238545261</v>
      </c>
    </row>
    <row r="25" spans="1:18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</row>
    <row r="26" spans="1:18" ht="15.75" thickBot="1" x14ac:dyDescent="0.3"/>
    <row r="27" spans="1:18" x14ac:dyDescent="0.25">
      <c r="A27" s="25" t="s">
        <v>15</v>
      </c>
      <c r="B27" s="26"/>
    </row>
    <row r="28" spans="1:18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18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18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18" x14ac:dyDescent="0.25">
      <c r="C31" s="1">
        <v>0</v>
      </c>
      <c r="D31" s="6">
        <v>3</v>
      </c>
      <c r="E31" s="6">
        <v>177</v>
      </c>
      <c r="F31" s="6">
        <v>126</v>
      </c>
      <c r="G31" s="6">
        <v>133</v>
      </c>
      <c r="H31" s="6">
        <v>3</v>
      </c>
      <c r="I31" s="6">
        <v>166</v>
      </c>
      <c r="J31" s="6">
        <v>168</v>
      </c>
      <c r="K31" s="6">
        <v>111</v>
      </c>
      <c r="L31" s="7">
        <f>AVERAGE(E31:G31)*10*10^D31</f>
        <v>1453333.3333333335</v>
      </c>
      <c r="M31" s="7">
        <f>_xlfn.STDEV.P(E31:G31)*10*10^D31</f>
        <v>225733.37271116016</v>
      </c>
      <c r="N31" s="7">
        <f>AVERAGE(I31:K31)*10*10^H31</f>
        <v>1483333.3333333335</v>
      </c>
      <c r="O31" s="7">
        <f>_xlfn.STDEV.P(I31:K31)*10*10^H31</f>
        <v>264112.77052720409</v>
      </c>
      <c r="P31" s="7">
        <f>AVERAGE(L31,N31)</f>
        <v>1468333.3333333335</v>
      </c>
      <c r="Q31" s="8">
        <f>AVERAGE(M31,O31)</f>
        <v>244923.07161918213</v>
      </c>
    </row>
    <row r="32" spans="1:18" x14ac:dyDescent="0.25">
      <c r="C32" s="1">
        <v>2</v>
      </c>
      <c r="D32" s="6">
        <v>3</v>
      </c>
      <c r="E32" s="6">
        <v>193</v>
      </c>
      <c r="F32" s="6">
        <v>177</v>
      </c>
      <c r="G32" s="6">
        <v>201</v>
      </c>
      <c r="H32" s="6">
        <v>3</v>
      </c>
      <c r="I32" s="6">
        <v>163</v>
      </c>
      <c r="J32" s="6">
        <v>158</v>
      </c>
      <c r="K32" s="6">
        <v>136</v>
      </c>
      <c r="L32" s="7">
        <f>AVERAGE(E32:G32)*10*10^D32</f>
        <v>1903333.3333333335</v>
      </c>
      <c r="M32" s="7">
        <f t="shared" ref="M32:M37" si="10">_xlfn.STDEV.P(E32:G32)*10*10^D32</f>
        <v>99777.530313971773</v>
      </c>
      <c r="N32" s="7">
        <f t="shared" ref="N32:N37" si="11">AVERAGE(I32:K32)*10*10^H32</f>
        <v>1523333.3333333335</v>
      </c>
      <c r="O32" s="7">
        <f t="shared" ref="O32:O37" si="12">_xlfn.STDEV.P(I32:K32)*10*10^H32</f>
        <v>117284.08057172787</v>
      </c>
      <c r="P32" s="7">
        <f t="shared" ref="P32:Q37" si="13">AVERAGE(L32,N32)</f>
        <v>1713333.3333333335</v>
      </c>
      <c r="Q32" s="8">
        <f t="shared" si="13"/>
        <v>108530.80544284981</v>
      </c>
    </row>
    <row r="33" spans="1:18" x14ac:dyDescent="0.25">
      <c r="C33" s="1">
        <v>4</v>
      </c>
      <c r="D33" s="6">
        <v>4</v>
      </c>
      <c r="E33" s="6">
        <v>201</v>
      </c>
      <c r="F33" s="6">
        <v>176</v>
      </c>
      <c r="G33" s="6">
        <v>170</v>
      </c>
      <c r="H33" s="6">
        <v>4</v>
      </c>
      <c r="I33" s="6">
        <v>221</v>
      </c>
      <c r="J33" s="6">
        <v>198</v>
      </c>
      <c r="K33" s="6">
        <v>207</v>
      </c>
      <c r="L33" s="7">
        <f t="shared" ref="L33:L37" si="14">AVERAGE(E33:G33)*10*10^D33</f>
        <v>18233333.333333336</v>
      </c>
      <c r="M33" s="7">
        <f t="shared" si="10"/>
        <v>1342468.7043734842</v>
      </c>
      <c r="N33" s="7">
        <f t="shared" si="11"/>
        <v>20866666.666666664</v>
      </c>
      <c r="O33" s="7">
        <f t="shared" si="12"/>
        <v>946337.97110522608</v>
      </c>
      <c r="P33" s="7">
        <f t="shared" si="13"/>
        <v>19550000</v>
      </c>
      <c r="Q33" s="8">
        <f t="shared" si="13"/>
        <v>1144403.3377393552</v>
      </c>
    </row>
    <row r="34" spans="1:18" x14ac:dyDescent="0.25">
      <c r="C34" s="1">
        <v>8</v>
      </c>
      <c r="D34" s="6">
        <v>5</v>
      </c>
      <c r="E34" s="6">
        <v>31</v>
      </c>
      <c r="F34" s="6">
        <v>28</v>
      </c>
      <c r="G34" s="6">
        <v>22</v>
      </c>
      <c r="H34" s="6">
        <v>5</v>
      </c>
      <c r="I34" s="6">
        <v>33</v>
      </c>
      <c r="J34" s="6">
        <v>49</v>
      </c>
      <c r="K34" s="6">
        <v>44</v>
      </c>
      <c r="L34" s="7">
        <f t="shared" si="14"/>
        <v>27000000</v>
      </c>
      <c r="M34" s="7">
        <f t="shared" si="10"/>
        <v>3741657.3867739416</v>
      </c>
      <c r="N34" s="7">
        <f t="shared" si="11"/>
        <v>42000000</v>
      </c>
      <c r="O34" s="7">
        <f t="shared" si="12"/>
        <v>6683312.5519211404</v>
      </c>
      <c r="P34" s="7">
        <f t="shared" si="13"/>
        <v>34500000</v>
      </c>
      <c r="Q34" s="8">
        <f t="shared" si="13"/>
        <v>5212484.9693475412</v>
      </c>
    </row>
    <row r="35" spans="1:18" x14ac:dyDescent="0.25">
      <c r="C35" s="1">
        <v>12</v>
      </c>
      <c r="D35" s="6">
        <v>5</v>
      </c>
      <c r="E35" s="6">
        <v>101</v>
      </c>
      <c r="F35" s="6">
        <v>111</v>
      </c>
      <c r="G35" s="6">
        <v>89</v>
      </c>
      <c r="H35" s="6">
        <v>5</v>
      </c>
      <c r="I35" s="6">
        <v>96</v>
      </c>
      <c r="J35" s="6">
        <v>90</v>
      </c>
      <c r="K35" s="6">
        <v>95</v>
      </c>
      <c r="L35" s="7">
        <f t="shared" si="14"/>
        <v>100333333.33333333</v>
      </c>
      <c r="M35" s="7">
        <f t="shared" si="10"/>
        <v>8993825.0421546958</v>
      </c>
      <c r="N35" s="7">
        <f t="shared" si="11"/>
        <v>93666666.666666672</v>
      </c>
      <c r="O35" s="7">
        <f t="shared" si="12"/>
        <v>2624669.2913372703</v>
      </c>
      <c r="P35" s="7">
        <f t="shared" si="13"/>
        <v>97000000</v>
      </c>
      <c r="Q35" s="8">
        <f t="shared" si="13"/>
        <v>5809247.1667459831</v>
      </c>
    </row>
    <row r="36" spans="1:18" ht="18.75" customHeight="1" x14ac:dyDescent="0.25">
      <c r="C36" s="1">
        <v>16</v>
      </c>
      <c r="D36" s="6">
        <v>5</v>
      </c>
      <c r="E36" s="6">
        <v>226</v>
      </c>
      <c r="F36" s="6">
        <v>198</v>
      </c>
      <c r="G36" s="6">
        <v>231</v>
      </c>
      <c r="H36" s="6">
        <v>5</v>
      </c>
      <c r="I36" s="6">
        <v>245</v>
      </c>
      <c r="J36" s="6">
        <v>233</v>
      </c>
      <c r="K36" s="6">
        <v>293</v>
      </c>
      <c r="L36" s="7">
        <f t="shared" si="14"/>
        <v>218333333.33333334</v>
      </c>
      <c r="M36" s="7">
        <f t="shared" si="10"/>
        <v>14522013.940527977</v>
      </c>
      <c r="N36" s="7">
        <f t="shared" si="11"/>
        <v>257000000</v>
      </c>
      <c r="O36" s="7">
        <f t="shared" si="12"/>
        <v>25922962.793631438</v>
      </c>
      <c r="P36" s="7">
        <f t="shared" si="13"/>
        <v>237666666.66666669</v>
      </c>
      <c r="Q36" s="8">
        <f t="shared" si="13"/>
        <v>20222488.367079709</v>
      </c>
    </row>
    <row r="37" spans="1:18" ht="18.75" customHeight="1" x14ac:dyDescent="0.25">
      <c r="C37" s="1">
        <v>24</v>
      </c>
      <c r="D37" s="6">
        <v>6</v>
      </c>
      <c r="E37" s="6">
        <v>29</v>
      </c>
      <c r="F37" s="6">
        <v>41</v>
      </c>
      <c r="G37" s="6">
        <v>35</v>
      </c>
      <c r="H37" s="6">
        <v>6</v>
      </c>
      <c r="I37" s="6">
        <v>77</v>
      </c>
      <c r="J37" s="6">
        <v>62</v>
      </c>
      <c r="K37" s="6">
        <v>69</v>
      </c>
      <c r="L37" s="7">
        <f t="shared" si="14"/>
        <v>350000000</v>
      </c>
      <c r="M37" s="7">
        <f t="shared" si="10"/>
        <v>48989794.85566356</v>
      </c>
      <c r="N37" s="7">
        <f t="shared" si="11"/>
        <v>693333333.33333325</v>
      </c>
      <c r="O37" s="7">
        <f t="shared" si="12"/>
        <v>61282587.702834122</v>
      </c>
      <c r="P37" s="7">
        <f t="shared" si="13"/>
        <v>521666666.66666663</v>
      </c>
      <c r="Q37" s="8">
        <f t="shared" si="13"/>
        <v>55136191.279248841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33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81</v>
      </c>
      <c r="F44" s="6">
        <v>96</v>
      </c>
      <c r="G44" s="6">
        <v>82</v>
      </c>
      <c r="H44" s="6">
        <v>3</v>
      </c>
      <c r="I44" s="6">
        <v>88</v>
      </c>
      <c r="J44" s="6">
        <v>99</v>
      </c>
      <c r="K44" s="6">
        <v>63</v>
      </c>
      <c r="L44" s="7">
        <f>AVERAGE(E44:G44)*10*10^D44</f>
        <v>863333.33333333326</v>
      </c>
      <c r="M44" s="7">
        <f>_xlfn.STDEV.P(E44:G44)*10*10^D44</f>
        <v>68475.461947247124</v>
      </c>
      <c r="N44" s="7">
        <f>AVERAGE(I44:K44)*10*10^H44</f>
        <v>833333.33333333326</v>
      </c>
      <c r="O44" s="7">
        <f>_xlfn.STDEV.P(I44:K44)*10*10^H44</f>
        <v>150628.31370260005</v>
      </c>
      <c r="P44" s="7">
        <f>AVERAGE(L44,N44)</f>
        <v>848333.33333333326</v>
      </c>
      <c r="Q44" s="8">
        <f>AVERAGE(M44,O44)</f>
        <v>109551.88782492359</v>
      </c>
    </row>
    <row r="45" spans="1:18" x14ac:dyDescent="0.25">
      <c r="C45" s="1">
        <v>2</v>
      </c>
      <c r="D45" s="6">
        <v>1</v>
      </c>
      <c r="E45" s="6">
        <v>190</v>
      </c>
      <c r="F45" s="6">
        <v>243</v>
      </c>
      <c r="G45" s="6">
        <v>219</v>
      </c>
      <c r="H45" s="6">
        <v>1</v>
      </c>
      <c r="I45" s="6">
        <v>221</v>
      </c>
      <c r="J45" s="6">
        <v>232</v>
      </c>
      <c r="K45" s="6">
        <v>266</v>
      </c>
      <c r="L45" s="7">
        <f>AVERAGE(E45:G45)*10*10^D45</f>
        <v>21733.333333333336</v>
      </c>
      <c r="M45" s="7">
        <f t="shared" ref="M45:M48" si="15">_xlfn.STDEV.P(E45:G45)*10*10^D45</f>
        <v>2166.9230617526678</v>
      </c>
      <c r="N45" s="7">
        <f t="shared" ref="N45:N49" si="16">AVERAGE(I45:K45)*10*10^H45</f>
        <v>23966.666666666664</v>
      </c>
      <c r="O45" s="7">
        <f t="shared" ref="O45:O50" si="17">_xlfn.STDEV.P(I45:K45)*10*10^H45</f>
        <v>1915.4343864744856</v>
      </c>
      <c r="P45" s="7">
        <f t="shared" ref="P45:Q50" si="18">AVERAGE(L45,N45)</f>
        <v>22850</v>
      </c>
      <c r="Q45" s="8">
        <f t="shared" si="18"/>
        <v>2041.1787241135767</v>
      </c>
    </row>
    <row r="46" spans="1:18" x14ac:dyDescent="0.25">
      <c r="C46" s="1">
        <v>4</v>
      </c>
      <c r="D46" s="6">
        <v>1</v>
      </c>
      <c r="E46" s="6">
        <v>38</v>
      </c>
      <c r="F46" s="6">
        <v>56</v>
      </c>
      <c r="G46" s="6">
        <v>58</v>
      </c>
      <c r="H46" s="6">
        <v>1</v>
      </c>
      <c r="I46" s="6">
        <v>73</v>
      </c>
      <c r="J46" s="6">
        <v>83</v>
      </c>
      <c r="K46" s="6">
        <v>88</v>
      </c>
      <c r="L46" s="7">
        <f>AVERAGE(E46:G46)*10*10^D46</f>
        <v>5066.6666666666661</v>
      </c>
      <c r="M46" s="7">
        <f>_xlfn.STDEV.P(E46:G46)*10*10^D46</f>
        <v>899.38250421546945</v>
      </c>
      <c r="N46" s="7">
        <f t="shared" si="16"/>
        <v>8133.3333333333321</v>
      </c>
      <c r="O46" s="7">
        <f t="shared" si="17"/>
        <v>623.60956446232365</v>
      </c>
      <c r="P46" s="7">
        <f t="shared" si="18"/>
        <v>6599.9999999999991</v>
      </c>
      <c r="Q46" s="8">
        <f>AVERAGE(M46,O46)</f>
        <v>761.49603433889661</v>
      </c>
    </row>
    <row r="47" spans="1:18" x14ac:dyDescent="0.25">
      <c r="C47" s="1">
        <v>8</v>
      </c>
      <c r="D47" s="6">
        <v>1</v>
      </c>
      <c r="E47" s="6">
        <v>6</v>
      </c>
      <c r="F47" s="6">
        <v>10</v>
      </c>
      <c r="G47" s="6">
        <v>11</v>
      </c>
      <c r="H47" s="6">
        <v>1</v>
      </c>
      <c r="I47" s="6">
        <v>21</v>
      </c>
      <c r="J47" s="6">
        <v>13</v>
      </c>
      <c r="K47" s="6">
        <v>14</v>
      </c>
      <c r="L47" s="7">
        <f t="shared" ref="L47:L48" si="19">AVERAGE(E47:G47)*10*10^D47</f>
        <v>900</v>
      </c>
      <c r="M47" s="7">
        <f t="shared" si="15"/>
        <v>216.0246899469287</v>
      </c>
      <c r="N47" s="7">
        <f t="shared" si="16"/>
        <v>1600</v>
      </c>
      <c r="O47" s="7">
        <f t="shared" si="17"/>
        <v>355.90260840104372</v>
      </c>
      <c r="P47" s="7">
        <f t="shared" si="18"/>
        <v>1250</v>
      </c>
      <c r="Q47" s="8">
        <f t="shared" si="18"/>
        <v>285.9636491739862</v>
      </c>
    </row>
    <row r="48" spans="1:18" x14ac:dyDescent="0.25">
      <c r="C48" s="1">
        <v>12</v>
      </c>
      <c r="D48" s="6">
        <v>1</v>
      </c>
      <c r="E48" s="13">
        <v>7</v>
      </c>
      <c r="F48" s="13">
        <v>9</v>
      </c>
      <c r="G48" s="13">
        <v>10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19"/>
        <v>866.66666666666652</v>
      </c>
      <c r="M48" s="7">
        <f t="shared" si="15"/>
        <v>124.7219128924647</v>
      </c>
      <c r="N48" s="7">
        <f t="shared" si="16"/>
        <v>90</v>
      </c>
      <c r="O48" s="7">
        <f t="shared" si="17"/>
        <v>0</v>
      </c>
      <c r="P48" s="7">
        <f t="shared" si="18"/>
        <v>478.33333333333326</v>
      </c>
      <c r="Q48" s="8">
        <f t="shared" si="18"/>
        <v>62.36095644623235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30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16"/>
        <v>90</v>
      </c>
      <c r="O49" s="7">
        <f t="shared" si="17"/>
        <v>0</v>
      </c>
      <c r="P49" s="7">
        <f t="shared" si="18"/>
        <v>90</v>
      </c>
      <c r="Q49" s="8">
        <f t="shared" si="18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30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17"/>
        <v>0</v>
      </c>
      <c r="P50" s="7">
        <f>AVERAGE(L50,N50)</f>
        <v>90</v>
      </c>
      <c r="Q50" s="8">
        <f t="shared" si="18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0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0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0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0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0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0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0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0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0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0"/>
        <v>100</v>
      </c>
      <c r="T67" s="1"/>
      <c r="U67" s="1"/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7B78-4A46-4D55-B49E-A1C37C482A36}">
  <sheetPr codeName="Hoja10">
    <tabColor theme="7" tint="0.39997558519241921"/>
  </sheetPr>
  <dimension ref="A1:AD90"/>
  <sheetViews>
    <sheetView topLeftCell="H6" zoomScale="70" zoomScaleNormal="70" workbookViewId="0">
      <selection activeCell="I48" sqref="I48:K50"/>
    </sheetView>
  </sheetViews>
  <sheetFormatPr baseColWidth="10" defaultColWidth="11.42578125" defaultRowHeight="15" x14ac:dyDescent="0.25"/>
  <cols>
    <col min="3" max="3" width="11.42578125" style="1"/>
    <col min="5" max="5" width="11.42578125" style="1"/>
    <col min="6" max="7" width="12" style="1" bestFit="1" customWidth="1"/>
    <col min="8" max="8" width="12" style="1" customWidth="1"/>
    <col min="9" max="10" width="11.42578125" style="1"/>
    <col min="11" max="11" width="13.5703125" style="1" bestFit="1" customWidth="1"/>
    <col min="12" max="13" width="11.42578125" style="1"/>
  </cols>
  <sheetData>
    <row r="1" spans="1:18" ht="21" customHeight="1" x14ac:dyDescent="0.25">
      <c r="A1" s="25" t="s">
        <v>0</v>
      </c>
      <c r="B1" s="26"/>
    </row>
    <row r="2" spans="1:18" ht="15.75" customHeight="1" thickBot="1" x14ac:dyDescent="0.3">
      <c r="A2" s="27"/>
      <c r="B2" s="28"/>
      <c r="C2" s="2"/>
      <c r="D2" s="23" t="s">
        <v>1</v>
      </c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P2" s="23"/>
      <c r="Q2" s="23"/>
    </row>
    <row r="3" spans="1:18" ht="15.75" customHeight="1" thickBot="1" x14ac:dyDescent="0.3">
      <c r="A3" s="3"/>
      <c r="B3" s="3"/>
      <c r="D3" s="24" t="s">
        <v>3</v>
      </c>
      <c r="E3" s="24"/>
      <c r="F3" s="24"/>
      <c r="G3" s="24"/>
      <c r="H3" s="24" t="s">
        <v>4</v>
      </c>
      <c r="I3" s="24"/>
      <c r="J3" s="24"/>
      <c r="K3" s="24"/>
      <c r="L3" s="24" t="s">
        <v>5</v>
      </c>
      <c r="M3" s="24"/>
      <c r="N3" s="24" t="s">
        <v>6</v>
      </c>
      <c r="O3" s="24"/>
      <c r="P3" s="24" t="s">
        <v>7</v>
      </c>
      <c r="Q3" s="24"/>
    </row>
    <row r="4" spans="1:18" ht="15" customHeight="1" x14ac:dyDescent="0.25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</row>
    <row r="5" spans="1:18" x14ac:dyDescent="0.25">
      <c r="C5" s="1">
        <v>0</v>
      </c>
      <c r="D5" s="6">
        <v>3</v>
      </c>
      <c r="E5" s="6">
        <v>105</v>
      </c>
      <c r="F5" s="6">
        <v>109</v>
      </c>
      <c r="G5" s="6">
        <v>97</v>
      </c>
      <c r="H5" s="6">
        <v>3</v>
      </c>
      <c r="I5" s="6">
        <v>136</v>
      </c>
      <c r="J5" s="6">
        <v>145</v>
      </c>
      <c r="K5" s="6">
        <v>119</v>
      </c>
      <c r="L5" s="7">
        <f>AVERAGE(E5:G5)*10*10^D5</f>
        <v>1036666.6666666667</v>
      </c>
      <c r="M5" s="7">
        <f>_xlfn.STDEV.P(E5:G5)*10*10^D5</f>
        <v>49888.765156985886</v>
      </c>
      <c r="N5" s="7">
        <f>AVERAGE(I5:K5)*10*10^H5</f>
        <v>1333333.3333333335</v>
      </c>
      <c r="O5" s="7">
        <f>_xlfn.STDEV.P(I5:K5)*10*10^H5</f>
        <v>107806.41085864152</v>
      </c>
      <c r="P5" s="7">
        <f>AVERAGE(L5,N5)</f>
        <v>1185000</v>
      </c>
      <c r="Q5" s="8">
        <f>AVERAGE(M5,O5)</f>
        <v>78847.588007813698</v>
      </c>
    </row>
    <row r="6" spans="1:18" x14ac:dyDescent="0.25">
      <c r="C6" s="1">
        <v>2</v>
      </c>
      <c r="D6" s="6">
        <v>5</v>
      </c>
      <c r="E6" s="6">
        <v>100</v>
      </c>
      <c r="F6" s="6">
        <v>107</v>
      </c>
      <c r="G6" s="6">
        <v>126</v>
      </c>
      <c r="H6" s="6">
        <v>5</v>
      </c>
      <c r="I6" s="1">
        <v>71</v>
      </c>
      <c r="J6" s="1">
        <v>66</v>
      </c>
      <c r="K6" s="1">
        <v>70</v>
      </c>
      <c r="L6" s="7">
        <f>AVERAGE(E6:G6)*10*10^D6</f>
        <v>111000000</v>
      </c>
      <c r="M6" s="7">
        <f>_xlfn.STDEV.P(E6:G6)*10*10^D6</f>
        <v>10984838.03552272</v>
      </c>
      <c r="N6" s="7">
        <f>AVERAGE(I6:K6)*10*10^H6</f>
        <v>69000000</v>
      </c>
      <c r="O6" s="7">
        <f>_xlfn.STDEV.P(I6:K6)*10*10^H6</f>
        <v>2160246.8994692871</v>
      </c>
      <c r="P6" s="7">
        <f>AVERAGE(L6,N6)</f>
        <v>90000000</v>
      </c>
      <c r="Q6" s="8">
        <f>AVERAGE(M6,O6)</f>
        <v>6572542.467496004</v>
      </c>
    </row>
    <row r="7" spans="1:18" x14ac:dyDescent="0.25">
      <c r="C7" s="1">
        <v>4</v>
      </c>
      <c r="D7" s="6">
        <v>6</v>
      </c>
      <c r="E7" s="6">
        <v>61</v>
      </c>
      <c r="F7" s="6">
        <v>44</v>
      </c>
      <c r="G7" s="6">
        <v>65</v>
      </c>
      <c r="H7" s="6">
        <v>6</v>
      </c>
      <c r="I7" s="6">
        <v>85</v>
      </c>
      <c r="J7" s="6">
        <v>93</v>
      </c>
      <c r="K7" s="6">
        <v>101</v>
      </c>
      <c r="L7" s="7">
        <f t="shared" ref="L7:L8" si="0">AVERAGE(E7:G7)*10*10^D7</f>
        <v>566666666.66666663</v>
      </c>
      <c r="M7" s="7">
        <f t="shared" ref="M7:M8" si="1">_xlfn.STDEV.P(E7:G7)*10*10^D7</f>
        <v>91043335.224984422</v>
      </c>
      <c r="N7" s="7">
        <f t="shared" ref="N7" si="2">AVERAGE(I7:K7)*10*10^H7</f>
        <v>930000000</v>
      </c>
      <c r="O7" s="7">
        <f t="shared" ref="O7" si="3">_xlfn.STDEV.P(I7:K7)*10*10^H7</f>
        <v>65319726.474218085</v>
      </c>
      <c r="P7" s="7">
        <f t="shared" ref="P7:Q11" si="4">AVERAGE(L7,N7)</f>
        <v>748333333.33333325</v>
      </c>
      <c r="Q7" s="8">
        <f t="shared" si="4"/>
        <v>78181530.849601254</v>
      </c>
    </row>
    <row r="8" spans="1:18" x14ac:dyDescent="0.25">
      <c r="C8" s="1">
        <v>8</v>
      </c>
      <c r="D8" s="6">
        <v>7</v>
      </c>
      <c r="E8" s="6">
        <v>21</v>
      </c>
      <c r="F8" s="6">
        <v>22</v>
      </c>
      <c r="G8" s="6">
        <v>26</v>
      </c>
      <c r="H8" s="6">
        <v>7</v>
      </c>
      <c r="I8" s="6">
        <v>24</v>
      </c>
      <c r="J8" s="6">
        <v>30</v>
      </c>
      <c r="K8" s="14">
        <v>5</v>
      </c>
      <c r="L8" s="7">
        <f t="shared" si="0"/>
        <v>2300000000</v>
      </c>
      <c r="M8" s="7">
        <f t="shared" si="1"/>
        <v>216024689.94692871</v>
      </c>
      <c r="N8" s="7">
        <f>AVERAGE(I8:J8)*10*10^H8</f>
        <v>2700000000</v>
      </c>
      <c r="O8" s="7">
        <f>_xlfn.STDEV.P(I8:J8)*10*10^H8</f>
        <v>300000000</v>
      </c>
      <c r="P8" s="7">
        <f t="shared" si="4"/>
        <v>2500000000</v>
      </c>
      <c r="Q8" s="8">
        <f t="shared" si="4"/>
        <v>258012344.97346437</v>
      </c>
    </row>
    <row r="9" spans="1:18" x14ac:dyDescent="0.25">
      <c r="C9" s="1">
        <v>12</v>
      </c>
      <c r="D9" s="6">
        <v>7</v>
      </c>
      <c r="E9" s="6">
        <v>46</v>
      </c>
      <c r="F9" s="6">
        <v>34</v>
      </c>
      <c r="G9" s="6">
        <v>39</v>
      </c>
      <c r="H9" s="6">
        <v>7</v>
      </c>
      <c r="I9" s="6">
        <v>54</v>
      </c>
      <c r="J9" s="6">
        <v>42</v>
      </c>
      <c r="K9" s="6">
        <v>53</v>
      </c>
      <c r="L9" s="7">
        <f>AVERAGE(E9:G9)*10*10^D9</f>
        <v>3966666666.6666665</v>
      </c>
      <c r="M9" s="7">
        <f>_xlfn.STDEV.P(E9:G9)*10*10^D9</f>
        <v>492160768.67444664</v>
      </c>
      <c r="N9" s="7">
        <f t="shared" ref="N9:N11" si="5">AVERAGE(I9:K9)*10*10^H9</f>
        <v>4966666666.666666</v>
      </c>
      <c r="O9" s="7">
        <f t="shared" ref="O9:O11" si="6">_xlfn.STDEV.P(I9:K9)*10*10^H9</f>
        <v>543650214.34333646</v>
      </c>
      <c r="P9" s="7">
        <f t="shared" si="4"/>
        <v>4466666666.666666</v>
      </c>
      <c r="Q9" s="8">
        <f t="shared" si="4"/>
        <v>517905491.50889158</v>
      </c>
    </row>
    <row r="10" spans="1:18" x14ac:dyDescent="0.25">
      <c r="C10" s="1">
        <v>16</v>
      </c>
      <c r="D10" s="6">
        <v>7</v>
      </c>
      <c r="E10" s="6">
        <v>32</v>
      </c>
      <c r="F10" s="6">
        <v>22</v>
      </c>
      <c r="G10" s="6">
        <v>21</v>
      </c>
      <c r="H10" s="6">
        <v>7</v>
      </c>
      <c r="I10" s="6">
        <v>62</v>
      </c>
      <c r="J10" s="6">
        <v>68</v>
      </c>
      <c r="K10" s="6">
        <v>32</v>
      </c>
      <c r="L10" s="7">
        <f t="shared" ref="L10:L11" si="7">AVERAGE(E10:G10)*10*10^D10</f>
        <v>2500000000</v>
      </c>
      <c r="M10" s="7">
        <f t="shared" ref="M10:M11" si="8">_xlfn.STDEV.P(E10:G10)*10*10^D10</f>
        <v>496655480.85837799</v>
      </c>
      <c r="N10" s="7">
        <f t="shared" si="5"/>
        <v>5400000000</v>
      </c>
      <c r="O10" s="7">
        <f t="shared" si="6"/>
        <v>1574801574.8023622</v>
      </c>
      <c r="P10" s="7">
        <f t="shared" si="4"/>
        <v>3950000000</v>
      </c>
      <c r="Q10" s="8">
        <f t="shared" si="4"/>
        <v>1035728527.8303701</v>
      </c>
    </row>
    <row r="11" spans="1:18" x14ac:dyDescent="0.25">
      <c r="C11" s="6">
        <v>24</v>
      </c>
      <c r="D11" s="13">
        <v>6</v>
      </c>
      <c r="E11" s="6">
        <v>33</v>
      </c>
      <c r="F11" s="6">
        <v>65</v>
      </c>
      <c r="G11" s="6">
        <v>76</v>
      </c>
      <c r="H11" s="6">
        <v>6</v>
      </c>
      <c r="I11" s="6">
        <v>119</v>
      </c>
      <c r="J11" s="6">
        <v>130</v>
      </c>
      <c r="K11" s="6">
        <v>162</v>
      </c>
      <c r="L11" s="7">
        <f t="shared" si="7"/>
        <v>580000000</v>
      </c>
      <c r="M11" s="7">
        <f t="shared" si="8"/>
        <v>182391520.27072603</v>
      </c>
      <c r="N11" s="7">
        <f t="shared" si="5"/>
        <v>1370000000</v>
      </c>
      <c r="O11" s="7">
        <f t="shared" si="6"/>
        <v>182391520.27072603</v>
      </c>
      <c r="P11" s="7">
        <f t="shared" si="4"/>
        <v>975000000</v>
      </c>
      <c r="Q11" s="8">
        <f t="shared" si="4"/>
        <v>182391520.27072603</v>
      </c>
    </row>
    <row r="12" spans="1:18" ht="15.75" thickBot="1" x14ac:dyDescent="0.3">
      <c r="A12" s="9"/>
      <c r="B12" s="9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9"/>
      <c r="P12" s="9"/>
      <c r="Q12" s="9"/>
      <c r="R12" s="9"/>
    </row>
    <row r="13" spans="1:18" ht="15.75" thickBot="1" x14ac:dyDescent="0.3"/>
    <row r="14" spans="1:18" ht="15" customHeight="1" x14ac:dyDescent="0.25">
      <c r="A14" s="25" t="s">
        <v>22</v>
      </c>
      <c r="B14" s="26"/>
    </row>
    <row r="15" spans="1:18" ht="15.75" customHeight="1" thickBot="1" x14ac:dyDescent="0.3">
      <c r="A15" s="27"/>
      <c r="B15" s="28"/>
      <c r="C15" s="10"/>
      <c r="D15" s="23" t="s">
        <v>1</v>
      </c>
      <c r="E15" s="23"/>
      <c r="F15" s="23"/>
      <c r="G15" s="23"/>
      <c r="H15" s="23"/>
      <c r="I15" s="23"/>
      <c r="J15" s="23"/>
      <c r="K15" s="23"/>
      <c r="L15" s="23" t="s">
        <v>2</v>
      </c>
      <c r="M15" s="23"/>
      <c r="N15" s="23"/>
      <c r="O15" s="23"/>
      <c r="P15" s="23"/>
      <c r="Q15" s="23"/>
    </row>
    <row r="16" spans="1:18" ht="17.25" customHeight="1" thickBot="1" x14ac:dyDescent="0.3">
      <c r="A16" s="3"/>
      <c r="B16" s="3"/>
      <c r="D16" s="24"/>
      <c r="E16" s="24" t="s">
        <v>3</v>
      </c>
      <c r="F16" s="24"/>
      <c r="G16" s="24"/>
      <c r="H16" s="24" t="s">
        <v>4</v>
      </c>
      <c r="I16" s="24"/>
      <c r="J16" s="24"/>
      <c r="K16" s="24"/>
      <c r="L16" s="24" t="s">
        <v>5</v>
      </c>
      <c r="M16" s="24"/>
      <c r="N16" s="24" t="s">
        <v>6</v>
      </c>
      <c r="O16" s="24"/>
      <c r="P16" s="24" t="s">
        <v>7</v>
      </c>
      <c r="Q16" s="24"/>
    </row>
    <row r="17" spans="1:29" x14ac:dyDescent="0.25"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L17" s="5" t="s">
        <v>13</v>
      </c>
      <c r="M17" s="5" t="s">
        <v>14</v>
      </c>
      <c r="N17" s="5" t="s">
        <v>13</v>
      </c>
      <c r="O17" s="5" t="s">
        <v>14</v>
      </c>
      <c r="P17" s="5" t="s">
        <v>13</v>
      </c>
      <c r="Q17" s="5" t="s">
        <v>14</v>
      </c>
    </row>
    <row r="18" spans="1:29" x14ac:dyDescent="0.25">
      <c r="C18" s="6">
        <v>0</v>
      </c>
      <c r="D18" s="6">
        <v>3</v>
      </c>
      <c r="E18" s="6">
        <v>89</v>
      </c>
      <c r="F18" s="6">
        <v>88</v>
      </c>
      <c r="G18" s="6">
        <v>109</v>
      </c>
      <c r="H18" s="6">
        <v>3</v>
      </c>
      <c r="I18" s="6">
        <v>91</v>
      </c>
      <c r="J18" s="6">
        <v>77</v>
      </c>
      <c r="K18" s="6">
        <v>90</v>
      </c>
      <c r="L18" s="7">
        <f>AVERAGE(E18:G18)*10*10^D18</f>
        <v>953333.33333333326</v>
      </c>
      <c r="M18" s="7">
        <f>_xlfn.STDEV.P(E18:G18)*10*10^D18</f>
        <v>96724.120856979396</v>
      </c>
      <c r="N18" s="7">
        <f>AVERAGE(I18:K18)*10*10^H18</f>
        <v>860000</v>
      </c>
      <c r="O18" s="7">
        <f>_xlfn.STDEV.P(I18:K18)*10*10^H18</f>
        <v>63770.421565696633</v>
      </c>
      <c r="P18" s="7">
        <f>AVERAGE(L18,N18)</f>
        <v>906666.66666666663</v>
      </c>
      <c r="Q18" s="8">
        <f>AVERAGE(M18,O18)</f>
        <v>80247.271211338011</v>
      </c>
    </row>
    <row r="19" spans="1:29" x14ac:dyDescent="0.25">
      <c r="C19" s="6">
        <v>2</v>
      </c>
      <c r="D19" s="6">
        <v>5</v>
      </c>
      <c r="E19" s="6">
        <v>36</v>
      </c>
      <c r="F19" s="6">
        <v>55</v>
      </c>
      <c r="G19" s="6">
        <v>46</v>
      </c>
      <c r="H19" s="6">
        <v>5</v>
      </c>
      <c r="I19" s="6">
        <v>24</v>
      </c>
      <c r="J19" s="6">
        <v>28</v>
      </c>
      <c r="K19" s="6">
        <v>26</v>
      </c>
      <c r="L19" s="7">
        <f>AVERAGE(E19:G19)*10*10^D19</f>
        <v>45666666.666666664</v>
      </c>
      <c r="M19" s="7">
        <f>_xlfn.STDEV.P(E19:G19)*10*10^D19</f>
        <v>7760297.8178818775</v>
      </c>
      <c r="N19" s="7">
        <f t="shared" ref="N19:N20" si="9">AVERAGE(I19:K19)*10*10^H19</f>
        <v>26000000</v>
      </c>
      <c r="O19" s="7">
        <f t="shared" ref="O19:O20" si="10">_xlfn.STDEV.P(I19:K19)*10*10^H19</f>
        <v>1632993.1618554522</v>
      </c>
      <c r="P19" s="7">
        <f t="shared" ref="P19:Q24" si="11">AVERAGE(L19,N19)</f>
        <v>35833333.333333328</v>
      </c>
      <c r="Q19" s="8">
        <f t="shared" si="11"/>
        <v>4696645.4898686651</v>
      </c>
    </row>
    <row r="20" spans="1:29" x14ac:dyDescent="0.25">
      <c r="C20" s="6">
        <v>4</v>
      </c>
      <c r="D20" s="6">
        <v>6</v>
      </c>
      <c r="E20" s="6">
        <v>22</v>
      </c>
      <c r="F20" s="6">
        <v>30</v>
      </c>
      <c r="G20" s="6">
        <v>36</v>
      </c>
      <c r="H20" s="6">
        <v>6</v>
      </c>
      <c r="I20" s="6">
        <v>31</v>
      </c>
      <c r="J20" s="6">
        <v>33</v>
      </c>
      <c r="K20" s="6">
        <v>33</v>
      </c>
      <c r="L20" s="7">
        <f t="shared" ref="L20" si="12">AVERAGE(E20:G20)*10*10^D20</f>
        <v>293333333.33333331</v>
      </c>
      <c r="M20" s="7">
        <f t="shared" ref="M20" si="13">_xlfn.STDEV.P(E20:G20)*10*10^D20</f>
        <v>57348835.11361751</v>
      </c>
      <c r="N20" s="7">
        <f t="shared" si="9"/>
        <v>323333333.33333337</v>
      </c>
      <c r="O20" s="7">
        <f t="shared" si="10"/>
        <v>9428090.415820634</v>
      </c>
      <c r="P20" s="7">
        <f t="shared" si="11"/>
        <v>308333333.33333337</v>
      </c>
      <c r="Q20" s="8">
        <f t="shared" si="11"/>
        <v>33388462.764719073</v>
      </c>
    </row>
    <row r="21" spans="1:29" x14ac:dyDescent="0.25">
      <c r="C21" s="6">
        <v>8</v>
      </c>
      <c r="D21" s="6">
        <v>6</v>
      </c>
      <c r="E21" s="6">
        <v>226</v>
      </c>
      <c r="F21" s="6">
        <v>207</v>
      </c>
      <c r="G21" s="6">
        <v>251</v>
      </c>
      <c r="H21" s="6">
        <v>6</v>
      </c>
      <c r="I21" s="6">
        <v>237</v>
      </c>
      <c r="J21" s="6">
        <v>261</v>
      </c>
      <c r="K21" s="6">
        <v>232</v>
      </c>
      <c r="L21" s="7">
        <f>AVERAGE(E22:G22)*10*10^D22</f>
        <v>986666666.66666675</v>
      </c>
      <c r="M21" s="7">
        <f>_xlfn.STDEV.P(E22:G22)*10*10^D22</f>
        <v>74087035.90297623</v>
      </c>
      <c r="N21" s="7">
        <f>AVERAGE(I22:K22)*10*10^H22</f>
        <v>1416666666.6666665</v>
      </c>
      <c r="O21" s="7">
        <f>_xlfn.STDEV.P(I22:K22)*10*10^H22</f>
        <v>41899350.299921781</v>
      </c>
      <c r="P21" s="7">
        <f t="shared" si="11"/>
        <v>1201666666.6666665</v>
      </c>
      <c r="Q21" s="8">
        <f t="shared" si="11"/>
        <v>57993193.101449005</v>
      </c>
      <c r="AA21" s="6"/>
      <c r="AB21" s="6"/>
      <c r="AC21" s="6"/>
    </row>
    <row r="22" spans="1:29" x14ac:dyDescent="0.25">
      <c r="C22" s="6">
        <v>12</v>
      </c>
      <c r="D22" s="6">
        <v>6</v>
      </c>
      <c r="E22" s="6">
        <v>89</v>
      </c>
      <c r="F22" s="6">
        <v>100</v>
      </c>
      <c r="G22" s="6">
        <v>107</v>
      </c>
      <c r="H22" s="6">
        <v>6</v>
      </c>
      <c r="I22" s="6">
        <v>136</v>
      </c>
      <c r="J22" s="6">
        <v>143</v>
      </c>
      <c r="K22" s="6">
        <v>146</v>
      </c>
      <c r="L22" s="7">
        <f>AVERAGE(E21:G21)*10*10^D21</f>
        <v>2280000000</v>
      </c>
      <c r="M22" s="7">
        <f>_xlfn.STDEV.P(E21:G21)*10*10^D21</f>
        <v>180185090.0231944</v>
      </c>
      <c r="N22" s="7">
        <f>AVERAGE(I21:K21)*10*10^H21</f>
        <v>2433333333.3333335</v>
      </c>
      <c r="O22" s="7">
        <f>_xlfn.STDEV.P(I21:K21)*10*10^H21</f>
        <v>126578916.97365019</v>
      </c>
      <c r="P22" s="7">
        <f t="shared" si="11"/>
        <v>2356666666.666667</v>
      </c>
      <c r="Q22" s="8">
        <f t="shared" si="11"/>
        <v>153382003.49842229</v>
      </c>
      <c r="AA22" s="6"/>
      <c r="AB22" s="6"/>
      <c r="AC22" s="6"/>
    </row>
    <row r="23" spans="1:29" x14ac:dyDescent="0.25">
      <c r="C23" s="6">
        <v>16</v>
      </c>
      <c r="D23" s="6">
        <v>6</v>
      </c>
      <c r="E23" s="6">
        <v>184</v>
      </c>
      <c r="F23" s="6">
        <v>219</v>
      </c>
      <c r="G23" s="6">
        <v>231</v>
      </c>
      <c r="H23" s="6">
        <v>6</v>
      </c>
      <c r="I23" s="6">
        <v>277</v>
      </c>
      <c r="J23" s="6">
        <v>289</v>
      </c>
      <c r="K23" s="6">
        <v>274</v>
      </c>
      <c r="L23" s="7">
        <f t="shared" ref="L23:L24" si="14">AVERAGE(E23:G23)*10*10^D23</f>
        <v>2113333333.3333335</v>
      </c>
      <c r="M23" s="7">
        <f t="shared" ref="M23:M24" si="15">_xlfn.STDEV.P(E23:G23)*10*10^D23</f>
        <v>199387952.38317573</v>
      </c>
      <c r="N23" s="7">
        <f t="shared" ref="N23:N24" si="16">AVERAGE(I23:K23)*10*10^H23</f>
        <v>2800000000</v>
      </c>
      <c r="O23" s="7">
        <f t="shared" ref="O23:O24" si="17">_xlfn.STDEV.P(I23:K23)*10*10^H23</f>
        <v>64807406.984078594</v>
      </c>
      <c r="P23" s="7">
        <f t="shared" si="11"/>
        <v>2456666666.666667</v>
      </c>
      <c r="Q23" s="8">
        <f t="shared" si="11"/>
        <v>132097679.68362716</v>
      </c>
      <c r="AA23" s="6"/>
      <c r="AB23" s="6"/>
      <c r="AC23" s="6"/>
    </row>
    <row r="24" spans="1:29" x14ac:dyDescent="0.25">
      <c r="C24" s="6">
        <v>24</v>
      </c>
      <c r="D24" s="6">
        <v>6</v>
      </c>
      <c r="E24" s="6">
        <v>151</v>
      </c>
      <c r="F24" s="6">
        <v>101</v>
      </c>
      <c r="G24" s="6">
        <v>164</v>
      </c>
      <c r="H24" s="6">
        <v>6</v>
      </c>
      <c r="I24" s="6">
        <v>229</v>
      </c>
      <c r="J24" s="6">
        <v>244</v>
      </c>
      <c r="K24" s="6">
        <v>291</v>
      </c>
      <c r="L24" s="7">
        <f t="shared" si="14"/>
        <v>1386666666.6666665</v>
      </c>
      <c r="M24" s="7">
        <f t="shared" si="15"/>
        <v>271579740.69424903</v>
      </c>
      <c r="N24" s="7">
        <f t="shared" si="16"/>
        <v>2546666666.6666665</v>
      </c>
      <c r="O24" s="7">
        <f t="shared" si="17"/>
        <v>264112770.52720407</v>
      </c>
      <c r="P24" s="7">
        <f t="shared" si="11"/>
        <v>1966666666.6666665</v>
      </c>
      <c r="Q24" s="8">
        <f t="shared" si="11"/>
        <v>267846255.61072654</v>
      </c>
      <c r="AA24" s="6"/>
      <c r="AB24" s="6"/>
      <c r="AC24" s="6"/>
    </row>
    <row r="25" spans="1:29" ht="15.75" thickBot="1" x14ac:dyDescent="0.3">
      <c r="A25" s="9"/>
      <c r="B25" s="9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9"/>
      <c r="P25" s="9"/>
      <c r="Q25" s="9"/>
      <c r="R25" s="9"/>
      <c r="AA25" s="6"/>
      <c r="AB25" s="6"/>
      <c r="AC25" s="6"/>
    </row>
    <row r="26" spans="1:29" ht="15.75" thickBot="1" x14ac:dyDescent="0.3">
      <c r="E26" s="6"/>
      <c r="F26" s="6"/>
      <c r="G26" s="6"/>
      <c r="H26" s="6"/>
      <c r="I26" s="6"/>
      <c r="J26" s="6"/>
      <c r="K26" s="6"/>
      <c r="L26" s="6"/>
      <c r="AA26" s="6"/>
      <c r="AB26" s="6"/>
      <c r="AC26" s="6"/>
    </row>
    <row r="27" spans="1:29" x14ac:dyDescent="0.25">
      <c r="A27" s="25" t="s">
        <v>15</v>
      </c>
      <c r="B27" s="26"/>
    </row>
    <row r="28" spans="1:29" ht="15.75" thickBot="1" x14ac:dyDescent="0.3">
      <c r="A28" s="27"/>
      <c r="B28" s="28"/>
      <c r="C28" s="10"/>
      <c r="D28" s="23" t="s">
        <v>1</v>
      </c>
      <c r="E28" s="23"/>
      <c r="F28" s="23"/>
      <c r="G28" s="23"/>
      <c r="H28" s="23"/>
      <c r="I28" s="23"/>
      <c r="J28" s="23"/>
      <c r="K28" s="23"/>
      <c r="L28" s="23" t="s">
        <v>2</v>
      </c>
      <c r="M28" s="23"/>
      <c r="N28" s="23"/>
      <c r="O28" s="23"/>
      <c r="P28" s="23"/>
      <c r="Q28" s="23"/>
    </row>
    <row r="29" spans="1:29" ht="21.75" thickBot="1" x14ac:dyDescent="0.3">
      <c r="A29" s="3"/>
      <c r="B29" s="3"/>
      <c r="D29" s="24" t="s">
        <v>3</v>
      </c>
      <c r="E29" s="24"/>
      <c r="F29" s="24"/>
      <c r="G29" s="4"/>
      <c r="H29" s="24" t="s">
        <v>4</v>
      </c>
      <c r="I29" s="24"/>
      <c r="J29" s="24"/>
      <c r="K29" s="24"/>
      <c r="L29" s="24" t="s">
        <v>5</v>
      </c>
      <c r="M29" s="24"/>
      <c r="N29" s="24" t="s">
        <v>6</v>
      </c>
      <c r="O29" s="24"/>
      <c r="P29" s="24" t="s">
        <v>7</v>
      </c>
      <c r="Q29" s="24"/>
    </row>
    <row r="30" spans="1:29" x14ac:dyDescent="0.25"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H30" s="12" t="s">
        <v>9</v>
      </c>
      <c r="I30" s="12" t="s">
        <v>10</v>
      </c>
      <c r="J30" s="12" t="s">
        <v>11</v>
      </c>
      <c r="K30" s="12" t="s">
        <v>12</v>
      </c>
      <c r="L30" s="12" t="s">
        <v>13</v>
      </c>
      <c r="M30" s="12" t="s">
        <v>14</v>
      </c>
      <c r="N30" s="12" t="s">
        <v>13</v>
      </c>
      <c r="O30" s="12" t="s">
        <v>14</v>
      </c>
      <c r="P30" s="12" t="s">
        <v>13</v>
      </c>
      <c r="Q30" s="12" t="s">
        <v>14</v>
      </c>
    </row>
    <row r="31" spans="1:29" x14ac:dyDescent="0.25">
      <c r="C31" s="1">
        <v>0</v>
      </c>
      <c r="D31" s="6">
        <v>3</v>
      </c>
      <c r="E31" s="6">
        <v>116</v>
      </c>
      <c r="F31" s="6">
        <v>121</v>
      </c>
      <c r="G31" s="6">
        <v>105</v>
      </c>
      <c r="H31" s="6">
        <v>3</v>
      </c>
      <c r="I31" s="6">
        <v>96</v>
      </c>
      <c r="J31" s="6">
        <v>117</v>
      </c>
      <c r="K31" s="6">
        <v>129</v>
      </c>
      <c r="L31" s="7">
        <f>AVERAGE(E31:G31)*10*10^D31</f>
        <v>1140000</v>
      </c>
      <c r="M31" s="7">
        <f>_xlfn.STDEV.P(E31:G31)*10*10^D31</f>
        <v>66833.125519211404</v>
      </c>
      <c r="N31" s="7">
        <f>AVERAGE(I31:K31)*10*10^H31</f>
        <v>1140000</v>
      </c>
      <c r="O31" s="7">
        <f>_xlfn.STDEV.P(I31:K31)*10*10^H31</f>
        <v>136381.81696985857</v>
      </c>
      <c r="P31" s="7">
        <f>AVERAGE(L31,N31)</f>
        <v>1140000</v>
      </c>
      <c r="Q31" s="8">
        <f>AVERAGE(M31,O31)</f>
        <v>101607.47124453499</v>
      </c>
    </row>
    <row r="32" spans="1:29" x14ac:dyDescent="0.25">
      <c r="C32" s="1">
        <v>2</v>
      </c>
      <c r="D32" s="6">
        <v>3</v>
      </c>
      <c r="E32" s="6">
        <v>165</v>
      </c>
      <c r="F32" s="6">
        <v>177</v>
      </c>
      <c r="G32" s="6">
        <v>144</v>
      </c>
      <c r="H32" s="6">
        <v>3</v>
      </c>
      <c r="I32" s="6">
        <v>133</v>
      </c>
      <c r="J32" s="6">
        <v>128</v>
      </c>
      <c r="K32" s="6">
        <v>120</v>
      </c>
      <c r="L32" s="7">
        <f>AVERAGE(E32:G32)*10*10^D32</f>
        <v>1620000</v>
      </c>
      <c r="M32" s="7">
        <f t="shared" ref="M32:M37" si="18">_xlfn.STDEV.P(E32:G32)*10*10^D32</f>
        <v>136381.81696985857</v>
      </c>
      <c r="N32" s="7">
        <f t="shared" ref="N32:N37" si="19">AVERAGE(I32:K32)*10*10^H32</f>
        <v>1270000</v>
      </c>
      <c r="O32" s="7">
        <f t="shared" ref="O32:O37" si="20">_xlfn.STDEV.P(I32:K32)*10*10^H32</f>
        <v>53541.261347363368</v>
      </c>
      <c r="P32" s="7">
        <f t="shared" ref="P32:Q37" si="21">AVERAGE(L32,N32)</f>
        <v>1445000</v>
      </c>
      <c r="Q32" s="8">
        <f t="shared" si="21"/>
        <v>94961.539158610976</v>
      </c>
    </row>
    <row r="33" spans="1:18" x14ac:dyDescent="0.25">
      <c r="C33" s="1">
        <v>4</v>
      </c>
      <c r="D33" s="6">
        <v>4</v>
      </c>
      <c r="E33" s="6">
        <v>117</v>
      </c>
      <c r="F33" s="6">
        <v>110</v>
      </c>
      <c r="G33" s="6">
        <v>103</v>
      </c>
      <c r="H33" s="6">
        <v>4</v>
      </c>
      <c r="I33" s="6">
        <v>90</v>
      </c>
      <c r="J33" s="6">
        <v>96</v>
      </c>
      <c r="K33" s="6">
        <v>109</v>
      </c>
      <c r="L33" s="7">
        <f t="shared" ref="L33:L37" si="22">AVERAGE(E33:G33)*10*10^D33</f>
        <v>11000000</v>
      </c>
      <c r="M33" s="7">
        <f t="shared" si="18"/>
        <v>571547.60664940823</v>
      </c>
      <c r="N33" s="7">
        <f t="shared" si="19"/>
        <v>9833333.3333333321</v>
      </c>
      <c r="O33" s="7">
        <f t="shared" si="20"/>
        <v>793025.150224688</v>
      </c>
      <c r="P33" s="7">
        <f t="shared" si="21"/>
        <v>10416666.666666666</v>
      </c>
      <c r="Q33" s="8">
        <f t="shared" si="21"/>
        <v>682286.37843704806</v>
      </c>
    </row>
    <row r="34" spans="1:18" x14ac:dyDescent="0.25">
      <c r="C34" s="1">
        <v>8</v>
      </c>
      <c r="D34" s="6">
        <v>5</v>
      </c>
      <c r="E34" s="6">
        <v>77</v>
      </c>
      <c r="F34" s="6">
        <v>68</v>
      </c>
      <c r="G34" s="6">
        <v>62</v>
      </c>
      <c r="H34" s="6">
        <v>5</v>
      </c>
      <c r="I34" s="6">
        <v>111</v>
      </c>
      <c r="J34" s="6">
        <v>104</v>
      </c>
      <c r="K34" s="6">
        <v>80</v>
      </c>
      <c r="L34" s="7">
        <f t="shared" si="22"/>
        <v>69000000</v>
      </c>
      <c r="M34" s="7">
        <f t="shared" si="18"/>
        <v>6164414.0029689763</v>
      </c>
      <c r="N34" s="7">
        <f t="shared" si="19"/>
        <v>98333333.333333328</v>
      </c>
      <c r="O34" s="7">
        <f t="shared" si="20"/>
        <v>13274871.834493252</v>
      </c>
      <c r="P34" s="7">
        <f t="shared" si="21"/>
        <v>83666666.666666657</v>
      </c>
      <c r="Q34" s="8">
        <f t="shared" si="21"/>
        <v>9719642.9187311139</v>
      </c>
    </row>
    <row r="35" spans="1:18" x14ac:dyDescent="0.25">
      <c r="C35" s="1">
        <v>12</v>
      </c>
      <c r="D35" s="6">
        <v>5</v>
      </c>
      <c r="E35" s="6">
        <v>123</v>
      </c>
      <c r="F35" s="6">
        <v>144</v>
      </c>
      <c r="G35" s="6">
        <v>137</v>
      </c>
      <c r="H35" s="6">
        <v>5</v>
      </c>
      <c r="I35" s="6">
        <v>136</v>
      </c>
      <c r="J35" s="6">
        <v>128</v>
      </c>
      <c r="K35" s="6">
        <v>128</v>
      </c>
      <c r="L35" s="7">
        <f t="shared" si="22"/>
        <v>134666666.66666666</v>
      </c>
      <c r="M35" s="7">
        <f t="shared" si="18"/>
        <v>8730533.9024725296</v>
      </c>
      <c r="N35" s="7">
        <f t="shared" si="19"/>
        <v>130666666.66666666</v>
      </c>
      <c r="O35" s="7">
        <f t="shared" si="20"/>
        <v>3771236.1663282537</v>
      </c>
      <c r="P35" s="7">
        <f t="shared" si="21"/>
        <v>132666666.66666666</v>
      </c>
      <c r="Q35" s="8">
        <f t="shared" si="21"/>
        <v>6250885.0344003914</v>
      </c>
    </row>
    <row r="36" spans="1:18" ht="18.75" customHeight="1" x14ac:dyDescent="0.25">
      <c r="C36" s="1">
        <v>16</v>
      </c>
      <c r="D36" s="6">
        <v>6</v>
      </c>
      <c r="E36" s="6">
        <v>32</v>
      </c>
      <c r="F36" s="6">
        <v>26</v>
      </c>
      <c r="G36" s="6">
        <v>39</v>
      </c>
      <c r="H36" s="6">
        <v>6</v>
      </c>
      <c r="I36" s="6">
        <v>41</v>
      </c>
      <c r="J36" s="6">
        <v>44</v>
      </c>
      <c r="K36" s="6">
        <v>39</v>
      </c>
      <c r="L36" s="7">
        <f t="shared" si="22"/>
        <v>323333333.33333337</v>
      </c>
      <c r="M36" s="7">
        <f t="shared" si="18"/>
        <v>53124591.501697421</v>
      </c>
      <c r="N36" s="7">
        <f t="shared" si="19"/>
        <v>413333333.33333337</v>
      </c>
      <c r="O36" s="7">
        <f t="shared" si="20"/>
        <v>20548046.676563255</v>
      </c>
      <c r="P36" s="7">
        <f t="shared" si="21"/>
        <v>368333333.33333337</v>
      </c>
      <c r="Q36" s="8">
        <f t="shared" si="21"/>
        <v>36836319.089130342</v>
      </c>
    </row>
    <row r="37" spans="1:18" ht="18.75" customHeight="1" x14ac:dyDescent="0.25">
      <c r="C37" s="1">
        <v>24</v>
      </c>
      <c r="D37" s="6">
        <v>5</v>
      </c>
      <c r="E37" s="6">
        <v>189</v>
      </c>
      <c r="F37" s="6">
        <v>191</v>
      </c>
      <c r="G37" s="6">
        <v>159</v>
      </c>
      <c r="H37" s="6">
        <v>5</v>
      </c>
      <c r="I37" s="6">
        <v>109</v>
      </c>
      <c r="J37" s="6">
        <v>107</v>
      </c>
      <c r="K37" s="6">
        <v>99</v>
      </c>
      <c r="L37" s="7">
        <f t="shared" si="22"/>
        <v>179666666.66666666</v>
      </c>
      <c r="M37" s="7">
        <f t="shared" si="18"/>
        <v>14636332.266733432</v>
      </c>
      <c r="N37" s="7">
        <f t="shared" si="19"/>
        <v>105000000</v>
      </c>
      <c r="O37" s="7">
        <f t="shared" si="20"/>
        <v>4320493.7989385743</v>
      </c>
      <c r="P37" s="7">
        <f t="shared" si="21"/>
        <v>142333333.33333331</v>
      </c>
      <c r="Q37" s="8">
        <f t="shared" si="21"/>
        <v>9478413.0328360032</v>
      </c>
    </row>
    <row r="38" spans="1:18" ht="15.75" thickBot="1" x14ac:dyDescent="0.3">
      <c r="A38" s="9"/>
      <c r="B38" s="9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9"/>
      <c r="P38" s="9"/>
      <c r="Q38" s="9"/>
      <c r="R38" s="9"/>
    </row>
    <row r="39" spans="1:18" ht="15.75" thickBot="1" x14ac:dyDescent="0.3"/>
    <row r="40" spans="1:18" ht="15" customHeight="1" x14ac:dyDescent="0.25">
      <c r="A40" s="19" t="s">
        <v>25</v>
      </c>
      <c r="B40" s="20"/>
    </row>
    <row r="41" spans="1:18" ht="21" customHeight="1" thickBot="1" x14ac:dyDescent="0.3">
      <c r="A41" s="21"/>
      <c r="B41" s="22"/>
      <c r="C41" s="10"/>
      <c r="D41" s="23" t="s">
        <v>1</v>
      </c>
      <c r="E41" s="23"/>
      <c r="F41" s="23"/>
      <c r="G41" s="23"/>
      <c r="H41" s="23"/>
      <c r="I41" s="23"/>
      <c r="J41" s="23"/>
      <c r="K41" s="23"/>
      <c r="L41" s="23" t="s">
        <v>2</v>
      </c>
      <c r="M41" s="23"/>
      <c r="N41" s="23"/>
      <c r="O41" s="23"/>
      <c r="P41" s="23"/>
      <c r="Q41" s="23"/>
    </row>
    <row r="42" spans="1:18" ht="15.75" customHeight="1" thickBot="1" x14ac:dyDescent="0.3">
      <c r="A42" s="3"/>
      <c r="B42" s="3"/>
      <c r="D42" s="24" t="s">
        <v>3</v>
      </c>
      <c r="E42" s="24"/>
      <c r="F42" s="24"/>
      <c r="G42" s="4"/>
      <c r="H42" s="24" t="s">
        <v>4</v>
      </c>
      <c r="I42" s="24"/>
      <c r="J42" s="24"/>
      <c r="K42" s="24"/>
      <c r="L42" s="24" t="s">
        <v>5</v>
      </c>
      <c r="M42" s="24"/>
      <c r="N42" s="24" t="s">
        <v>6</v>
      </c>
      <c r="O42" s="24"/>
      <c r="P42" s="24" t="s">
        <v>7</v>
      </c>
      <c r="Q42" s="24"/>
    </row>
    <row r="43" spans="1:18" x14ac:dyDescent="0.25">
      <c r="C43" s="12" t="s">
        <v>8</v>
      </c>
      <c r="D43" s="12" t="s">
        <v>9</v>
      </c>
      <c r="E43" s="12" t="s">
        <v>10</v>
      </c>
      <c r="F43" s="12" t="s">
        <v>11</v>
      </c>
      <c r="G43" s="12" t="s">
        <v>12</v>
      </c>
      <c r="H43" s="12" t="s">
        <v>9</v>
      </c>
      <c r="I43" s="12" t="s">
        <v>10</v>
      </c>
      <c r="J43" s="12" t="s">
        <v>11</v>
      </c>
      <c r="K43" s="12" t="s">
        <v>12</v>
      </c>
      <c r="L43" s="12" t="s">
        <v>13</v>
      </c>
      <c r="M43" s="12" t="s">
        <v>14</v>
      </c>
      <c r="N43" s="12" t="s">
        <v>13</v>
      </c>
      <c r="O43" s="12" t="s">
        <v>14</v>
      </c>
      <c r="P43" s="12" t="s">
        <v>13</v>
      </c>
      <c r="Q43" s="12" t="s">
        <v>14</v>
      </c>
    </row>
    <row r="44" spans="1:18" x14ac:dyDescent="0.25">
      <c r="C44" s="1">
        <v>0</v>
      </c>
      <c r="D44" s="6">
        <v>3</v>
      </c>
      <c r="E44" s="6">
        <v>122</v>
      </c>
      <c r="F44" s="6">
        <v>120</v>
      </c>
      <c r="G44" s="6">
        <v>116</v>
      </c>
      <c r="H44" s="6">
        <v>3</v>
      </c>
      <c r="I44" s="6">
        <v>111</v>
      </c>
      <c r="J44" s="6">
        <v>122</v>
      </c>
      <c r="K44" s="16">
        <v>17</v>
      </c>
      <c r="L44" s="7">
        <f>AVERAGE(E44:G44)*10*10^D44</f>
        <v>1193333.3333333333</v>
      </c>
      <c r="M44" s="7">
        <f>_xlfn.STDEV.P(E44:G44)*10*10^D44</f>
        <v>24944.382578492943</v>
      </c>
      <c r="N44" s="7">
        <f>AVERAGE(I44:J44)*10*10^H44</f>
        <v>1165000</v>
      </c>
      <c r="O44" s="7">
        <f>_xlfn.STDEV.P(I44:J44)*10*10^H44</f>
        <v>55000</v>
      </c>
      <c r="P44" s="7">
        <f>AVERAGE(L44,N44)</f>
        <v>1179166.6666666665</v>
      </c>
      <c r="Q44" s="8">
        <f>AVERAGE(M44,O44)</f>
        <v>39972.191289246475</v>
      </c>
    </row>
    <row r="45" spans="1:18" x14ac:dyDescent="0.25">
      <c r="C45" s="1">
        <v>2</v>
      </c>
      <c r="D45" s="6">
        <v>2</v>
      </c>
      <c r="E45" s="6">
        <v>36</v>
      </c>
      <c r="F45" s="6">
        <v>40</v>
      </c>
      <c r="G45" s="6">
        <v>51</v>
      </c>
      <c r="H45" s="6">
        <v>2</v>
      </c>
      <c r="I45" s="6">
        <v>36</v>
      </c>
      <c r="J45" s="6">
        <v>41</v>
      </c>
      <c r="K45" s="6">
        <v>28</v>
      </c>
      <c r="L45" s="7">
        <f>AVERAGE(E45:G45)*10*10^D45</f>
        <v>42333.333333333336</v>
      </c>
      <c r="M45" s="7">
        <f t="shared" ref="M45:M48" si="23">_xlfn.STDEV.P(E45:G45)*10*10^D45</f>
        <v>6342.0991968134831</v>
      </c>
      <c r="N45" s="7">
        <f>AVERAGE(I45:K45)*10*10^H45</f>
        <v>35000</v>
      </c>
      <c r="O45" s="7">
        <f t="shared" ref="O45:O50" si="24">_xlfn.STDEV.P(I45:K45)*10*10^H45</f>
        <v>5354.126134736337</v>
      </c>
      <c r="P45" s="7">
        <f t="shared" ref="P45:Q50" si="25">AVERAGE(L45,N45)</f>
        <v>38666.666666666672</v>
      </c>
      <c r="Q45" s="8">
        <f t="shared" si="25"/>
        <v>5848.1126657749101</v>
      </c>
    </row>
    <row r="46" spans="1:18" x14ac:dyDescent="0.25">
      <c r="C46" s="1">
        <v>4</v>
      </c>
      <c r="D46" s="6">
        <v>2</v>
      </c>
      <c r="E46" s="6">
        <v>22</v>
      </c>
      <c r="F46" s="6">
        <v>28</v>
      </c>
      <c r="G46" s="6">
        <v>23</v>
      </c>
      <c r="H46" s="6">
        <v>2</v>
      </c>
      <c r="I46" s="6">
        <v>21</v>
      </c>
      <c r="J46" s="6">
        <v>23</v>
      </c>
      <c r="K46" s="6">
        <v>29</v>
      </c>
      <c r="L46" s="7">
        <f>AVERAGE(E46:G46)*10*10^D46</f>
        <v>24333.333333333332</v>
      </c>
      <c r="M46" s="7">
        <f>_xlfn.STDEV.P(E46:G46)*10*10^D46</f>
        <v>2624.6692913372704</v>
      </c>
      <c r="N46" s="7">
        <f t="shared" ref="N46:N49" si="26">AVERAGE(I46:K46)*10*10^H46</f>
        <v>24333.333333333332</v>
      </c>
      <c r="O46" s="7">
        <f t="shared" si="24"/>
        <v>3399.3463423951903</v>
      </c>
      <c r="P46" s="7">
        <f t="shared" si="25"/>
        <v>24333.333333333332</v>
      </c>
      <c r="Q46" s="8">
        <f>AVERAGE(M46,O46)</f>
        <v>3012.0078168662303</v>
      </c>
    </row>
    <row r="47" spans="1:18" x14ac:dyDescent="0.25">
      <c r="C47" s="1">
        <v>8</v>
      </c>
      <c r="D47" s="6">
        <v>1</v>
      </c>
      <c r="E47" s="6">
        <v>3</v>
      </c>
      <c r="F47" s="6">
        <v>3</v>
      </c>
      <c r="G47" s="6">
        <v>9</v>
      </c>
      <c r="H47" s="6">
        <v>1</v>
      </c>
      <c r="I47" s="6">
        <v>2</v>
      </c>
      <c r="J47" s="6">
        <v>2</v>
      </c>
      <c r="K47" s="6">
        <v>2</v>
      </c>
      <c r="L47" s="7">
        <f t="shared" ref="L47:L48" si="27">AVERAGE(E47:G47)*10*10^D47</f>
        <v>500</v>
      </c>
      <c r="M47" s="7">
        <f t="shared" si="23"/>
        <v>282.84271247461902</v>
      </c>
      <c r="N47" s="7">
        <f t="shared" si="26"/>
        <v>200</v>
      </c>
      <c r="O47" s="7">
        <f t="shared" si="24"/>
        <v>0</v>
      </c>
      <c r="P47" s="7">
        <f t="shared" si="25"/>
        <v>350</v>
      </c>
      <c r="Q47" s="8">
        <f t="shared" si="25"/>
        <v>141.42135623730951</v>
      </c>
    </row>
    <row r="48" spans="1:18" x14ac:dyDescent="0.25">
      <c r="C48" s="1">
        <v>12</v>
      </c>
      <c r="D48" s="6">
        <v>1</v>
      </c>
      <c r="E48" s="29">
        <v>0.9</v>
      </c>
      <c r="F48" s="29">
        <v>0.9</v>
      </c>
      <c r="G48" s="29">
        <v>0.9</v>
      </c>
      <c r="H48" s="6">
        <v>1</v>
      </c>
      <c r="I48" s="29">
        <v>0.9</v>
      </c>
      <c r="J48" s="29">
        <v>0.9</v>
      </c>
      <c r="K48" s="29">
        <v>0.9</v>
      </c>
      <c r="L48" s="7">
        <f t="shared" si="27"/>
        <v>90</v>
      </c>
      <c r="M48" s="7">
        <f t="shared" si="23"/>
        <v>0</v>
      </c>
      <c r="N48" s="7">
        <f t="shared" si="26"/>
        <v>90</v>
      </c>
      <c r="O48" s="7">
        <f t="shared" si="24"/>
        <v>0</v>
      </c>
      <c r="P48" s="7">
        <f t="shared" si="25"/>
        <v>90</v>
      </c>
      <c r="Q48" s="8">
        <f t="shared" si="25"/>
        <v>0</v>
      </c>
    </row>
    <row r="49" spans="1:21" x14ac:dyDescent="0.25">
      <c r="C49" s="1">
        <v>16</v>
      </c>
      <c r="D49" s="6">
        <v>1</v>
      </c>
      <c r="E49" s="29">
        <v>0.9</v>
      </c>
      <c r="F49" s="29">
        <v>0.9</v>
      </c>
      <c r="G49" s="29">
        <v>0.9</v>
      </c>
      <c r="H49" s="6">
        <v>1</v>
      </c>
      <c r="I49" s="29">
        <v>0.9</v>
      </c>
      <c r="J49" s="29">
        <v>0.9</v>
      </c>
      <c r="K49" s="29">
        <v>0.9</v>
      </c>
      <c r="L49" s="7">
        <f>AVERAGE(E49:G49)*10*10^D49</f>
        <v>90</v>
      </c>
      <c r="M49" s="7">
        <f>_xlfn.STDEV.P(E49:G49)*10*10^D49</f>
        <v>0</v>
      </c>
      <c r="N49" s="7">
        <f t="shared" si="26"/>
        <v>90</v>
      </c>
      <c r="O49" s="7">
        <f t="shared" si="24"/>
        <v>0</v>
      </c>
      <c r="P49" s="7">
        <f t="shared" si="25"/>
        <v>90</v>
      </c>
      <c r="Q49" s="8">
        <f t="shared" si="25"/>
        <v>0</v>
      </c>
    </row>
    <row r="50" spans="1:21" x14ac:dyDescent="0.25">
      <c r="C50" s="1">
        <v>24</v>
      </c>
      <c r="D50" s="6">
        <v>1</v>
      </c>
      <c r="E50" s="29">
        <v>0.9</v>
      </c>
      <c r="F50" s="29">
        <v>0.9</v>
      </c>
      <c r="G50" s="29">
        <v>0.9</v>
      </c>
      <c r="H50" s="6">
        <v>1</v>
      </c>
      <c r="I50" s="29">
        <v>0.9</v>
      </c>
      <c r="J50" s="29">
        <v>0.9</v>
      </c>
      <c r="K50" s="29">
        <v>0.9</v>
      </c>
      <c r="L50" s="7">
        <f>AVERAGE(E50:G50)*10*10^D50</f>
        <v>90</v>
      </c>
      <c r="M50" s="7">
        <f>_xlfn.STDEV.P(E50:G50)*10*10^D50</f>
        <v>0</v>
      </c>
      <c r="N50" s="7">
        <f>AVERAGE(I50:K50)*10*10^H50</f>
        <v>90</v>
      </c>
      <c r="O50" s="7">
        <f t="shared" si="24"/>
        <v>0</v>
      </c>
      <c r="P50" s="7">
        <f>AVERAGE(L50,N50)</f>
        <v>90</v>
      </c>
      <c r="Q50" s="8">
        <f t="shared" si="25"/>
        <v>0</v>
      </c>
    </row>
    <row r="51" spans="1:21" ht="15.75" thickBot="1" x14ac:dyDescent="0.3">
      <c r="A51" s="9"/>
      <c r="B51" s="9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1"/>
      <c r="O51" s="9"/>
      <c r="P51" s="9"/>
      <c r="Q51" s="9"/>
      <c r="R51" s="9"/>
    </row>
    <row r="54" spans="1:21" x14ac:dyDescent="0.25">
      <c r="Q54" s="18" t="s">
        <v>16</v>
      </c>
      <c r="R54" s="18"/>
      <c r="S54" s="18"/>
      <c r="T54" s="1"/>
      <c r="U54" s="1"/>
    </row>
    <row r="55" spans="1:21" x14ac:dyDescent="0.25">
      <c r="Q55" s="18"/>
      <c r="R55" s="18"/>
      <c r="S55" s="18"/>
      <c r="T55" s="1"/>
      <c r="U55" s="1"/>
    </row>
    <row r="56" spans="1:21" x14ac:dyDescent="0.25">
      <c r="Q56" s="12" t="s">
        <v>17</v>
      </c>
      <c r="R56" s="12" t="s">
        <v>18</v>
      </c>
      <c r="S56" s="12" t="s">
        <v>19</v>
      </c>
      <c r="T56" s="1"/>
      <c r="U56" s="12" t="s">
        <v>20</v>
      </c>
    </row>
    <row r="57" spans="1:21" x14ac:dyDescent="0.25">
      <c r="Q57" s="1">
        <v>0</v>
      </c>
      <c r="R57" s="7">
        <v>10000000000</v>
      </c>
      <c r="S57" s="1" t="str">
        <f>"10"&amp;LOG10(R57)</f>
        <v>1010</v>
      </c>
      <c r="T57" s="1"/>
      <c r="U57" s="1">
        <v>100</v>
      </c>
    </row>
    <row r="58" spans="1:21" x14ac:dyDescent="0.25">
      <c r="Q58" s="1">
        <v>0</v>
      </c>
      <c r="R58" s="7">
        <v>1000000000</v>
      </c>
      <c r="S58" s="1" t="str">
        <f t="shared" ref="S58:S67" si="28">"10"&amp;LOG10(R58)</f>
        <v>109</v>
      </c>
      <c r="T58" s="1"/>
      <c r="U58" s="1">
        <v>100</v>
      </c>
    </row>
    <row r="59" spans="1:21" x14ac:dyDescent="0.25">
      <c r="Q59" s="1">
        <v>0</v>
      </c>
      <c r="R59" s="7">
        <v>100000000</v>
      </c>
      <c r="S59" s="1" t="str">
        <f t="shared" si="28"/>
        <v>108</v>
      </c>
      <c r="T59" s="1"/>
      <c r="U59" s="1">
        <v>100</v>
      </c>
    </row>
    <row r="60" spans="1:21" x14ac:dyDescent="0.25">
      <c r="Q60" s="1">
        <v>0</v>
      </c>
      <c r="R60" s="7">
        <v>10000000</v>
      </c>
      <c r="S60" s="1" t="str">
        <f t="shared" si="28"/>
        <v>107</v>
      </c>
      <c r="T60" s="1"/>
      <c r="U60" s="1">
        <v>100</v>
      </c>
    </row>
    <row r="61" spans="1:21" x14ac:dyDescent="0.25">
      <c r="Q61" s="1">
        <v>0</v>
      </c>
      <c r="R61" s="7">
        <v>1000000</v>
      </c>
      <c r="S61" s="1" t="str">
        <f t="shared" si="28"/>
        <v>106</v>
      </c>
      <c r="T61" s="1"/>
      <c r="U61" s="1">
        <v>100</v>
      </c>
    </row>
    <row r="62" spans="1:21" x14ac:dyDescent="0.25">
      <c r="Q62" s="1">
        <v>0</v>
      </c>
      <c r="R62" s="7">
        <v>100000</v>
      </c>
      <c r="S62" s="1" t="str">
        <f t="shared" si="28"/>
        <v>105</v>
      </c>
      <c r="T62" s="1"/>
      <c r="U62" s="1">
        <v>100</v>
      </c>
    </row>
    <row r="63" spans="1:21" x14ac:dyDescent="0.25">
      <c r="Q63" s="1">
        <v>0</v>
      </c>
      <c r="R63" s="7">
        <v>10000</v>
      </c>
      <c r="S63" s="1" t="str">
        <f t="shared" si="28"/>
        <v>104</v>
      </c>
      <c r="T63" s="1"/>
      <c r="U63" s="1">
        <v>100</v>
      </c>
    </row>
    <row r="64" spans="1:21" x14ac:dyDescent="0.25">
      <c r="Q64" s="1">
        <v>0</v>
      </c>
      <c r="R64" s="7">
        <v>1000</v>
      </c>
      <c r="S64" s="1" t="str">
        <f t="shared" si="28"/>
        <v>103</v>
      </c>
      <c r="T64" s="1"/>
      <c r="U64" s="1"/>
    </row>
    <row r="65" spans="17:21" x14ac:dyDescent="0.25">
      <c r="Q65" s="1">
        <v>0</v>
      </c>
      <c r="R65" s="7">
        <v>100</v>
      </c>
      <c r="S65" s="1" t="str">
        <f t="shared" si="28"/>
        <v>102</v>
      </c>
      <c r="T65" s="1"/>
      <c r="U65" s="1"/>
    </row>
    <row r="66" spans="17:21" x14ac:dyDescent="0.25">
      <c r="Q66" s="1">
        <v>0</v>
      </c>
      <c r="R66" s="7">
        <v>10</v>
      </c>
      <c r="S66" s="1" t="str">
        <f t="shared" si="28"/>
        <v>101</v>
      </c>
      <c r="T66" s="1"/>
      <c r="U66" s="1"/>
    </row>
    <row r="67" spans="17:21" x14ac:dyDescent="0.25">
      <c r="Q67" s="1">
        <v>0</v>
      </c>
      <c r="R67" s="7">
        <v>1</v>
      </c>
      <c r="S67" s="1" t="str">
        <f t="shared" si="28"/>
        <v>100</v>
      </c>
      <c r="T67" s="1"/>
      <c r="U67" s="1"/>
    </row>
    <row r="83" spans="16:30" x14ac:dyDescent="0.25">
      <c r="P83" s="5" t="s">
        <v>8</v>
      </c>
      <c r="Q83" s="5" t="s">
        <v>9</v>
      </c>
      <c r="R83" s="5" t="s">
        <v>10</v>
      </c>
      <c r="S83" s="5" t="s">
        <v>11</v>
      </c>
      <c r="T83" s="5" t="s">
        <v>12</v>
      </c>
      <c r="U83" s="5" t="s">
        <v>9</v>
      </c>
      <c r="V83" s="5" t="s">
        <v>10</v>
      </c>
      <c r="W83" s="5" t="s">
        <v>11</v>
      </c>
      <c r="X83" s="5" t="s">
        <v>12</v>
      </c>
      <c r="Y83" s="5" t="s">
        <v>13</v>
      </c>
      <c r="Z83" s="5" t="s">
        <v>14</v>
      </c>
      <c r="AA83" s="5" t="s">
        <v>13</v>
      </c>
      <c r="AB83" s="5" t="s">
        <v>14</v>
      </c>
      <c r="AC83" s="5" t="s">
        <v>13</v>
      </c>
      <c r="AD83" s="5" t="s">
        <v>14</v>
      </c>
    </row>
    <row r="84" spans="16:30" x14ac:dyDescent="0.25">
      <c r="P84" s="1">
        <v>0</v>
      </c>
      <c r="Q84" s="6">
        <v>3</v>
      </c>
      <c r="R84" s="6">
        <v>105</v>
      </c>
      <c r="S84" s="6">
        <v>109</v>
      </c>
      <c r="T84" s="6">
        <v>97</v>
      </c>
      <c r="U84" s="6">
        <v>3</v>
      </c>
      <c r="V84" s="6">
        <v>136</v>
      </c>
      <c r="W84" s="6">
        <v>145</v>
      </c>
      <c r="X84" s="6">
        <v>119</v>
      </c>
      <c r="Y84" s="7">
        <f>AVERAGE(R84:T84)*10*10^Q84</f>
        <v>1036666.6666666667</v>
      </c>
      <c r="Z84" s="7">
        <f>_xlfn.STDEV.P(R84:T84)*10*10^Q84</f>
        <v>49888.765156985886</v>
      </c>
      <c r="AA84" s="7">
        <f>AVERAGE(V84:X84)*10*10^U84</f>
        <v>1333333.3333333335</v>
      </c>
      <c r="AB84" s="7">
        <f>_xlfn.STDEV.P(V84:X84)*10*10^U84</f>
        <v>107806.41085864152</v>
      </c>
      <c r="AC84" s="7">
        <f>AVERAGE(Y84,AA84)</f>
        <v>1185000</v>
      </c>
      <c r="AD84" s="8">
        <f>AVERAGE(Z84,AB84)</f>
        <v>78847.588007813698</v>
      </c>
    </row>
    <row r="85" spans="16:30" x14ac:dyDescent="0.25">
      <c r="P85" s="1">
        <v>2</v>
      </c>
      <c r="Q85" s="6">
        <v>5</v>
      </c>
      <c r="R85" s="6">
        <v>100</v>
      </c>
      <c r="S85" s="6">
        <v>107</v>
      </c>
      <c r="T85" s="6">
        <v>126</v>
      </c>
      <c r="U85" s="6">
        <v>5</v>
      </c>
      <c r="V85" s="1">
        <v>71</v>
      </c>
      <c r="W85" s="1">
        <v>66</v>
      </c>
      <c r="X85" s="1">
        <v>70</v>
      </c>
      <c r="Y85" s="7">
        <f>AVERAGE(R85:T85)*10*10^Q85</f>
        <v>111000000</v>
      </c>
      <c r="Z85" s="7">
        <f>_xlfn.STDEV.P(R85:T85)*10*10^Q85</f>
        <v>10984838.03552272</v>
      </c>
      <c r="AA85" s="7">
        <f>AVERAGE(V85:X85)*10*10^U85</f>
        <v>69000000</v>
      </c>
      <c r="AB85" s="7">
        <f>_xlfn.STDEV.P(V85:X85)*10*10^U85</f>
        <v>2160246.8994692871</v>
      </c>
      <c r="AC85" s="7">
        <f>AVERAGE(Y85,AA85)</f>
        <v>90000000</v>
      </c>
      <c r="AD85" s="8">
        <f>AVERAGE(Z85,AB85)</f>
        <v>6572542.467496004</v>
      </c>
    </row>
    <row r="86" spans="16:30" x14ac:dyDescent="0.25">
      <c r="P86" s="1">
        <v>4</v>
      </c>
      <c r="Q86" s="6">
        <v>6</v>
      </c>
      <c r="R86" s="6">
        <v>61</v>
      </c>
      <c r="S86" s="6">
        <v>44</v>
      </c>
      <c r="T86" s="6">
        <v>65</v>
      </c>
      <c r="U86" s="6">
        <v>6</v>
      </c>
      <c r="V86" s="6">
        <v>85</v>
      </c>
      <c r="W86" s="6">
        <v>93</v>
      </c>
      <c r="X86" s="6">
        <v>101</v>
      </c>
      <c r="Y86" s="7">
        <f t="shared" ref="Y86:Y87" si="29">AVERAGE(R86:T86)*10*10^Q86</f>
        <v>566666666.66666663</v>
      </c>
      <c r="Z86" s="7">
        <f t="shared" ref="Z86:Z87" si="30">_xlfn.STDEV.P(R86:T86)*10*10^Q86</f>
        <v>91043335.224984422</v>
      </c>
      <c r="AA86" s="7">
        <f t="shared" ref="AA86" si="31">AVERAGE(V86:X86)*10*10^U86</f>
        <v>930000000</v>
      </c>
      <c r="AB86" s="7">
        <f t="shared" ref="AB86" si="32">_xlfn.STDEV.P(V86:X86)*10*10^U86</f>
        <v>65319726.474218085</v>
      </c>
      <c r="AC86" s="7">
        <f t="shared" ref="AC86:AD90" si="33">AVERAGE(Y86,AA86)</f>
        <v>748333333.33333325</v>
      </c>
      <c r="AD86" s="8">
        <f t="shared" si="33"/>
        <v>78181530.849601254</v>
      </c>
    </row>
    <row r="87" spans="16:30" x14ac:dyDescent="0.25">
      <c r="P87" s="1">
        <v>8</v>
      </c>
      <c r="Q87" s="6">
        <v>7</v>
      </c>
      <c r="R87" s="6">
        <v>21</v>
      </c>
      <c r="S87" s="6">
        <v>22</v>
      </c>
      <c r="T87" s="6">
        <v>26</v>
      </c>
      <c r="U87" s="6">
        <v>7</v>
      </c>
      <c r="V87" s="6">
        <v>24</v>
      </c>
      <c r="W87" s="6">
        <v>30</v>
      </c>
      <c r="X87" s="14">
        <v>5</v>
      </c>
      <c r="Y87" s="7">
        <f t="shared" si="29"/>
        <v>2300000000</v>
      </c>
      <c r="Z87" s="7">
        <f t="shared" si="30"/>
        <v>216024689.94692871</v>
      </c>
      <c r="AA87" s="7">
        <f>AVERAGE(V87:W87)*10*10^U87</f>
        <v>2700000000</v>
      </c>
      <c r="AB87" s="7">
        <f>_xlfn.STDEV.P(V87:W87)*10*10^U87</f>
        <v>300000000</v>
      </c>
      <c r="AC87" s="7">
        <f t="shared" si="33"/>
        <v>2500000000</v>
      </c>
      <c r="AD87" s="8">
        <f t="shared" si="33"/>
        <v>258012344.97346437</v>
      </c>
    </row>
    <row r="88" spans="16:30" x14ac:dyDescent="0.25">
      <c r="P88" s="1">
        <v>12</v>
      </c>
      <c r="Q88" s="6">
        <v>7</v>
      </c>
      <c r="R88" s="14">
        <v>4</v>
      </c>
      <c r="S88" s="6">
        <v>34</v>
      </c>
      <c r="T88" s="6">
        <v>39</v>
      </c>
      <c r="U88" s="6">
        <v>7</v>
      </c>
      <c r="V88" s="6">
        <v>54</v>
      </c>
      <c r="W88" s="6">
        <v>42</v>
      </c>
      <c r="X88" s="6">
        <v>53</v>
      </c>
      <c r="Y88" s="7">
        <f>AVERAGE(S88:T88)*10*10^Q88</f>
        <v>3650000000</v>
      </c>
      <c r="Z88" s="7">
        <f>_xlfn.STDEV.P(S88:T88)*10*10^Q88</f>
        <v>250000000</v>
      </c>
      <c r="AA88" s="7">
        <f t="shared" ref="AA88:AA90" si="34">AVERAGE(V88:X88)*10*10^U88</f>
        <v>4966666666.666666</v>
      </c>
      <c r="AB88" s="7">
        <f t="shared" ref="AB88:AB90" si="35">_xlfn.STDEV.P(V88:X88)*10*10^U88</f>
        <v>543650214.34333646</v>
      </c>
      <c r="AC88" s="7">
        <f t="shared" si="33"/>
        <v>4308333333.333333</v>
      </c>
      <c r="AD88" s="8">
        <f t="shared" si="33"/>
        <v>396825107.17166823</v>
      </c>
    </row>
    <row r="89" spans="16:30" x14ac:dyDescent="0.25">
      <c r="P89" s="1">
        <v>16</v>
      </c>
      <c r="Q89" s="6">
        <v>7</v>
      </c>
      <c r="R89" s="6">
        <v>32</v>
      </c>
      <c r="S89" s="6">
        <v>22</v>
      </c>
      <c r="T89" s="6">
        <v>21</v>
      </c>
      <c r="U89" s="6">
        <v>7</v>
      </c>
      <c r="V89" s="6">
        <v>22</v>
      </c>
      <c r="W89" s="6">
        <v>28</v>
      </c>
      <c r="X89" s="6">
        <v>26</v>
      </c>
      <c r="Y89" s="7">
        <f t="shared" ref="Y89:Y90" si="36">AVERAGE(R89:T89)*10*10^Q89</f>
        <v>2500000000</v>
      </c>
      <c r="Z89" s="7">
        <f t="shared" ref="Z89:Z90" si="37">_xlfn.STDEV.P(R89:T89)*10*10^Q89</f>
        <v>496655480.85837799</v>
      </c>
      <c r="AA89" s="7">
        <f t="shared" si="34"/>
        <v>2533333333.333333</v>
      </c>
      <c r="AB89" s="7">
        <f t="shared" si="35"/>
        <v>249443825.78492942</v>
      </c>
      <c r="AC89" s="7">
        <f t="shared" si="33"/>
        <v>2516666666.6666665</v>
      </c>
      <c r="AD89" s="8">
        <f t="shared" si="33"/>
        <v>373049653.32165372</v>
      </c>
    </row>
    <row r="90" spans="16:30" x14ac:dyDescent="0.25">
      <c r="P90" s="1">
        <v>24</v>
      </c>
      <c r="Q90" s="6">
        <v>6</v>
      </c>
      <c r="R90" s="6">
        <v>151</v>
      </c>
      <c r="S90" s="6">
        <v>101</v>
      </c>
      <c r="T90" s="6">
        <v>164</v>
      </c>
      <c r="U90" s="6">
        <v>6</v>
      </c>
      <c r="V90" s="6">
        <v>229</v>
      </c>
      <c r="W90" s="6">
        <v>244</v>
      </c>
      <c r="X90" s="6">
        <v>291</v>
      </c>
      <c r="Y90" s="7">
        <f t="shared" si="36"/>
        <v>1386666666.6666665</v>
      </c>
      <c r="Z90" s="7">
        <f t="shared" si="37"/>
        <v>271579740.69424903</v>
      </c>
      <c r="AA90" s="7">
        <f t="shared" si="34"/>
        <v>2546666666.6666665</v>
      </c>
      <c r="AB90" s="7">
        <f t="shared" si="35"/>
        <v>264112770.52720407</v>
      </c>
      <c r="AC90" s="7">
        <f t="shared" si="33"/>
        <v>1966666666.6666665</v>
      </c>
      <c r="AD90" s="8">
        <f t="shared" si="33"/>
        <v>267846255.61072654</v>
      </c>
    </row>
  </sheetData>
  <mergeCells count="33">
    <mergeCell ref="A1:B2"/>
    <mergeCell ref="D2:K2"/>
    <mergeCell ref="L2:Q2"/>
    <mergeCell ref="D3:G3"/>
    <mergeCell ref="H3:K3"/>
    <mergeCell ref="L3:M3"/>
    <mergeCell ref="N3:O3"/>
    <mergeCell ref="P3:Q3"/>
    <mergeCell ref="A14:B15"/>
    <mergeCell ref="D15:K15"/>
    <mergeCell ref="L15:Q15"/>
    <mergeCell ref="D16:G16"/>
    <mergeCell ref="H16:K16"/>
    <mergeCell ref="L16:M16"/>
    <mergeCell ref="N16:O16"/>
    <mergeCell ref="P16:Q16"/>
    <mergeCell ref="A27:B28"/>
    <mergeCell ref="D28:K28"/>
    <mergeCell ref="L28:Q28"/>
    <mergeCell ref="D29:F29"/>
    <mergeCell ref="H29:K29"/>
    <mergeCell ref="L29:M29"/>
    <mergeCell ref="N29:O29"/>
    <mergeCell ref="P29:Q29"/>
    <mergeCell ref="Q54:S55"/>
    <mergeCell ref="A40:B41"/>
    <mergeCell ref="D41:K41"/>
    <mergeCell ref="L41:Q41"/>
    <mergeCell ref="D42:F42"/>
    <mergeCell ref="H42:K42"/>
    <mergeCell ref="L42:M42"/>
    <mergeCell ref="N42:O42"/>
    <mergeCell ref="P42:Q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NOTE</vt:lpstr>
      <vt:lpstr>B.cereus DDAC-CAR</vt:lpstr>
      <vt:lpstr>B.cereus DDAC-EUG</vt:lpstr>
      <vt:lpstr>B.cereus BAC-EUG</vt:lpstr>
      <vt:lpstr>B.cereus BAC-CAR</vt:lpstr>
      <vt:lpstr>E.coli BAC-CAR</vt:lpstr>
      <vt:lpstr>E.coli DDAC-CAR</vt:lpstr>
      <vt:lpstr>E.coli BAC-EUG</vt:lpstr>
      <vt:lpstr>E.coli DDAC-EUG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Adrian</cp:lastModifiedBy>
  <dcterms:created xsi:type="dcterms:W3CDTF">2015-06-05T18:19:34Z</dcterms:created>
  <dcterms:modified xsi:type="dcterms:W3CDTF">2024-05-23T09:03:15Z</dcterms:modified>
</cp:coreProperties>
</file>